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ientes" sheetId="1" r:id="rId3"/>
    <sheet state="visible" name="Presupuesto navideno" sheetId="2" r:id="rId4"/>
    <sheet state="visible" name="Tiendas" sheetId="3" r:id="rId5"/>
    <sheet state="visible" name="BENEFICIOS" sheetId="4" r:id="rId6"/>
    <sheet state="visible" name="Pedidos" sheetId="5" r:id="rId7"/>
    <sheet state="visible" name="venta" sheetId="6" r:id="rId8"/>
    <sheet state="visible" name="Entrada" sheetId="7" r:id="rId9"/>
    <sheet state="visible" name="desayunos" sheetId="8" r:id="rId10"/>
  </sheets>
  <definedNames/>
  <calcPr/>
</workbook>
</file>

<file path=xl/sharedStrings.xml><?xml version="1.0" encoding="utf-8"?>
<sst xmlns="http://schemas.openxmlformats.org/spreadsheetml/2006/main" count="5762" uniqueCount="740">
  <si>
    <t>PLANTILLA  PARA COSTOS DE BROWNIES</t>
  </si>
  <si>
    <t>Receta:</t>
  </si>
  <si>
    <t>Normales</t>
  </si>
  <si>
    <t>Equipos</t>
  </si>
  <si>
    <t xml:space="preserve">Peso, Balanza, Tabla de conversón </t>
  </si>
  <si>
    <t xml:space="preserve">Costos  Directos </t>
  </si>
  <si>
    <t>Materiales</t>
  </si>
  <si>
    <t>Item</t>
  </si>
  <si>
    <t xml:space="preserve">Descripcion </t>
  </si>
  <si>
    <t xml:space="preserve">Cantidad </t>
  </si>
  <si>
    <t>Unidad</t>
  </si>
  <si>
    <t xml:space="preserve">Conversión </t>
  </si>
  <si>
    <t>Costo del Producto</t>
  </si>
  <si>
    <t xml:space="preserve">Consumo </t>
  </si>
  <si>
    <t>Huevos</t>
  </si>
  <si>
    <t>UNIDAD</t>
  </si>
  <si>
    <t>N/A</t>
  </si>
  <si>
    <t>onzas</t>
  </si>
  <si>
    <t>30 unid</t>
  </si>
  <si>
    <t>harina</t>
  </si>
  <si>
    <t>TAZA</t>
  </si>
  <si>
    <t>5 lb (80)</t>
  </si>
  <si>
    <t>mantequilla</t>
  </si>
  <si>
    <t>5 Lb (80 onz)</t>
  </si>
  <si>
    <t>azucar</t>
  </si>
  <si>
    <t>1 1/2</t>
  </si>
  <si>
    <t>5 Lb (80 Onz)</t>
  </si>
  <si>
    <t>cocoa dulce</t>
  </si>
  <si>
    <t>64 onz</t>
  </si>
  <si>
    <t>cocoa amarga</t>
  </si>
  <si>
    <t>7 onz</t>
  </si>
  <si>
    <t>vainilla</t>
  </si>
  <si>
    <t>CUCHARADITA</t>
  </si>
  <si>
    <t>0.33</t>
  </si>
  <si>
    <t>32 onz</t>
  </si>
  <si>
    <t>polvo de hornear</t>
  </si>
  <si>
    <t>0.14</t>
  </si>
  <si>
    <t>8 onz</t>
  </si>
  <si>
    <t>cafe</t>
  </si>
  <si>
    <t>3.5 onz</t>
  </si>
  <si>
    <t>capacillos</t>
  </si>
  <si>
    <t>180 unid</t>
  </si>
  <si>
    <t>sticker</t>
  </si>
  <si>
    <t>115 unid</t>
  </si>
  <si>
    <t>bolsa plástica</t>
  </si>
  <si>
    <t>Total</t>
  </si>
  <si>
    <t xml:space="preserve">Costos Indirectos </t>
  </si>
  <si>
    <t>Valor % Variable</t>
  </si>
  <si>
    <t xml:space="preserve">Gas, Energia, Herramientas, Equipos.  </t>
  </si>
  <si>
    <t>10-15 % Sobre los Costos de los Materiales</t>
  </si>
  <si>
    <t xml:space="preserve"> </t>
  </si>
  <si>
    <t>Costo de Mano de Obra</t>
  </si>
  <si>
    <t>Mano de Obra, equivalencia de 30-35 % Sobre los Costos Materiales</t>
  </si>
  <si>
    <t xml:space="preserve">Costo de  Reposición </t>
  </si>
  <si>
    <t xml:space="preserve">Se toma en cuenta por si hay algun error en el  proceso </t>
  </si>
  <si>
    <t>alambre</t>
  </si>
  <si>
    <t>1 (+- amarra 250 funditas)</t>
  </si>
  <si>
    <t>Costo Total</t>
  </si>
  <si>
    <t>caja</t>
  </si>
  <si>
    <t>EMPAQUE PLASTICO</t>
  </si>
  <si>
    <t>papel</t>
  </si>
  <si>
    <t>Beneficio</t>
  </si>
  <si>
    <t xml:space="preserve">Precio de Venta </t>
  </si>
  <si>
    <t>bolsa de papel</t>
  </si>
  <si>
    <t>RELLENO DE DULCE DE LECHE</t>
  </si>
  <si>
    <t>PLANTILLA  PARA COSTOS DE PASTELES</t>
  </si>
  <si>
    <t>Galletas de mantequilla</t>
  </si>
  <si>
    <t>dulce de leche</t>
  </si>
  <si>
    <t>Cucharada</t>
  </si>
  <si>
    <t xml:space="preserve">Harina </t>
  </si>
  <si>
    <t>M&amp;M</t>
  </si>
  <si>
    <t>Taza/Cup</t>
  </si>
  <si>
    <t>1/2 Lb (1 taza)</t>
  </si>
  <si>
    <t>azucar en polvo</t>
  </si>
  <si>
    <t>1 Lb (16 Onz)</t>
  </si>
  <si>
    <t>huevo</t>
  </si>
  <si>
    <t>unidad</t>
  </si>
  <si>
    <t>cucharadita</t>
  </si>
  <si>
    <t>onza</t>
  </si>
  <si>
    <t>NUTELLA</t>
  </si>
  <si>
    <t xml:space="preserve">M&amp;M </t>
  </si>
  <si>
    <t>5.30 onz</t>
  </si>
  <si>
    <t>funda</t>
  </si>
  <si>
    <t>250 unid</t>
  </si>
  <si>
    <t>CAJA</t>
  </si>
  <si>
    <t>granjea</t>
  </si>
  <si>
    <t>cucharada</t>
  </si>
  <si>
    <t>ONZAS</t>
  </si>
  <si>
    <t>2 onz</t>
  </si>
  <si>
    <t>nutella</t>
  </si>
  <si>
    <t>26.5 onz</t>
  </si>
  <si>
    <t>RELLENO DE DULCE DE LECHE Y 3 TOPPINGS</t>
  </si>
  <si>
    <t xml:space="preserve">RELLENO DE hershey's frosting premium        </t>
  </si>
  <si>
    <t>brownie de baileys</t>
  </si>
  <si>
    <t>OREO</t>
  </si>
  <si>
    <t>hershey's frosting premium</t>
  </si>
  <si>
    <t>HERSHEYS</t>
  </si>
  <si>
    <t>16 oz</t>
  </si>
  <si>
    <t>leche condensada</t>
  </si>
  <si>
    <t>taza</t>
  </si>
  <si>
    <t>14 onz</t>
  </si>
  <si>
    <t>chispas de choclates</t>
  </si>
  <si>
    <t>1 3/4</t>
  </si>
  <si>
    <t>4 onz</t>
  </si>
  <si>
    <t>baileys</t>
  </si>
  <si>
    <t>375 ml (12 onz)</t>
  </si>
  <si>
    <t>Ponche de tiramisu</t>
  </si>
  <si>
    <t>delipaste tiramisu</t>
  </si>
  <si>
    <t>gr</t>
  </si>
  <si>
    <t>licor de cacao</t>
  </si>
  <si>
    <t>ron blanco</t>
  </si>
  <si>
    <t>DE OREO</t>
  </si>
  <si>
    <t>botella</t>
  </si>
  <si>
    <t>lazo</t>
  </si>
  <si>
    <t>Flan de la casa</t>
  </si>
  <si>
    <t>Auyama</t>
  </si>
  <si>
    <t>lb</t>
  </si>
  <si>
    <t>fecula de maiz</t>
  </si>
  <si>
    <t>cucharadas</t>
  </si>
  <si>
    <t>320 gr (11.29 onz)</t>
  </si>
  <si>
    <t>leche carnation</t>
  </si>
  <si>
    <t>tazas</t>
  </si>
  <si>
    <t>leche de coco</t>
  </si>
  <si>
    <t>0.17</t>
  </si>
  <si>
    <t>canela</t>
  </si>
  <si>
    <t>palitos</t>
  </si>
  <si>
    <t>pasas</t>
  </si>
  <si>
    <t>canela en polvo</t>
  </si>
  <si>
    <t>sal</t>
  </si>
  <si>
    <t>molde</t>
  </si>
  <si>
    <t>cereza</t>
  </si>
  <si>
    <t>Cantidad</t>
  </si>
  <si>
    <t>producto</t>
  </si>
  <si>
    <t>precio</t>
  </si>
  <si>
    <t>beneficio</t>
  </si>
  <si>
    <t>total</t>
  </si>
  <si>
    <t>normales</t>
  </si>
  <si>
    <t>oreo</t>
  </si>
  <si>
    <t>m&amp;m</t>
  </si>
  <si>
    <t>dulce de leche con lo tre golpe</t>
  </si>
  <si>
    <t>letras viejas</t>
  </si>
  <si>
    <t>x85</t>
  </si>
  <si>
    <t>❤ viejo dulce de leche</t>
  </si>
  <si>
    <t>x100</t>
  </si>
  <si>
    <t>letras actuales con m&amp;m</t>
  </si>
  <si>
    <t>x135</t>
  </si>
  <si>
    <t>❤ actuales con nutella</t>
  </si>
  <si>
    <t>x120</t>
  </si>
  <si>
    <t>29/9/17 (ACTUALIZAR)</t>
  </si>
  <si>
    <t>NORMALES</t>
  </si>
  <si>
    <t>LIMON</t>
  </si>
  <si>
    <t>de ponche</t>
  </si>
  <si>
    <t>DULCE DE LECHE</t>
  </si>
  <si>
    <t>3 TOPPINGS</t>
  </si>
  <si>
    <t>BROWNIE VIEJO</t>
  </si>
  <si>
    <t>BROWNIE NUEVO</t>
  </si>
  <si>
    <t>LETRA M&amp;M</t>
  </si>
  <si>
    <t>CORAZONES NUTELLA</t>
  </si>
  <si>
    <t>CORAZONES DULCE DE LECHE</t>
  </si>
  <si>
    <t>CAJAS PEQ</t>
  </si>
  <si>
    <t>CAJAS MED</t>
  </si>
  <si>
    <t>CAJAS GRANDES</t>
  </si>
  <si>
    <t>OFERTA 4X90</t>
  </si>
  <si>
    <t>3 LECHES 1/4</t>
  </si>
  <si>
    <t>precio max</t>
  </si>
  <si>
    <t>precio min</t>
  </si>
  <si>
    <t>normales (12)</t>
  </si>
  <si>
    <t>normales (15)</t>
  </si>
  <si>
    <t>dulce de leche 12</t>
  </si>
  <si>
    <t>ponche</t>
  </si>
  <si>
    <t>350ml (11.8 onz)</t>
  </si>
  <si>
    <t>dulce de leche 15</t>
  </si>
  <si>
    <t>oreo 12</t>
  </si>
  <si>
    <t>oreo 15</t>
  </si>
  <si>
    <t>selva negra 12</t>
  </si>
  <si>
    <t>selva negra 15</t>
  </si>
  <si>
    <t>Hershey's 12</t>
  </si>
  <si>
    <t>Hershey's 15</t>
  </si>
  <si>
    <t>queso crema</t>
  </si>
  <si>
    <t>onz</t>
  </si>
  <si>
    <t>Ponche clasico  jumbo</t>
  </si>
  <si>
    <t>latas</t>
  </si>
  <si>
    <t>305 g</t>
  </si>
  <si>
    <t>405 g</t>
  </si>
  <si>
    <t>crema de leche</t>
  </si>
  <si>
    <t>300 g</t>
  </si>
  <si>
    <t>huevos</t>
  </si>
  <si>
    <t>Mini bites</t>
  </si>
  <si>
    <t>cajita de flan</t>
  </si>
  <si>
    <t>Fecha de pedido</t>
  </si>
  <si>
    <t xml:space="preserve">licor de anis </t>
  </si>
  <si>
    <t>177.44</t>
  </si>
  <si>
    <t>ml</t>
  </si>
  <si>
    <t>Nombre</t>
  </si>
  <si>
    <t>700 ml</t>
  </si>
  <si>
    <t>Descripcion</t>
  </si>
  <si>
    <t>Debito</t>
  </si>
  <si>
    <t>Credito</t>
  </si>
  <si>
    <t>Estado</t>
  </si>
  <si>
    <t>Fecha de entrega</t>
  </si>
  <si>
    <t>Lugar de entrega</t>
  </si>
  <si>
    <t>brandy</t>
  </si>
  <si>
    <t>Nota</t>
  </si>
  <si>
    <t>118.3</t>
  </si>
  <si>
    <t>Laura</t>
  </si>
  <si>
    <t>1000 ml</t>
  </si>
  <si>
    <t>botellas 1 litro</t>
  </si>
  <si>
    <t>Mensaje: I &lt;3 U, L &lt;3 J (&lt;3 rellenos de dulce de leche) y empaque</t>
  </si>
  <si>
    <t>Entregado</t>
  </si>
  <si>
    <t>1 unidad</t>
  </si>
  <si>
    <t>negocio</t>
  </si>
  <si>
    <t>Se cobro a precio normal</t>
  </si>
  <si>
    <t>Ana marlene</t>
  </si>
  <si>
    <t xml:space="preserve">5 de dulce de leche y 1 de oreo </t>
  </si>
  <si>
    <t>Su casa (delivery)</t>
  </si>
  <si>
    <t>4 dulce de leche, 1 oreo y 1 m&amp;m</t>
  </si>
  <si>
    <t>Delivery</t>
  </si>
  <si>
    <t>2:00 pmm</t>
  </si>
  <si>
    <t>Josue</t>
  </si>
  <si>
    <t xml:space="preserve">I ❤ U M </t>
  </si>
  <si>
    <t xml:space="preserve"> Ashley</t>
  </si>
  <si>
    <t>1 nutella y 2 normales</t>
  </si>
  <si>
    <t>Casa</t>
  </si>
  <si>
    <t>Manuel</t>
  </si>
  <si>
    <t>1 Nutella y 1 dulce de leche y 3 toppings</t>
  </si>
  <si>
    <t>2:00 p.m.</t>
  </si>
  <si>
    <t>Diolvis</t>
  </si>
  <si>
    <t>Mensaje: I ❤ U, D ❤ L (❤ rellenos de dulce de leche) y empaque</t>
  </si>
  <si>
    <t>cups</t>
  </si>
  <si>
    <t>Maubie</t>
  </si>
  <si>
    <t>5  normal</t>
  </si>
  <si>
    <t>100 unid</t>
  </si>
  <si>
    <t>Ana Santana</t>
  </si>
  <si>
    <t>1 normal, 1 m&amp;m</t>
  </si>
  <si>
    <t>Pavel</t>
  </si>
  <si>
    <t>1 dulce de leche</t>
  </si>
  <si>
    <t>13 onz</t>
  </si>
  <si>
    <t>Bar</t>
  </si>
  <si>
    <t>Saylix</t>
  </si>
  <si>
    <t>1 Normal</t>
  </si>
  <si>
    <t>Wanda</t>
  </si>
  <si>
    <t>2 NORMALES Y 1 DULCE DE LECHE</t>
  </si>
  <si>
    <t xml:space="preserve">Ana Santana </t>
  </si>
  <si>
    <t xml:space="preserve">12 normales en caja </t>
  </si>
  <si>
    <t>Luis</t>
  </si>
  <si>
    <t>HBD MOM</t>
  </si>
  <si>
    <t>bastoncito</t>
  </si>
  <si>
    <t>Pucmm</t>
  </si>
  <si>
    <t>antiguo precio</t>
  </si>
  <si>
    <t>Nicole</t>
  </si>
  <si>
    <t>1 oreo</t>
  </si>
  <si>
    <t>Ana neris</t>
  </si>
  <si>
    <t>1 normal</t>
  </si>
  <si>
    <t>1 unid</t>
  </si>
  <si>
    <t>amin</t>
  </si>
  <si>
    <t>scarlet</t>
  </si>
  <si>
    <t xml:space="preserve">3 normales, 1 de dulce de leche y  1 nutella </t>
  </si>
  <si>
    <t>emtregado</t>
  </si>
  <si>
    <t>2 normal</t>
  </si>
  <si>
    <t>colegio</t>
  </si>
  <si>
    <t>1 mas pequeno</t>
  </si>
  <si>
    <t>Jason</t>
  </si>
  <si>
    <t>Kiara</t>
  </si>
  <si>
    <t>entregado</t>
  </si>
  <si>
    <t>pucmm</t>
  </si>
  <si>
    <t>nicole</t>
  </si>
  <si>
    <t>fresa</t>
  </si>
  <si>
    <t>2 de oreo</t>
  </si>
  <si>
    <t>saylix</t>
  </si>
  <si>
    <t>1 m&amp;m</t>
  </si>
  <si>
    <t>Wendily</t>
  </si>
  <si>
    <t>17(con M&amp;M) ❤ (nutella)</t>
  </si>
  <si>
    <t>Caja</t>
  </si>
  <si>
    <t>1 nutella y 2 dulce de leche extra ($10)</t>
  </si>
  <si>
    <t>delivery</t>
  </si>
  <si>
    <t>1 fundita</t>
  </si>
  <si>
    <t xml:space="preserve">ariamna </t>
  </si>
  <si>
    <t>ana</t>
  </si>
  <si>
    <t>1 nutella y 2 normal</t>
  </si>
  <si>
    <t>3 de oreo</t>
  </si>
  <si>
    <t>claire</t>
  </si>
  <si>
    <t>papel de seda</t>
  </si>
  <si>
    <t>2 m&amp;m y 1 nutella</t>
  </si>
  <si>
    <t>casa</t>
  </si>
  <si>
    <t>Claire</t>
  </si>
  <si>
    <t>3 normales y 3 nutellas</t>
  </si>
  <si>
    <t>2 funditas</t>
  </si>
  <si>
    <t>60 (35 + 25 Uber)</t>
  </si>
  <si>
    <t>melissa</t>
  </si>
  <si>
    <t xml:space="preserve">Rosalba </t>
  </si>
  <si>
    <t>Ordalis</t>
  </si>
  <si>
    <t>Alfonsina</t>
  </si>
  <si>
    <t>Sailix</t>
  </si>
  <si>
    <t xml:space="preserve">Ana Marlene </t>
  </si>
  <si>
    <t>4 dulce de leche, 1 m&amp;m, 1 de oreo y 1 nuevo dulce de leche</t>
  </si>
  <si>
    <t>Utesa</t>
  </si>
  <si>
    <t>2 bolsas</t>
  </si>
  <si>
    <t>Hayro Vargas</t>
  </si>
  <si>
    <t>I❤U H❤D</t>
  </si>
  <si>
    <t>Pago 700</t>
  </si>
  <si>
    <t>Saury Collado</t>
  </si>
  <si>
    <t>I❤U M❤S (dulce de leche)</t>
  </si>
  <si>
    <t>Pago 950</t>
  </si>
  <si>
    <t>Danae Tejada</t>
  </si>
  <si>
    <t>I❤U D❤J (dulce de leche)</t>
  </si>
  <si>
    <t>DELivery</t>
  </si>
  <si>
    <t>11:00 A.M.</t>
  </si>
  <si>
    <t>Daniel rosado</t>
  </si>
  <si>
    <t>3 dulce de leche</t>
  </si>
  <si>
    <t>Jerameel</t>
  </si>
  <si>
    <t>2 limón Y 1 NUTELLA</t>
  </si>
  <si>
    <t>UTESA</t>
  </si>
  <si>
    <t>1 funda</t>
  </si>
  <si>
    <t>1 limon</t>
  </si>
  <si>
    <t>Ponche clasico  1 litro</t>
  </si>
  <si>
    <t>MAUBIE</t>
  </si>
  <si>
    <t>2 LIMON Y 6 NORMALES</t>
  </si>
  <si>
    <t>CASA</t>
  </si>
  <si>
    <t>Heidy Placencio</t>
  </si>
  <si>
    <t>I❤U R (Dulce de leche)</t>
  </si>
  <si>
    <t>oferta (3 letras por 90 y + 4 por 85)</t>
  </si>
  <si>
    <t>Pago 270</t>
  </si>
  <si>
    <t>PATRICIA</t>
  </si>
  <si>
    <t>2 NORMALES Y 2 LIMON</t>
  </si>
  <si>
    <t>Sarah</t>
  </si>
  <si>
    <t>HBD ❤</t>
  </si>
  <si>
    <t>pagado</t>
  </si>
  <si>
    <t xml:space="preserve">Angie </t>
  </si>
  <si>
    <t>I❤U</t>
  </si>
  <si>
    <t>pucmm.</t>
  </si>
  <si>
    <t xml:space="preserve">maubie </t>
  </si>
  <si>
    <t>3 normal</t>
  </si>
  <si>
    <t>Paola</t>
  </si>
  <si>
    <t>3 LECHES</t>
  </si>
  <si>
    <t>NELSON</t>
  </si>
  <si>
    <t>2 NORMALES</t>
  </si>
  <si>
    <t>ASHLEY</t>
  </si>
  <si>
    <t>3 BROWNIES DE M&amp;M</t>
  </si>
  <si>
    <t>ordali</t>
  </si>
  <si>
    <t>1 normal, 1 dulce de leche, 1 nutella y 1 M&amp;M</t>
  </si>
  <si>
    <t>INCLUYE BOLSITA DE EMOJI</t>
  </si>
  <si>
    <t xml:space="preserve">Cristina cruz </t>
  </si>
  <si>
    <t>Benvenuto ❤ (nutella)</t>
  </si>
  <si>
    <t>PUCMM</t>
  </si>
  <si>
    <t>Julissa Marte</t>
  </si>
  <si>
    <t>❤❤ nutella y dulce l.</t>
  </si>
  <si>
    <t>NICOLE</t>
  </si>
  <si>
    <t>Ive</t>
  </si>
  <si>
    <t>1 limón y 1 dulce de leche</t>
  </si>
  <si>
    <t>yomi castillo</t>
  </si>
  <si>
    <t>2 normales, 1 nutella y 1 de 3 toppings</t>
  </si>
  <si>
    <t xml:space="preserve">1 limón </t>
  </si>
  <si>
    <t>Elkin Santos</t>
  </si>
  <si>
    <t>1 dulce de leche y 1 normal</t>
  </si>
  <si>
    <t>Galletas de coco</t>
  </si>
  <si>
    <t>1 normal, 1 oreo, 2 dulce de leche y 1 limon</t>
  </si>
  <si>
    <t xml:space="preserve">Vanessa Guillén </t>
  </si>
  <si>
    <t>1 limón</t>
  </si>
  <si>
    <t>1 limón y 1 normal</t>
  </si>
  <si>
    <t>Natalie Ruiz</t>
  </si>
  <si>
    <t>schavitt</t>
  </si>
  <si>
    <t>4 normales y 1 oreo</t>
  </si>
  <si>
    <t>Vanessa Guillén</t>
  </si>
  <si>
    <t>Sumaily</t>
  </si>
  <si>
    <t xml:space="preserve">22 normales </t>
  </si>
  <si>
    <t>sin entregar</t>
  </si>
  <si>
    <t xml:space="preserve">Bianka </t>
  </si>
  <si>
    <t>3 normales</t>
  </si>
  <si>
    <t>fundita</t>
  </si>
  <si>
    <t>Melissa payano</t>
  </si>
  <si>
    <t>Ganadora</t>
  </si>
  <si>
    <t>Nieve</t>
  </si>
  <si>
    <t>Esther</t>
  </si>
  <si>
    <t xml:space="preserve">Wendy </t>
  </si>
  <si>
    <t>Triana</t>
  </si>
  <si>
    <t>Próximo  pedido</t>
  </si>
  <si>
    <t xml:space="preserve">Angélica </t>
  </si>
  <si>
    <t>Rosalba</t>
  </si>
  <si>
    <t>1 nutella</t>
  </si>
  <si>
    <t xml:space="preserve">1 normal </t>
  </si>
  <si>
    <t>Annel</t>
  </si>
  <si>
    <t>1 dulce de leche y 1 oreo</t>
  </si>
  <si>
    <t>4 normales</t>
  </si>
  <si>
    <t>Elin</t>
  </si>
  <si>
    <t>2 normales y 1 hersheys</t>
  </si>
  <si>
    <t>Elkin</t>
  </si>
  <si>
    <t>Audry</t>
  </si>
  <si>
    <t xml:space="preserve">12 brownies </t>
  </si>
  <si>
    <t>Rossana turbi</t>
  </si>
  <si>
    <t>1 normal y 2 m&amp;m</t>
  </si>
  <si>
    <t>2 limón</t>
  </si>
  <si>
    <t>Juan Samuel</t>
  </si>
  <si>
    <t xml:space="preserve">Merelin Guzmán </t>
  </si>
  <si>
    <t>10 Lb (160 Onz)</t>
  </si>
  <si>
    <t>barra</t>
  </si>
  <si>
    <t xml:space="preserve">1/4 Lb </t>
  </si>
  <si>
    <t xml:space="preserve">2 nutella </t>
  </si>
  <si>
    <t>I ❤ U (nutella) + 1 dulce de leche</t>
  </si>
  <si>
    <t>Ponche clasico 1/2 litro (orda)</t>
  </si>
  <si>
    <t xml:space="preserve">I ❤ U nutella + 1 limón </t>
  </si>
  <si>
    <t>3 paquetes de galletas</t>
  </si>
  <si>
    <t xml:space="preserve">3 normales </t>
  </si>
  <si>
    <t>selva negra de regalo</t>
  </si>
  <si>
    <t>selva negra</t>
  </si>
  <si>
    <t>4 selva negra (sin empacar)</t>
  </si>
  <si>
    <t>Feria</t>
  </si>
  <si>
    <t>8 selva negra</t>
  </si>
  <si>
    <t>Lisbeth</t>
  </si>
  <si>
    <t>4 galletas + 3 brownies</t>
  </si>
  <si>
    <t xml:space="preserve">nicole </t>
  </si>
  <si>
    <t>lisbeth</t>
  </si>
  <si>
    <t>10 brownies y 10 galletas</t>
  </si>
  <si>
    <t>92 unid</t>
  </si>
  <si>
    <t>Bianka</t>
  </si>
  <si>
    <t>Desayuno combo 5</t>
  </si>
  <si>
    <t>nathaly</t>
  </si>
  <si>
    <t>hbd ❤ (nutella)</t>
  </si>
  <si>
    <t>Alfonso</t>
  </si>
  <si>
    <t>coco</t>
  </si>
  <si>
    <t>2 normales + bolsita</t>
  </si>
  <si>
    <t>CLAIRE</t>
  </si>
  <si>
    <t>5 NORMALES + OFERTA (PONCHE Y 1BROWNIE)</t>
  </si>
  <si>
    <t>ANA M.</t>
  </si>
  <si>
    <t>3 DULCE DE LECHE Y 1 HERSHEYS</t>
  </si>
  <si>
    <t>OFERTA 2X3 (BOLSITA) + 1</t>
  </si>
  <si>
    <t>Yonelys</t>
  </si>
  <si>
    <t>4.10 ❤ (nutella) + 1 brownie para combo y galletas de ana</t>
  </si>
  <si>
    <t>2 normales</t>
  </si>
  <si>
    <t>250 gr</t>
  </si>
  <si>
    <t xml:space="preserve">Lisbeth </t>
  </si>
  <si>
    <t>6 brownies pequeños y 7 galletas</t>
  </si>
  <si>
    <t>Licda. Vielka</t>
  </si>
  <si>
    <t>Annick ❤❤❤❤ (nutella)</t>
  </si>
  <si>
    <t>11 a.m.</t>
  </si>
  <si>
    <t>Shirley</t>
  </si>
  <si>
    <t>hbd Bebe (m&amp;m) ❤ (nutella)</t>
  </si>
  <si>
    <t>alfonso debe</t>
  </si>
  <si>
    <t>Luis gutierrez</t>
  </si>
  <si>
    <t>2 selva negra</t>
  </si>
  <si>
    <t>6 brownies normales (60) y 2 de 50,  9 galletas</t>
  </si>
  <si>
    <t>8 normales y 1 nutella</t>
  </si>
  <si>
    <t>2 litros de ponche</t>
  </si>
  <si>
    <t>4 normales y 2 nutella</t>
  </si>
  <si>
    <t>8 normales y 8 galletas</t>
  </si>
  <si>
    <t>Perla Santos</t>
  </si>
  <si>
    <t xml:space="preserve">I ❤ U E❤P (topping de chocolate y rellenos de nutella) </t>
  </si>
  <si>
    <t xml:space="preserve">Nelson López </t>
  </si>
  <si>
    <t xml:space="preserve">HBD❤ J❤G (hershey's y nutella) </t>
  </si>
  <si>
    <t xml:space="preserve">Sin entregar </t>
  </si>
  <si>
    <t xml:space="preserve">Delivery </t>
  </si>
  <si>
    <t>Bielfy Santos</t>
  </si>
  <si>
    <t xml:space="preserve">HBD❤ (dulce de leche) </t>
  </si>
  <si>
    <t xml:space="preserve">2 brownies normales </t>
  </si>
  <si>
    <t>Karla maría Rodríguez almanzar</t>
  </si>
  <si>
    <t xml:space="preserve">I ❤ U (nutella) </t>
  </si>
  <si>
    <t>Delivery a utesa</t>
  </si>
  <si>
    <t>Incluye tarjeta</t>
  </si>
  <si>
    <t>Gilem Linares</t>
  </si>
  <si>
    <t>2 (I ❤ U) (nutella)</t>
  </si>
  <si>
    <t>Pago</t>
  </si>
  <si>
    <t xml:space="preserve">Naomi Ureña </t>
  </si>
  <si>
    <t>Te amo</t>
  </si>
  <si>
    <t>Juan minaya</t>
  </si>
  <si>
    <t xml:space="preserve">I ❤ U ( corazón nutella) </t>
  </si>
  <si>
    <t>Pagó 400</t>
  </si>
  <si>
    <t xml:space="preserve">Sahelys taveras </t>
  </si>
  <si>
    <t>Bella terra</t>
  </si>
  <si>
    <t xml:space="preserve">Falta delivery </t>
  </si>
  <si>
    <t>Eliana</t>
  </si>
  <si>
    <t xml:space="preserve">❤❤❤ (I ❤ U con chocolate blanco,  recordar regalo de alfonso sv 2017) </t>
  </si>
  <si>
    <t xml:space="preserve">Fior Rodríguez </t>
  </si>
  <si>
    <t>B❤ (nutella )</t>
  </si>
  <si>
    <t xml:space="preserve">Jasmín Taveras </t>
  </si>
  <si>
    <t>I ❤ U (hershey's )</t>
  </si>
  <si>
    <t xml:space="preserve">Ventana de acetato y lazo azúl </t>
  </si>
  <si>
    <t>Arleen morla</t>
  </si>
  <si>
    <t xml:space="preserve">TQM❤(M&amp;M) </t>
  </si>
  <si>
    <t>Botella 1/2 litro</t>
  </si>
  <si>
    <t>Ponche clasico 8 onzas (orda)</t>
  </si>
  <si>
    <t>normal venta</t>
  </si>
  <si>
    <t>botellas 8 onzas</t>
  </si>
  <si>
    <t>Alfajor</t>
  </si>
  <si>
    <t>Ponche clasico 5 onzas</t>
  </si>
  <si>
    <t>maicena</t>
  </si>
  <si>
    <t>4.41</t>
  </si>
  <si>
    <t>16 onz</t>
  </si>
  <si>
    <t>azucar glass</t>
  </si>
  <si>
    <t>2 Lb (32 onz)</t>
  </si>
  <si>
    <t xml:space="preserve">Dulce de leche </t>
  </si>
  <si>
    <t>libra</t>
  </si>
  <si>
    <t>botellas 5 onzas</t>
  </si>
  <si>
    <t>Entrada de diario</t>
  </si>
  <si>
    <t>Fecha</t>
  </si>
  <si>
    <t>Gastos</t>
  </si>
  <si>
    <t>Ingresos</t>
  </si>
  <si>
    <t>Mezcla</t>
  </si>
  <si>
    <t>bolsas de papel</t>
  </si>
  <si>
    <t>Pago pedidos</t>
  </si>
  <si>
    <t>pasaje</t>
  </si>
  <si>
    <t xml:space="preserve">alambre  </t>
  </si>
  <si>
    <t>stickers</t>
  </si>
  <si>
    <t>5 cajas</t>
  </si>
  <si>
    <t>14 pie</t>
  </si>
  <si>
    <t>14 funditas</t>
  </si>
  <si>
    <t>deposito jason</t>
  </si>
  <si>
    <t>deposito scarlet</t>
  </si>
  <si>
    <t>2 empaque (grande y pequeño) 1 papel y pasaje</t>
  </si>
  <si>
    <t>1 empaque + delivery</t>
  </si>
  <si>
    <t>Publicidad fb e ig</t>
  </si>
  <si>
    <t>terminación de pago jason</t>
  </si>
  <si>
    <t xml:space="preserve"> pago pedidos</t>
  </si>
  <si>
    <t>200 (140 huevos + pasaje)</t>
  </si>
  <si>
    <t xml:space="preserve">azúcar blanca </t>
  </si>
  <si>
    <t xml:space="preserve"> 5lb</t>
  </si>
  <si>
    <t>margarina</t>
  </si>
  <si>
    <t>5lb</t>
  </si>
  <si>
    <t>cocos sobrino amarga</t>
  </si>
  <si>
    <t>8 oz</t>
  </si>
  <si>
    <t>fundas</t>
  </si>
  <si>
    <t xml:space="preserve">4x6 </t>
  </si>
  <si>
    <t>pago pedidos</t>
  </si>
  <si>
    <t>decoración de cajas</t>
  </si>
  <si>
    <t xml:space="preserve">5 pequeñas y 1 mediana </t>
  </si>
  <si>
    <t>promocion</t>
  </si>
  <si>
    <t>160.24</t>
  </si>
  <si>
    <t xml:space="preserve">M&amp;M con mani </t>
  </si>
  <si>
    <t xml:space="preserve">funda + pasaje </t>
  </si>
  <si>
    <t>zahid</t>
  </si>
  <si>
    <t>huevos + pasaje</t>
  </si>
  <si>
    <t>limones</t>
  </si>
  <si>
    <t>2 talonarios de facturas</t>
  </si>
  <si>
    <t>5.30 oz</t>
  </si>
  <si>
    <t>papel de seda estanpado</t>
  </si>
  <si>
    <t>tijera de forma</t>
  </si>
  <si>
    <t>uhu ega</t>
  </si>
  <si>
    <t>papel antiadherente</t>
  </si>
  <si>
    <t>fundas plástica</t>
  </si>
  <si>
    <t>4 1/2 x 6</t>
  </si>
  <si>
    <t>pagos pedidos</t>
  </si>
  <si>
    <t>papel de seda (papeleria)</t>
  </si>
  <si>
    <t>recarga</t>
  </si>
  <si>
    <t>hojas de cartulina</t>
  </si>
  <si>
    <t>Pasaje</t>
  </si>
  <si>
    <t>Leche carnation</t>
  </si>
  <si>
    <t>MANTEQUILLA</t>
  </si>
  <si>
    <t>2 1/4 LB</t>
  </si>
  <si>
    <t>Azucar</t>
  </si>
  <si>
    <t>CREMA 5lb</t>
  </si>
  <si>
    <t>LECHE LA VAQUITA</t>
  </si>
  <si>
    <t>1 LT</t>
  </si>
  <si>
    <t>moldes</t>
  </si>
  <si>
    <t>2 DE 1/2 LIBRA</t>
  </si>
  <si>
    <t>Combo 1</t>
  </si>
  <si>
    <t>CEREZA</t>
  </si>
  <si>
    <t>CREMA DE LECHE</t>
  </si>
  <si>
    <t>BANDEJA</t>
  </si>
  <si>
    <t>LASAGNA</t>
  </si>
  <si>
    <t>AZUCAR BLANCA</t>
  </si>
  <si>
    <t>4,9 LB</t>
  </si>
  <si>
    <t>HUEVOS</t>
  </si>
  <si>
    <t>PASAJE</t>
  </si>
  <si>
    <t>Pasaje bandejas</t>
  </si>
  <si>
    <t>y delivery 15</t>
  </si>
  <si>
    <t>huevos y cocoa amarga</t>
  </si>
  <si>
    <t>mas pasaje</t>
  </si>
  <si>
    <t>Cocoa amarga</t>
  </si>
  <si>
    <t xml:space="preserve">Huevos y limón </t>
  </si>
  <si>
    <t>2US</t>
  </si>
  <si>
    <t xml:space="preserve">Promoción </t>
  </si>
  <si>
    <t>Desayunos</t>
  </si>
  <si>
    <t>3US</t>
  </si>
  <si>
    <t xml:space="preserve">Leche condensada </t>
  </si>
  <si>
    <t>Comida feria</t>
  </si>
  <si>
    <t>tarjetas</t>
  </si>
  <si>
    <t xml:space="preserve">chispas de chocolate </t>
  </si>
  <si>
    <t>4 onza</t>
  </si>
  <si>
    <t>coco rayado</t>
  </si>
  <si>
    <t>Materiales bandeja</t>
  </si>
  <si>
    <t>LECHE CONDENSADA</t>
  </si>
  <si>
    <t>3 leches de 315 g</t>
  </si>
  <si>
    <t>canela detallada</t>
  </si>
  <si>
    <t>0.22</t>
  </si>
  <si>
    <t>25.30</t>
  </si>
  <si>
    <t xml:space="preserve">limon </t>
  </si>
  <si>
    <t>clavo dulce</t>
  </si>
  <si>
    <t>0.11</t>
  </si>
  <si>
    <t>59.40</t>
  </si>
  <si>
    <t>nuez moscada</t>
  </si>
  <si>
    <t>canela molida</t>
  </si>
  <si>
    <t>molde de corazon y mini brownies</t>
  </si>
  <si>
    <t>22.18 US</t>
  </si>
  <si>
    <t>Carnation</t>
  </si>
  <si>
    <t>8(315 gr)</t>
  </si>
  <si>
    <t>goya flan</t>
  </si>
  <si>
    <t>condensada</t>
  </si>
  <si>
    <t>3 (405 g)</t>
  </si>
  <si>
    <t>330.75</t>
  </si>
  <si>
    <t>Flan</t>
  </si>
  <si>
    <t>Papel encerado</t>
  </si>
  <si>
    <t xml:space="preserve">Leche carnation y crema de leche </t>
  </si>
  <si>
    <t>Brownie selva negra</t>
  </si>
  <si>
    <t xml:space="preserve"> BOTELLAS </t>
  </si>
  <si>
    <t>SEIS DE DECISEIS ONZAS</t>
  </si>
  <si>
    <t xml:space="preserve">CAJAS </t>
  </si>
  <si>
    <t>CINCO DE 3 TAMANOS</t>
  </si>
  <si>
    <t>8 onzas</t>
  </si>
  <si>
    <t>GAS</t>
  </si>
  <si>
    <t>PLATANO VERDE</t>
  </si>
  <si>
    <t>SALAMI NACIONAL CASERO</t>
  </si>
  <si>
    <t>PEQ</t>
  </si>
  <si>
    <t>MUFFIN CHOCOLATE</t>
  </si>
  <si>
    <t xml:space="preserve">FLAN DE LECHE </t>
  </si>
  <si>
    <t>MEDIANO</t>
  </si>
  <si>
    <t>MARIA TORTILLA</t>
  </si>
  <si>
    <t>FRESAS SELECTAS</t>
  </si>
  <si>
    <t>KIWI</t>
  </si>
  <si>
    <t>LIBRA 130</t>
  </si>
  <si>
    <t>JAMON</t>
  </si>
  <si>
    <t>QUESO MOZZARELLA</t>
  </si>
  <si>
    <t>MANZANA</t>
  </si>
  <si>
    <t>TOMATE BUGALU</t>
  </si>
  <si>
    <t>Sticker</t>
  </si>
  <si>
    <t>49.97</t>
  </si>
  <si>
    <t>LECHUGA REPOLLADA</t>
  </si>
  <si>
    <t>QUESO FREIR SOSUA</t>
  </si>
  <si>
    <t>101.47</t>
  </si>
  <si>
    <t>tarjeta</t>
  </si>
  <si>
    <t>Desayuno 1</t>
  </si>
  <si>
    <t>mini croissant</t>
  </si>
  <si>
    <t>mini wraps</t>
  </si>
  <si>
    <t>jugo</t>
  </si>
  <si>
    <t xml:space="preserve">jamon genoa </t>
  </si>
  <si>
    <t>uva verde</t>
  </si>
  <si>
    <t>uva roja</t>
  </si>
  <si>
    <t>Combo 2</t>
  </si>
  <si>
    <t>fruta</t>
  </si>
  <si>
    <t>queso</t>
  </si>
  <si>
    <t>1 lb</t>
  </si>
  <si>
    <t>muffin</t>
  </si>
  <si>
    <t>10  unid</t>
  </si>
  <si>
    <t>yogurt</t>
  </si>
  <si>
    <t>tortilla</t>
  </si>
  <si>
    <t>lechuga</t>
  </si>
  <si>
    <t>tomate</t>
  </si>
  <si>
    <t>jamon de pavo</t>
  </si>
  <si>
    <t>brownies de limon</t>
  </si>
  <si>
    <t>Galletas</t>
  </si>
  <si>
    <t>servilleta</t>
  </si>
  <si>
    <t>Harina</t>
  </si>
  <si>
    <t>cucharaditas</t>
  </si>
  <si>
    <t>22 oz</t>
  </si>
  <si>
    <t>Desayuno 2</t>
  </si>
  <si>
    <t>Ponche nutella  jumbo</t>
  </si>
  <si>
    <t>mini wrap</t>
  </si>
  <si>
    <t>postre</t>
  </si>
  <si>
    <t xml:space="preserve">galletas de limon </t>
  </si>
  <si>
    <t>baking soda</t>
  </si>
  <si>
    <t>1 Lb (16 onz)</t>
  </si>
  <si>
    <t>0.04</t>
  </si>
  <si>
    <t>azucar morena</t>
  </si>
  <si>
    <t xml:space="preserve">taza </t>
  </si>
  <si>
    <t>1.88</t>
  </si>
  <si>
    <t>ralladura de limon</t>
  </si>
  <si>
    <t>jugo de limon</t>
  </si>
  <si>
    <t>mantequilla sin sal</t>
  </si>
  <si>
    <t>Precio de total</t>
  </si>
  <si>
    <t>brownies en letras</t>
  </si>
  <si>
    <t>10.6 oz</t>
  </si>
  <si>
    <t>brownies en letras con hershey's</t>
  </si>
  <si>
    <t>brownies en letras con m&amp;m</t>
  </si>
  <si>
    <t>brownies en letras con dulce de leche</t>
  </si>
  <si>
    <t>brownies en letras con nutella</t>
  </si>
  <si>
    <t>corazones con dulce de leche</t>
  </si>
  <si>
    <t>corazones con nutella</t>
  </si>
  <si>
    <t xml:space="preserve">letras de limon </t>
  </si>
  <si>
    <t>corazones con hershey's</t>
  </si>
  <si>
    <t>1/4 libra 3 leches</t>
  </si>
  <si>
    <t>0.25</t>
  </si>
  <si>
    <t>1 1/3</t>
  </si>
  <si>
    <t xml:space="preserve">leche </t>
  </si>
  <si>
    <t>lt</t>
  </si>
  <si>
    <t>2 Lt</t>
  </si>
  <si>
    <t>leche evaporada</t>
  </si>
  <si>
    <t>12 onz</t>
  </si>
  <si>
    <t>330 ml</t>
  </si>
  <si>
    <t>envase aluminio</t>
  </si>
  <si>
    <t>tapa</t>
  </si>
  <si>
    <t>cerezas</t>
  </si>
  <si>
    <t>brownie jar nutella</t>
  </si>
  <si>
    <t>jar</t>
  </si>
  <si>
    <t>cinta</t>
  </si>
  <si>
    <t>brownie jar dulce de leche</t>
  </si>
  <si>
    <t xml:space="preserve">dulce de leche </t>
  </si>
  <si>
    <t>80 onzas</t>
  </si>
  <si>
    <t>1/4 libra Cheescake de fresa</t>
  </si>
  <si>
    <t>galletas de vainilla</t>
  </si>
  <si>
    <t>mantequilla (rica barra)</t>
  </si>
  <si>
    <t>queso crema (filadelfia pote)</t>
  </si>
  <si>
    <t>lata</t>
  </si>
  <si>
    <t>mermelada de fresa</t>
  </si>
  <si>
    <t>Lb</t>
  </si>
  <si>
    <t>1 Lb</t>
  </si>
  <si>
    <t>paquete de galleta</t>
  </si>
  <si>
    <t>galletas</t>
  </si>
  <si>
    <t>both</t>
  </si>
  <si>
    <t>3 1/4</t>
  </si>
  <si>
    <t>4 1/2</t>
  </si>
  <si>
    <t>DELICIA DE CHINOLA (12 SHOTS)</t>
  </si>
  <si>
    <t>LECHE EVAPORADA</t>
  </si>
  <si>
    <t>LATA</t>
  </si>
  <si>
    <t>PULPA DE CHINOLA</t>
  </si>
  <si>
    <t>1 UNIDAD</t>
  </si>
  <si>
    <t>AGUA</t>
  </si>
  <si>
    <t>16 ONZAS</t>
  </si>
  <si>
    <t>GALLETAS DE VAINILLAS TRITURADAS</t>
  </si>
  <si>
    <t>CUCHARADAS</t>
  </si>
  <si>
    <t>VASITOS DE SHOT</t>
  </si>
  <si>
    <t>CUCHARITAS</t>
  </si>
  <si>
    <t>SHOTS DE 3 LECHES</t>
  </si>
  <si>
    <t>VASITOS</t>
  </si>
  <si>
    <t>MARSHMALLOW POPS</t>
  </si>
  <si>
    <t>PALITOS</t>
  </si>
  <si>
    <t>MARSHMALLOW</t>
  </si>
  <si>
    <t>CHOCOLATE</t>
  </si>
  <si>
    <t>ONZ</t>
  </si>
  <si>
    <t>SPRINKLE</t>
  </si>
  <si>
    <t>Color</t>
  </si>
  <si>
    <t>Florero</t>
  </si>
  <si>
    <t>Cinta</t>
  </si>
  <si>
    <t>1 yarda</t>
  </si>
  <si>
    <t>fresas cubiertas</t>
  </si>
  <si>
    <t>fresas</t>
  </si>
  <si>
    <t>Oreo POPS</t>
  </si>
  <si>
    <t>4 unid</t>
  </si>
  <si>
    <t>BROWNIES CON CHOCOLATE Y SPRINKLE</t>
  </si>
  <si>
    <t>COLORANTE</t>
  </si>
  <si>
    <t>MENSAJES EN CHOCOLATE FUNDIDO</t>
  </si>
  <si>
    <t>CHOCOLATE BLANCO</t>
  </si>
  <si>
    <t>CHOCOLATE NEGRO</t>
  </si>
  <si>
    <t>MINI brownies de limon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</si>
</sst>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&quot;$&quot;* #,##0.00_-;\-&quot;$&quot;* #,##0.00_-;_-&quot;$&quot;* &quot;-&quot;??_-;_-@"/>
    <numFmt numFmtId="165" formatCode="d/m"/>
    <numFmt numFmtId="166" formatCode="d.m"/>
    <numFmt numFmtId="167" formatCode="_-&quot;$&quot;* #,##0_-;\-&quot;$&quot;* #,##0_-;_-&quot;$&quot;* &quot;-&quot;_-;_-@"/>
    <numFmt numFmtId="168" formatCode="d/m/yy"/>
    <numFmt numFmtId="169" formatCode="d/m/yyyy"/>
    <numFmt numFmtId="170" formatCode="dd/mm/yy"/>
  </numFmts>
  <fonts count="18">
    <font>
      <sz val="11.0"/>
      <color rgb="FF000000"/>
      <name val="Calibri"/>
    </font>
    <font>
      <sz val="11.0"/>
      <name val="Calibri"/>
    </font>
    <font>
      <b/>
      <sz val="20.0"/>
      <color rgb="FF000000"/>
      <name val="Calibri"/>
    </font>
    <font>
      <b/>
      <sz val="16.0"/>
      <color rgb="FF000000"/>
      <name val="Calibri"/>
    </font>
    <font>
      <b/>
      <sz val="11.0"/>
      <name val="Calibri"/>
    </font>
    <font>
      <b/>
      <sz val="14.0"/>
      <color rgb="FF000000"/>
      <name val="Calibri"/>
    </font>
    <font/>
    <font>
      <b/>
      <sz val="11.0"/>
      <color rgb="FF000000"/>
      <name val="Calibri"/>
    </font>
    <font>
      <b/>
      <sz val="12.0"/>
      <color rgb="FF000000"/>
      <name val="Calibri"/>
    </font>
    <font>
      <b/>
      <sz val="16.0"/>
      <color rgb="FF000000"/>
      <name val="Inconsolata"/>
    </font>
    <font>
      <b/>
    </font>
    <font>
      <sz val="11.0"/>
      <color rgb="FF000000"/>
      <name val="Inconsolata"/>
    </font>
    <font>
      <color rgb="FF000000"/>
      <name val="Arial"/>
    </font>
    <font>
      <b/>
      <sz val="48.0"/>
      <color rgb="FFFF0000"/>
      <name val="Calibri"/>
    </font>
    <font>
      <sz val="11.0"/>
      <color rgb="FF545454"/>
      <name val="Arial"/>
    </font>
    <font>
      <color rgb="FF545454"/>
      <name val="Arial"/>
    </font>
    <font>
      <b/>
      <sz val="18.0"/>
      <color rgb="FF000000"/>
      <name val="Calibri"/>
    </font>
    <font>
      <sz val="11.0"/>
      <color rgb="FF111111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</fills>
  <borders count="17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1"/>
    </xf>
    <xf borderId="1" fillId="0" fontId="6" numFmtId="0" xfId="0" applyBorder="1" applyFont="1"/>
    <xf borderId="2" fillId="0" fontId="1" numFmtId="0" xfId="0" applyAlignment="1" applyBorder="1" applyFont="1">
      <alignment vertical="bottom"/>
    </xf>
    <xf borderId="3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shrinkToFit="0" vertical="bottom" wrapText="1"/>
    </xf>
    <xf borderId="3" fillId="0" fontId="6" numFmtId="0" xfId="0" applyBorder="1" applyFont="1"/>
    <xf borderId="3" fillId="0" fontId="7" numFmtId="0" xfId="0" applyAlignment="1" applyBorder="1" applyFont="1">
      <alignment horizontal="center" shrinkToFit="0" vertical="bottom" wrapText="1"/>
    </xf>
    <xf borderId="3" fillId="0" fontId="0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3" fillId="0" fontId="0" numFmtId="0" xfId="0" applyAlignment="1" applyBorder="1" applyFont="1">
      <alignment horizontal="center" readingOrder="0" vertical="bottom"/>
    </xf>
    <xf borderId="3" fillId="0" fontId="1" numFmtId="164" xfId="0" applyAlignment="1" applyBorder="1" applyFont="1" applyNumberFormat="1">
      <alignment readingOrder="0" vertical="bottom"/>
    </xf>
    <xf borderId="3" fillId="0" fontId="1" numFmtId="164" xfId="0" applyAlignment="1" applyBorder="1" applyFont="1" applyNumberFormat="1">
      <alignment horizontal="center"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horizontal="center" readingOrder="0" vertical="bottom"/>
    </xf>
    <xf borderId="3" fillId="0" fontId="0" numFmtId="165" xfId="0" applyAlignment="1" applyBorder="1" applyFont="1" applyNumberFormat="1">
      <alignment horizontal="center" readingOrder="0" vertical="bottom"/>
    </xf>
    <xf borderId="2" fillId="0" fontId="1" numFmtId="164" xfId="0" applyAlignment="1" applyBorder="1" applyFont="1" applyNumberFormat="1">
      <alignment readingOrder="0" vertical="bottom"/>
    </xf>
    <xf borderId="3" fillId="0" fontId="1" numFmtId="16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vertical="bottom"/>
    </xf>
    <xf borderId="5" fillId="0" fontId="1" numFmtId="0" xfId="0" applyAlignment="1" applyBorder="1" applyFont="1">
      <alignment vertical="bottom"/>
    </xf>
    <xf borderId="6" fillId="0" fontId="7" numFmtId="164" xfId="0" applyAlignment="1" applyBorder="1" applyFont="1" applyNumberFormat="1">
      <alignment horizontal="right" vertical="bottom"/>
    </xf>
    <xf borderId="0" fillId="0" fontId="8" numFmtId="0" xfId="0" applyAlignment="1" applyFont="1">
      <alignment shrinkToFit="0" vertical="bottom" wrapText="0"/>
    </xf>
    <xf borderId="7" fillId="0" fontId="1" numFmtId="164" xfId="0" applyAlignment="1" applyBorder="1" applyFont="1" applyNumberForma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shrinkToFit="0" vertical="bottom" wrapText="0"/>
    </xf>
    <xf borderId="0" fillId="0" fontId="7" numFmtId="9" xfId="0" applyAlignment="1" applyFont="1" applyNumberFormat="1">
      <alignment horizontal="center" readingOrder="0" vertical="bottom"/>
    </xf>
    <xf borderId="5" fillId="0" fontId="7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7" fillId="0" fontId="1" numFmtId="0" xfId="0" applyAlignment="1" applyBorder="1" applyFont="1">
      <alignment vertical="bottom"/>
    </xf>
    <xf borderId="0" fillId="0" fontId="7" numFmtId="9" xfId="0" applyAlignment="1" applyFont="1" applyNumberFormat="1">
      <alignment horizontal="center" vertical="bottom"/>
    </xf>
    <xf borderId="5" fillId="0" fontId="7" numFmtId="0" xfId="0" applyAlignment="1" applyBorder="1" applyFont="1">
      <alignment horizontal="right" vertical="bottom"/>
    </xf>
    <xf borderId="3" fillId="0" fontId="0" numFmtId="166" xfId="0" applyAlignment="1" applyBorder="1" applyFont="1" applyNumberFormat="1">
      <alignment horizontal="center" readingOrder="0" vertical="bottom"/>
    </xf>
    <xf borderId="4" fillId="0" fontId="1" numFmtId="164" xfId="0" applyAlignment="1" applyBorder="1" applyFont="1" applyNumberFormat="1">
      <alignment readingOrder="0" vertical="bottom"/>
    </xf>
    <xf borderId="6" fillId="0" fontId="7" numFmtId="167" xfId="0" applyAlignment="1" applyBorder="1" applyFont="1" applyNumberFormat="1">
      <alignment horizontal="right" vertical="bottom"/>
    </xf>
    <xf borderId="0" fillId="0" fontId="8" numFmtId="0" xfId="0" applyAlignment="1" applyFont="1">
      <alignment vertical="bottom"/>
    </xf>
    <xf borderId="5" fillId="0" fontId="8" numFmtId="0" xfId="0" applyAlignment="1" applyBorder="1" applyFont="1">
      <alignment horizontal="center" vertical="bottom"/>
    </xf>
    <xf borderId="0" fillId="2" fontId="9" numFmtId="164" xfId="0" applyFill="1" applyFont="1" applyNumberFormat="1"/>
    <xf borderId="0" fillId="0" fontId="2" numFmtId="0" xfId="0" applyAlignment="1" applyFont="1">
      <alignment horizontal="center" shrinkToFit="0" vertical="bottom" wrapText="1"/>
    </xf>
    <xf borderId="2" fillId="0" fontId="1" numFmtId="164" xfId="0" applyAlignment="1" applyBorder="1" applyFont="1" applyNumberFormat="1">
      <alignment vertical="bottom"/>
    </xf>
    <xf borderId="8" fillId="0" fontId="6" numFmtId="0" xfId="0" applyAlignment="1" applyBorder="1" applyFont="1">
      <alignment readingOrder="0"/>
    </xf>
    <xf borderId="9" fillId="0" fontId="6" numFmtId="0" xfId="0" applyBorder="1" applyFont="1"/>
    <xf borderId="10" fillId="0" fontId="0" numFmtId="0" xfId="0" applyAlignment="1" applyBorder="1" applyFont="1">
      <alignment horizontal="center" readingOrder="0"/>
    </xf>
    <xf borderId="10" fillId="0" fontId="1" numFmtId="0" xfId="0" applyAlignment="1" applyBorder="1" applyFont="1">
      <alignment readingOrder="0" vertical="bottom"/>
    </xf>
    <xf borderId="3" fillId="0" fontId="1" numFmtId="2" xfId="0" applyAlignment="1" applyBorder="1" applyFont="1" applyNumberFormat="1">
      <alignment horizontal="center" readingOrder="0" vertical="bottom"/>
    </xf>
    <xf borderId="10" fillId="0" fontId="1" numFmtId="164" xfId="0" applyAlignment="1" applyBorder="1" applyFont="1" applyNumberFormat="1">
      <alignment readingOrder="0" vertical="bottom"/>
    </xf>
    <xf borderId="10" fillId="0" fontId="1" numFmtId="164" xfId="0" applyAlignment="1" applyBorder="1" applyFont="1" applyNumberFormat="1">
      <alignment horizontal="center" readingOrder="0" vertical="bottom"/>
    </xf>
    <xf borderId="10" fillId="0" fontId="0" numFmtId="0" xfId="0" applyAlignment="1" applyBorder="1" applyFont="1">
      <alignment horizontal="center" readingOrder="0" vertical="bottom"/>
    </xf>
    <xf borderId="0" fillId="0" fontId="1" numFmtId="9" xfId="0" applyAlignment="1" applyFont="1" applyNumberFormat="1">
      <alignment vertical="bottom"/>
    </xf>
    <xf borderId="3" fillId="0" fontId="6" numFmtId="0" xfId="0" applyAlignment="1" applyBorder="1" applyFont="1">
      <alignment readingOrder="0"/>
    </xf>
    <xf borderId="10" fillId="0" fontId="6" numFmtId="0" xfId="0" applyAlignment="1" applyBorder="1" applyFont="1">
      <alignment readingOrder="0"/>
    </xf>
    <xf borderId="6" fillId="0" fontId="5" numFmtId="167" xfId="0" applyAlignment="1" applyBorder="1" applyFont="1" applyNumberFormat="1">
      <alignment horizontal="right" vertical="bottom"/>
    </xf>
    <xf borderId="0" fillId="0" fontId="9" numFmtId="164" xfId="0" applyFont="1" applyNumberFormat="1"/>
    <xf borderId="2" fillId="0" fontId="1" numFmtId="0" xfId="0" applyAlignment="1" applyBorder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10" fillId="0" fontId="0" numFmtId="165" xfId="0" applyAlignment="1" applyBorder="1" applyFont="1" applyNumberFormat="1">
      <alignment horizontal="center" readingOrder="0" vertical="bottom"/>
    </xf>
    <xf borderId="0" fillId="0" fontId="10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2" fontId="11" numFmtId="0" xfId="0" applyAlignment="1" applyFont="1">
      <alignment horizontal="center" readingOrder="0"/>
    </xf>
    <xf borderId="0" fillId="2" fontId="11" numFmtId="0" xfId="0" applyAlignment="1" applyFont="1">
      <alignment horizontal="center"/>
    </xf>
    <xf borderId="0" fillId="2" fontId="12" numFmtId="0" xfId="0" applyAlignment="1" applyFont="1">
      <alignment horizontal="center" readingOrder="0"/>
    </xf>
    <xf borderId="0" fillId="3" fontId="6" numFmtId="0" xfId="0" applyAlignment="1" applyFill="1" applyFont="1">
      <alignment readingOrder="0"/>
    </xf>
    <xf borderId="0" fillId="2" fontId="11" numFmtId="0" xfId="0" applyAlignment="1" applyFont="1">
      <alignment horizontal="center"/>
    </xf>
    <xf borderId="0" fillId="4" fontId="6" numFmtId="0" xfId="0" applyFill="1" applyFont="1"/>
    <xf borderId="0" fillId="5" fontId="1" numFmtId="0" xfId="0" applyAlignment="1" applyFill="1" applyFont="1">
      <alignment vertical="bottom"/>
    </xf>
    <xf borderId="0" fillId="5" fontId="2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readingOrder="0" shrinkToFit="0" wrapText="1"/>
    </xf>
    <xf borderId="0" fillId="0" fontId="7" numFmtId="0" xfId="0" applyAlignment="1" applyFont="1">
      <alignment shrinkToFit="0" wrapText="0"/>
    </xf>
    <xf borderId="0" fillId="6" fontId="6" numFmtId="0" xfId="0" applyFill="1" applyFont="1"/>
    <xf borderId="0" fillId="6" fontId="6" numFmtId="0" xfId="0" applyAlignment="1" applyFont="1">
      <alignment readingOrder="0"/>
    </xf>
    <xf borderId="0" fillId="6" fontId="6" numFmtId="168" xfId="0" applyAlignment="1" applyFont="1" applyNumberFormat="1">
      <alignment readingOrder="0"/>
    </xf>
    <xf borderId="0" fillId="3" fontId="6" numFmtId="0" xfId="0" applyFont="1"/>
    <xf borderId="0" fillId="3" fontId="6" numFmtId="168" xfId="0" applyAlignment="1" applyFont="1" applyNumberFormat="1">
      <alignment readingOrder="0"/>
    </xf>
    <xf borderId="10" fillId="0" fontId="1" numFmtId="2" xfId="0" applyAlignment="1" applyBorder="1" applyFont="1" applyNumberFormat="1">
      <alignment horizontal="center" readingOrder="0" vertical="bottom"/>
    </xf>
    <xf borderId="0" fillId="7" fontId="6" numFmtId="0" xfId="0" applyAlignment="1" applyFill="1" applyFont="1">
      <alignment readingOrder="0"/>
    </xf>
    <xf borderId="11" fillId="0" fontId="1" numFmtId="0" xfId="0" applyAlignment="1" applyBorder="1" applyFont="1">
      <alignment vertical="bottom"/>
    </xf>
    <xf borderId="9" fillId="0" fontId="0" numFmtId="0" xfId="0" applyAlignment="1" applyBorder="1" applyFont="1">
      <alignment horizontal="center" vertical="bottom"/>
    </xf>
    <xf borderId="9" fillId="0" fontId="1" numFmtId="164" xfId="0" applyAlignment="1" applyBorder="1" applyFont="1" applyNumberFormat="1">
      <alignment horizontal="right" vertical="bottom"/>
    </xf>
    <xf borderId="9" fillId="0" fontId="1" numFmtId="0" xfId="0" applyAlignment="1" applyBorder="1" applyFont="1">
      <alignment horizontal="center" vertical="bottom"/>
    </xf>
    <xf borderId="12" fillId="0" fontId="1" numFmtId="164" xfId="0" applyAlignment="1" applyBorder="1" applyFont="1" applyNumberFormat="1">
      <alignment horizontal="right" vertical="bottom"/>
    </xf>
    <xf borderId="0" fillId="3" fontId="7" numFmtId="0" xfId="0" applyAlignment="1" applyFont="1">
      <alignment horizontal="center" readingOrder="0" vertical="bottom"/>
    </xf>
    <xf borderId="0" fillId="8" fontId="6" numFmtId="0" xfId="0" applyAlignment="1" applyFill="1" applyFont="1">
      <alignment readingOrder="0"/>
    </xf>
    <xf borderId="0" fillId="8" fontId="6" numFmtId="0" xfId="0" applyFont="1"/>
    <xf borderId="0" fillId="8" fontId="6" numFmtId="168" xfId="0" applyAlignment="1" applyFont="1" applyNumberFormat="1">
      <alignment readingOrder="0"/>
    </xf>
    <xf borderId="0" fillId="9" fontId="6" numFmtId="0" xfId="0" applyFill="1" applyFont="1"/>
    <xf borderId="0" fillId="9" fontId="6" numFmtId="0" xfId="0" applyAlignment="1" applyFont="1">
      <alignment readingOrder="0"/>
    </xf>
    <xf borderId="0" fillId="3" fontId="12" numFmtId="0" xfId="0" applyAlignment="1" applyFont="1">
      <alignment readingOrder="0"/>
    </xf>
    <xf borderId="0" fillId="10" fontId="1" numFmtId="0" xfId="0" applyAlignment="1" applyFill="1" applyFont="1">
      <alignment vertical="bottom"/>
    </xf>
    <xf borderId="0" fillId="10" fontId="2" numFmtId="0" xfId="0" applyAlignment="1" applyFont="1">
      <alignment horizontal="center" shrinkToFit="0" vertical="bottom" wrapText="1"/>
    </xf>
    <xf borderId="0" fillId="10" fontId="6" numFmtId="0" xfId="0" applyFont="1"/>
    <xf borderId="0" fillId="10" fontId="3" numFmtId="0" xfId="0" applyAlignment="1" applyFont="1">
      <alignment vertical="bottom"/>
    </xf>
    <xf borderId="0" fillId="10" fontId="1" numFmtId="0" xfId="0" applyAlignment="1" applyFont="1">
      <alignment readingOrder="0" vertical="bottom"/>
    </xf>
    <xf borderId="0" fillId="10" fontId="5" numFmtId="0" xfId="0" applyAlignment="1" applyFont="1">
      <alignment vertical="bottom"/>
    </xf>
    <xf borderId="0" fillId="3" fontId="6" numFmtId="0" xfId="0" applyAlignment="1" applyFont="1">
      <alignment horizontal="center" readingOrder="0"/>
    </xf>
    <xf borderId="0" fillId="10" fontId="1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0" fontId="6" numFmtId="168" xfId="0" applyAlignment="1" applyFont="1" applyNumberFormat="1">
      <alignment readingOrder="0"/>
    </xf>
    <xf borderId="1" fillId="10" fontId="2" numFmtId="0" xfId="0" applyAlignment="1" applyBorder="1" applyFont="1">
      <alignment horizontal="center" shrinkToFit="0" vertical="bottom" wrapText="1"/>
    </xf>
    <xf borderId="0" fillId="11" fontId="6" numFmtId="0" xfId="0" applyAlignment="1" applyFill="1" applyFont="1">
      <alignment readingOrder="0"/>
    </xf>
    <xf borderId="2" fillId="10" fontId="1" numFmtId="0" xfId="0" applyAlignment="1" applyBorder="1" applyFont="1">
      <alignment vertical="bottom"/>
    </xf>
    <xf borderId="0" fillId="11" fontId="6" numFmtId="0" xfId="0" applyFont="1"/>
    <xf borderId="3" fillId="10" fontId="7" numFmtId="0" xfId="0" applyAlignment="1" applyBorder="1" applyFont="1">
      <alignment horizontal="center" vertical="bottom"/>
    </xf>
    <xf borderId="0" fillId="11" fontId="6" numFmtId="168" xfId="0" applyAlignment="1" applyFont="1" applyNumberFormat="1">
      <alignment readingOrder="0"/>
    </xf>
    <xf borderId="1" fillId="10" fontId="7" numFmtId="0" xfId="0" applyAlignment="1" applyBorder="1" applyFont="1">
      <alignment horizontal="center" shrinkToFit="0" vertical="bottom" wrapText="1"/>
    </xf>
    <xf borderId="3" fillId="10" fontId="7" numFmtId="0" xfId="0" applyAlignment="1" applyBorder="1" applyFont="1">
      <alignment horizontal="center" shrinkToFit="0" vertical="bottom" wrapText="1"/>
    </xf>
    <xf borderId="3" fillId="10" fontId="0" numFmtId="0" xfId="0" applyAlignment="1" applyBorder="1" applyFont="1">
      <alignment horizontal="center" vertical="bottom"/>
    </xf>
    <xf borderId="8" fillId="10" fontId="6" numFmtId="0" xfId="0" applyAlignment="1" applyBorder="1" applyFont="1">
      <alignment readingOrder="0"/>
    </xf>
    <xf borderId="3" fillId="10" fontId="0" numFmtId="0" xfId="0" applyAlignment="1" applyBorder="1" applyFont="1">
      <alignment horizontal="center" readingOrder="0" vertical="bottom"/>
    </xf>
    <xf borderId="3" fillId="10" fontId="1" numFmtId="164" xfId="0" applyAlignment="1" applyBorder="1" applyFont="1" applyNumberFormat="1">
      <alignment readingOrder="0" vertical="bottom"/>
    </xf>
    <xf borderId="3" fillId="10" fontId="1" numFmtId="164" xfId="0" applyAlignment="1" applyBorder="1" applyFont="1" applyNumberFormat="1">
      <alignment horizontal="center" readingOrder="0" vertical="bottom"/>
    </xf>
    <xf borderId="3" fillId="10" fontId="1" numFmtId="0" xfId="0" applyAlignment="1" applyBorder="1" applyFont="1">
      <alignment horizontal="center" readingOrder="0" vertical="bottom"/>
    </xf>
    <xf borderId="10" fillId="10" fontId="0" numFmtId="0" xfId="0" applyAlignment="1" applyBorder="1" applyFont="1">
      <alignment horizontal="center" readingOrder="0"/>
    </xf>
    <xf borderId="10" fillId="10" fontId="1" numFmtId="0" xfId="0" applyAlignment="1" applyBorder="1" applyFont="1">
      <alignment readingOrder="0" vertical="bottom"/>
    </xf>
    <xf borderId="0" fillId="3" fontId="6" numFmtId="0" xfId="0" applyAlignment="1" applyFont="1">
      <alignment horizontal="left" readingOrder="0"/>
    </xf>
    <xf borderId="3" fillId="10" fontId="1" numFmtId="2" xfId="0" applyAlignment="1" applyBorder="1" applyFont="1" applyNumberFormat="1">
      <alignment horizontal="center" readingOrder="0" vertical="bottom"/>
    </xf>
    <xf borderId="0" fillId="4" fontId="6" numFmtId="169" xfId="0" applyAlignment="1" applyFont="1" applyNumberFormat="1">
      <alignment readingOrder="0"/>
    </xf>
    <xf borderId="10" fillId="10" fontId="1" numFmtId="164" xfId="0" applyAlignment="1" applyBorder="1" applyFont="1" applyNumberFormat="1">
      <alignment readingOrder="0" vertical="bottom"/>
    </xf>
    <xf borderId="0" fillId="4" fontId="6" numFmtId="0" xfId="0" applyAlignment="1" applyFont="1">
      <alignment readingOrder="0"/>
    </xf>
    <xf borderId="10" fillId="10" fontId="1" numFmtId="164" xfId="0" applyAlignment="1" applyBorder="1" applyFont="1" applyNumberFormat="1">
      <alignment horizontal="center" readingOrder="0" vertical="bottom"/>
    </xf>
    <xf borderId="10" fillId="10" fontId="0" numFmtId="0" xfId="0" applyAlignment="1" applyBorder="1" applyFont="1">
      <alignment horizontal="center" readingOrder="0" vertical="bottom"/>
    </xf>
    <xf borderId="0" fillId="4" fontId="6" numFmtId="168" xfId="0" applyAlignment="1" applyFont="1" applyNumberFormat="1">
      <alignment readingOrder="0"/>
    </xf>
    <xf borderId="3" fillId="10" fontId="0" numFmtId="165" xfId="0" applyAlignment="1" applyBorder="1" applyFont="1" applyNumberFormat="1">
      <alignment horizontal="center" readingOrder="0" vertical="bottom"/>
    </xf>
    <xf borderId="10" fillId="10" fontId="6" numFmtId="0" xfId="0" applyBorder="1" applyFont="1"/>
    <xf borderId="8" fillId="10" fontId="6" numFmtId="0" xfId="0" applyBorder="1" applyFont="1"/>
    <xf borderId="3" fillId="10" fontId="1" numFmtId="164" xfId="0" applyAlignment="1" applyBorder="1" applyFont="1" applyNumberFormat="1">
      <alignment vertical="bottom"/>
    </xf>
    <xf borderId="4" fillId="10" fontId="1" numFmtId="164" xfId="0" applyAlignment="1" applyBorder="1" applyFont="1" applyNumberFormat="1">
      <alignment vertical="bottom"/>
    </xf>
    <xf borderId="5" fillId="10" fontId="1" numFmtId="0" xfId="0" applyAlignment="1" applyBorder="1" applyFont="1">
      <alignment vertical="bottom"/>
    </xf>
    <xf borderId="6" fillId="10" fontId="7" numFmtId="164" xfId="0" applyAlignment="1" applyBorder="1" applyFont="1" applyNumberFormat="1">
      <alignment horizontal="right" vertical="bottom"/>
    </xf>
    <xf borderId="0" fillId="10" fontId="8" numFmtId="0" xfId="0" applyAlignment="1" applyFont="1">
      <alignment shrinkToFit="0" vertical="bottom" wrapText="0"/>
    </xf>
    <xf borderId="7" fillId="10" fontId="1" numFmtId="164" xfId="0" applyAlignment="1" applyBorder="1" applyFont="1" applyNumberFormat="1">
      <alignment vertical="bottom"/>
    </xf>
    <xf borderId="0" fillId="10" fontId="0" numFmtId="0" xfId="0" applyAlignment="1" applyFont="1">
      <alignment horizontal="center" vertical="bottom"/>
    </xf>
    <xf borderId="0" fillId="10" fontId="0" numFmtId="0" xfId="0" applyAlignment="1" applyFont="1">
      <alignment shrinkToFit="0" vertical="bottom" wrapText="0"/>
    </xf>
    <xf borderId="0" fillId="10" fontId="7" numFmtId="9" xfId="0" applyAlignment="1" applyFont="1" applyNumberFormat="1">
      <alignment horizontal="center" vertical="bottom"/>
    </xf>
    <xf borderId="5" fillId="10" fontId="7" numFmtId="164" xfId="0" applyAlignment="1" applyBorder="1" applyFont="1" applyNumberFormat="1">
      <alignment horizontal="right" vertical="bottom"/>
    </xf>
    <xf borderId="7" fillId="10" fontId="1" numFmtId="0" xfId="0" applyAlignment="1" applyBorder="1" applyFont="1">
      <alignment vertical="bottom"/>
    </xf>
    <xf borderId="0" fillId="10" fontId="7" numFmtId="0" xfId="0" applyAlignment="1" applyFont="1">
      <alignment horizontal="right" vertical="bottom"/>
    </xf>
    <xf borderId="7" fillId="10" fontId="7" numFmtId="164" xfId="0" applyAlignment="1" applyBorder="1" applyFont="1" applyNumberFormat="1">
      <alignment horizontal="right" vertical="bottom"/>
    </xf>
    <xf borderId="5" fillId="10" fontId="7" numFmtId="0" xfId="0" applyAlignment="1" applyBorder="1" applyFont="1">
      <alignment horizontal="right" vertical="bottom"/>
    </xf>
    <xf borderId="0" fillId="10" fontId="7" numFmtId="9" xfId="0" applyAlignment="1" applyFont="1" applyNumberFormat="1">
      <alignment horizontal="center" readingOrder="0" vertical="bottom"/>
    </xf>
    <xf borderId="6" fillId="10" fontId="5" numFmtId="167" xfId="0" applyAlignment="1" applyBorder="1" applyFont="1" applyNumberFormat="1">
      <alignment horizontal="right" vertical="bottom"/>
    </xf>
    <xf borderId="0" fillId="10" fontId="8" numFmtId="0" xfId="0" applyAlignment="1" applyFont="1">
      <alignment vertical="bottom"/>
    </xf>
    <xf borderId="5" fillId="10" fontId="8" numFmtId="0" xfId="0" applyAlignment="1" applyBorder="1" applyFont="1">
      <alignment horizontal="center" vertical="bottom"/>
    </xf>
    <xf borderId="0" fillId="10" fontId="9" numFmtId="164" xfId="0" applyFont="1" applyNumberFormat="1"/>
    <xf borderId="8" fillId="10" fontId="7" numFmtId="0" xfId="0" applyAlignment="1" applyBorder="1" applyFont="1">
      <alignment horizontal="center" shrinkToFit="0" vertical="bottom" wrapText="1"/>
    </xf>
    <xf borderId="10" fillId="10" fontId="7" numFmtId="0" xfId="0" applyAlignment="1" applyBorder="1" applyFont="1">
      <alignment horizontal="center" vertical="bottom"/>
    </xf>
    <xf borderId="0" fillId="10" fontId="6" numFmtId="0" xfId="0" applyAlignment="1" applyFont="1">
      <alignment readingOrder="0"/>
    </xf>
    <xf borderId="3" fillId="10" fontId="1" numFmtId="0" xfId="0" applyAlignment="1" applyBorder="1" applyFont="1">
      <alignment readingOrder="0" vertical="bottom"/>
    </xf>
    <xf borderId="13" fillId="0" fontId="6" numFmtId="0" xfId="0" applyBorder="1" applyFont="1"/>
    <xf borderId="10" fillId="10" fontId="0" numFmtId="165" xfId="0" applyAlignment="1" applyBorder="1" applyFont="1" applyNumberFormat="1">
      <alignment horizontal="center" readingOrder="0" vertical="bottom"/>
    </xf>
    <xf borderId="10" fillId="0" fontId="1" numFmtId="166" xfId="0" applyAlignment="1" applyBorder="1" applyFont="1" applyNumberFormat="1">
      <alignment horizontal="center" readingOrder="0" vertical="bottom"/>
    </xf>
    <xf borderId="10" fillId="10" fontId="0" numFmtId="0" xfId="0" applyAlignment="1" applyBorder="1" applyFont="1">
      <alignment horizontal="center" vertical="bottom"/>
    </xf>
    <xf borderId="0" fillId="0" fontId="13" numFmtId="0" xfId="0" applyAlignment="1" applyFont="1">
      <alignment horizontal="center" shrinkToFit="0" wrapText="1"/>
    </xf>
    <xf borderId="0" fillId="0" fontId="6" numFmtId="169" xfId="0" applyAlignment="1" applyFont="1" applyNumberFormat="1">
      <alignment readingOrder="0"/>
    </xf>
    <xf borderId="0" fillId="0" fontId="6" numFmtId="170" xfId="0" applyAlignment="1" applyFont="1" applyNumberFormat="1">
      <alignment readingOrder="0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14" fillId="0" fontId="1" numFmtId="0" xfId="0" applyAlignment="1" applyBorder="1" applyFont="1">
      <alignment readingOrder="0" shrinkToFit="0" vertical="bottom" wrapText="0"/>
    </xf>
    <xf borderId="14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horizontal="right" readingOrder="0"/>
    </xf>
    <xf borderId="14" fillId="0" fontId="3" numFmtId="0" xfId="0" applyAlignment="1" applyBorder="1" applyFont="1">
      <alignment shrinkToFit="0" vertical="bottom" wrapText="0"/>
    </xf>
    <xf borderId="0" fillId="2" fontId="12" numFmtId="0" xfId="0" applyAlignment="1" applyFont="1">
      <alignment readingOrder="0"/>
    </xf>
    <xf borderId="0" fillId="2" fontId="12" numFmtId="1" xfId="0" applyAlignment="1" applyFont="1" applyNumberFormat="1">
      <alignment readingOrder="0"/>
    </xf>
    <xf borderId="3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10" fillId="0" fontId="1" numFmtId="0" xfId="0" applyAlignment="1" applyBorder="1" applyFont="1">
      <alignment horizontal="center" vertical="bottom"/>
    </xf>
    <xf borderId="10" fillId="10" fontId="6" numFmtId="0" xfId="0" applyAlignment="1" applyBorder="1" applyFont="1">
      <alignment readingOrder="0"/>
    </xf>
    <xf borderId="14" fillId="0" fontId="8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vertical="bottom"/>
    </xf>
    <xf borderId="14" fillId="0" fontId="0" numFmtId="0" xfId="0" applyAlignment="1" applyBorder="1" applyFont="1">
      <alignment shrinkToFit="0" vertical="bottom" wrapText="0"/>
    </xf>
    <xf borderId="3" fillId="0" fontId="1" numFmtId="2" xfId="0" applyAlignment="1" applyBorder="1" applyFont="1" applyNumberFormat="1">
      <alignment vertical="bottom"/>
    </xf>
    <xf borderId="0" fillId="2" fontId="9" numFmtId="164" xfId="0" applyAlignment="1" applyFont="1" applyNumberFormat="1">
      <alignment horizontal="right" vertical="bottom"/>
    </xf>
    <xf borderId="0" fillId="0" fontId="0" numFmtId="0" xfId="0" applyAlignment="1" applyFont="1">
      <alignment horizontal="center" shrinkToFit="0" vertical="bottom" wrapText="1"/>
    </xf>
    <xf borderId="3" fillId="0" fontId="1" numFmtId="2" xfId="0" applyAlignment="1" applyBorder="1" applyFont="1" applyNumberFormat="1">
      <alignment readingOrder="0" vertical="bottom"/>
    </xf>
    <xf borderId="6" fillId="0" fontId="16" numFmtId="164" xfId="0" applyAlignment="1" applyBorder="1" applyFont="1" applyNumberFormat="1">
      <alignment horizontal="right" vertical="bottom"/>
    </xf>
    <xf borderId="10" fillId="2" fontId="0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 vertical="bottom"/>
    </xf>
    <xf borderId="0" fillId="12" fontId="6" numFmtId="0" xfId="0" applyFill="1" applyFont="1"/>
    <xf borderId="0" fillId="12" fontId="1" numFmtId="0" xfId="0" applyAlignment="1" applyFont="1">
      <alignment vertical="bottom"/>
    </xf>
    <xf borderId="0" fillId="12" fontId="2" numFmtId="0" xfId="0" applyAlignment="1" applyFont="1">
      <alignment horizontal="center" readingOrder="0" shrinkToFit="0" vertical="bottom" wrapText="1"/>
    </xf>
    <xf borderId="0" fillId="0" fontId="0" numFmtId="0" xfId="0" applyAlignment="1" applyFont="1">
      <alignment readingOrder="0" shrinkToFit="0" wrapText="0"/>
    </xf>
    <xf borderId="15" fillId="0" fontId="1" numFmtId="0" xfId="0" applyAlignment="1" applyBorder="1" applyFont="1">
      <alignment vertical="bottom"/>
    </xf>
    <xf borderId="16" fillId="0" fontId="6" numFmtId="0" xfId="0" applyBorder="1" applyFont="1"/>
    <xf borderId="9" fillId="0" fontId="1" numFmtId="164" xfId="0" applyAlignment="1" applyBorder="1" applyFont="1" applyNumberFormat="1">
      <alignment horizontal="center" vertical="bottom"/>
    </xf>
    <xf borderId="3" fillId="0" fontId="0" numFmtId="0" xfId="0" applyAlignment="1" applyBorder="1" applyFont="1">
      <alignment horizontal="center" vertical="bottom"/>
    </xf>
    <xf borderId="3" fillId="0" fontId="0" numFmtId="166" xfId="0" applyAlignment="1" applyBorder="1" applyFont="1" applyNumberFormat="1">
      <alignment horizontal="center" vertical="bottom"/>
    </xf>
    <xf borderId="3" fillId="0" fontId="1" numFmtId="164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center" vertical="bottom"/>
    </xf>
    <xf borderId="3" fillId="0" fontId="0" numFmtId="165" xfId="0" applyAlignment="1" applyBorder="1" applyFont="1" applyNumberFormat="1">
      <alignment horizontal="center" vertical="bottom"/>
    </xf>
    <xf borderId="10" fillId="0" fontId="6" numFmtId="166" xfId="0" applyAlignment="1" applyBorder="1" applyFont="1" applyNumberFormat="1">
      <alignment readingOrder="0"/>
    </xf>
    <xf borderId="0" fillId="0" fontId="8" numFmtId="0" xfId="0" applyAlignment="1" applyFont="1">
      <alignment horizontal="center" vertical="bottom"/>
    </xf>
    <xf borderId="0" fillId="0" fontId="16" numFmtId="164" xfId="0" applyAlignment="1" applyFont="1" applyNumberFormat="1">
      <alignment horizontal="right" vertical="bottom"/>
    </xf>
    <xf borderId="0" fillId="2" fontId="9" numFmtId="164" xfId="0" applyAlignment="1" applyFont="1" applyNumberFormat="1">
      <alignment readingOrder="0"/>
    </xf>
    <xf borderId="9" fillId="0" fontId="0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0" fillId="2" fontId="17" numFmtId="0" xfId="0" applyAlignment="1" applyFont="1">
      <alignment readingOrder="0"/>
    </xf>
    <xf borderId="0" fillId="0" fontId="2" numFmtId="164" xfId="0" applyAlignment="1" applyFont="1" applyNumberFormat="1">
      <alignment horizontal="center" shrinkToFit="0" vertical="bottom" wrapText="1"/>
    </xf>
    <xf borderId="0" fillId="0" fontId="1" numFmtId="164" xfId="0" applyAlignment="1" applyFont="1" applyNumberFormat="1">
      <alignment vertical="bottom"/>
    </xf>
    <xf borderId="1" fillId="0" fontId="2" numFmtId="164" xfId="0" applyAlignment="1" applyBorder="1" applyFont="1" applyNumberFormat="1">
      <alignment horizontal="center" shrinkToFit="0" vertical="bottom" wrapText="1"/>
    </xf>
    <xf borderId="3" fillId="0" fontId="7" numFmtId="164" xfId="0" applyAlignment="1" applyBorder="1" applyFont="1" applyNumberFormat="1">
      <alignment horizontal="center" shrinkToFit="0" vertical="bottom" wrapText="1"/>
    </xf>
    <xf borderId="3" fillId="0" fontId="1" numFmtId="0" xfId="0" applyAlignment="1" applyBorder="1" applyFont="1">
      <alignment horizontal="center" vertical="bottom"/>
    </xf>
    <xf borderId="14" fillId="0" fontId="0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4.57"/>
    <col customWidth="1" min="5" max="5" width="10.71"/>
    <col customWidth="1" min="6" max="6" width="13.71"/>
    <col customWidth="1" min="7" max="9" width="10.71"/>
    <col customWidth="1" min="10" max="10" width="27.29"/>
    <col customWidth="1" min="11" max="11" width="15.43"/>
    <col customWidth="1" min="12" max="12" width="14.86"/>
    <col customWidth="1" min="13" max="26" width="10.71"/>
  </cols>
  <sheetData>
    <row r="1">
      <c r="A1" s="34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2" t="s">
        <v>0</v>
      </c>
      <c r="L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>
      <c r="A6" s="3" t="s">
        <v>1</v>
      </c>
      <c r="B6" s="4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5" t="s">
        <v>3</v>
      </c>
      <c r="B8" s="1"/>
      <c r="C8" s="6" t="s">
        <v>4</v>
      </c>
      <c r="D8" s="1"/>
      <c r="E8" s="1"/>
      <c r="F8" s="1"/>
      <c r="G8" s="1"/>
      <c r="H8" s="1"/>
      <c r="I8" s="1"/>
      <c r="J8" s="1"/>
      <c r="K8" s="1"/>
      <c r="L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7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/>
      <c r="B11" s="8" t="s">
        <v>6</v>
      </c>
      <c r="C11" s="9"/>
      <c r="D11" s="9"/>
      <c r="E11" s="9"/>
      <c r="F11" s="9"/>
      <c r="G11" s="9"/>
      <c r="H11" s="9"/>
      <c r="I11" s="9"/>
      <c r="J11" s="9"/>
      <c r="K11" s="9"/>
      <c r="L11" s="1"/>
    </row>
    <row r="12">
      <c r="A12" s="10"/>
      <c r="B12" s="11" t="s">
        <v>7</v>
      </c>
      <c r="C12" s="12" t="s">
        <v>8</v>
      </c>
      <c r="D12" s="13"/>
      <c r="E12" s="11" t="s">
        <v>9</v>
      </c>
      <c r="F12" s="11" t="s">
        <v>10</v>
      </c>
      <c r="G12" s="11" t="s">
        <v>11</v>
      </c>
      <c r="H12" s="11" t="s">
        <v>10</v>
      </c>
      <c r="I12" s="14" t="s">
        <v>12</v>
      </c>
      <c r="J12" s="14" t="s">
        <v>10</v>
      </c>
      <c r="K12" s="14" t="s">
        <v>13</v>
      </c>
      <c r="L12" s="1"/>
    </row>
    <row r="13">
      <c r="A13" s="10"/>
      <c r="B13" s="15">
        <v>1.0</v>
      </c>
      <c r="C13" s="16" t="s">
        <v>14</v>
      </c>
      <c r="E13" s="17">
        <v>6.0</v>
      </c>
      <c r="F13" s="17" t="s">
        <v>15</v>
      </c>
      <c r="G13" s="17" t="s">
        <v>16</v>
      </c>
      <c r="H13" s="17" t="s">
        <v>17</v>
      </c>
      <c r="I13" s="18">
        <v>145.0</v>
      </c>
      <c r="J13" s="19" t="s">
        <v>18</v>
      </c>
      <c r="K13" s="18">
        <v>29.0</v>
      </c>
      <c r="L13" s="1"/>
    </row>
    <row r="14">
      <c r="A14" s="10"/>
      <c r="B14" s="15">
        <v>2.0</v>
      </c>
      <c r="C14" s="16" t="s">
        <v>19</v>
      </c>
      <c r="E14" s="17">
        <v>1.0</v>
      </c>
      <c r="F14" s="17" t="s">
        <v>20</v>
      </c>
      <c r="G14" s="38">
        <v>43316.0</v>
      </c>
      <c r="H14" s="17" t="s">
        <v>17</v>
      </c>
      <c r="I14" s="18">
        <v>132.0</v>
      </c>
      <c r="J14" s="19" t="s">
        <v>21</v>
      </c>
      <c r="K14" s="20">
        <v>7.92</v>
      </c>
      <c r="L14" s="1"/>
    </row>
    <row r="15">
      <c r="A15" s="10"/>
      <c r="B15" s="15">
        <v>3.0</v>
      </c>
      <c r="C15" s="16" t="s">
        <v>22</v>
      </c>
      <c r="E15" s="17">
        <v>1.0</v>
      </c>
      <c r="F15" s="17" t="s">
        <v>20</v>
      </c>
      <c r="G15" s="38">
        <v>43288.0</v>
      </c>
      <c r="H15" s="17" t="s">
        <v>17</v>
      </c>
      <c r="I15" s="18">
        <v>249.0</v>
      </c>
      <c r="J15" s="21" t="s">
        <v>23</v>
      </c>
      <c r="K15" s="20">
        <v>23.97</v>
      </c>
      <c r="L15" s="1"/>
    </row>
    <row r="16">
      <c r="A16" s="10"/>
      <c r="B16" s="15">
        <v>4.0</v>
      </c>
      <c r="C16" s="16" t="s">
        <v>24</v>
      </c>
      <c r="E16" s="17" t="s">
        <v>25</v>
      </c>
      <c r="F16" s="17" t="s">
        <v>20</v>
      </c>
      <c r="G16" s="38">
        <v>43261.0</v>
      </c>
      <c r="H16" s="17" t="s">
        <v>17</v>
      </c>
      <c r="I16" s="18">
        <v>149.0</v>
      </c>
      <c r="J16" s="19" t="s">
        <v>26</v>
      </c>
      <c r="K16" s="20">
        <v>19.7</v>
      </c>
      <c r="L16" s="1"/>
    </row>
    <row r="17">
      <c r="A17" s="10"/>
      <c r="B17" s="15">
        <v>5.0</v>
      </c>
      <c r="C17" s="16" t="s">
        <v>27</v>
      </c>
      <c r="E17" s="17">
        <v>1.0</v>
      </c>
      <c r="F17" s="17" t="s">
        <v>20</v>
      </c>
      <c r="G17" s="17">
        <v>6.0</v>
      </c>
      <c r="H17" s="17" t="s">
        <v>17</v>
      </c>
      <c r="I17" s="18">
        <v>454.0</v>
      </c>
      <c r="J17" s="19" t="s">
        <v>28</v>
      </c>
      <c r="K17" s="18">
        <v>42.56</v>
      </c>
      <c r="L17" s="1"/>
      <c r="M17" s="16">
        <v>1.76</v>
      </c>
    </row>
    <row r="18">
      <c r="A18" s="10"/>
      <c r="B18" s="15">
        <v>6.0</v>
      </c>
      <c r="C18" s="16" t="s">
        <v>29</v>
      </c>
      <c r="E18" s="22">
        <v>42767.0</v>
      </c>
      <c r="F18" s="17" t="s">
        <v>20</v>
      </c>
      <c r="G18" s="17">
        <v>2.0</v>
      </c>
      <c r="H18" s="17" t="s">
        <v>17</v>
      </c>
      <c r="I18" s="18">
        <v>119.0</v>
      </c>
      <c r="J18" s="19" t="s">
        <v>30</v>
      </c>
      <c r="K18" s="18">
        <v>34.0</v>
      </c>
      <c r="L18" s="1"/>
      <c r="M18" s="16">
        <v>15.22</v>
      </c>
    </row>
    <row r="19">
      <c r="A19" s="10"/>
      <c r="B19" s="15">
        <v>7.0</v>
      </c>
      <c r="C19" s="16" t="s">
        <v>31</v>
      </c>
      <c r="E19" s="17">
        <v>2.0</v>
      </c>
      <c r="F19" s="17" t="s">
        <v>32</v>
      </c>
      <c r="G19" s="17" t="s">
        <v>33</v>
      </c>
      <c r="H19" s="17" t="s">
        <v>17</v>
      </c>
      <c r="I19" s="18">
        <v>55.0</v>
      </c>
      <c r="J19" s="19" t="s">
        <v>34</v>
      </c>
      <c r="K19" s="18">
        <v>0.57</v>
      </c>
      <c r="L19" s="1"/>
      <c r="M19" s="16">
        <v>1.76</v>
      </c>
    </row>
    <row r="20">
      <c r="A20" s="10"/>
      <c r="B20" s="15">
        <v>8.0</v>
      </c>
      <c r="C20" s="16" t="s">
        <v>35</v>
      </c>
      <c r="E20" s="17">
        <v>2.0</v>
      </c>
      <c r="F20" s="17" t="s">
        <v>32</v>
      </c>
      <c r="G20" s="17" t="s">
        <v>36</v>
      </c>
      <c r="H20" s="17" t="s">
        <v>17</v>
      </c>
      <c r="I20" s="18">
        <v>77.0</v>
      </c>
      <c r="J20" s="19" t="s">
        <v>37</v>
      </c>
      <c r="K20" s="20">
        <v>1.35</v>
      </c>
      <c r="L20" s="1"/>
    </row>
    <row r="21">
      <c r="A21" s="10"/>
      <c r="B21" s="15">
        <v>9.0</v>
      </c>
      <c r="C21" s="16" t="s">
        <v>38</v>
      </c>
      <c r="E21" s="17">
        <v>2.0</v>
      </c>
      <c r="F21" s="17" t="s">
        <v>32</v>
      </c>
      <c r="G21" s="17" t="s">
        <v>33</v>
      </c>
      <c r="H21" s="17" t="s">
        <v>17</v>
      </c>
      <c r="I21" s="18">
        <v>179.0</v>
      </c>
      <c r="J21" s="17" t="s">
        <v>39</v>
      </c>
      <c r="K21" s="18">
        <v>51.14</v>
      </c>
      <c r="L21" s="1"/>
    </row>
    <row r="22">
      <c r="A22" s="10"/>
      <c r="B22" s="17">
        <v>10.0</v>
      </c>
      <c r="C22" s="16"/>
      <c r="E22" s="17"/>
      <c r="F22" s="17"/>
      <c r="G22" s="17"/>
      <c r="H22" s="17"/>
      <c r="I22" s="18"/>
      <c r="J22" s="17"/>
      <c r="K22" s="23"/>
      <c r="L22" s="1"/>
    </row>
    <row r="23">
      <c r="A23" s="10"/>
      <c r="B23" s="17">
        <v>11.0</v>
      </c>
      <c r="C23" s="16" t="s">
        <v>42</v>
      </c>
      <c r="E23" s="17">
        <v>15.0</v>
      </c>
      <c r="F23" s="17" t="s">
        <v>15</v>
      </c>
      <c r="G23" s="17" t="s">
        <v>16</v>
      </c>
      <c r="H23" s="17" t="s">
        <v>16</v>
      </c>
      <c r="I23" s="18">
        <v>350.0</v>
      </c>
      <c r="J23" s="17" t="s">
        <v>43</v>
      </c>
      <c r="K23" s="23">
        <v>45.65</v>
      </c>
    </row>
    <row r="24">
      <c r="A24" s="10"/>
      <c r="B24" s="17">
        <v>12.0</v>
      </c>
      <c r="C24" s="16" t="s">
        <v>55</v>
      </c>
      <c r="E24" s="17">
        <v>15.0</v>
      </c>
      <c r="F24" s="17" t="s">
        <v>15</v>
      </c>
      <c r="G24" s="17" t="s">
        <v>16</v>
      </c>
      <c r="H24" s="17" t="s">
        <v>16</v>
      </c>
      <c r="I24" s="18">
        <v>150.0</v>
      </c>
      <c r="J24" s="17" t="s">
        <v>56</v>
      </c>
      <c r="K24" s="23">
        <v>9.0</v>
      </c>
    </row>
    <row r="25">
      <c r="A25" s="10"/>
      <c r="B25" s="17">
        <v>13.0</v>
      </c>
      <c r="C25" s="16" t="s">
        <v>44</v>
      </c>
      <c r="E25" s="17">
        <v>15.0</v>
      </c>
      <c r="F25" s="17" t="s">
        <v>15</v>
      </c>
      <c r="G25" s="17" t="s">
        <v>16</v>
      </c>
      <c r="H25" s="17" t="s">
        <v>16</v>
      </c>
      <c r="I25" s="18">
        <v>108.0</v>
      </c>
      <c r="J25" s="17">
        <v>250.0</v>
      </c>
      <c r="K25" s="23">
        <v>6.48</v>
      </c>
    </row>
    <row r="26">
      <c r="A26" s="10"/>
      <c r="B26" s="17">
        <v>14.0</v>
      </c>
      <c r="C26" s="16" t="s">
        <v>63</v>
      </c>
      <c r="E26" s="17">
        <v>3.0</v>
      </c>
      <c r="F26" s="17" t="s">
        <v>10</v>
      </c>
      <c r="G26" s="17" t="s">
        <v>16</v>
      </c>
      <c r="H26" s="17" t="s">
        <v>16</v>
      </c>
      <c r="I26" s="18">
        <v>173.0</v>
      </c>
      <c r="J26" s="17">
        <v>60.0</v>
      </c>
      <c r="L26" s="23">
        <v>8.65</v>
      </c>
    </row>
    <row r="27">
      <c r="A27" s="10"/>
      <c r="B27" s="15"/>
      <c r="E27" s="15"/>
      <c r="F27" s="15"/>
      <c r="G27" s="15"/>
      <c r="H27" s="15"/>
      <c r="I27" s="24"/>
      <c r="J27" s="15"/>
      <c r="K27" s="25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26" t="s">
        <v>45</v>
      </c>
      <c r="K28" s="27">
        <f>SUM(K13:K27)</f>
        <v>271.34</v>
      </c>
      <c r="L28" s="1"/>
    </row>
    <row r="29">
      <c r="A29" s="28" t="s">
        <v>46</v>
      </c>
      <c r="B29" s="1"/>
      <c r="C29" s="1"/>
      <c r="D29" s="1"/>
      <c r="E29" s="1"/>
      <c r="F29" s="1"/>
      <c r="G29" s="1"/>
      <c r="H29" s="1"/>
      <c r="I29" s="1" t="s">
        <v>47</v>
      </c>
      <c r="J29" s="1"/>
      <c r="K29" s="29"/>
      <c r="L29" s="1"/>
    </row>
    <row r="30">
      <c r="A30" s="1"/>
      <c r="B30" s="30">
        <v>11.0</v>
      </c>
      <c r="C30" s="6" t="s">
        <v>48</v>
      </c>
      <c r="D30" s="1"/>
      <c r="E30" s="1"/>
      <c r="F30" s="31" t="s">
        <v>49</v>
      </c>
      <c r="G30" s="1"/>
      <c r="H30" s="1"/>
      <c r="I30" s="32">
        <v>0.2</v>
      </c>
      <c r="J30" s="33" t="s">
        <v>45</v>
      </c>
      <c r="K30" s="27">
        <f>+K28*I30</f>
        <v>54.268</v>
      </c>
      <c r="L30" s="1"/>
    </row>
    <row r="31">
      <c r="A31" s="1"/>
      <c r="B31" s="30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28" t="s">
        <v>51</v>
      </c>
      <c r="B32" s="30"/>
      <c r="C32" s="1"/>
      <c r="D32" s="1"/>
      <c r="E32" s="1"/>
      <c r="F32" s="1"/>
      <c r="G32" s="1"/>
      <c r="H32" s="1"/>
      <c r="I32" s="1"/>
      <c r="J32" s="1"/>
      <c r="K32" s="35"/>
      <c r="L32" s="1"/>
    </row>
    <row r="33">
      <c r="A33" s="1"/>
      <c r="B33" s="30">
        <v>12.0</v>
      </c>
      <c r="C33" s="6" t="s">
        <v>52</v>
      </c>
      <c r="D33" s="1"/>
      <c r="E33" s="1"/>
      <c r="F33" s="1"/>
      <c r="G33" s="1"/>
      <c r="H33" s="1"/>
      <c r="I33" s="32">
        <v>0.3</v>
      </c>
      <c r="J33" s="33" t="s">
        <v>45</v>
      </c>
      <c r="K33" s="27">
        <f>+K28*I33</f>
        <v>81.402</v>
      </c>
      <c r="L33" s="1"/>
    </row>
    <row r="34">
      <c r="A34" s="1"/>
      <c r="B34" s="30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28" t="s">
        <v>53</v>
      </c>
      <c r="B35" s="30"/>
      <c r="C35" s="1"/>
      <c r="D35" s="1"/>
      <c r="E35" s="1"/>
      <c r="F35" s="1"/>
      <c r="G35" s="1"/>
      <c r="H35" s="1"/>
      <c r="I35" s="1"/>
      <c r="J35" s="1"/>
      <c r="K35" s="35"/>
      <c r="L35" s="1"/>
    </row>
    <row r="36">
      <c r="A36" s="1"/>
      <c r="B36" s="30">
        <v>13.0</v>
      </c>
      <c r="C36" s="6" t="s">
        <v>54</v>
      </c>
      <c r="D36" s="1"/>
      <c r="E36" s="1"/>
      <c r="F36" s="1"/>
      <c r="G36" s="1"/>
      <c r="H36" s="1"/>
      <c r="I36" s="36">
        <v>0.1</v>
      </c>
      <c r="J36" s="33" t="s">
        <v>45</v>
      </c>
      <c r="K36" s="27">
        <f>+K28*I36</f>
        <v>27.134</v>
      </c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35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37" t="s">
        <v>57</v>
      </c>
      <c r="K38" s="27">
        <f>+K36+K33+K30+K28</f>
        <v>434.144</v>
      </c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35"/>
      <c r="L39" s="1"/>
    </row>
    <row r="40">
      <c r="A40" s="1"/>
      <c r="B40" s="1"/>
      <c r="C40" s="1"/>
      <c r="D40" s="1"/>
      <c r="E40" s="1"/>
      <c r="F40" s="1"/>
      <c r="G40" s="1"/>
      <c r="H40" s="1"/>
      <c r="I40" s="32">
        <v>0.55</v>
      </c>
      <c r="J40" s="37" t="s">
        <v>61</v>
      </c>
      <c r="K40" s="40">
        <f>+K38*I40</f>
        <v>238.7792</v>
      </c>
      <c r="L40" s="34"/>
    </row>
    <row r="41">
      <c r="A41" s="1"/>
      <c r="B41" s="1"/>
      <c r="C41" s="1"/>
      <c r="D41" s="23"/>
      <c r="E41" s="1"/>
      <c r="F41" s="1"/>
      <c r="G41" s="1"/>
      <c r="H41" s="1"/>
      <c r="I41" s="1"/>
      <c r="J41" s="1"/>
      <c r="K41" s="35"/>
      <c r="L41" s="1"/>
    </row>
    <row r="42">
      <c r="A42" s="1"/>
      <c r="B42" s="1"/>
      <c r="C42" s="1"/>
      <c r="D42" s="23"/>
      <c r="E42" s="1"/>
      <c r="F42" s="1"/>
      <c r="G42" s="1"/>
      <c r="H42" s="1"/>
      <c r="I42" s="41"/>
      <c r="J42" s="42" t="s">
        <v>62</v>
      </c>
      <c r="K42" s="27">
        <f>+K40+K38</f>
        <v>672.9232</v>
      </c>
      <c r="L42" s="1"/>
    </row>
    <row r="43">
      <c r="D43" s="23"/>
    </row>
    <row r="44" ht="32.25" customHeight="1">
      <c r="D44" s="23"/>
      <c r="J44" s="42" t="s">
        <v>62</v>
      </c>
      <c r="K44" s="43">
        <f>+K42/15</f>
        <v>44.86154667</v>
      </c>
      <c r="L44" s="16"/>
    </row>
    <row r="45">
      <c r="D45" s="23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</row>
    <row r="50">
      <c r="A50" s="1"/>
      <c r="B50" s="2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2" t="s">
        <v>0</v>
      </c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3" t="s">
        <v>1</v>
      </c>
      <c r="B55" s="4" t="s">
        <v>70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5" t="s">
        <v>3</v>
      </c>
      <c r="B57" s="1"/>
      <c r="C57" s="6" t="s">
        <v>4</v>
      </c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7" t="s">
        <v>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8" t="s">
        <v>6</v>
      </c>
      <c r="C60" s="9"/>
      <c r="D60" s="9"/>
      <c r="E60" s="9"/>
      <c r="F60" s="9"/>
      <c r="G60" s="9"/>
      <c r="H60" s="9"/>
      <c r="I60" s="9"/>
      <c r="J60" s="9"/>
      <c r="K60" s="9"/>
      <c r="L60" s="1"/>
    </row>
    <row r="61">
      <c r="A61" s="10"/>
      <c r="B61" s="11" t="s">
        <v>7</v>
      </c>
      <c r="C61" s="12" t="s">
        <v>8</v>
      </c>
      <c r="D61" s="13"/>
      <c r="E61" s="11" t="s">
        <v>9</v>
      </c>
      <c r="F61" s="11" t="s">
        <v>10</v>
      </c>
      <c r="G61" s="11" t="s">
        <v>11</v>
      </c>
      <c r="H61" s="11" t="s">
        <v>10</v>
      </c>
      <c r="I61" s="14" t="s">
        <v>12</v>
      </c>
      <c r="J61" s="14" t="s">
        <v>10</v>
      </c>
      <c r="K61" s="14" t="s">
        <v>13</v>
      </c>
      <c r="L61" s="1"/>
    </row>
    <row r="62">
      <c r="A62" s="10"/>
      <c r="B62" s="15">
        <v>1.0</v>
      </c>
      <c r="C62" s="16" t="s">
        <v>14</v>
      </c>
      <c r="E62" s="17">
        <v>6.0</v>
      </c>
      <c r="F62" s="17" t="s">
        <v>15</v>
      </c>
      <c r="G62" s="17" t="s">
        <v>16</v>
      </c>
      <c r="H62" s="17" t="s">
        <v>17</v>
      </c>
      <c r="I62" s="18">
        <v>145.0</v>
      </c>
      <c r="J62" s="19" t="s">
        <v>18</v>
      </c>
      <c r="K62" s="18">
        <v>29.0</v>
      </c>
      <c r="L62" s="1"/>
    </row>
    <row r="63">
      <c r="A63" s="10"/>
      <c r="B63" s="15">
        <v>2.0</v>
      </c>
      <c r="C63" s="16" t="s">
        <v>19</v>
      </c>
      <c r="E63" s="17">
        <v>1.0</v>
      </c>
      <c r="F63" s="17" t="s">
        <v>20</v>
      </c>
      <c r="G63" s="38">
        <v>43316.0</v>
      </c>
      <c r="H63" s="17" t="s">
        <v>17</v>
      </c>
      <c r="I63" s="18">
        <v>132.0</v>
      </c>
      <c r="J63" s="19" t="s">
        <v>21</v>
      </c>
      <c r="K63" s="20">
        <v>7.92</v>
      </c>
      <c r="L63" s="1"/>
    </row>
    <row r="64">
      <c r="A64" s="10"/>
      <c r="B64" s="15">
        <v>3.0</v>
      </c>
      <c r="C64" s="16" t="s">
        <v>22</v>
      </c>
      <c r="E64" s="17">
        <v>1.0</v>
      </c>
      <c r="F64" s="17" t="s">
        <v>20</v>
      </c>
      <c r="G64" s="38">
        <v>43288.0</v>
      </c>
      <c r="H64" s="17" t="s">
        <v>17</v>
      </c>
      <c r="I64" s="18">
        <v>249.0</v>
      </c>
      <c r="J64" s="21" t="s">
        <v>23</v>
      </c>
      <c r="K64" s="20">
        <v>23.97</v>
      </c>
      <c r="L64" s="1"/>
    </row>
    <row r="65">
      <c r="A65" s="10"/>
      <c r="B65" s="15">
        <v>4.0</v>
      </c>
      <c r="C65" s="16" t="s">
        <v>24</v>
      </c>
      <c r="E65" s="17" t="s">
        <v>25</v>
      </c>
      <c r="F65" s="17" t="s">
        <v>20</v>
      </c>
      <c r="G65" s="38">
        <v>43261.0</v>
      </c>
      <c r="H65" s="17" t="s">
        <v>17</v>
      </c>
      <c r="I65" s="18">
        <v>149.0</v>
      </c>
      <c r="J65" s="19" t="s">
        <v>26</v>
      </c>
      <c r="K65" s="20">
        <v>19.7</v>
      </c>
      <c r="L65" s="1"/>
    </row>
    <row r="66">
      <c r="A66" s="10"/>
      <c r="B66" s="15">
        <v>5.0</v>
      </c>
      <c r="C66" s="16" t="s">
        <v>27</v>
      </c>
      <c r="E66" s="17">
        <v>1.0</v>
      </c>
      <c r="F66" s="17" t="s">
        <v>20</v>
      </c>
      <c r="G66" s="17">
        <v>6.0</v>
      </c>
      <c r="H66" s="17" t="s">
        <v>17</v>
      </c>
      <c r="I66" s="18">
        <v>454.0</v>
      </c>
      <c r="J66" s="19" t="s">
        <v>28</v>
      </c>
      <c r="K66" s="18">
        <v>42.56</v>
      </c>
      <c r="L66" s="1"/>
    </row>
    <row r="67">
      <c r="A67" s="10"/>
      <c r="B67" s="15">
        <v>6.0</v>
      </c>
      <c r="C67" s="16" t="s">
        <v>29</v>
      </c>
      <c r="E67" s="22">
        <v>42767.0</v>
      </c>
      <c r="F67" s="17" t="s">
        <v>20</v>
      </c>
      <c r="G67" s="17">
        <v>2.0</v>
      </c>
      <c r="H67" s="17" t="s">
        <v>17</v>
      </c>
      <c r="I67" s="18">
        <v>119.0</v>
      </c>
      <c r="J67" s="19" t="s">
        <v>30</v>
      </c>
      <c r="K67" s="18">
        <v>34.0</v>
      </c>
      <c r="L67" s="1"/>
    </row>
    <row r="68">
      <c r="A68" s="10"/>
      <c r="B68" s="15">
        <v>7.0</v>
      </c>
      <c r="C68" s="16" t="s">
        <v>31</v>
      </c>
      <c r="E68" s="17">
        <v>2.0</v>
      </c>
      <c r="F68" s="17" t="s">
        <v>32</v>
      </c>
      <c r="G68" s="17" t="s">
        <v>33</v>
      </c>
      <c r="H68" s="17" t="s">
        <v>17</v>
      </c>
      <c r="I68" s="18">
        <v>55.0</v>
      </c>
      <c r="J68" s="19" t="s">
        <v>34</v>
      </c>
      <c r="K68" s="18">
        <v>0.57</v>
      </c>
      <c r="L68" s="1"/>
    </row>
    <row r="69">
      <c r="A69" s="10"/>
      <c r="B69" s="15">
        <v>8.0</v>
      </c>
      <c r="C69" s="16" t="s">
        <v>35</v>
      </c>
      <c r="E69" s="17">
        <v>2.0</v>
      </c>
      <c r="F69" s="17" t="s">
        <v>32</v>
      </c>
      <c r="G69" s="17" t="s">
        <v>36</v>
      </c>
      <c r="H69" s="17" t="s">
        <v>17</v>
      </c>
      <c r="I69" s="18">
        <v>77.0</v>
      </c>
      <c r="J69" s="19" t="s">
        <v>37</v>
      </c>
      <c r="K69" s="20">
        <v>1.35</v>
      </c>
      <c r="L69" s="1"/>
    </row>
    <row r="70">
      <c r="A70" s="10"/>
      <c r="B70" s="15">
        <v>9.0</v>
      </c>
      <c r="C70" s="16" t="s">
        <v>38</v>
      </c>
      <c r="E70" s="17">
        <v>2.0</v>
      </c>
      <c r="F70" s="17" t="s">
        <v>32</v>
      </c>
      <c r="G70" s="17" t="s">
        <v>33</v>
      </c>
      <c r="H70" s="17" t="s">
        <v>17</v>
      </c>
      <c r="I70" s="18">
        <v>179.0</v>
      </c>
      <c r="J70" s="17" t="s">
        <v>39</v>
      </c>
      <c r="K70" s="18">
        <v>51.14</v>
      </c>
      <c r="L70" s="1"/>
    </row>
    <row r="71">
      <c r="A71" s="10"/>
      <c r="B71" s="17">
        <v>10.0</v>
      </c>
      <c r="C71" s="16"/>
      <c r="E71" s="17"/>
      <c r="F71" s="17"/>
      <c r="G71" s="17"/>
      <c r="H71" s="17"/>
      <c r="I71" s="18"/>
      <c r="J71" s="17"/>
      <c r="K71" s="23"/>
      <c r="L71" s="1"/>
    </row>
    <row r="72">
      <c r="A72" s="10"/>
      <c r="B72" s="17">
        <v>11.0</v>
      </c>
      <c r="C72" s="16" t="s">
        <v>42</v>
      </c>
      <c r="E72" s="17">
        <v>15.0</v>
      </c>
      <c r="F72" s="17" t="s">
        <v>15</v>
      </c>
      <c r="G72" s="17" t="s">
        <v>16</v>
      </c>
      <c r="H72" s="17" t="s">
        <v>16</v>
      </c>
      <c r="I72" s="18">
        <v>350.0</v>
      </c>
      <c r="J72" s="17" t="s">
        <v>43</v>
      </c>
      <c r="K72" s="23">
        <v>45.65</v>
      </c>
      <c r="L72" s="1"/>
    </row>
    <row r="73">
      <c r="A73" s="10"/>
      <c r="B73" s="17">
        <v>12.0</v>
      </c>
      <c r="C73" s="16" t="s">
        <v>55</v>
      </c>
      <c r="E73" s="17">
        <v>12.0</v>
      </c>
      <c r="F73" s="17" t="s">
        <v>15</v>
      </c>
      <c r="G73" s="17" t="s">
        <v>16</v>
      </c>
      <c r="H73" s="17" t="s">
        <v>16</v>
      </c>
      <c r="I73" s="18">
        <v>150.0</v>
      </c>
      <c r="J73" s="17" t="s">
        <v>56</v>
      </c>
      <c r="K73" s="23">
        <v>9.0</v>
      </c>
      <c r="L73" s="1"/>
    </row>
    <row r="74">
      <c r="A74" s="10"/>
      <c r="B74" s="17">
        <v>13.0</v>
      </c>
      <c r="C74" s="16" t="s">
        <v>44</v>
      </c>
      <c r="E74" s="17">
        <v>12.0</v>
      </c>
      <c r="F74" s="17" t="s">
        <v>15</v>
      </c>
      <c r="G74" s="17" t="s">
        <v>16</v>
      </c>
      <c r="H74" s="17" t="s">
        <v>16</v>
      </c>
      <c r="I74" s="18">
        <v>108.0</v>
      </c>
      <c r="J74" s="17">
        <v>250.0</v>
      </c>
      <c r="K74" s="23">
        <v>6.48</v>
      </c>
      <c r="L74" s="1"/>
    </row>
    <row r="75">
      <c r="A75" s="10"/>
      <c r="B75" s="17">
        <v>14.0</v>
      </c>
      <c r="C75" s="16" t="s">
        <v>63</v>
      </c>
      <c r="E75" s="17">
        <v>3.0</v>
      </c>
      <c r="F75" s="17" t="s">
        <v>10</v>
      </c>
      <c r="G75" s="17" t="s">
        <v>16</v>
      </c>
      <c r="H75" s="17" t="s">
        <v>16</v>
      </c>
      <c r="I75" s="18">
        <v>173.0</v>
      </c>
      <c r="J75" s="17">
        <v>60.0</v>
      </c>
      <c r="K75" s="23">
        <v>8.65</v>
      </c>
      <c r="L75" s="1"/>
    </row>
    <row r="76">
      <c r="A76" s="10"/>
      <c r="B76" s="17">
        <v>15.0</v>
      </c>
      <c r="C76" s="16" t="s">
        <v>80</v>
      </c>
      <c r="E76" s="17">
        <v>24.0</v>
      </c>
      <c r="F76" s="17" t="s">
        <v>32</v>
      </c>
      <c r="G76" s="17">
        <v>4.0</v>
      </c>
      <c r="H76" s="17" t="s">
        <v>17</v>
      </c>
      <c r="I76" s="18">
        <v>119.0</v>
      </c>
      <c r="J76" s="17" t="s">
        <v>81</v>
      </c>
      <c r="K76" s="23">
        <v>89.81</v>
      </c>
      <c r="L76" s="1"/>
    </row>
    <row r="77">
      <c r="A77" s="10"/>
      <c r="B77" s="17"/>
      <c r="E77" s="15"/>
      <c r="F77" s="15"/>
      <c r="G77" s="15"/>
      <c r="H77" s="15"/>
      <c r="I77" s="24"/>
      <c r="J77" s="15"/>
      <c r="K77" s="45"/>
      <c r="L77" s="1"/>
    </row>
    <row r="78">
      <c r="A78" s="10"/>
      <c r="B78" s="15"/>
      <c r="E78" s="15"/>
      <c r="F78" s="15"/>
      <c r="G78" s="15"/>
      <c r="H78" s="15"/>
      <c r="I78" s="24"/>
      <c r="J78" s="15"/>
      <c r="K78" s="25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26" t="s">
        <v>45</v>
      </c>
      <c r="K79" s="27">
        <f>SUM(K62:K78)</f>
        <v>369.8</v>
      </c>
      <c r="L79" s="1"/>
    </row>
    <row r="80">
      <c r="A80" s="28" t="s">
        <v>46</v>
      </c>
      <c r="B80" s="1"/>
      <c r="C80" s="1"/>
      <c r="D80" s="1"/>
      <c r="E80" s="1"/>
      <c r="F80" s="1"/>
      <c r="G80" s="1"/>
      <c r="H80" s="1"/>
      <c r="I80" s="1" t="s">
        <v>47</v>
      </c>
      <c r="J80" s="1"/>
      <c r="K80" s="29"/>
      <c r="L80" s="1"/>
    </row>
    <row r="81">
      <c r="A81" s="1"/>
      <c r="B81" s="30">
        <v>11.0</v>
      </c>
      <c r="C81" s="6" t="s">
        <v>48</v>
      </c>
      <c r="D81" s="1"/>
      <c r="E81" s="1"/>
      <c r="F81" s="31" t="s">
        <v>49</v>
      </c>
      <c r="G81" s="1"/>
      <c r="H81" s="1"/>
      <c r="I81" s="36">
        <v>0.15</v>
      </c>
      <c r="J81" s="33" t="s">
        <v>45</v>
      </c>
      <c r="K81" s="27">
        <f>+K79*I81</f>
        <v>55.47</v>
      </c>
      <c r="L81" s="1"/>
    </row>
    <row r="82">
      <c r="A82" s="1"/>
      <c r="B82" s="30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28" t="s">
        <v>51</v>
      </c>
      <c r="B83" s="30"/>
      <c r="C83" s="1"/>
      <c r="D83" s="1"/>
      <c r="E83" s="1"/>
      <c r="F83" s="1"/>
      <c r="G83" s="1"/>
      <c r="H83" s="1"/>
      <c r="I83" s="1"/>
      <c r="J83" s="1"/>
      <c r="K83" s="35"/>
      <c r="L83" s="54"/>
    </row>
    <row r="84">
      <c r="A84" s="1"/>
      <c r="B84" s="30">
        <v>12.0</v>
      </c>
      <c r="C84" s="6" t="s">
        <v>52</v>
      </c>
      <c r="D84" s="1"/>
      <c r="E84" s="1"/>
      <c r="F84" s="1"/>
      <c r="G84" s="1"/>
      <c r="H84" s="1"/>
      <c r="I84" s="32">
        <v>0.3</v>
      </c>
      <c r="J84" s="33" t="s">
        <v>45</v>
      </c>
      <c r="K84" s="27">
        <f>+K79*I84</f>
        <v>110.94</v>
      </c>
      <c r="L84" s="1"/>
    </row>
    <row r="85">
      <c r="A85" s="1"/>
      <c r="B85" s="30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28" t="s">
        <v>53</v>
      </c>
      <c r="B86" s="30"/>
      <c r="C86" s="1"/>
      <c r="D86" s="1"/>
      <c r="E86" s="1"/>
      <c r="F86" s="1"/>
      <c r="G86" s="1"/>
      <c r="H86" s="1"/>
      <c r="I86" s="1"/>
      <c r="J86" s="1"/>
      <c r="K86" s="35"/>
    </row>
    <row r="87">
      <c r="A87" s="1"/>
      <c r="B87" s="30">
        <v>13.0</v>
      </c>
      <c r="C87" s="6" t="s">
        <v>54</v>
      </c>
      <c r="D87" s="1"/>
      <c r="E87" s="1"/>
      <c r="F87" s="1"/>
      <c r="G87" s="1"/>
      <c r="H87" s="1"/>
      <c r="I87" s="36">
        <v>0.1</v>
      </c>
      <c r="J87" s="33" t="s">
        <v>45</v>
      </c>
      <c r="K87" s="27">
        <f>+K79*I87</f>
        <v>36.98</v>
      </c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35"/>
    </row>
    <row r="89">
      <c r="A89" s="1"/>
      <c r="B89" s="1"/>
      <c r="C89" s="1"/>
      <c r="D89" s="1"/>
      <c r="E89" s="1"/>
      <c r="F89" s="1"/>
      <c r="G89" s="1"/>
      <c r="H89" s="1"/>
      <c r="I89" s="1"/>
      <c r="J89" s="37" t="s">
        <v>57</v>
      </c>
      <c r="K89" s="27">
        <f>+K87+K84+K81+K79</f>
        <v>573.19</v>
      </c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35"/>
    </row>
    <row r="91">
      <c r="A91" s="1"/>
      <c r="B91" s="1"/>
      <c r="C91" s="1"/>
      <c r="D91" s="1"/>
      <c r="E91" s="1"/>
      <c r="F91" s="1"/>
      <c r="G91" s="1"/>
      <c r="H91" s="1"/>
      <c r="I91" s="32">
        <v>0.48</v>
      </c>
      <c r="J91" s="37" t="s">
        <v>61</v>
      </c>
      <c r="K91" s="40">
        <f>+K89*I91</f>
        <v>275.1312</v>
      </c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35"/>
    </row>
    <row r="93">
      <c r="A93" s="1"/>
      <c r="B93" s="1"/>
      <c r="C93" s="1"/>
      <c r="D93" s="1"/>
      <c r="E93" s="1"/>
      <c r="F93" s="1"/>
      <c r="G93" s="1"/>
      <c r="H93" s="1"/>
      <c r="I93" s="41"/>
      <c r="J93" s="42" t="s">
        <v>62</v>
      </c>
      <c r="K93" s="27">
        <f>+K91+K89</f>
        <v>848.3212</v>
      </c>
    </row>
    <row r="94">
      <c r="L94" s="1"/>
    </row>
    <row r="95">
      <c r="J95" s="42" t="s">
        <v>62</v>
      </c>
      <c r="K95" s="43">
        <f>+K93/12</f>
        <v>70.69343333</v>
      </c>
      <c r="L95" s="34">
        <v>22.0</v>
      </c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2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2" t="s">
        <v>0</v>
      </c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3" t="s">
        <v>1</v>
      </c>
      <c r="B102" s="4" t="s">
        <v>91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5" t="s">
        <v>3</v>
      </c>
      <c r="B104" s="1"/>
      <c r="C104" s="6" t="s">
        <v>4</v>
      </c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7" t="s">
        <v>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8" t="s">
        <v>6</v>
      </c>
      <c r="C107" s="9"/>
      <c r="D107" s="9"/>
      <c r="E107" s="9"/>
      <c r="F107" s="9"/>
      <c r="G107" s="9"/>
      <c r="H107" s="9"/>
      <c r="I107" s="9"/>
      <c r="J107" s="9"/>
      <c r="K107" s="9"/>
      <c r="L107" s="1"/>
    </row>
    <row r="108">
      <c r="A108" s="10"/>
      <c r="B108" s="11" t="s">
        <v>7</v>
      </c>
      <c r="C108" s="12" t="s">
        <v>8</v>
      </c>
      <c r="D108" s="13"/>
      <c r="E108" s="11" t="s">
        <v>9</v>
      </c>
      <c r="F108" s="11" t="s">
        <v>10</v>
      </c>
      <c r="G108" s="11" t="s">
        <v>11</v>
      </c>
      <c r="H108" s="11" t="s">
        <v>10</v>
      </c>
      <c r="I108" s="14" t="s">
        <v>12</v>
      </c>
      <c r="J108" s="14" t="s">
        <v>10</v>
      </c>
      <c r="K108" s="14" t="s">
        <v>13</v>
      </c>
      <c r="L108" s="1"/>
    </row>
    <row r="109">
      <c r="A109" s="10"/>
      <c r="B109" s="15">
        <v>1.0</v>
      </c>
      <c r="C109" s="16" t="s">
        <v>14</v>
      </c>
      <c r="E109" s="17">
        <v>6.0</v>
      </c>
      <c r="F109" s="17" t="s">
        <v>15</v>
      </c>
      <c r="G109" s="17" t="s">
        <v>16</v>
      </c>
      <c r="H109" s="17" t="s">
        <v>17</v>
      </c>
      <c r="I109" s="18">
        <v>145.0</v>
      </c>
      <c r="J109" s="19" t="s">
        <v>18</v>
      </c>
      <c r="K109" s="18">
        <v>29.0</v>
      </c>
      <c r="L109" s="1"/>
    </row>
    <row r="110">
      <c r="A110" s="10"/>
      <c r="B110" s="15">
        <v>2.0</v>
      </c>
      <c r="C110" s="16" t="s">
        <v>19</v>
      </c>
      <c r="E110" s="17">
        <v>1.0</v>
      </c>
      <c r="F110" s="17" t="s">
        <v>20</v>
      </c>
      <c r="G110" s="38">
        <v>43316.0</v>
      </c>
      <c r="H110" s="17" t="s">
        <v>17</v>
      </c>
      <c r="I110" s="18">
        <v>132.0</v>
      </c>
      <c r="J110" s="19" t="s">
        <v>21</v>
      </c>
      <c r="K110" s="20">
        <v>7.92</v>
      </c>
      <c r="L110" s="1"/>
    </row>
    <row r="111">
      <c r="A111" s="10"/>
      <c r="B111" s="15">
        <v>3.0</v>
      </c>
      <c r="C111" s="16" t="s">
        <v>22</v>
      </c>
      <c r="E111" s="17">
        <v>1.0</v>
      </c>
      <c r="F111" s="17" t="s">
        <v>20</v>
      </c>
      <c r="G111" s="38">
        <v>43288.0</v>
      </c>
      <c r="H111" s="17" t="s">
        <v>17</v>
      </c>
      <c r="I111" s="18">
        <v>249.0</v>
      </c>
      <c r="J111" s="21" t="s">
        <v>23</v>
      </c>
      <c r="K111" s="20">
        <v>23.97</v>
      </c>
      <c r="L111" s="1"/>
    </row>
    <row r="112">
      <c r="A112" s="10"/>
      <c r="B112" s="15">
        <v>4.0</v>
      </c>
      <c r="C112" s="16" t="s">
        <v>24</v>
      </c>
      <c r="E112" s="17" t="s">
        <v>25</v>
      </c>
      <c r="F112" s="17" t="s">
        <v>20</v>
      </c>
      <c r="G112" s="38">
        <v>43261.0</v>
      </c>
      <c r="H112" s="17" t="s">
        <v>17</v>
      </c>
      <c r="I112" s="18">
        <v>149.0</v>
      </c>
      <c r="J112" s="19" t="s">
        <v>26</v>
      </c>
      <c r="K112" s="20">
        <v>19.7</v>
      </c>
      <c r="L112" s="1"/>
    </row>
    <row r="113">
      <c r="A113" s="10"/>
      <c r="B113" s="15">
        <v>5.0</v>
      </c>
      <c r="C113" s="16" t="s">
        <v>27</v>
      </c>
      <c r="E113" s="17">
        <v>1.0</v>
      </c>
      <c r="F113" s="17" t="s">
        <v>20</v>
      </c>
      <c r="G113" s="17">
        <v>6.0</v>
      </c>
      <c r="H113" s="17" t="s">
        <v>17</v>
      </c>
      <c r="I113" s="18">
        <v>454.0</v>
      </c>
      <c r="J113" s="19" t="s">
        <v>28</v>
      </c>
      <c r="K113" s="18">
        <v>42.56</v>
      </c>
      <c r="L113" s="1"/>
    </row>
    <row r="114">
      <c r="A114" s="10"/>
      <c r="B114" s="15">
        <v>6.0</v>
      </c>
      <c r="C114" s="16" t="s">
        <v>29</v>
      </c>
      <c r="E114" s="22">
        <v>42767.0</v>
      </c>
      <c r="F114" s="17" t="s">
        <v>20</v>
      </c>
      <c r="G114" s="17">
        <v>2.0</v>
      </c>
      <c r="H114" s="17" t="s">
        <v>17</v>
      </c>
      <c r="I114" s="18">
        <v>119.0</v>
      </c>
      <c r="J114" s="19" t="s">
        <v>30</v>
      </c>
      <c r="K114" s="18">
        <v>34.0</v>
      </c>
      <c r="L114" s="1"/>
    </row>
    <row r="115">
      <c r="A115" s="10"/>
      <c r="B115" s="15">
        <v>7.0</v>
      </c>
      <c r="C115" s="16" t="s">
        <v>31</v>
      </c>
      <c r="E115" s="17">
        <v>2.0</v>
      </c>
      <c r="F115" s="17" t="s">
        <v>32</v>
      </c>
      <c r="G115" s="17" t="s">
        <v>33</v>
      </c>
      <c r="H115" s="17" t="s">
        <v>17</v>
      </c>
      <c r="I115" s="18">
        <v>55.0</v>
      </c>
      <c r="J115" s="19" t="s">
        <v>34</v>
      </c>
      <c r="K115" s="18">
        <v>0.57</v>
      </c>
      <c r="L115" s="1"/>
    </row>
    <row r="116">
      <c r="A116" s="10"/>
      <c r="B116" s="15">
        <v>8.0</v>
      </c>
      <c r="C116" s="16" t="s">
        <v>35</v>
      </c>
      <c r="E116" s="17">
        <v>2.0</v>
      </c>
      <c r="F116" s="17" t="s">
        <v>32</v>
      </c>
      <c r="G116" s="17" t="s">
        <v>36</v>
      </c>
      <c r="H116" s="17" t="s">
        <v>17</v>
      </c>
      <c r="I116" s="18">
        <v>77.0</v>
      </c>
      <c r="J116" s="19" t="s">
        <v>37</v>
      </c>
      <c r="K116" s="20">
        <v>1.35</v>
      </c>
      <c r="L116" s="1"/>
    </row>
    <row r="117">
      <c r="A117" s="10"/>
      <c r="B117" s="15">
        <v>9.0</v>
      </c>
      <c r="C117" s="16" t="s">
        <v>38</v>
      </c>
      <c r="E117" s="17">
        <v>2.0</v>
      </c>
      <c r="F117" s="17" t="s">
        <v>32</v>
      </c>
      <c r="G117" s="17" t="s">
        <v>33</v>
      </c>
      <c r="H117" s="17" t="s">
        <v>17</v>
      </c>
      <c r="I117" s="18">
        <v>179.0</v>
      </c>
      <c r="J117" s="17" t="s">
        <v>39</v>
      </c>
      <c r="K117" s="18">
        <v>51.14</v>
      </c>
      <c r="L117" s="1"/>
    </row>
    <row r="118">
      <c r="A118" s="10"/>
      <c r="B118" s="17">
        <v>10.0</v>
      </c>
      <c r="C118" s="16"/>
      <c r="E118" s="17"/>
      <c r="F118" s="17"/>
      <c r="G118" s="17"/>
      <c r="H118" s="17"/>
      <c r="I118" s="18"/>
      <c r="J118" s="17"/>
      <c r="K118" s="23"/>
      <c r="L118" s="1"/>
    </row>
    <row r="119">
      <c r="A119" s="10"/>
      <c r="B119" s="17">
        <v>11.0</v>
      </c>
      <c r="C119" s="16" t="s">
        <v>42</v>
      </c>
      <c r="E119" s="17">
        <v>15.0</v>
      </c>
      <c r="F119" s="17" t="s">
        <v>15</v>
      </c>
      <c r="G119" s="17" t="s">
        <v>16</v>
      </c>
      <c r="H119" s="17" t="s">
        <v>16</v>
      </c>
      <c r="I119" s="18">
        <v>350.0</v>
      </c>
      <c r="J119" s="17" t="s">
        <v>43</v>
      </c>
      <c r="K119" s="23">
        <v>45.65</v>
      </c>
      <c r="L119" s="1"/>
    </row>
    <row r="120">
      <c r="A120" s="10"/>
      <c r="B120" s="17">
        <v>12.0</v>
      </c>
      <c r="C120" s="16" t="s">
        <v>55</v>
      </c>
      <c r="E120" s="17">
        <v>12.0</v>
      </c>
      <c r="F120" s="17" t="s">
        <v>15</v>
      </c>
      <c r="G120" s="17" t="s">
        <v>16</v>
      </c>
      <c r="H120" s="17" t="s">
        <v>16</v>
      </c>
      <c r="I120" s="18">
        <v>150.0</v>
      </c>
      <c r="J120" s="17" t="s">
        <v>56</v>
      </c>
      <c r="K120" s="23">
        <v>9.0</v>
      </c>
      <c r="L120" s="1"/>
    </row>
    <row r="121">
      <c r="A121" s="10"/>
      <c r="B121" s="17">
        <v>13.0</v>
      </c>
      <c r="C121" s="16" t="s">
        <v>44</v>
      </c>
      <c r="E121" s="17">
        <v>12.0</v>
      </c>
      <c r="F121" s="17" t="s">
        <v>15</v>
      </c>
      <c r="G121" s="17" t="s">
        <v>16</v>
      </c>
      <c r="H121" s="17" t="s">
        <v>16</v>
      </c>
      <c r="I121" s="18">
        <v>108.0</v>
      </c>
      <c r="J121" s="17">
        <v>250.0</v>
      </c>
      <c r="K121" s="23">
        <v>6.48</v>
      </c>
      <c r="L121" s="1"/>
    </row>
    <row r="122">
      <c r="A122" s="10"/>
      <c r="B122" s="17">
        <v>14.0</v>
      </c>
      <c r="C122" s="16" t="s">
        <v>63</v>
      </c>
      <c r="E122" s="17">
        <v>3.0</v>
      </c>
      <c r="F122" s="17" t="s">
        <v>10</v>
      </c>
      <c r="G122" s="17" t="s">
        <v>16</v>
      </c>
      <c r="H122" s="17" t="s">
        <v>16</v>
      </c>
      <c r="I122" s="18">
        <v>173.0</v>
      </c>
      <c r="J122" s="17">
        <v>60.0</v>
      </c>
      <c r="K122" s="23">
        <v>8.65</v>
      </c>
      <c r="L122" s="1"/>
    </row>
    <row r="123">
      <c r="A123" s="10"/>
      <c r="B123" s="17">
        <v>15.0</v>
      </c>
      <c r="C123" s="16" t="s">
        <v>67</v>
      </c>
      <c r="E123" s="17">
        <v>12.0</v>
      </c>
      <c r="F123" s="17" t="s">
        <v>68</v>
      </c>
      <c r="G123" s="17">
        <v>6.0</v>
      </c>
      <c r="H123" s="17" t="s">
        <v>17</v>
      </c>
      <c r="I123" s="18">
        <v>930.0</v>
      </c>
      <c r="J123" s="21" t="s">
        <v>23</v>
      </c>
      <c r="K123" s="23">
        <v>69.75</v>
      </c>
      <c r="L123" s="1"/>
    </row>
    <row r="124">
      <c r="A124" s="10"/>
      <c r="B124" s="17">
        <v>16.0</v>
      </c>
      <c r="C124" s="16" t="s">
        <v>80</v>
      </c>
      <c r="E124" s="17">
        <v>24.0</v>
      </c>
      <c r="F124" s="17" t="s">
        <v>32</v>
      </c>
      <c r="G124" s="17">
        <v>4.0</v>
      </c>
      <c r="H124" s="17" t="s">
        <v>17</v>
      </c>
      <c r="I124" s="18">
        <v>119.0</v>
      </c>
      <c r="J124" s="17" t="s">
        <v>81</v>
      </c>
      <c r="K124" s="23">
        <v>89.81</v>
      </c>
      <c r="L124" s="1"/>
    </row>
    <row r="125">
      <c r="A125" s="10"/>
      <c r="B125" s="17">
        <v>17.0</v>
      </c>
      <c r="C125" s="46" t="s">
        <v>94</v>
      </c>
      <c r="D125" s="47"/>
      <c r="E125" s="53">
        <v>12.0</v>
      </c>
      <c r="F125" s="53" t="s">
        <v>15</v>
      </c>
      <c r="G125" s="53" t="s">
        <v>16</v>
      </c>
      <c r="H125" s="53" t="s">
        <v>16</v>
      </c>
      <c r="I125" s="51">
        <v>30.0</v>
      </c>
      <c r="J125" s="53">
        <v>3.0</v>
      </c>
      <c r="K125" s="51">
        <v>30.0</v>
      </c>
      <c r="L125" s="1"/>
    </row>
    <row r="126">
      <c r="A126" s="10"/>
      <c r="B126" s="17">
        <v>18.0</v>
      </c>
      <c r="C126" s="16" t="s">
        <v>96</v>
      </c>
      <c r="E126" s="17">
        <v>12.0</v>
      </c>
      <c r="F126" s="17" t="s">
        <v>15</v>
      </c>
      <c r="G126" s="53" t="s">
        <v>16</v>
      </c>
      <c r="H126" s="53" t="s">
        <v>16</v>
      </c>
      <c r="I126" s="18">
        <v>45.0</v>
      </c>
      <c r="J126" s="17">
        <v>9.0</v>
      </c>
      <c r="K126" s="59">
        <v>45.0</v>
      </c>
      <c r="L126" s="1"/>
    </row>
    <row r="127">
      <c r="A127" s="10"/>
      <c r="B127" s="15"/>
      <c r="E127" s="15"/>
      <c r="F127" s="15"/>
      <c r="G127" s="15"/>
      <c r="H127" s="15"/>
      <c r="I127" s="24"/>
      <c r="J127" s="15"/>
      <c r="K127" s="25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26" t="s">
        <v>45</v>
      </c>
      <c r="K128" s="27">
        <f>SUM(K109:K127)</f>
        <v>514.55</v>
      </c>
      <c r="L128" s="1"/>
    </row>
    <row r="129">
      <c r="A129" s="28" t="s">
        <v>46</v>
      </c>
      <c r="B129" s="1"/>
      <c r="C129" s="1"/>
      <c r="D129" s="1"/>
      <c r="E129" s="1"/>
      <c r="F129" s="1"/>
      <c r="G129" s="1"/>
      <c r="H129" s="1"/>
      <c r="I129" s="1" t="s">
        <v>47</v>
      </c>
      <c r="J129" s="1"/>
      <c r="K129" s="29"/>
      <c r="L129" s="1"/>
    </row>
    <row r="130">
      <c r="A130" s="1"/>
      <c r="B130" s="30">
        <v>11.0</v>
      </c>
      <c r="C130" s="6" t="s">
        <v>48</v>
      </c>
      <c r="D130" s="1"/>
      <c r="E130" s="1"/>
      <c r="F130" s="31" t="s">
        <v>49</v>
      </c>
      <c r="G130" s="1"/>
      <c r="H130" s="1"/>
      <c r="I130" s="36">
        <v>0.15</v>
      </c>
      <c r="J130" s="33" t="s">
        <v>45</v>
      </c>
      <c r="K130" s="27">
        <f>+K128*I130</f>
        <v>77.1825</v>
      </c>
      <c r="L130" s="1"/>
    </row>
    <row r="131">
      <c r="A131" s="1"/>
      <c r="B131" s="30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28" t="s">
        <v>51</v>
      </c>
      <c r="B132" s="30"/>
      <c r="C132" s="1"/>
      <c r="D132" s="1"/>
      <c r="E132" s="1"/>
      <c r="F132" s="1"/>
      <c r="G132" s="1"/>
      <c r="H132" s="1"/>
      <c r="I132" s="1"/>
      <c r="J132" s="1"/>
      <c r="K132" s="35"/>
      <c r="L132" s="54"/>
    </row>
    <row r="133">
      <c r="A133" s="1"/>
      <c r="B133" s="30">
        <v>12.0</v>
      </c>
      <c r="C133" s="6" t="s">
        <v>52</v>
      </c>
      <c r="D133" s="1"/>
      <c r="E133" s="1"/>
      <c r="F133" s="1"/>
      <c r="G133" s="1"/>
      <c r="H133" s="1"/>
      <c r="I133" s="32">
        <v>0.35</v>
      </c>
      <c r="J133" s="33" t="s">
        <v>45</v>
      </c>
      <c r="K133" s="27">
        <f>+K128*I133</f>
        <v>180.0925</v>
      </c>
      <c r="L133" s="1"/>
    </row>
    <row r="134">
      <c r="A134" s="1"/>
      <c r="B134" s="30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28" t="s">
        <v>53</v>
      </c>
      <c r="B135" s="30"/>
      <c r="C135" s="1"/>
      <c r="D135" s="1"/>
      <c r="E135" s="1"/>
      <c r="F135" s="1"/>
      <c r="G135" s="1"/>
      <c r="H135" s="1"/>
      <c r="I135" s="1"/>
      <c r="J135" s="1"/>
      <c r="K135" s="35"/>
    </row>
    <row r="136">
      <c r="A136" s="1"/>
      <c r="B136" s="30">
        <v>13.0</v>
      </c>
      <c r="C136" s="6" t="s">
        <v>54</v>
      </c>
      <c r="D136" s="1"/>
      <c r="E136" s="1"/>
      <c r="F136" s="1"/>
      <c r="G136" s="1"/>
      <c r="H136" s="1"/>
      <c r="I136" s="36">
        <v>0.1</v>
      </c>
      <c r="J136" s="33" t="s">
        <v>45</v>
      </c>
      <c r="K136" s="27">
        <f>+K128*I136</f>
        <v>51.455</v>
      </c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5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37" t="s">
        <v>57</v>
      </c>
      <c r="K138" s="27">
        <f>+K136+K133+K130+K128</f>
        <v>823.28</v>
      </c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5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32">
        <v>0.47</v>
      </c>
      <c r="J140" s="37" t="s">
        <v>61</v>
      </c>
      <c r="K140" s="40">
        <f>+K138*I140</f>
        <v>386.9416</v>
      </c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5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41"/>
      <c r="J142" s="42" t="s">
        <v>62</v>
      </c>
      <c r="K142" s="27">
        <f>+K140+K138</f>
        <v>1210.2216</v>
      </c>
      <c r="L142" s="1"/>
    </row>
    <row r="143">
      <c r="L143" s="1"/>
    </row>
    <row r="144">
      <c r="J144" s="42" t="s">
        <v>62</v>
      </c>
      <c r="K144" s="43">
        <f>+K142/12</f>
        <v>100.8518</v>
      </c>
      <c r="L144" s="3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2" t="s">
        <v>0</v>
      </c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3" t="s">
        <v>1</v>
      </c>
      <c r="B150" s="4" t="s">
        <v>64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5" t="s">
        <v>3</v>
      </c>
      <c r="B152" s="1"/>
      <c r="C152" s="6" t="s">
        <v>4</v>
      </c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7" t="s">
        <v>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8" t="s">
        <v>6</v>
      </c>
      <c r="C155" s="9"/>
      <c r="D155" s="9"/>
      <c r="E155" s="9"/>
      <c r="F155" s="9"/>
      <c r="G155" s="9"/>
      <c r="H155" s="9"/>
      <c r="I155" s="9"/>
      <c r="J155" s="9"/>
      <c r="K155" s="9"/>
      <c r="L155" s="1"/>
    </row>
    <row r="156">
      <c r="A156" s="10"/>
      <c r="B156" s="11" t="s">
        <v>7</v>
      </c>
      <c r="C156" s="12" t="s">
        <v>8</v>
      </c>
      <c r="D156" s="13"/>
      <c r="E156" s="11" t="s">
        <v>9</v>
      </c>
      <c r="F156" s="11" t="s">
        <v>10</v>
      </c>
      <c r="G156" s="11" t="s">
        <v>11</v>
      </c>
      <c r="H156" s="11" t="s">
        <v>10</v>
      </c>
      <c r="I156" s="14" t="s">
        <v>12</v>
      </c>
      <c r="J156" s="14" t="s">
        <v>10</v>
      </c>
      <c r="K156" s="14" t="s">
        <v>13</v>
      </c>
      <c r="L156" s="1"/>
    </row>
    <row r="157">
      <c r="A157" s="10"/>
      <c r="B157" s="15">
        <v>1.0</v>
      </c>
      <c r="C157" s="16" t="s">
        <v>14</v>
      </c>
      <c r="E157" s="17">
        <v>6.0</v>
      </c>
      <c r="F157" s="17" t="s">
        <v>15</v>
      </c>
      <c r="G157" s="17" t="s">
        <v>16</v>
      </c>
      <c r="H157" s="17" t="s">
        <v>17</v>
      </c>
      <c r="I157" s="18">
        <v>145.0</v>
      </c>
      <c r="J157" s="19" t="s">
        <v>18</v>
      </c>
      <c r="K157" s="18">
        <v>29.0</v>
      </c>
      <c r="L157" s="1"/>
    </row>
    <row r="158">
      <c r="A158" s="10"/>
      <c r="B158" s="15">
        <v>2.0</v>
      </c>
      <c r="C158" s="16" t="s">
        <v>19</v>
      </c>
      <c r="E158" s="17">
        <v>1.0</v>
      </c>
      <c r="F158" s="17" t="s">
        <v>20</v>
      </c>
      <c r="G158" s="38">
        <v>43316.0</v>
      </c>
      <c r="H158" s="17" t="s">
        <v>17</v>
      </c>
      <c r="I158" s="18">
        <v>132.0</v>
      </c>
      <c r="J158" s="19" t="s">
        <v>21</v>
      </c>
      <c r="K158" s="20">
        <v>7.92</v>
      </c>
      <c r="L158" s="1"/>
    </row>
    <row r="159">
      <c r="A159" s="10"/>
      <c r="B159" s="15">
        <v>3.0</v>
      </c>
      <c r="C159" s="16" t="s">
        <v>22</v>
      </c>
      <c r="E159" s="17">
        <v>1.0</v>
      </c>
      <c r="F159" s="17" t="s">
        <v>20</v>
      </c>
      <c r="G159" s="38">
        <v>43288.0</v>
      </c>
      <c r="H159" s="17" t="s">
        <v>17</v>
      </c>
      <c r="I159" s="18">
        <v>249.0</v>
      </c>
      <c r="J159" s="21" t="s">
        <v>23</v>
      </c>
      <c r="K159" s="20">
        <v>23.97</v>
      </c>
      <c r="L159" s="1"/>
    </row>
    <row r="160">
      <c r="A160" s="10"/>
      <c r="B160" s="15">
        <v>4.0</v>
      </c>
      <c r="C160" s="16" t="s">
        <v>24</v>
      </c>
      <c r="E160" s="17" t="s">
        <v>25</v>
      </c>
      <c r="F160" s="17" t="s">
        <v>20</v>
      </c>
      <c r="G160" s="38">
        <v>43261.0</v>
      </c>
      <c r="H160" s="17" t="s">
        <v>17</v>
      </c>
      <c r="I160" s="18">
        <v>149.0</v>
      </c>
      <c r="J160" s="19" t="s">
        <v>26</v>
      </c>
      <c r="K160" s="20">
        <v>19.7</v>
      </c>
      <c r="L160" s="1"/>
    </row>
    <row r="161">
      <c r="A161" s="10"/>
      <c r="B161" s="15">
        <v>5.0</v>
      </c>
      <c r="C161" s="16" t="s">
        <v>27</v>
      </c>
      <c r="E161" s="17">
        <v>1.0</v>
      </c>
      <c r="F161" s="17" t="s">
        <v>20</v>
      </c>
      <c r="G161" s="17">
        <v>6.0</v>
      </c>
      <c r="H161" s="17" t="s">
        <v>17</v>
      </c>
      <c r="I161" s="18">
        <v>454.0</v>
      </c>
      <c r="J161" s="19" t="s">
        <v>28</v>
      </c>
      <c r="K161" s="18">
        <v>42.56</v>
      </c>
      <c r="L161" s="1"/>
    </row>
    <row r="162">
      <c r="A162" s="10"/>
      <c r="B162" s="15">
        <v>6.0</v>
      </c>
      <c r="C162" s="16" t="s">
        <v>29</v>
      </c>
      <c r="E162" s="22">
        <v>42767.0</v>
      </c>
      <c r="F162" s="17" t="s">
        <v>20</v>
      </c>
      <c r="G162" s="17">
        <v>2.0</v>
      </c>
      <c r="H162" s="17" t="s">
        <v>17</v>
      </c>
      <c r="I162" s="18">
        <v>119.0</v>
      </c>
      <c r="J162" s="19" t="s">
        <v>30</v>
      </c>
      <c r="K162" s="18">
        <v>34.0</v>
      </c>
      <c r="L162" s="1"/>
    </row>
    <row r="163">
      <c r="A163" s="10"/>
      <c r="B163" s="15">
        <v>7.0</v>
      </c>
      <c r="C163" s="16" t="s">
        <v>31</v>
      </c>
      <c r="E163" s="17">
        <v>2.0</v>
      </c>
      <c r="F163" s="17" t="s">
        <v>32</v>
      </c>
      <c r="G163" s="17" t="s">
        <v>33</v>
      </c>
      <c r="H163" s="17" t="s">
        <v>17</v>
      </c>
      <c r="I163" s="18">
        <v>55.0</v>
      </c>
      <c r="J163" s="19" t="s">
        <v>34</v>
      </c>
      <c r="K163" s="18">
        <v>0.57</v>
      </c>
      <c r="L163" s="1"/>
    </row>
    <row r="164">
      <c r="A164" s="10"/>
      <c r="B164" s="15">
        <v>8.0</v>
      </c>
      <c r="C164" s="16" t="s">
        <v>35</v>
      </c>
      <c r="E164" s="17">
        <v>2.0</v>
      </c>
      <c r="F164" s="17" t="s">
        <v>32</v>
      </c>
      <c r="G164" s="17" t="s">
        <v>36</v>
      </c>
      <c r="H164" s="17" t="s">
        <v>17</v>
      </c>
      <c r="I164" s="18">
        <v>77.0</v>
      </c>
      <c r="J164" s="19" t="s">
        <v>37</v>
      </c>
      <c r="K164" s="20">
        <v>1.35</v>
      </c>
      <c r="L164" s="1"/>
    </row>
    <row r="165">
      <c r="A165" s="10"/>
      <c r="B165" s="15">
        <v>9.0</v>
      </c>
      <c r="C165" s="16" t="s">
        <v>38</v>
      </c>
      <c r="E165" s="17">
        <v>2.0</v>
      </c>
      <c r="F165" s="17" t="s">
        <v>32</v>
      </c>
      <c r="G165" s="17" t="s">
        <v>33</v>
      </c>
      <c r="H165" s="17" t="s">
        <v>17</v>
      </c>
      <c r="I165" s="18">
        <v>179.0</v>
      </c>
      <c r="J165" s="17" t="s">
        <v>39</v>
      </c>
      <c r="K165" s="18">
        <v>51.14</v>
      </c>
      <c r="L165" s="1"/>
    </row>
    <row r="166">
      <c r="A166" s="10"/>
      <c r="B166" s="17">
        <v>10.0</v>
      </c>
      <c r="C166" s="16"/>
      <c r="E166" s="17"/>
      <c r="F166" s="17"/>
      <c r="G166" s="17"/>
      <c r="H166" s="17"/>
      <c r="I166" s="18"/>
      <c r="J166" s="17"/>
      <c r="K166" s="23"/>
      <c r="L166" s="1"/>
    </row>
    <row r="167">
      <c r="A167" s="10"/>
      <c r="B167" s="17">
        <v>11.0</v>
      </c>
      <c r="C167" s="16" t="s">
        <v>42</v>
      </c>
      <c r="E167" s="17">
        <v>15.0</v>
      </c>
      <c r="F167" s="17" t="s">
        <v>15</v>
      </c>
      <c r="G167" s="17" t="s">
        <v>16</v>
      </c>
      <c r="H167" s="17" t="s">
        <v>16</v>
      </c>
      <c r="I167" s="18">
        <v>350.0</v>
      </c>
      <c r="J167" s="17" t="s">
        <v>43</v>
      </c>
      <c r="K167" s="23">
        <v>45.65</v>
      </c>
      <c r="L167" s="1"/>
    </row>
    <row r="168">
      <c r="A168" s="10"/>
      <c r="B168" s="17">
        <v>12.0</v>
      </c>
      <c r="C168" s="16" t="s">
        <v>55</v>
      </c>
      <c r="E168" s="17">
        <v>12.0</v>
      </c>
      <c r="F168" s="17" t="s">
        <v>15</v>
      </c>
      <c r="G168" s="17" t="s">
        <v>16</v>
      </c>
      <c r="H168" s="17" t="s">
        <v>16</v>
      </c>
      <c r="I168" s="18">
        <v>150.0</v>
      </c>
      <c r="J168" s="17" t="s">
        <v>56</v>
      </c>
      <c r="K168" s="23">
        <v>9.0</v>
      </c>
      <c r="L168" s="1"/>
    </row>
    <row r="169">
      <c r="A169" s="10"/>
      <c r="B169" s="17">
        <v>13.0</v>
      </c>
      <c r="C169" s="16" t="s">
        <v>44</v>
      </c>
      <c r="E169" s="17">
        <v>12.0</v>
      </c>
      <c r="F169" s="17" t="s">
        <v>15</v>
      </c>
      <c r="G169" s="17" t="s">
        <v>16</v>
      </c>
      <c r="H169" s="17" t="s">
        <v>16</v>
      </c>
      <c r="I169" s="18">
        <v>108.0</v>
      </c>
      <c r="J169" s="17">
        <v>250.0</v>
      </c>
      <c r="K169" s="23">
        <v>6.48</v>
      </c>
      <c r="L169" s="1"/>
    </row>
    <row r="170">
      <c r="A170" s="10"/>
      <c r="B170" s="17">
        <v>14.0</v>
      </c>
      <c r="C170" s="16" t="s">
        <v>63</v>
      </c>
      <c r="E170" s="17">
        <v>3.0</v>
      </c>
      <c r="F170" s="17" t="s">
        <v>10</v>
      </c>
      <c r="G170" s="17" t="s">
        <v>16</v>
      </c>
      <c r="H170" s="17" t="s">
        <v>16</v>
      </c>
      <c r="I170" s="18">
        <v>173.0</v>
      </c>
      <c r="J170" s="17">
        <v>60.0</v>
      </c>
      <c r="K170" s="23">
        <v>8.65</v>
      </c>
      <c r="L170" s="1"/>
    </row>
    <row r="171">
      <c r="A171" s="10"/>
      <c r="B171" s="17">
        <v>15.0</v>
      </c>
      <c r="C171" s="16" t="s">
        <v>67</v>
      </c>
      <c r="E171" s="17">
        <v>12.0</v>
      </c>
      <c r="F171" s="17" t="s">
        <v>68</v>
      </c>
      <c r="G171" s="17">
        <v>6.0</v>
      </c>
      <c r="H171" s="17" t="s">
        <v>17</v>
      </c>
      <c r="I171" s="18">
        <v>930.0</v>
      </c>
      <c r="J171" s="21" t="s">
        <v>23</v>
      </c>
      <c r="K171" s="23">
        <v>69.75</v>
      </c>
      <c r="L171" s="34">
        <v>186.0</v>
      </c>
    </row>
    <row r="172">
      <c r="A172" s="10"/>
      <c r="B172" s="17"/>
      <c r="E172" s="15"/>
      <c r="F172" s="15"/>
      <c r="G172" s="15"/>
      <c r="H172" s="15"/>
      <c r="I172" s="24"/>
      <c r="J172" s="15"/>
      <c r="K172" s="45"/>
      <c r="L172" s="1"/>
    </row>
    <row r="173">
      <c r="A173" s="10"/>
      <c r="B173" s="15"/>
      <c r="E173" s="15"/>
      <c r="F173" s="15"/>
      <c r="G173" s="15"/>
      <c r="H173" s="15"/>
      <c r="I173" s="24"/>
      <c r="J173" s="15"/>
      <c r="K173" s="25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26" t="s">
        <v>45</v>
      </c>
      <c r="K174" s="27">
        <f>SUM(K157:K173)</f>
        <v>349.74</v>
      </c>
      <c r="L174" s="1"/>
    </row>
    <row r="175">
      <c r="A175" s="28" t="s">
        <v>46</v>
      </c>
      <c r="B175" s="1"/>
      <c r="C175" s="1"/>
      <c r="D175" s="1"/>
      <c r="E175" s="1"/>
      <c r="F175" s="1"/>
      <c r="G175" s="1"/>
      <c r="H175" s="1"/>
      <c r="I175" s="1" t="s">
        <v>47</v>
      </c>
      <c r="J175" s="1"/>
      <c r="K175" s="29"/>
      <c r="L175" s="1"/>
    </row>
    <row r="176">
      <c r="A176" s="1"/>
      <c r="B176" s="30">
        <v>11.0</v>
      </c>
      <c r="C176" s="6" t="s">
        <v>48</v>
      </c>
      <c r="D176" s="1"/>
      <c r="E176" s="1"/>
      <c r="F176" s="31" t="s">
        <v>49</v>
      </c>
      <c r="G176" s="1"/>
      <c r="H176" s="1"/>
      <c r="I176" s="36">
        <v>0.15</v>
      </c>
      <c r="J176" s="33" t="s">
        <v>45</v>
      </c>
      <c r="K176" s="27">
        <f>+K174*I176</f>
        <v>52.461</v>
      </c>
      <c r="L176" s="1"/>
    </row>
    <row r="177">
      <c r="A177" s="1"/>
      <c r="B177" s="30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28" t="s">
        <v>51</v>
      </c>
      <c r="B178" s="30"/>
      <c r="C178" s="1"/>
      <c r="D178" s="1"/>
      <c r="E178" s="1"/>
      <c r="F178" s="1"/>
      <c r="G178" s="1"/>
      <c r="H178" s="1"/>
      <c r="I178" s="1"/>
      <c r="J178" s="1"/>
      <c r="K178" s="35"/>
      <c r="L178" s="1"/>
    </row>
    <row r="179">
      <c r="A179" s="1"/>
      <c r="B179" s="30">
        <v>12.0</v>
      </c>
      <c r="C179" s="6" t="s">
        <v>52</v>
      </c>
      <c r="D179" s="1"/>
      <c r="E179" s="1"/>
      <c r="F179" s="1"/>
      <c r="G179" s="1"/>
      <c r="H179" s="1"/>
      <c r="I179" s="32">
        <v>0.35</v>
      </c>
      <c r="J179" s="33" t="s">
        <v>45</v>
      </c>
      <c r="K179" s="27">
        <f>+K174*I179</f>
        <v>122.409</v>
      </c>
      <c r="L179" s="1"/>
    </row>
    <row r="180">
      <c r="A180" s="1"/>
      <c r="B180" s="30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28" t="s">
        <v>53</v>
      </c>
      <c r="B181" s="30"/>
      <c r="C181" s="1"/>
      <c r="D181" s="1"/>
      <c r="E181" s="1"/>
      <c r="F181" s="1"/>
      <c r="G181" s="1"/>
      <c r="H181" s="1"/>
      <c r="I181" s="1"/>
      <c r="J181" s="1"/>
      <c r="K181" s="35"/>
      <c r="L181" s="1"/>
    </row>
    <row r="182">
      <c r="A182" s="1"/>
      <c r="B182" s="30">
        <v>13.0</v>
      </c>
      <c r="C182" s="6" t="s">
        <v>54</v>
      </c>
      <c r="D182" s="1"/>
      <c r="E182" s="1"/>
      <c r="F182" s="1"/>
      <c r="G182" s="1"/>
      <c r="H182" s="1"/>
      <c r="I182" s="36">
        <v>0.1</v>
      </c>
      <c r="J182" s="33" t="s">
        <v>45</v>
      </c>
      <c r="K182" s="27">
        <f>+K174*I182</f>
        <v>34.974</v>
      </c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5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37" t="s">
        <v>57</v>
      </c>
      <c r="K184" s="27">
        <f>+K182+K179+K176+K174</f>
        <v>559.584</v>
      </c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5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32">
        <v>0.47</v>
      </c>
      <c r="J186" s="37" t="s">
        <v>61</v>
      </c>
      <c r="K186" s="40">
        <f>+K184*I186</f>
        <v>263.00448</v>
      </c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5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41"/>
      <c r="J188" s="42" t="s">
        <v>62</v>
      </c>
      <c r="K188" s="27">
        <f>+K186+K184</f>
        <v>822.58848</v>
      </c>
      <c r="L188" s="1"/>
    </row>
    <row r="189">
      <c r="L189" s="1"/>
    </row>
    <row r="190">
      <c r="J190" s="42" t="s">
        <v>62</v>
      </c>
      <c r="K190" s="43">
        <f>+K188/12</f>
        <v>68.54904</v>
      </c>
      <c r="L190" s="34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5"/>
      <c r="B193" s="1"/>
      <c r="C193" s="6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2" t="s">
        <v>0</v>
      </c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3" t="s">
        <v>1</v>
      </c>
      <c r="B197" s="4" t="s">
        <v>79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5" t="s">
        <v>3</v>
      </c>
      <c r="B199" s="1"/>
      <c r="C199" s="6" t="s">
        <v>4</v>
      </c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7" t="s">
        <v>5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8" t="s">
        <v>6</v>
      </c>
      <c r="C202" s="9"/>
      <c r="D202" s="9"/>
      <c r="E202" s="9"/>
      <c r="F202" s="9"/>
      <c r="G202" s="9"/>
      <c r="H202" s="9"/>
      <c r="I202" s="9"/>
      <c r="J202" s="9"/>
      <c r="K202" s="9"/>
      <c r="L202" s="1"/>
    </row>
    <row r="203">
      <c r="A203" s="10"/>
      <c r="B203" s="11" t="s">
        <v>7</v>
      </c>
      <c r="C203" s="12" t="s">
        <v>8</v>
      </c>
      <c r="D203" s="13"/>
      <c r="E203" s="11" t="s">
        <v>9</v>
      </c>
      <c r="F203" s="11" t="s">
        <v>10</v>
      </c>
      <c r="G203" s="11" t="s">
        <v>11</v>
      </c>
      <c r="H203" s="11" t="s">
        <v>10</v>
      </c>
      <c r="I203" s="14" t="s">
        <v>12</v>
      </c>
      <c r="J203" s="14" t="s">
        <v>10</v>
      </c>
      <c r="K203" s="14" t="s">
        <v>13</v>
      </c>
      <c r="L203" s="1"/>
    </row>
    <row r="204">
      <c r="A204" s="10"/>
      <c r="B204" s="15">
        <v>1.0</v>
      </c>
      <c r="C204" s="16" t="s">
        <v>14</v>
      </c>
      <c r="E204" s="17">
        <v>6.0</v>
      </c>
      <c r="F204" s="17" t="s">
        <v>15</v>
      </c>
      <c r="G204" s="17" t="s">
        <v>16</v>
      </c>
      <c r="H204" s="17" t="s">
        <v>17</v>
      </c>
      <c r="I204" s="18">
        <v>145.0</v>
      </c>
      <c r="J204" s="19" t="s">
        <v>18</v>
      </c>
      <c r="K204" s="18">
        <v>29.0</v>
      </c>
      <c r="L204" s="1"/>
    </row>
    <row r="205">
      <c r="A205" s="10"/>
      <c r="B205" s="15">
        <v>2.0</v>
      </c>
      <c r="C205" s="16" t="s">
        <v>19</v>
      </c>
      <c r="E205" s="17">
        <v>1.0</v>
      </c>
      <c r="F205" s="17" t="s">
        <v>20</v>
      </c>
      <c r="G205" s="38">
        <v>43316.0</v>
      </c>
      <c r="H205" s="17" t="s">
        <v>17</v>
      </c>
      <c r="I205" s="18">
        <v>132.0</v>
      </c>
      <c r="J205" s="19" t="s">
        <v>21</v>
      </c>
      <c r="K205" s="20">
        <v>7.92</v>
      </c>
      <c r="L205" s="1"/>
    </row>
    <row r="206">
      <c r="A206" s="10"/>
      <c r="B206" s="15">
        <v>3.0</v>
      </c>
      <c r="C206" s="16" t="s">
        <v>22</v>
      </c>
      <c r="E206" s="17">
        <v>1.0</v>
      </c>
      <c r="F206" s="17" t="s">
        <v>20</v>
      </c>
      <c r="G206" s="38">
        <v>43288.0</v>
      </c>
      <c r="H206" s="17" t="s">
        <v>17</v>
      </c>
      <c r="I206" s="18">
        <v>249.0</v>
      </c>
      <c r="J206" s="21" t="s">
        <v>23</v>
      </c>
      <c r="K206" s="20">
        <v>23.97</v>
      </c>
      <c r="L206" s="1"/>
    </row>
    <row r="207">
      <c r="A207" s="10"/>
      <c r="B207" s="15">
        <v>4.0</v>
      </c>
      <c r="C207" s="16" t="s">
        <v>24</v>
      </c>
      <c r="E207" s="17" t="s">
        <v>25</v>
      </c>
      <c r="F207" s="17" t="s">
        <v>20</v>
      </c>
      <c r="G207" s="38">
        <v>43261.0</v>
      </c>
      <c r="H207" s="17" t="s">
        <v>17</v>
      </c>
      <c r="I207" s="18">
        <v>149.0</v>
      </c>
      <c r="J207" s="19" t="s">
        <v>26</v>
      </c>
      <c r="K207" s="20">
        <v>19.7</v>
      </c>
      <c r="L207" s="1"/>
    </row>
    <row r="208">
      <c r="A208" s="10"/>
      <c r="B208" s="15">
        <v>5.0</v>
      </c>
      <c r="C208" s="16" t="s">
        <v>27</v>
      </c>
      <c r="E208" s="17">
        <v>1.0</v>
      </c>
      <c r="F208" s="17" t="s">
        <v>20</v>
      </c>
      <c r="G208" s="17">
        <v>6.0</v>
      </c>
      <c r="H208" s="17" t="s">
        <v>17</v>
      </c>
      <c r="I208" s="18">
        <v>454.0</v>
      </c>
      <c r="J208" s="19" t="s">
        <v>28</v>
      </c>
      <c r="K208" s="18">
        <v>42.56</v>
      </c>
      <c r="L208" s="1"/>
    </row>
    <row r="209">
      <c r="A209" s="10"/>
      <c r="B209" s="15">
        <v>6.0</v>
      </c>
      <c r="C209" s="16" t="s">
        <v>29</v>
      </c>
      <c r="E209" s="22">
        <v>42767.0</v>
      </c>
      <c r="F209" s="17" t="s">
        <v>20</v>
      </c>
      <c r="G209" s="17">
        <v>2.0</v>
      </c>
      <c r="H209" s="17" t="s">
        <v>17</v>
      </c>
      <c r="I209" s="18">
        <v>119.0</v>
      </c>
      <c r="J209" s="19" t="s">
        <v>30</v>
      </c>
      <c r="K209" s="18">
        <v>34.0</v>
      </c>
      <c r="L209" s="1"/>
    </row>
    <row r="210">
      <c r="A210" s="10"/>
      <c r="B210" s="15">
        <v>7.0</v>
      </c>
      <c r="C210" s="16" t="s">
        <v>31</v>
      </c>
      <c r="E210" s="17">
        <v>2.0</v>
      </c>
      <c r="F210" s="17" t="s">
        <v>32</v>
      </c>
      <c r="G210" s="17" t="s">
        <v>33</v>
      </c>
      <c r="H210" s="17" t="s">
        <v>17</v>
      </c>
      <c r="I210" s="18">
        <v>55.0</v>
      </c>
      <c r="J210" s="19" t="s">
        <v>34</v>
      </c>
      <c r="K210" s="18">
        <v>0.57</v>
      </c>
      <c r="L210" s="1"/>
    </row>
    <row r="211">
      <c r="A211" s="10"/>
      <c r="B211" s="15">
        <v>8.0</v>
      </c>
      <c r="C211" s="16" t="s">
        <v>35</v>
      </c>
      <c r="E211" s="17">
        <v>2.0</v>
      </c>
      <c r="F211" s="17" t="s">
        <v>32</v>
      </c>
      <c r="G211" s="17" t="s">
        <v>36</v>
      </c>
      <c r="H211" s="17" t="s">
        <v>17</v>
      </c>
      <c r="I211" s="18">
        <v>77.0</v>
      </c>
      <c r="J211" s="19" t="s">
        <v>37</v>
      </c>
      <c r="K211" s="20">
        <v>1.35</v>
      </c>
      <c r="L211" s="1"/>
    </row>
    <row r="212">
      <c r="A212" s="10"/>
      <c r="B212" s="15">
        <v>9.0</v>
      </c>
      <c r="C212" s="16" t="s">
        <v>38</v>
      </c>
      <c r="E212" s="17">
        <v>2.0</v>
      </c>
      <c r="F212" s="17" t="s">
        <v>32</v>
      </c>
      <c r="G212" s="17" t="s">
        <v>33</v>
      </c>
      <c r="H212" s="17" t="s">
        <v>17</v>
      </c>
      <c r="I212" s="18">
        <v>179.0</v>
      </c>
      <c r="J212" s="17" t="s">
        <v>39</v>
      </c>
      <c r="K212" s="18">
        <v>51.14</v>
      </c>
      <c r="L212" s="1"/>
    </row>
    <row r="213">
      <c r="A213" s="10"/>
      <c r="B213" s="17">
        <v>10.0</v>
      </c>
      <c r="C213" s="16"/>
      <c r="E213" s="17"/>
      <c r="F213" s="17"/>
      <c r="G213" s="17"/>
      <c r="H213" s="17"/>
      <c r="I213" s="18"/>
      <c r="J213" s="17"/>
      <c r="K213" s="23"/>
      <c r="L213" s="1"/>
    </row>
    <row r="214">
      <c r="A214" s="10"/>
      <c r="B214" s="17">
        <v>11.0</v>
      </c>
      <c r="C214" s="16" t="s">
        <v>42</v>
      </c>
      <c r="E214" s="17">
        <v>15.0</v>
      </c>
      <c r="F214" s="17" t="s">
        <v>15</v>
      </c>
      <c r="G214" s="17" t="s">
        <v>16</v>
      </c>
      <c r="H214" s="17" t="s">
        <v>16</v>
      </c>
      <c r="I214" s="18">
        <v>350.0</v>
      </c>
      <c r="J214" s="17" t="s">
        <v>43</v>
      </c>
      <c r="K214" s="23">
        <v>45.65</v>
      </c>
      <c r="L214" s="16" t="s">
        <v>42</v>
      </c>
      <c r="N214" s="17">
        <v>15.0</v>
      </c>
      <c r="O214" s="17" t="s">
        <v>15</v>
      </c>
      <c r="P214" s="17" t="s">
        <v>16</v>
      </c>
      <c r="Q214" s="17" t="s">
        <v>16</v>
      </c>
      <c r="R214" s="18">
        <v>350.0</v>
      </c>
      <c r="S214" s="17" t="s">
        <v>43</v>
      </c>
      <c r="T214" s="23">
        <v>45.65</v>
      </c>
    </row>
    <row r="215">
      <c r="A215" s="10"/>
      <c r="B215" s="17">
        <v>12.0</v>
      </c>
      <c r="C215" s="16" t="s">
        <v>55</v>
      </c>
      <c r="E215" s="17">
        <v>12.0</v>
      </c>
      <c r="F215" s="17" t="s">
        <v>15</v>
      </c>
      <c r="G215" s="17" t="s">
        <v>16</v>
      </c>
      <c r="H215" s="17" t="s">
        <v>16</v>
      </c>
      <c r="I215" s="18">
        <v>150.0</v>
      </c>
      <c r="J215" s="17" t="s">
        <v>56</v>
      </c>
      <c r="K215" s="23">
        <v>9.0</v>
      </c>
      <c r="L215" s="16" t="s">
        <v>55</v>
      </c>
      <c r="N215" s="17">
        <v>15.0</v>
      </c>
      <c r="O215" s="17" t="s">
        <v>15</v>
      </c>
      <c r="P215" s="17" t="s">
        <v>16</v>
      </c>
      <c r="Q215" s="17" t="s">
        <v>16</v>
      </c>
      <c r="R215" s="18">
        <v>150.0</v>
      </c>
      <c r="S215" s="17" t="s">
        <v>56</v>
      </c>
      <c r="T215" s="23">
        <v>9.0</v>
      </c>
    </row>
    <row r="216">
      <c r="A216" s="10"/>
      <c r="B216" s="17">
        <v>13.0</v>
      </c>
      <c r="C216" s="16" t="s">
        <v>44</v>
      </c>
      <c r="E216" s="17">
        <v>12.0</v>
      </c>
      <c r="F216" s="17" t="s">
        <v>15</v>
      </c>
      <c r="G216" s="17" t="s">
        <v>16</v>
      </c>
      <c r="H216" s="17" t="s">
        <v>16</v>
      </c>
      <c r="I216" s="18">
        <v>108.0</v>
      </c>
      <c r="J216" s="17">
        <v>250.0</v>
      </c>
      <c r="K216" s="23">
        <v>6.48</v>
      </c>
      <c r="L216" s="16" t="s">
        <v>44</v>
      </c>
      <c r="N216" s="17">
        <v>15.0</v>
      </c>
      <c r="O216" s="17" t="s">
        <v>15</v>
      </c>
      <c r="P216" s="17" t="s">
        <v>16</v>
      </c>
      <c r="Q216" s="17" t="s">
        <v>16</v>
      </c>
      <c r="R216" s="18">
        <v>108.0</v>
      </c>
      <c r="S216" s="17">
        <v>250.0</v>
      </c>
      <c r="T216" s="23">
        <v>6.48</v>
      </c>
    </row>
    <row r="217">
      <c r="A217" s="10"/>
      <c r="B217" s="17">
        <v>14.0</v>
      </c>
      <c r="C217" s="16" t="s">
        <v>63</v>
      </c>
      <c r="E217" s="17">
        <v>3.0</v>
      </c>
      <c r="F217" s="17" t="s">
        <v>10</v>
      </c>
      <c r="G217" s="17" t="s">
        <v>16</v>
      </c>
      <c r="H217" s="17" t="s">
        <v>16</v>
      </c>
      <c r="I217" s="18">
        <v>173.0</v>
      </c>
      <c r="J217" s="17">
        <v>60.0</v>
      </c>
      <c r="K217" s="23">
        <v>8.65</v>
      </c>
      <c r="L217" s="16" t="s">
        <v>63</v>
      </c>
      <c r="N217" s="17">
        <v>3.0</v>
      </c>
      <c r="O217" s="17" t="s">
        <v>10</v>
      </c>
      <c r="P217" s="17" t="s">
        <v>16</v>
      </c>
      <c r="Q217" s="17" t="s">
        <v>16</v>
      </c>
      <c r="R217" s="18">
        <v>173.0</v>
      </c>
      <c r="S217" s="17">
        <v>60.0</v>
      </c>
      <c r="T217" s="23">
        <v>8.65</v>
      </c>
    </row>
    <row r="218">
      <c r="A218" s="10"/>
      <c r="B218" s="17"/>
      <c r="C218" s="16" t="s">
        <v>89</v>
      </c>
      <c r="E218" s="17">
        <v>12.0</v>
      </c>
      <c r="F218" s="17" t="s">
        <v>68</v>
      </c>
      <c r="G218" s="17">
        <v>6.0</v>
      </c>
      <c r="H218" s="17" t="s">
        <v>87</v>
      </c>
      <c r="I218" s="18">
        <v>714.0</v>
      </c>
      <c r="J218" s="17" t="s">
        <v>90</v>
      </c>
      <c r="K218" s="23">
        <v>161.66</v>
      </c>
      <c r="L218" s="54"/>
    </row>
    <row r="219">
      <c r="A219" s="10"/>
      <c r="B219" s="17"/>
      <c r="E219" s="15"/>
      <c r="F219" s="15"/>
      <c r="G219" s="15"/>
      <c r="H219" s="15"/>
      <c r="I219" s="24"/>
      <c r="J219" s="15"/>
      <c r="K219" s="45"/>
      <c r="L219" s="1"/>
    </row>
    <row r="220">
      <c r="A220" s="10"/>
      <c r="B220" s="15"/>
      <c r="E220" s="15"/>
      <c r="F220" s="15"/>
      <c r="G220" s="15"/>
      <c r="H220" s="15"/>
      <c r="I220" s="24"/>
      <c r="J220" s="15"/>
      <c r="K220" s="25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26" t="s">
        <v>45</v>
      </c>
      <c r="K221" s="27">
        <f>SUM(K204:K220)</f>
        <v>441.65</v>
      </c>
    </row>
    <row r="222">
      <c r="A222" s="28" t="s">
        <v>46</v>
      </c>
      <c r="B222" s="1"/>
      <c r="C222" s="1"/>
      <c r="D222" s="1"/>
      <c r="E222" s="1"/>
      <c r="F222" s="1"/>
      <c r="G222" s="1"/>
      <c r="H222" s="1"/>
      <c r="I222" s="1" t="s">
        <v>47</v>
      </c>
      <c r="J222" s="1"/>
      <c r="K222" s="29"/>
    </row>
    <row r="223">
      <c r="A223" s="1"/>
      <c r="B223" s="30">
        <v>11.0</v>
      </c>
      <c r="C223" s="6" t="s">
        <v>48</v>
      </c>
      <c r="D223" s="1"/>
      <c r="E223" s="1"/>
      <c r="F223" s="31" t="s">
        <v>49</v>
      </c>
      <c r="G223" s="1"/>
      <c r="H223" s="1"/>
      <c r="I223" s="36">
        <v>0.15</v>
      </c>
      <c r="J223" s="33" t="s">
        <v>45</v>
      </c>
      <c r="K223" s="27">
        <f>+K221*I223</f>
        <v>66.2475</v>
      </c>
    </row>
    <row r="224">
      <c r="A224" s="1"/>
      <c r="B224" s="30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28" t="s">
        <v>51</v>
      </c>
      <c r="B225" s="30"/>
      <c r="C225" s="1"/>
      <c r="D225" s="1"/>
      <c r="E225" s="1"/>
      <c r="F225" s="1"/>
      <c r="G225" s="1"/>
      <c r="H225" s="1"/>
      <c r="I225" s="1"/>
      <c r="J225" s="1"/>
      <c r="K225" s="35"/>
    </row>
    <row r="226">
      <c r="A226" s="1"/>
      <c r="B226" s="30">
        <v>12.0</v>
      </c>
      <c r="C226" s="6" t="s">
        <v>52</v>
      </c>
      <c r="D226" s="1"/>
      <c r="E226" s="1"/>
      <c r="F226" s="1"/>
      <c r="G226" s="1"/>
      <c r="H226" s="1"/>
      <c r="I226" s="32">
        <v>0.35</v>
      </c>
      <c r="J226" s="33" t="s">
        <v>45</v>
      </c>
      <c r="K226" s="27">
        <f>+K221*I226</f>
        <v>154.5775</v>
      </c>
      <c r="L226" s="1"/>
    </row>
    <row r="227">
      <c r="A227" s="1"/>
      <c r="B227" s="30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28" t="s">
        <v>53</v>
      </c>
      <c r="B228" s="30"/>
      <c r="C228" s="1"/>
      <c r="D228" s="1"/>
      <c r="E228" s="1"/>
      <c r="F228" s="1"/>
      <c r="G228" s="1"/>
      <c r="H228" s="1"/>
      <c r="I228" s="1"/>
      <c r="J228" s="1"/>
      <c r="K228" s="35"/>
      <c r="L228" s="1"/>
    </row>
    <row r="229">
      <c r="A229" s="1"/>
      <c r="B229" s="30">
        <v>13.0</v>
      </c>
      <c r="C229" s="6" t="s">
        <v>54</v>
      </c>
      <c r="D229" s="1"/>
      <c r="E229" s="1"/>
      <c r="F229" s="1"/>
      <c r="G229" s="1"/>
      <c r="H229" s="1"/>
      <c r="I229" s="36">
        <v>0.1</v>
      </c>
      <c r="J229" s="33" t="s">
        <v>45</v>
      </c>
      <c r="K229" s="27">
        <f>+K221*I229</f>
        <v>44.165</v>
      </c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5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37" t="s">
        <v>57</v>
      </c>
      <c r="K231" s="27">
        <f>+K229+K226+K223+K221</f>
        <v>706.64</v>
      </c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5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32">
        <v>0.34</v>
      </c>
      <c r="J233" s="37" t="s">
        <v>61</v>
      </c>
      <c r="K233" s="40">
        <f>+K231*I233</f>
        <v>240.2576</v>
      </c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5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41"/>
      <c r="J235" s="42" t="s">
        <v>62</v>
      </c>
      <c r="K235" s="27">
        <f>+K233+K231</f>
        <v>946.8976</v>
      </c>
      <c r="L235" s="1"/>
    </row>
    <row r="236">
      <c r="L236" s="1"/>
    </row>
    <row r="237">
      <c r="J237" s="42" t="s">
        <v>62</v>
      </c>
      <c r="K237" s="43">
        <f>+K235/12</f>
        <v>78.90813333</v>
      </c>
      <c r="L237" s="34"/>
    </row>
    <row r="243">
      <c r="A243" s="1"/>
      <c r="B243" s="2" t="s">
        <v>0</v>
      </c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3" t="s">
        <v>1</v>
      </c>
      <c r="B245" s="4" t="s">
        <v>92</v>
      </c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5" t="s">
        <v>3</v>
      </c>
      <c r="B247" s="1"/>
      <c r="C247" s="6" t="s">
        <v>4</v>
      </c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7" t="s">
        <v>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8" t="s">
        <v>6</v>
      </c>
      <c r="C250" s="9"/>
      <c r="D250" s="9"/>
      <c r="E250" s="9"/>
      <c r="F250" s="9"/>
      <c r="G250" s="9"/>
      <c r="H250" s="9"/>
      <c r="I250" s="9"/>
      <c r="J250" s="9"/>
      <c r="K250" s="9"/>
    </row>
    <row r="251">
      <c r="A251" s="10"/>
      <c r="B251" s="11" t="s">
        <v>7</v>
      </c>
      <c r="C251" s="12" t="s">
        <v>8</v>
      </c>
      <c r="D251" s="13"/>
      <c r="E251" s="11" t="s">
        <v>9</v>
      </c>
      <c r="F251" s="11" t="s">
        <v>10</v>
      </c>
      <c r="G251" s="11" t="s">
        <v>11</v>
      </c>
      <c r="H251" s="11" t="s">
        <v>10</v>
      </c>
      <c r="I251" s="14" t="s">
        <v>12</v>
      </c>
      <c r="J251" s="14" t="s">
        <v>10</v>
      </c>
      <c r="K251" s="14" t="s">
        <v>13</v>
      </c>
    </row>
    <row r="252">
      <c r="A252" s="10"/>
      <c r="B252" s="15">
        <v>1.0</v>
      </c>
      <c r="C252" s="16" t="s">
        <v>14</v>
      </c>
      <c r="E252" s="17">
        <v>6.0</v>
      </c>
      <c r="F252" s="17" t="s">
        <v>15</v>
      </c>
      <c r="G252" s="17" t="s">
        <v>16</v>
      </c>
      <c r="H252" s="17" t="s">
        <v>17</v>
      </c>
      <c r="I252" s="18">
        <v>140.0</v>
      </c>
      <c r="J252" s="19" t="s">
        <v>18</v>
      </c>
      <c r="K252" s="18">
        <v>28.0</v>
      </c>
    </row>
    <row r="253">
      <c r="A253" s="10"/>
      <c r="B253" s="15">
        <v>2.0</v>
      </c>
      <c r="C253" s="16" t="s">
        <v>19</v>
      </c>
      <c r="E253" s="17">
        <v>1.0</v>
      </c>
      <c r="F253" s="17" t="s">
        <v>20</v>
      </c>
      <c r="G253" s="17">
        <v>4.0</v>
      </c>
      <c r="H253" s="17" t="s">
        <v>17</v>
      </c>
      <c r="I253" s="18">
        <v>132.0</v>
      </c>
      <c r="J253" s="19" t="s">
        <v>21</v>
      </c>
      <c r="K253" s="20">
        <v>6.6</v>
      </c>
    </row>
    <row r="254">
      <c r="A254" s="10"/>
      <c r="B254" s="15">
        <v>3.0</v>
      </c>
      <c r="C254" s="16" t="s">
        <v>22</v>
      </c>
      <c r="E254" s="17">
        <v>1.0</v>
      </c>
      <c r="F254" s="17" t="s">
        <v>20</v>
      </c>
      <c r="G254" s="17">
        <v>8.0</v>
      </c>
      <c r="H254" s="17" t="s">
        <v>17</v>
      </c>
      <c r="I254" s="18">
        <v>249.0</v>
      </c>
      <c r="J254" s="21" t="s">
        <v>23</v>
      </c>
      <c r="K254" s="20">
        <v>24.9</v>
      </c>
    </row>
    <row r="255">
      <c r="A255" s="10"/>
      <c r="B255" s="15">
        <v>4.0</v>
      </c>
      <c r="C255" s="16" t="s">
        <v>24</v>
      </c>
      <c r="E255" s="17" t="s">
        <v>25</v>
      </c>
      <c r="F255" s="17" t="s">
        <v>20</v>
      </c>
      <c r="G255" s="38">
        <v>42865.0</v>
      </c>
      <c r="H255" s="17" t="s">
        <v>17</v>
      </c>
      <c r="I255" s="18">
        <v>149.0</v>
      </c>
      <c r="J255" s="19" t="s">
        <v>26</v>
      </c>
      <c r="K255" s="20">
        <v>19.56</v>
      </c>
    </row>
    <row r="256">
      <c r="A256" s="10"/>
      <c r="B256" s="15">
        <v>5.0</v>
      </c>
      <c r="C256" s="16" t="s">
        <v>27</v>
      </c>
      <c r="E256" s="17">
        <v>1.0</v>
      </c>
      <c r="F256" s="17" t="s">
        <v>20</v>
      </c>
      <c r="G256" s="17">
        <v>8.0</v>
      </c>
      <c r="H256" s="17" t="s">
        <v>17</v>
      </c>
      <c r="I256" s="18">
        <v>454.0</v>
      </c>
      <c r="J256" s="19" t="s">
        <v>28</v>
      </c>
      <c r="K256" s="18">
        <v>56.75</v>
      </c>
    </row>
    <row r="257">
      <c r="A257" s="10"/>
      <c r="B257" s="15">
        <v>6.0</v>
      </c>
      <c r="C257" s="16" t="s">
        <v>29</v>
      </c>
      <c r="E257" s="22">
        <v>42767.0</v>
      </c>
      <c r="F257" s="17" t="s">
        <v>20</v>
      </c>
      <c r="G257" s="17">
        <v>3.7</v>
      </c>
      <c r="H257" s="17" t="s">
        <v>17</v>
      </c>
      <c r="I257" s="18">
        <v>119.0</v>
      </c>
      <c r="J257" s="19" t="s">
        <v>30</v>
      </c>
      <c r="K257" s="18">
        <v>68.0</v>
      </c>
    </row>
    <row r="258">
      <c r="A258" s="10"/>
      <c r="B258" s="15">
        <v>7.0</v>
      </c>
      <c r="C258" s="16" t="s">
        <v>31</v>
      </c>
      <c r="E258" s="17">
        <v>2.0</v>
      </c>
      <c r="F258" s="17" t="s">
        <v>32</v>
      </c>
      <c r="G258" s="17" t="s">
        <v>33</v>
      </c>
      <c r="H258" s="17" t="s">
        <v>17</v>
      </c>
      <c r="I258" s="18">
        <v>55.0</v>
      </c>
      <c r="J258" s="19" t="s">
        <v>34</v>
      </c>
      <c r="K258" s="18">
        <v>0.57</v>
      </c>
    </row>
    <row r="259">
      <c r="A259" s="10"/>
      <c r="B259" s="15">
        <v>8.0</v>
      </c>
      <c r="C259" s="16" t="s">
        <v>35</v>
      </c>
      <c r="E259" s="17">
        <v>2.0</v>
      </c>
      <c r="F259" s="17" t="s">
        <v>32</v>
      </c>
      <c r="G259" s="17" t="s">
        <v>36</v>
      </c>
      <c r="H259" s="17" t="s">
        <v>17</v>
      </c>
      <c r="I259" s="18">
        <v>77.0</v>
      </c>
      <c r="J259" s="19" t="s">
        <v>37</v>
      </c>
      <c r="K259" s="20">
        <v>1.35</v>
      </c>
    </row>
    <row r="260">
      <c r="A260" s="10"/>
      <c r="B260" s="15">
        <v>9.0</v>
      </c>
      <c r="C260" s="16" t="s">
        <v>38</v>
      </c>
      <c r="E260" s="17">
        <v>2.0</v>
      </c>
      <c r="F260" s="17" t="s">
        <v>32</v>
      </c>
      <c r="G260" s="17" t="s">
        <v>33</v>
      </c>
      <c r="H260" s="17" t="s">
        <v>17</v>
      </c>
      <c r="I260" s="18">
        <v>179.0</v>
      </c>
      <c r="J260" s="17" t="s">
        <v>39</v>
      </c>
      <c r="K260" s="18">
        <v>51.14</v>
      </c>
    </row>
    <row r="261">
      <c r="A261" s="10"/>
      <c r="B261" s="17">
        <v>10.0</v>
      </c>
      <c r="C261" s="16"/>
      <c r="E261" s="17"/>
      <c r="F261" s="17"/>
      <c r="G261" s="17"/>
      <c r="H261" s="17"/>
      <c r="I261" s="18"/>
      <c r="J261" s="17"/>
      <c r="K261" s="23"/>
      <c r="L261" s="23">
        <v>5.28</v>
      </c>
    </row>
    <row r="262">
      <c r="A262" s="10"/>
      <c r="B262" s="17">
        <v>11.0</v>
      </c>
      <c r="C262" s="16" t="s">
        <v>42</v>
      </c>
      <c r="E262" s="17">
        <v>15.0</v>
      </c>
      <c r="F262" s="17" t="s">
        <v>15</v>
      </c>
      <c r="G262" s="17" t="s">
        <v>16</v>
      </c>
      <c r="H262" s="17" t="s">
        <v>16</v>
      </c>
      <c r="I262" s="18">
        <v>350.0</v>
      </c>
      <c r="J262" s="17" t="s">
        <v>43</v>
      </c>
      <c r="K262" s="23">
        <v>45.65</v>
      </c>
    </row>
    <row r="263">
      <c r="A263" s="10"/>
      <c r="B263" s="17">
        <v>12.0</v>
      </c>
      <c r="C263" s="16" t="s">
        <v>55</v>
      </c>
      <c r="E263" s="17">
        <v>12.0</v>
      </c>
      <c r="F263" s="17" t="s">
        <v>15</v>
      </c>
      <c r="G263" s="17" t="s">
        <v>16</v>
      </c>
      <c r="H263" s="17" t="s">
        <v>16</v>
      </c>
      <c r="I263" s="18">
        <v>150.0</v>
      </c>
      <c r="J263" s="17" t="s">
        <v>56</v>
      </c>
      <c r="K263" s="23">
        <v>9.0</v>
      </c>
    </row>
    <row r="264">
      <c r="A264" s="10"/>
      <c r="B264" s="17">
        <v>13.0</v>
      </c>
      <c r="C264" s="16" t="s">
        <v>44</v>
      </c>
      <c r="E264" s="17">
        <v>12.0</v>
      </c>
      <c r="F264" s="17" t="s">
        <v>15</v>
      </c>
      <c r="G264" s="17" t="s">
        <v>16</v>
      </c>
      <c r="H264" s="17" t="s">
        <v>16</v>
      </c>
      <c r="I264" s="18">
        <v>108.0</v>
      </c>
      <c r="J264" s="17">
        <v>250.0</v>
      </c>
      <c r="K264" s="23">
        <v>6.48</v>
      </c>
    </row>
    <row r="265">
      <c r="A265" s="10"/>
      <c r="B265" s="17">
        <v>14.0</v>
      </c>
      <c r="C265" s="16" t="s">
        <v>63</v>
      </c>
      <c r="E265" s="17">
        <v>3.0</v>
      </c>
      <c r="F265" s="17" t="s">
        <v>10</v>
      </c>
      <c r="G265" s="17" t="s">
        <v>16</v>
      </c>
      <c r="H265" s="17" t="s">
        <v>16</v>
      </c>
      <c r="I265" s="18">
        <v>173.0</v>
      </c>
      <c r="J265" s="17">
        <v>60.0</v>
      </c>
      <c r="K265" s="23">
        <v>8.65</v>
      </c>
    </row>
    <row r="266">
      <c r="A266" s="10"/>
      <c r="B266" s="17">
        <v>15.0</v>
      </c>
      <c r="C266" s="16" t="s">
        <v>95</v>
      </c>
      <c r="E266" s="17">
        <v>18.0</v>
      </c>
      <c r="F266" s="17" t="s">
        <v>68</v>
      </c>
      <c r="G266" s="17">
        <v>9.0</v>
      </c>
      <c r="H266" s="17" t="s">
        <v>17</v>
      </c>
      <c r="I266" s="18">
        <v>200.0</v>
      </c>
      <c r="J266" s="21" t="s">
        <v>97</v>
      </c>
      <c r="K266" s="23">
        <v>112.5</v>
      </c>
    </row>
    <row r="267">
      <c r="A267" s="10"/>
      <c r="B267" s="17"/>
      <c r="E267" s="15"/>
      <c r="F267" s="15"/>
      <c r="G267" s="15"/>
      <c r="H267" s="15"/>
      <c r="I267" s="24"/>
      <c r="J267" s="15"/>
      <c r="K267" s="45"/>
    </row>
    <row r="268">
      <c r="A268" s="10"/>
      <c r="B268" s="15"/>
      <c r="E268" s="15"/>
      <c r="F268" s="15"/>
      <c r="G268" s="15"/>
      <c r="H268" s="15"/>
      <c r="I268" s="24"/>
      <c r="J268" s="15"/>
      <c r="K268" s="25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26" t="s">
        <v>45</v>
      </c>
      <c r="K269" s="27">
        <f>SUM(K252:K268)</f>
        <v>439.15</v>
      </c>
    </row>
    <row r="270">
      <c r="A270" s="28" t="s">
        <v>46</v>
      </c>
      <c r="B270" s="1"/>
      <c r="C270" s="1"/>
      <c r="D270" s="1"/>
      <c r="E270" s="1"/>
      <c r="F270" s="1"/>
      <c r="G270" s="1"/>
      <c r="H270" s="1"/>
      <c r="I270" s="1" t="s">
        <v>47</v>
      </c>
      <c r="J270" s="1"/>
      <c r="K270" s="29"/>
    </row>
    <row r="271">
      <c r="A271" s="1"/>
      <c r="B271" s="30">
        <v>11.0</v>
      </c>
      <c r="C271" s="6" t="s">
        <v>48</v>
      </c>
      <c r="D271" s="1"/>
      <c r="E271" s="1"/>
      <c r="F271" s="31" t="s">
        <v>49</v>
      </c>
      <c r="G271" s="1"/>
      <c r="H271" s="1"/>
      <c r="I271" s="36">
        <v>0.15</v>
      </c>
      <c r="J271" s="33" t="s">
        <v>45</v>
      </c>
      <c r="K271" s="27">
        <f>+K269*I271</f>
        <v>65.8725</v>
      </c>
    </row>
    <row r="272">
      <c r="A272" s="1"/>
      <c r="B272" s="30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28" t="s">
        <v>51</v>
      </c>
      <c r="B273" s="30"/>
      <c r="C273" s="1"/>
      <c r="D273" s="1"/>
      <c r="E273" s="1"/>
      <c r="F273" s="1"/>
      <c r="G273" s="1"/>
      <c r="H273" s="1"/>
      <c r="I273" s="1"/>
      <c r="J273" s="1"/>
      <c r="K273" s="35"/>
    </row>
    <row r="274">
      <c r="A274" s="1"/>
      <c r="B274" s="30">
        <v>12.0</v>
      </c>
      <c r="C274" s="6" t="s">
        <v>52</v>
      </c>
      <c r="D274" s="1"/>
      <c r="E274" s="1"/>
      <c r="F274" s="1"/>
      <c r="G274" s="1"/>
      <c r="H274" s="1"/>
      <c r="I274" s="32">
        <v>0.35</v>
      </c>
      <c r="J274" s="33" t="s">
        <v>45</v>
      </c>
      <c r="K274" s="27">
        <f>+K269*I274</f>
        <v>153.7025</v>
      </c>
    </row>
    <row r="275">
      <c r="A275" s="1"/>
      <c r="B275" s="30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28" t="s">
        <v>53</v>
      </c>
      <c r="B276" s="30"/>
      <c r="C276" s="1"/>
      <c r="D276" s="1"/>
      <c r="E276" s="1"/>
      <c r="F276" s="1"/>
      <c r="G276" s="1"/>
      <c r="H276" s="1"/>
      <c r="I276" s="1"/>
      <c r="J276" s="1"/>
      <c r="K276" s="35"/>
    </row>
    <row r="277">
      <c r="A277" s="1"/>
      <c r="B277" s="30">
        <v>13.0</v>
      </c>
      <c r="C277" s="6" t="s">
        <v>54</v>
      </c>
      <c r="D277" s="1"/>
      <c r="E277" s="1"/>
      <c r="F277" s="1"/>
      <c r="G277" s="1"/>
      <c r="H277" s="1"/>
      <c r="I277" s="36">
        <v>0.1</v>
      </c>
      <c r="J277" s="33" t="s">
        <v>45</v>
      </c>
      <c r="K277" s="27">
        <f>+K269*I277</f>
        <v>43.915</v>
      </c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5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37" t="s">
        <v>57</v>
      </c>
      <c r="K279" s="27">
        <f>+K277+K274+K271+K269</f>
        <v>702.64</v>
      </c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5"/>
    </row>
    <row r="281">
      <c r="A281" s="1"/>
      <c r="B281" s="1"/>
      <c r="C281" s="1"/>
      <c r="D281" s="1"/>
      <c r="E281" s="1"/>
      <c r="F281" s="1"/>
      <c r="G281" s="1"/>
      <c r="H281" s="1"/>
      <c r="I281" s="32">
        <v>0.4</v>
      </c>
      <c r="J281" s="37" t="s">
        <v>61</v>
      </c>
      <c r="K281" s="40">
        <f>+K279*I281</f>
        <v>281.056</v>
      </c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5"/>
    </row>
    <row r="283">
      <c r="A283" s="1"/>
      <c r="B283" s="1"/>
      <c r="C283" s="1"/>
      <c r="D283" s="1"/>
      <c r="E283" s="1"/>
      <c r="F283" s="1"/>
      <c r="G283" s="1"/>
      <c r="H283" s="1"/>
      <c r="I283" s="41"/>
      <c r="J283" s="42" t="s">
        <v>62</v>
      </c>
      <c r="K283" s="27">
        <f>+K281+K279</f>
        <v>983.696</v>
      </c>
      <c r="L283" s="16">
        <v>9.0</v>
      </c>
    </row>
    <row r="285">
      <c r="J285" s="42" t="s">
        <v>62</v>
      </c>
      <c r="K285" s="43">
        <f>+K283/12</f>
        <v>81.97466667</v>
      </c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2" t="s">
        <v>0</v>
      </c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3" t="s">
        <v>1</v>
      </c>
      <c r="B294" s="4" t="s">
        <v>111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5" t="s">
        <v>3</v>
      </c>
      <c r="B296" s="1"/>
      <c r="C296" s="6" t="s">
        <v>4</v>
      </c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7" t="s">
        <v>5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8" t="s">
        <v>6</v>
      </c>
      <c r="C299" s="9"/>
      <c r="D299" s="9"/>
      <c r="E299" s="9"/>
      <c r="F299" s="9"/>
      <c r="G299" s="9"/>
      <c r="H299" s="9"/>
      <c r="I299" s="9"/>
      <c r="J299" s="9"/>
      <c r="K299" s="9"/>
      <c r="L299" s="1"/>
    </row>
    <row r="300">
      <c r="A300" s="10"/>
      <c r="B300" s="11" t="s">
        <v>7</v>
      </c>
      <c r="C300" s="12" t="s">
        <v>8</v>
      </c>
      <c r="D300" s="13"/>
      <c r="E300" s="11" t="s">
        <v>9</v>
      </c>
      <c r="F300" s="11" t="s">
        <v>10</v>
      </c>
      <c r="G300" s="11" t="s">
        <v>11</v>
      </c>
      <c r="H300" s="11" t="s">
        <v>10</v>
      </c>
      <c r="I300" s="14" t="s">
        <v>12</v>
      </c>
      <c r="J300" s="14" t="s">
        <v>10</v>
      </c>
      <c r="K300" s="14" t="s">
        <v>13</v>
      </c>
      <c r="L300" s="1"/>
    </row>
    <row r="301">
      <c r="A301" s="10"/>
      <c r="B301" s="15">
        <v>1.0</v>
      </c>
      <c r="C301" s="16" t="s">
        <v>14</v>
      </c>
      <c r="E301" s="17">
        <v>6.0</v>
      </c>
      <c r="F301" s="17" t="s">
        <v>15</v>
      </c>
      <c r="G301" s="17" t="s">
        <v>16</v>
      </c>
      <c r="H301" s="17" t="s">
        <v>17</v>
      </c>
      <c r="I301" s="18">
        <v>140.0</v>
      </c>
      <c r="J301" s="19" t="s">
        <v>18</v>
      </c>
      <c r="K301" s="18">
        <v>28.0</v>
      </c>
      <c r="L301" s="1"/>
    </row>
    <row r="302">
      <c r="A302" s="10"/>
      <c r="B302" s="15">
        <v>2.0</v>
      </c>
      <c r="C302" s="16" t="s">
        <v>19</v>
      </c>
      <c r="E302" s="17">
        <v>1.0</v>
      </c>
      <c r="F302" s="17" t="s">
        <v>20</v>
      </c>
      <c r="G302" s="17">
        <v>4.0</v>
      </c>
      <c r="H302" s="17" t="s">
        <v>17</v>
      </c>
      <c r="I302" s="18">
        <v>132.0</v>
      </c>
      <c r="J302" s="19" t="s">
        <v>21</v>
      </c>
      <c r="K302" s="20">
        <v>6.6</v>
      </c>
      <c r="L302" s="1"/>
    </row>
    <row r="303">
      <c r="A303" s="10"/>
      <c r="B303" s="15">
        <v>3.0</v>
      </c>
      <c r="C303" s="16" t="s">
        <v>22</v>
      </c>
      <c r="E303" s="17">
        <v>1.0</v>
      </c>
      <c r="F303" s="17" t="s">
        <v>20</v>
      </c>
      <c r="G303" s="17">
        <v>8.0</v>
      </c>
      <c r="H303" s="17" t="s">
        <v>17</v>
      </c>
      <c r="I303" s="18">
        <v>249.0</v>
      </c>
      <c r="J303" s="21" t="s">
        <v>23</v>
      </c>
      <c r="K303" s="20">
        <v>24.9</v>
      </c>
      <c r="L303" s="1"/>
    </row>
    <row r="304">
      <c r="A304" s="10"/>
      <c r="B304" s="15">
        <v>4.0</v>
      </c>
      <c r="C304" s="16" t="s">
        <v>24</v>
      </c>
      <c r="E304" s="17" t="s">
        <v>25</v>
      </c>
      <c r="F304" s="17" t="s">
        <v>20</v>
      </c>
      <c r="G304" s="38">
        <v>42865.0</v>
      </c>
      <c r="H304" s="17" t="s">
        <v>17</v>
      </c>
      <c r="I304" s="18">
        <v>149.0</v>
      </c>
      <c r="J304" s="19" t="s">
        <v>26</v>
      </c>
      <c r="K304" s="20">
        <v>19.56</v>
      </c>
      <c r="L304" s="1"/>
    </row>
    <row r="305">
      <c r="A305" s="10"/>
      <c r="B305" s="15">
        <v>5.0</v>
      </c>
      <c r="C305" s="16" t="s">
        <v>27</v>
      </c>
      <c r="E305" s="17">
        <v>1.0</v>
      </c>
      <c r="F305" s="17" t="s">
        <v>20</v>
      </c>
      <c r="G305" s="17">
        <v>8.0</v>
      </c>
      <c r="H305" s="17" t="s">
        <v>17</v>
      </c>
      <c r="I305" s="18">
        <v>454.0</v>
      </c>
      <c r="J305" s="19" t="s">
        <v>28</v>
      </c>
      <c r="K305" s="18">
        <v>56.75</v>
      </c>
      <c r="L305" s="1"/>
    </row>
    <row r="306">
      <c r="A306" s="10"/>
      <c r="B306" s="15">
        <v>6.0</v>
      </c>
      <c r="C306" s="16" t="s">
        <v>29</v>
      </c>
      <c r="E306" s="22">
        <v>42767.0</v>
      </c>
      <c r="F306" s="17" t="s">
        <v>20</v>
      </c>
      <c r="G306" s="17">
        <v>3.7</v>
      </c>
      <c r="H306" s="17" t="s">
        <v>17</v>
      </c>
      <c r="I306" s="18">
        <v>119.0</v>
      </c>
      <c r="J306" s="19" t="s">
        <v>30</v>
      </c>
      <c r="K306" s="18">
        <v>68.0</v>
      </c>
      <c r="L306" s="1"/>
    </row>
    <row r="307">
      <c r="A307" s="10"/>
      <c r="B307" s="15">
        <v>7.0</v>
      </c>
      <c r="C307" s="16" t="s">
        <v>31</v>
      </c>
      <c r="E307" s="17">
        <v>2.0</v>
      </c>
      <c r="F307" s="17" t="s">
        <v>32</v>
      </c>
      <c r="G307" s="17" t="s">
        <v>33</v>
      </c>
      <c r="H307" s="17" t="s">
        <v>17</v>
      </c>
      <c r="I307" s="18">
        <v>55.0</v>
      </c>
      <c r="J307" s="19" t="s">
        <v>34</v>
      </c>
      <c r="K307" s="18">
        <v>0.57</v>
      </c>
      <c r="L307" s="1"/>
    </row>
    <row r="308">
      <c r="A308" s="10"/>
      <c r="B308" s="15">
        <v>8.0</v>
      </c>
      <c r="C308" s="16" t="s">
        <v>35</v>
      </c>
      <c r="E308" s="17">
        <v>2.0</v>
      </c>
      <c r="F308" s="17" t="s">
        <v>32</v>
      </c>
      <c r="G308" s="17" t="s">
        <v>36</v>
      </c>
      <c r="H308" s="17" t="s">
        <v>17</v>
      </c>
      <c r="I308" s="18">
        <v>77.0</v>
      </c>
      <c r="J308" s="19" t="s">
        <v>37</v>
      </c>
      <c r="K308" s="20">
        <v>1.35</v>
      </c>
      <c r="L308" s="1"/>
    </row>
    <row r="309">
      <c r="A309" s="10"/>
      <c r="B309" s="15">
        <v>9.0</v>
      </c>
      <c r="C309" s="16" t="s">
        <v>38</v>
      </c>
      <c r="E309" s="17">
        <v>2.0</v>
      </c>
      <c r="F309" s="17" t="s">
        <v>32</v>
      </c>
      <c r="G309" s="17" t="s">
        <v>33</v>
      </c>
      <c r="H309" s="17" t="s">
        <v>17</v>
      </c>
      <c r="I309" s="18">
        <v>179.0</v>
      </c>
      <c r="J309" s="17" t="s">
        <v>39</v>
      </c>
      <c r="K309" s="18">
        <v>51.14</v>
      </c>
      <c r="L309" s="1"/>
    </row>
    <row r="310">
      <c r="A310" s="10"/>
      <c r="B310" s="17">
        <v>10.0</v>
      </c>
      <c r="C310" s="16"/>
      <c r="E310" s="17"/>
      <c r="F310" s="17"/>
      <c r="G310" s="17"/>
      <c r="H310" s="17"/>
      <c r="I310" s="18"/>
      <c r="J310" s="17"/>
      <c r="K310" s="23"/>
      <c r="L310" s="1"/>
    </row>
    <row r="311">
      <c r="A311" s="10"/>
      <c r="B311" s="17">
        <v>11.0</v>
      </c>
      <c r="C311" s="16" t="s">
        <v>42</v>
      </c>
      <c r="E311" s="17">
        <v>15.0</v>
      </c>
      <c r="F311" s="17" t="s">
        <v>15</v>
      </c>
      <c r="G311" s="17" t="s">
        <v>16</v>
      </c>
      <c r="H311" s="17" t="s">
        <v>16</v>
      </c>
      <c r="I311" s="18">
        <v>350.0</v>
      </c>
      <c r="J311" s="17" t="s">
        <v>43</v>
      </c>
      <c r="K311" s="23">
        <v>45.65</v>
      </c>
      <c r="L311" s="1"/>
    </row>
    <row r="312">
      <c r="A312" s="10"/>
      <c r="B312" s="17">
        <v>12.0</v>
      </c>
      <c r="C312" s="16" t="s">
        <v>55</v>
      </c>
      <c r="E312" s="17">
        <v>12.0</v>
      </c>
      <c r="F312" s="17" t="s">
        <v>15</v>
      </c>
      <c r="G312" s="17" t="s">
        <v>16</v>
      </c>
      <c r="H312" s="17" t="s">
        <v>16</v>
      </c>
      <c r="I312" s="18">
        <v>150.0</v>
      </c>
      <c r="J312" s="17" t="s">
        <v>56</v>
      </c>
      <c r="K312" s="23">
        <v>9.0</v>
      </c>
      <c r="L312" s="1"/>
    </row>
    <row r="313">
      <c r="A313" s="10"/>
      <c r="B313" s="17">
        <v>13.0</v>
      </c>
      <c r="C313" s="16" t="s">
        <v>44</v>
      </c>
      <c r="E313" s="17">
        <v>12.0</v>
      </c>
      <c r="F313" s="17" t="s">
        <v>15</v>
      </c>
      <c r="G313" s="17" t="s">
        <v>16</v>
      </c>
      <c r="H313" s="17" t="s">
        <v>16</v>
      </c>
      <c r="I313" s="18">
        <v>108.0</v>
      </c>
      <c r="J313" s="17">
        <v>250.0</v>
      </c>
      <c r="K313" s="23">
        <v>6.48</v>
      </c>
      <c r="L313" s="1"/>
    </row>
    <row r="314">
      <c r="A314" s="10"/>
      <c r="B314" s="17">
        <v>14.0</v>
      </c>
      <c r="C314" s="16" t="s">
        <v>63</v>
      </c>
      <c r="E314" s="17">
        <v>3.0</v>
      </c>
      <c r="F314" s="17" t="s">
        <v>10</v>
      </c>
      <c r="G314" s="17" t="s">
        <v>16</v>
      </c>
      <c r="H314" s="17" t="s">
        <v>16</v>
      </c>
      <c r="I314" s="18">
        <v>173.0</v>
      </c>
      <c r="J314" s="17">
        <v>60.0</v>
      </c>
      <c r="K314" s="23">
        <v>8.65</v>
      </c>
      <c r="L314" s="1"/>
    </row>
    <row r="315">
      <c r="A315" s="10"/>
      <c r="B315" s="17"/>
      <c r="C315" s="16" t="s">
        <v>94</v>
      </c>
      <c r="E315" s="17">
        <v>3.0</v>
      </c>
      <c r="F315" s="17" t="s">
        <v>15</v>
      </c>
      <c r="G315" s="17" t="s">
        <v>16</v>
      </c>
      <c r="H315" s="17" t="s">
        <v>16</v>
      </c>
      <c r="I315" s="18">
        <v>30.0</v>
      </c>
      <c r="J315" s="17">
        <v>3.0</v>
      </c>
      <c r="K315" s="23">
        <v>30.0</v>
      </c>
      <c r="L315" s="1"/>
    </row>
    <row r="316">
      <c r="A316" s="10"/>
      <c r="B316" s="17"/>
      <c r="E316" s="15"/>
      <c r="F316" s="15"/>
      <c r="G316" s="15"/>
      <c r="H316" s="15"/>
      <c r="I316" s="24"/>
      <c r="J316" s="15"/>
      <c r="K316" s="45"/>
      <c r="L316" s="1"/>
    </row>
    <row r="317">
      <c r="A317" s="10"/>
      <c r="B317" s="15"/>
      <c r="E317" s="15"/>
      <c r="F317" s="15"/>
      <c r="G317" s="15"/>
      <c r="H317" s="15"/>
      <c r="I317" s="24"/>
      <c r="J317" s="15"/>
      <c r="K317" s="25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26" t="s">
        <v>45</v>
      </c>
      <c r="K318" s="27">
        <f>SUM(K301:K317)</f>
        <v>356.65</v>
      </c>
      <c r="L318" s="1"/>
    </row>
    <row r="319">
      <c r="A319" s="28" t="s">
        <v>46</v>
      </c>
      <c r="B319" s="1"/>
      <c r="C319" s="1"/>
      <c r="D319" s="1"/>
      <c r="E319" s="1"/>
      <c r="F319" s="1"/>
      <c r="G319" s="1"/>
      <c r="H319" s="1"/>
      <c r="I319" s="1" t="s">
        <v>47</v>
      </c>
      <c r="J319" s="1"/>
      <c r="K319" s="29"/>
      <c r="L319" s="1"/>
    </row>
    <row r="320">
      <c r="A320" s="1"/>
      <c r="B320" s="30">
        <v>11.0</v>
      </c>
      <c r="C320" s="6" t="s">
        <v>48</v>
      </c>
      <c r="D320" s="1"/>
      <c r="E320" s="1"/>
      <c r="F320" s="31" t="s">
        <v>49</v>
      </c>
      <c r="G320" s="1"/>
      <c r="H320" s="1"/>
      <c r="I320" s="36">
        <v>0.15</v>
      </c>
      <c r="J320" s="33" t="s">
        <v>45</v>
      </c>
      <c r="K320" s="27">
        <f>+K318*I320</f>
        <v>53.4975</v>
      </c>
      <c r="L320" s="1"/>
    </row>
    <row r="321">
      <c r="A321" s="1"/>
      <c r="B321" s="30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28" t="s">
        <v>51</v>
      </c>
      <c r="B322" s="30"/>
      <c r="C322" s="1"/>
      <c r="D322" s="1"/>
      <c r="E322" s="1"/>
      <c r="F322" s="1"/>
      <c r="G322" s="1"/>
      <c r="H322" s="1"/>
      <c r="I322" s="1"/>
      <c r="J322" s="1"/>
      <c r="K322" s="35"/>
      <c r="L322" s="1"/>
    </row>
    <row r="323">
      <c r="A323" s="1"/>
      <c r="B323" s="30">
        <v>12.0</v>
      </c>
      <c r="C323" s="6" t="s">
        <v>52</v>
      </c>
      <c r="D323" s="1"/>
      <c r="E323" s="1"/>
      <c r="F323" s="1"/>
      <c r="G323" s="1"/>
      <c r="H323" s="1"/>
      <c r="I323" s="32">
        <v>0.35</v>
      </c>
      <c r="J323" s="33" t="s">
        <v>45</v>
      </c>
      <c r="K323" s="27">
        <f>+K318*I323</f>
        <v>124.8275</v>
      </c>
      <c r="L323" s="1"/>
    </row>
    <row r="324">
      <c r="A324" s="1"/>
      <c r="B324" s="30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28" t="s">
        <v>53</v>
      </c>
      <c r="B325" s="30"/>
      <c r="C325" s="1"/>
      <c r="D325" s="1"/>
      <c r="E325" s="1"/>
      <c r="F325" s="1"/>
      <c r="G325" s="1"/>
      <c r="H325" s="1"/>
      <c r="I325" s="1"/>
      <c r="J325" s="1"/>
      <c r="K325" s="35"/>
      <c r="L325" s="54"/>
    </row>
    <row r="326">
      <c r="A326" s="1"/>
      <c r="B326" s="30">
        <v>13.0</v>
      </c>
      <c r="C326" s="6" t="s">
        <v>54</v>
      </c>
      <c r="D326" s="1"/>
      <c r="E326" s="1"/>
      <c r="F326" s="1"/>
      <c r="G326" s="1"/>
      <c r="H326" s="1"/>
      <c r="I326" s="36">
        <v>0.1</v>
      </c>
      <c r="J326" s="33" t="s">
        <v>45</v>
      </c>
      <c r="K326" s="27">
        <f>+K318*I326</f>
        <v>35.665</v>
      </c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5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37" t="s">
        <v>57</v>
      </c>
      <c r="K328" s="27">
        <f>+K326+K323+K320+K318</f>
        <v>570.64</v>
      </c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5"/>
    </row>
    <row r="330">
      <c r="A330" s="1"/>
      <c r="B330" s="1"/>
      <c r="C330" s="1"/>
      <c r="D330" s="1"/>
      <c r="E330" s="1"/>
      <c r="F330" s="1"/>
      <c r="G330" s="1"/>
      <c r="H330" s="1"/>
      <c r="I330" s="32">
        <v>0.45</v>
      </c>
      <c r="J330" s="37" t="s">
        <v>61</v>
      </c>
      <c r="K330" s="40">
        <f>+K328*I330</f>
        <v>256.788</v>
      </c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5"/>
    </row>
    <row r="332">
      <c r="A332" s="1"/>
      <c r="B332" s="1"/>
      <c r="C332" s="1"/>
      <c r="D332" s="1"/>
      <c r="E332" s="1"/>
      <c r="F332" s="1"/>
      <c r="G332" s="1"/>
      <c r="H332" s="1"/>
      <c r="I332" s="41"/>
      <c r="J332" s="42" t="s">
        <v>62</v>
      </c>
      <c r="K332" s="27">
        <f>+K330+K328</f>
        <v>827.428</v>
      </c>
    </row>
    <row r="334">
      <c r="J334" s="42" t="s">
        <v>62</v>
      </c>
      <c r="K334" s="43">
        <f>+K332/12</f>
        <v>68.95233333</v>
      </c>
      <c r="L334" s="16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47">
      <c r="A347" s="71"/>
      <c r="B347" s="72" t="s">
        <v>0</v>
      </c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3" t="s">
        <v>1</v>
      </c>
      <c r="B349" s="4" t="s">
        <v>187</v>
      </c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5" t="s">
        <v>3</v>
      </c>
      <c r="B351" s="1"/>
      <c r="C351" s="6" t="s">
        <v>4</v>
      </c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7" t="s">
        <v>5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8" t="s">
        <v>6</v>
      </c>
      <c r="C354" s="9"/>
      <c r="D354" s="9"/>
      <c r="E354" s="9"/>
      <c r="F354" s="9"/>
      <c r="G354" s="9"/>
      <c r="H354" s="9"/>
      <c r="I354" s="9"/>
      <c r="J354" s="9"/>
      <c r="K354" s="9"/>
    </row>
    <row r="355">
      <c r="A355" s="10"/>
      <c r="B355" s="11" t="s">
        <v>7</v>
      </c>
      <c r="C355" s="12" t="s">
        <v>8</v>
      </c>
      <c r="D355" s="13"/>
      <c r="E355" s="11" t="s">
        <v>9</v>
      </c>
      <c r="F355" s="11" t="s">
        <v>10</v>
      </c>
      <c r="G355" s="11" t="s">
        <v>11</v>
      </c>
      <c r="H355" s="11" t="s">
        <v>10</v>
      </c>
      <c r="I355" s="14" t="s">
        <v>12</v>
      </c>
      <c r="J355" s="14" t="s">
        <v>10</v>
      </c>
      <c r="K355" s="14" t="s">
        <v>13</v>
      </c>
    </row>
    <row r="356">
      <c r="A356" s="10"/>
      <c r="B356" s="15">
        <v>1.0</v>
      </c>
      <c r="C356" s="16" t="s">
        <v>14</v>
      </c>
      <c r="E356" s="17">
        <v>6.0</v>
      </c>
      <c r="F356" s="17" t="s">
        <v>15</v>
      </c>
      <c r="G356" s="17" t="s">
        <v>16</v>
      </c>
      <c r="H356" s="17" t="s">
        <v>17</v>
      </c>
      <c r="I356" s="18">
        <v>140.0</v>
      </c>
      <c r="J356" s="19" t="s">
        <v>18</v>
      </c>
      <c r="K356" s="18">
        <v>28.0</v>
      </c>
    </row>
    <row r="357">
      <c r="A357" s="10"/>
      <c r="B357" s="15">
        <v>2.0</v>
      </c>
      <c r="C357" s="16" t="s">
        <v>19</v>
      </c>
      <c r="E357" s="17">
        <v>1.0</v>
      </c>
      <c r="F357" s="17" t="s">
        <v>20</v>
      </c>
      <c r="G357" s="17">
        <v>4.0</v>
      </c>
      <c r="H357" s="17" t="s">
        <v>17</v>
      </c>
      <c r="I357" s="18">
        <v>132.0</v>
      </c>
      <c r="J357" s="19" t="s">
        <v>21</v>
      </c>
      <c r="K357" s="20">
        <v>6.6</v>
      </c>
    </row>
    <row r="358">
      <c r="A358" s="10"/>
      <c r="B358" s="15">
        <v>3.0</v>
      </c>
      <c r="C358" s="16" t="s">
        <v>22</v>
      </c>
      <c r="E358" s="17">
        <v>1.0</v>
      </c>
      <c r="F358" s="17" t="s">
        <v>20</v>
      </c>
      <c r="G358" s="17">
        <v>8.0</v>
      </c>
      <c r="H358" s="17" t="s">
        <v>17</v>
      </c>
      <c r="I358" s="18">
        <v>249.0</v>
      </c>
      <c r="J358" s="21" t="s">
        <v>23</v>
      </c>
      <c r="K358" s="20">
        <v>24.9</v>
      </c>
    </row>
    <row r="359">
      <c r="A359" s="10"/>
      <c r="B359" s="15">
        <v>4.0</v>
      </c>
      <c r="C359" s="16" t="s">
        <v>24</v>
      </c>
      <c r="E359" s="17" t="s">
        <v>25</v>
      </c>
      <c r="F359" s="17" t="s">
        <v>20</v>
      </c>
      <c r="G359" s="38">
        <v>42865.0</v>
      </c>
      <c r="H359" s="17" t="s">
        <v>17</v>
      </c>
      <c r="I359" s="18">
        <v>149.0</v>
      </c>
      <c r="J359" s="19" t="s">
        <v>26</v>
      </c>
      <c r="K359" s="20">
        <v>19.56</v>
      </c>
    </row>
    <row r="360">
      <c r="A360" s="10"/>
      <c r="B360" s="15">
        <v>5.0</v>
      </c>
      <c r="C360" s="16" t="s">
        <v>27</v>
      </c>
      <c r="E360" s="17">
        <v>1.0</v>
      </c>
      <c r="F360" s="17" t="s">
        <v>20</v>
      </c>
      <c r="G360" s="17">
        <v>8.0</v>
      </c>
      <c r="H360" s="17" t="s">
        <v>17</v>
      </c>
      <c r="I360" s="18">
        <v>454.0</v>
      </c>
      <c r="J360" s="19" t="s">
        <v>28</v>
      </c>
      <c r="K360" s="18">
        <v>56.75</v>
      </c>
    </row>
    <row r="361">
      <c r="A361" s="10"/>
      <c r="B361" s="15">
        <v>6.0</v>
      </c>
      <c r="C361" s="16" t="s">
        <v>29</v>
      </c>
      <c r="E361" s="22">
        <v>42767.0</v>
      </c>
      <c r="F361" s="17" t="s">
        <v>20</v>
      </c>
      <c r="G361" s="17">
        <v>3.7</v>
      </c>
      <c r="H361" s="17" t="s">
        <v>17</v>
      </c>
      <c r="I361" s="18">
        <v>119.0</v>
      </c>
      <c r="J361" s="19" t="s">
        <v>30</v>
      </c>
      <c r="K361" s="18">
        <v>68.0</v>
      </c>
    </row>
    <row r="362">
      <c r="A362" s="10"/>
      <c r="B362" s="15">
        <v>7.0</v>
      </c>
      <c r="C362" s="16" t="s">
        <v>31</v>
      </c>
      <c r="E362" s="17">
        <v>2.0</v>
      </c>
      <c r="F362" s="17" t="s">
        <v>32</v>
      </c>
      <c r="G362" s="17" t="s">
        <v>33</v>
      </c>
      <c r="H362" s="17" t="s">
        <v>17</v>
      </c>
      <c r="I362" s="18">
        <v>55.0</v>
      </c>
      <c r="J362" s="19" t="s">
        <v>34</v>
      </c>
      <c r="K362" s="18">
        <v>0.57</v>
      </c>
    </row>
    <row r="363">
      <c r="A363" s="10"/>
      <c r="B363" s="15">
        <v>8.0</v>
      </c>
      <c r="C363" s="16" t="s">
        <v>35</v>
      </c>
      <c r="E363" s="17">
        <v>2.0</v>
      </c>
      <c r="F363" s="17" t="s">
        <v>32</v>
      </c>
      <c r="G363" s="17" t="s">
        <v>36</v>
      </c>
      <c r="H363" s="17" t="s">
        <v>17</v>
      </c>
      <c r="I363" s="18">
        <v>77.0</v>
      </c>
      <c r="J363" s="19" t="s">
        <v>37</v>
      </c>
      <c r="K363" s="20">
        <v>1.35</v>
      </c>
    </row>
    <row r="364">
      <c r="A364" s="10"/>
      <c r="B364" s="15">
        <v>9.0</v>
      </c>
      <c r="C364" s="16" t="s">
        <v>38</v>
      </c>
      <c r="E364" s="17">
        <v>2.0</v>
      </c>
      <c r="F364" s="17" t="s">
        <v>32</v>
      </c>
      <c r="G364" s="17" t="s">
        <v>33</v>
      </c>
      <c r="H364" s="17" t="s">
        <v>17</v>
      </c>
      <c r="I364" s="18">
        <v>179.0</v>
      </c>
      <c r="J364" s="17" t="s">
        <v>39</v>
      </c>
      <c r="K364" s="18">
        <v>51.14</v>
      </c>
    </row>
    <row r="365">
      <c r="A365" s="10"/>
      <c r="B365" s="17"/>
      <c r="C365" s="16" t="s">
        <v>228</v>
      </c>
      <c r="E365" s="17">
        <v>48.0</v>
      </c>
      <c r="F365" s="17" t="s">
        <v>15</v>
      </c>
      <c r="G365" s="17" t="s">
        <v>16</v>
      </c>
      <c r="H365" s="17" t="s">
        <v>16</v>
      </c>
      <c r="I365" s="18">
        <v>348.0</v>
      </c>
      <c r="J365" s="17" t="s">
        <v>231</v>
      </c>
      <c r="K365" s="23">
        <v>168.0</v>
      </c>
    </row>
    <row r="366">
      <c r="A366" s="10"/>
      <c r="B366" s="17"/>
      <c r="C366" s="82" t="s">
        <v>67</v>
      </c>
      <c r="E366" s="83">
        <v>36.0</v>
      </c>
      <c r="F366" s="83" t="s">
        <v>68</v>
      </c>
      <c r="G366" s="83">
        <v>18.0</v>
      </c>
      <c r="H366" s="83" t="s">
        <v>17</v>
      </c>
      <c r="I366" s="84">
        <v>930.0</v>
      </c>
      <c r="J366" s="85" t="s">
        <v>23</v>
      </c>
      <c r="K366" s="86">
        <v>209.25</v>
      </c>
    </row>
    <row r="367">
      <c r="A367" s="10"/>
      <c r="B367" s="17">
        <v>10.0</v>
      </c>
      <c r="C367" s="16" t="s">
        <v>272</v>
      </c>
      <c r="E367" s="17">
        <v>1.0</v>
      </c>
      <c r="F367" s="17" t="s">
        <v>15</v>
      </c>
      <c r="G367" s="17" t="s">
        <v>16</v>
      </c>
      <c r="H367" s="17" t="s">
        <v>16</v>
      </c>
      <c r="I367" s="18">
        <v>30.0</v>
      </c>
      <c r="J367" s="17">
        <v>1.0</v>
      </c>
      <c r="K367" s="23">
        <v>30.0</v>
      </c>
    </row>
    <row r="368">
      <c r="A368" s="10"/>
      <c r="B368" s="17">
        <v>11.0</v>
      </c>
      <c r="C368" s="16" t="s">
        <v>42</v>
      </c>
      <c r="E368" s="17">
        <v>15.0</v>
      </c>
      <c r="F368" s="17" t="s">
        <v>15</v>
      </c>
      <c r="G368" s="17" t="s">
        <v>16</v>
      </c>
      <c r="H368" s="17" t="s">
        <v>16</v>
      </c>
      <c r="I368" s="18">
        <v>350.0</v>
      </c>
      <c r="J368" s="17" t="s">
        <v>43</v>
      </c>
      <c r="L368" s="23">
        <v>45.65</v>
      </c>
    </row>
    <row r="369">
      <c r="A369" s="10"/>
      <c r="B369" s="17">
        <v>12.0</v>
      </c>
      <c r="C369" s="16" t="s">
        <v>55</v>
      </c>
      <c r="E369" s="17">
        <v>12.0</v>
      </c>
      <c r="F369" s="17" t="s">
        <v>15</v>
      </c>
      <c r="G369" s="17" t="s">
        <v>16</v>
      </c>
      <c r="H369" s="17" t="s">
        <v>16</v>
      </c>
      <c r="I369" s="18">
        <v>150.0</v>
      </c>
      <c r="J369" s="17" t="s">
        <v>56</v>
      </c>
      <c r="L369" s="23">
        <v>9.0</v>
      </c>
    </row>
    <row r="370">
      <c r="A370" s="10"/>
      <c r="B370" s="17">
        <v>13.0</v>
      </c>
      <c r="C370" s="16" t="s">
        <v>44</v>
      </c>
      <c r="E370" s="17">
        <v>12.0</v>
      </c>
      <c r="F370" s="17" t="s">
        <v>15</v>
      </c>
      <c r="G370" s="17" t="s">
        <v>16</v>
      </c>
      <c r="H370" s="17" t="s">
        <v>16</v>
      </c>
      <c r="I370" s="18">
        <v>108.0</v>
      </c>
      <c r="J370" s="17">
        <v>250.0</v>
      </c>
      <c r="L370" s="23">
        <v>6.48</v>
      </c>
    </row>
    <row r="371">
      <c r="A371" s="10"/>
      <c r="B371" s="17">
        <v>14.0</v>
      </c>
      <c r="C371" s="16" t="s">
        <v>63</v>
      </c>
      <c r="E371" s="17">
        <v>3.0</v>
      </c>
      <c r="F371" s="17" t="s">
        <v>10</v>
      </c>
      <c r="G371" s="17" t="s">
        <v>16</v>
      </c>
      <c r="H371" s="17" t="s">
        <v>16</v>
      </c>
      <c r="I371" s="18">
        <v>173.0</v>
      </c>
      <c r="J371" s="17">
        <v>60.0</v>
      </c>
      <c r="L371" s="23">
        <v>8.65</v>
      </c>
    </row>
    <row r="372">
      <c r="A372" s="10"/>
      <c r="B372" s="15"/>
      <c r="C372" s="16" t="s">
        <v>281</v>
      </c>
      <c r="E372" s="17">
        <v>1.0</v>
      </c>
      <c r="F372" s="17" t="s">
        <v>15</v>
      </c>
      <c r="G372" s="15"/>
      <c r="H372" s="15"/>
      <c r="I372" s="24"/>
      <c r="J372" s="15"/>
      <c r="L372" s="39">
        <v>10.0</v>
      </c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26" t="s">
        <v>45</v>
      </c>
      <c r="K373" s="27">
        <f>SUM(K356:K372)</f>
        <v>664.12</v>
      </c>
    </row>
    <row r="374">
      <c r="A374" s="28" t="s">
        <v>46</v>
      </c>
      <c r="B374" s="1"/>
      <c r="C374" s="1"/>
      <c r="D374" s="1"/>
      <c r="E374" s="1"/>
      <c r="F374" s="1"/>
      <c r="G374" s="1"/>
      <c r="H374" s="1"/>
      <c r="I374" s="1" t="s">
        <v>47</v>
      </c>
      <c r="J374" s="1"/>
      <c r="K374" s="29"/>
    </row>
    <row r="375">
      <c r="A375" s="1"/>
      <c r="B375" s="30">
        <v>11.0</v>
      </c>
      <c r="C375" s="6" t="s">
        <v>48</v>
      </c>
      <c r="D375" s="1"/>
      <c r="E375" s="1"/>
      <c r="F375" s="31" t="s">
        <v>49</v>
      </c>
      <c r="G375" s="1"/>
      <c r="H375" s="1"/>
      <c r="I375" s="36">
        <v>0.15</v>
      </c>
      <c r="J375" s="33" t="s">
        <v>45</v>
      </c>
      <c r="K375" s="27">
        <f>+K373*I375</f>
        <v>99.618</v>
      </c>
    </row>
    <row r="376">
      <c r="A376" s="1"/>
      <c r="B376" s="30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28" t="s">
        <v>51</v>
      </c>
      <c r="B377" s="30"/>
      <c r="C377" s="1"/>
      <c r="D377" s="1"/>
      <c r="E377" s="1"/>
      <c r="F377" s="1"/>
      <c r="G377" s="1"/>
      <c r="H377" s="1"/>
      <c r="I377" s="1"/>
      <c r="J377" s="1"/>
      <c r="K377" s="35"/>
    </row>
    <row r="378">
      <c r="A378" s="1"/>
      <c r="B378" s="30">
        <v>12.0</v>
      </c>
      <c r="C378" s="6" t="s">
        <v>52</v>
      </c>
      <c r="D378" s="1"/>
      <c r="E378" s="1"/>
      <c r="F378" s="1"/>
      <c r="G378" s="1"/>
      <c r="H378" s="1"/>
      <c r="I378" s="32">
        <v>0.3</v>
      </c>
      <c r="J378" s="33" t="s">
        <v>45</v>
      </c>
      <c r="K378" s="27">
        <f>+K373*I378</f>
        <v>199.236</v>
      </c>
    </row>
    <row r="379">
      <c r="A379" s="1"/>
      <c r="B379" s="30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28" t="s">
        <v>53</v>
      </c>
      <c r="B380" s="30"/>
      <c r="C380" s="1"/>
      <c r="D380" s="1"/>
      <c r="E380" s="1"/>
      <c r="F380" s="1"/>
      <c r="G380" s="1"/>
      <c r="H380" s="1"/>
      <c r="I380" s="1"/>
      <c r="J380" s="1"/>
      <c r="K380" s="35"/>
    </row>
    <row r="381">
      <c r="A381" s="1"/>
      <c r="B381" s="30">
        <v>13.0</v>
      </c>
      <c r="C381" s="6" t="s">
        <v>54</v>
      </c>
      <c r="D381" s="1"/>
      <c r="E381" s="1"/>
      <c r="F381" s="1"/>
      <c r="G381" s="1"/>
      <c r="H381" s="1"/>
      <c r="I381" s="36">
        <v>0.1</v>
      </c>
      <c r="J381" s="33" t="s">
        <v>45</v>
      </c>
      <c r="K381" s="27">
        <f>+K373*I381</f>
        <v>66.412</v>
      </c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5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37" t="s">
        <v>57</v>
      </c>
      <c r="K383" s="27">
        <f>+K381+K378+K375+K373</f>
        <v>1029.386</v>
      </c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5"/>
    </row>
    <row r="385">
      <c r="A385" s="1"/>
      <c r="B385" s="1"/>
      <c r="C385" s="1"/>
      <c r="D385" s="1"/>
      <c r="E385" s="1"/>
      <c r="F385" s="1"/>
      <c r="G385" s="1"/>
      <c r="H385" s="1"/>
      <c r="I385" s="32">
        <v>0.36</v>
      </c>
      <c r="J385" s="37" t="s">
        <v>61</v>
      </c>
      <c r="K385" s="40">
        <f>+K383*I385</f>
        <v>370.57896</v>
      </c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5"/>
    </row>
    <row r="387">
      <c r="A387" s="1"/>
      <c r="B387" s="1"/>
      <c r="C387" s="1"/>
      <c r="D387" s="1"/>
      <c r="E387" s="1"/>
      <c r="F387" s="1"/>
      <c r="G387" s="1"/>
      <c r="H387" s="1"/>
      <c r="I387" s="41"/>
      <c r="J387" s="42" t="s">
        <v>62</v>
      </c>
      <c r="K387" s="27">
        <f>+K385+K383</f>
        <v>1399.96496</v>
      </c>
    </row>
    <row r="389">
      <c r="J389" s="42" t="s">
        <v>62</v>
      </c>
      <c r="K389" s="43">
        <f>+K387/48</f>
        <v>29.16593667</v>
      </c>
    </row>
    <row r="394">
      <c r="A394" s="94"/>
      <c r="B394" s="95" t="s">
        <v>65</v>
      </c>
      <c r="L394" s="96"/>
      <c r="M394" s="96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6"/>
      <c r="M395" s="96"/>
    </row>
    <row r="396">
      <c r="A396" s="97" t="s">
        <v>1</v>
      </c>
      <c r="B396" s="98" t="s">
        <v>354</v>
      </c>
      <c r="C396" s="94"/>
      <c r="D396" s="94"/>
      <c r="E396" s="94"/>
      <c r="F396" s="94"/>
      <c r="G396" s="94"/>
      <c r="H396" s="94"/>
      <c r="I396" s="94"/>
      <c r="J396" s="94"/>
      <c r="K396" s="94"/>
      <c r="L396" s="96"/>
      <c r="M396" s="96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6"/>
      <c r="M397" s="96"/>
    </row>
    <row r="398">
      <c r="A398" s="99" t="s">
        <v>3</v>
      </c>
      <c r="B398" s="94"/>
      <c r="C398" s="101" t="s">
        <v>4</v>
      </c>
      <c r="D398" s="94"/>
      <c r="E398" s="94"/>
      <c r="F398" s="94"/>
      <c r="G398" s="94"/>
      <c r="H398" s="94"/>
      <c r="I398" s="94"/>
      <c r="J398" s="94"/>
      <c r="K398" s="94"/>
      <c r="L398" s="96"/>
      <c r="M398" s="96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6"/>
      <c r="M399" s="96"/>
    </row>
    <row r="400">
      <c r="A400" s="102" t="s">
        <v>5</v>
      </c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6"/>
      <c r="M400" s="96"/>
    </row>
    <row r="401">
      <c r="A401" s="94"/>
      <c r="B401" s="104" t="s">
        <v>6</v>
      </c>
      <c r="C401" s="9"/>
      <c r="D401" s="9"/>
      <c r="E401" s="9"/>
      <c r="F401" s="9"/>
      <c r="G401" s="9"/>
      <c r="H401" s="9"/>
      <c r="I401" s="9"/>
      <c r="J401" s="9"/>
      <c r="K401" s="9"/>
      <c r="L401" s="96"/>
      <c r="M401" s="96"/>
    </row>
    <row r="402">
      <c r="A402" s="106"/>
      <c r="B402" s="108" t="s">
        <v>7</v>
      </c>
      <c r="C402" s="110" t="s">
        <v>8</v>
      </c>
      <c r="D402" s="13"/>
      <c r="E402" s="108" t="s">
        <v>9</v>
      </c>
      <c r="F402" s="108" t="s">
        <v>10</v>
      </c>
      <c r="G402" s="108" t="s">
        <v>11</v>
      </c>
      <c r="H402" s="108" t="s">
        <v>10</v>
      </c>
      <c r="I402" s="111" t="s">
        <v>12</v>
      </c>
      <c r="J402" s="111" t="s">
        <v>10</v>
      </c>
      <c r="K402" s="111" t="s">
        <v>13</v>
      </c>
      <c r="L402" s="96"/>
      <c r="M402" s="96"/>
    </row>
    <row r="403">
      <c r="A403" s="106"/>
      <c r="B403" s="112">
        <v>1.0</v>
      </c>
      <c r="C403" s="113" t="s">
        <v>69</v>
      </c>
      <c r="D403" s="47"/>
      <c r="E403" s="114" t="s">
        <v>102</v>
      </c>
      <c r="F403" s="114" t="s">
        <v>121</v>
      </c>
      <c r="G403" s="114">
        <v>7.0</v>
      </c>
      <c r="H403" s="114" t="s">
        <v>17</v>
      </c>
      <c r="I403" s="115">
        <v>329.0</v>
      </c>
      <c r="J403" s="116" t="s">
        <v>393</v>
      </c>
      <c r="K403" s="115">
        <v>14.39</v>
      </c>
      <c r="L403" s="96"/>
      <c r="M403" s="96"/>
    </row>
    <row r="404">
      <c r="A404" s="106"/>
      <c r="B404" s="112">
        <v>2.0</v>
      </c>
      <c r="C404" s="113" t="s">
        <v>22</v>
      </c>
      <c r="D404" s="47"/>
      <c r="E404" s="114">
        <v>1.0</v>
      </c>
      <c r="F404" s="114" t="s">
        <v>394</v>
      </c>
      <c r="G404" s="114" t="s">
        <v>16</v>
      </c>
      <c r="H404" s="114" t="s">
        <v>16</v>
      </c>
      <c r="I404" s="115">
        <v>55.0</v>
      </c>
      <c r="J404" s="117" t="s">
        <v>395</v>
      </c>
      <c r="K404" s="115">
        <v>55.0</v>
      </c>
      <c r="L404" s="96"/>
      <c r="M404" s="96"/>
    </row>
    <row r="405">
      <c r="A405" s="106"/>
      <c r="B405" s="112">
        <v>3.0</v>
      </c>
      <c r="C405" s="113" t="s">
        <v>73</v>
      </c>
      <c r="D405" s="47"/>
      <c r="E405" s="114">
        <v>1.0</v>
      </c>
      <c r="F405" s="114" t="s">
        <v>121</v>
      </c>
      <c r="G405" s="114">
        <v>8.0</v>
      </c>
      <c r="H405" s="114" t="s">
        <v>17</v>
      </c>
      <c r="I405" s="115">
        <v>95.0</v>
      </c>
      <c r="J405" s="118" t="s">
        <v>74</v>
      </c>
      <c r="K405" s="119">
        <v>47.5</v>
      </c>
      <c r="L405" s="96"/>
      <c r="M405" s="96"/>
    </row>
    <row r="406">
      <c r="A406" s="106"/>
      <c r="B406" s="112">
        <v>4.0</v>
      </c>
      <c r="C406" s="113" t="s">
        <v>75</v>
      </c>
      <c r="D406" s="47"/>
      <c r="E406" s="114">
        <v>1.0</v>
      </c>
      <c r="F406" s="114" t="s">
        <v>76</v>
      </c>
      <c r="G406" s="114" t="s">
        <v>16</v>
      </c>
      <c r="H406" s="114" t="s">
        <v>16</v>
      </c>
      <c r="I406" s="115">
        <v>140.0</v>
      </c>
      <c r="J406" s="116" t="s">
        <v>18</v>
      </c>
      <c r="K406" s="115">
        <v>4.66</v>
      </c>
      <c r="L406" s="96"/>
      <c r="M406" s="96"/>
    </row>
    <row r="407">
      <c r="A407" s="106"/>
      <c r="B407" s="112">
        <v>5.0</v>
      </c>
      <c r="C407" s="113" t="s">
        <v>31</v>
      </c>
      <c r="D407" s="47"/>
      <c r="E407" s="114">
        <v>1.0</v>
      </c>
      <c r="F407" s="114" t="s">
        <v>77</v>
      </c>
      <c r="G407" s="121">
        <v>1.0</v>
      </c>
      <c r="H407" s="114" t="s">
        <v>78</v>
      </c>
      <c r="I407" s="123">
        <v>55.0</v>
      </c>
      <c r="J407" s="125" t="s">
        <v>34</v>
      </c>
      <c r="K407" s="115">
        <v>1.72</v>
      </c>
      <c r="L407" s="96"/>
      <c r="M407" s="96"/>
    </row>
    <row r="408">
      <c r="A408" s="106"/>
      <c r="B408" s="112">
        <v>6.0</v>
      </c>
      <c r="C408" s="113" t="s">
        <v>82</v>
      </c>
      <c r="D408" s="47"/>
      <c r="E408" s="126">
        <v>20.0</v>
      </c>
      <c r="F408" s="126" t="s">
        <v>15</v>
      </c>
      <c r="G408" s="126" t="s">
        <v>16</v>
      </c>
      <c r="H408" s="126" t="s">
        <v>16</v>
      </c>
      <c r="I408" s="123">
        <v>110.0</v>
      </c>
      <c r="J408" s="126" t="s">
        <v>83</v>
      </c>
      <c r="K408" s="123">
        <v>8.8</v>
      </c>
      <c r="L408" s="96"/>
      <c r="M408" s="96"/>
    </row>
    <row r="409">
      <c r="A409" s="106"/>
      <c r="B409" s="112">
        <v>7.0</v>
      </c>
      <c r="C409" s="113" t="s">
        <v>42</v>
      </c>
      <c r="D409" s="47"/>
      <c r="E409" s="126">
        <v>20.0</v>
      </c>
      <c r="F409" s="126" t="s">
        <v>15</v>
      </c>
      <c r="G409" s="126" t="s">
        <v>16</v>
      </c>
      <c r="H409" s="126" t="s">
        <v>16</v>
      </c>
      <c r="I409" s="123">
        <v>350.0</v>
      </c>
      <c r="J409" s="126" t="s">
        <v>412</v>
      </c>
      <c r="K409" s="123">
        <v>76.09</v>
      </c>
      <c r="L409" s="96"/>
      <c r="M409" s="96"/>
    </row>
    <row r="410">
      <c r="A410" s="106"/>
      <c r="B410" s="112">
        <v>8.0</v>
      </c>
      <c r="C410" s="113" t="s">
        <v>55</v>
      </c>
      <c r="D410" s="47"/>
      <c r="E410" s="126">
        <v>20.0</v>
      </c>
      <c r="F410" s="126" t="s">
        <v>15</v>
      </c>
      <c r="G410" s="126" t="s">
        <v>16</v>
      </c>
      <c r="H410" s="126" t="s">
        <v>16</v>
      </c>
      <c r="I410" s="123">
        <v>110.0</v>
      </c>
      <c r="J410" s="126" t="s">
        <v>56</v>
      </c>
      <c r="K410" s="123">
        <v>8.8</v>
      </c>
      <c r="L410" s="96"/>
      <c r="M410" s="96"/>
    </row>
    <row r="411">
      <c r="A411" s="106"/>
      <c r="B411" s="112">
        <v>9.0</v>
      </c>
      <c r="C411" s="113" t="s">
        <v>418</v>
      </c>
      <c r="D411" s="47"/>
      <c r="E411" s="128">
        <v>42828.0</v>
      </c>
      <c r="F411" s="114" t="s">
        <v>121</v>
      </c>
      <c r="G411" s="114">
        <v>225.0</v>
      </c>
      <c r="H411" s="114" t="s">
        <v>108</v>
      </c>
      <c r="I411" s="115">
        <v>110.0</v>
      </c>
      <c r="J411" s="114" t="s">
        <v>428</v>
      </c>
      <c r="K411" s="115">
        <v>99.0</v>
      </c>
      <c r="L411" s="96"/>
      <c r="M411" s="96"/>
    </row>
    <row r="412">
      <c r="A412" s="106"/>
      <c r="B412" s="112">
        <v>10.0</v>
      </c>
      <c r="C412" s="113"/>
      <c r="D412" s="47"/>
      <c r="E412" s="114"/>
      <c r="F412" s="114"/>
      <c r="G412" s="114"/>
      <c r="H412" s="114"/>
      <c r="I412" s="115"/>
      <c r="J412" s="114"/>
      <c r="K412" s="123"/>
      <c r="L412" s="96"/>
      <c r="M412" s="96"/>
    </row>
    <row r="413">
      <c r="A413" s="106"/>
      <c r="B413" s="112"/>
      <c r="C413" s="113"/>
      <c r="D413" s="47"/>
      <c r="E413" s="126"/>
      <c r="F413" s="126"/>
      <c r="G413" s="126"/>
      <c r="H413" s="126"/>
      <c r="I413" s="123"/>
      <c r="J413" s="126"/>
      <c r="K413" s="123"/>
      <c r="L413" s="96"/>
      <c r="M413" s="96"/>
    </row>
    <row r="414">
      <c r="A414" s="106"/>
      <c r="B414" s="112"/>
      <c r="C414" s="113"/>
      <c r="D414" s="47"/>
      <c r="E414" s="126"/>
      <c r="F414" s="126"/>
      <c r="G414" s="126"/>
      <c r="H414" s="126"/>
      <c r="I414" s="123"/>
      <c r="J414" s="126"/>
      <c r="K414" s="123"/>
      <c r="L414" s="96"/>
      <c r="M414" s="96"/>
    </row>
    <row r="415">
      <c r="A415" s="106"/>
      <c r="B415" s="129"/>
      <c r="C415" s="130"/>
      <c r="D415" s="47"/>
      <c r="E415" s="112"/>
      <c r="F415" s="112"/>
      <c r="G415" s="112"/>
      <c r="H415" s="112"/>
      <c r="I415" s="131"/>
      <c r="J415" s="112"/>
      <c r="K415" s="132"/>
      <c r="L415" s="96"/>
      <c r="M415" s="96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133" t="s">
        <v>45</v>
      </c>
      <c r="K416" s="134">
        <f>SUM(K403:K415)</f>
        <v>315.96</v>
      </c>
      <c r="L416" s="96"/>
      <c r="M416" s="96"/>
    </row>
    <row r="417">
      <c r="A417" s="135" t="s">
        <v>46</v>
      </c>
      <c r="B417" s="94"/>
      <c r="C417" s="94"/>
      <c r="D417" s="94"/>
      <c r="E417" s="94"/>
      <c r="F417" s="94"/>
      <c r="G417" s="94"/>
      <c r="H417" s="94"/>
      <c r="I417" s="94" t="s">
        <v>47</v>
      </c>
      <c r="J417" s="94"/>
      <c r="K417" s="136"/>
      <c r="L417" s="96"/>
      <c r="M417" s="96"/>
    </row>
    <row r="418">
      <c r="A418" s="94"/>
      <c r="B418" s="137">
        <v>11.0</v>
      </c>
      <c r="C418" s="101" t="s">
        <v>48</v>
      </c>
      <c r="D418" s="94"/>
      <c r="E418" s="94"/>
      <c r="F418" s="138" t="s">
        <v>49</v>
      </c>
      <c r="G418" s="94"/>
      <c r="H418" s="94"/>
      <c r="I418" s="139">
        <v>0.15</v>
      </c>
      <c r="J418" s="140" t="s">
        <v>45</v>
      </c>
      <c r="K418" s="134">
        <f>+K416*I418</f>
        <v>47.394</v>
      </c>
      <c r="L418" s="96"/>
      <c r="M418" s="96"/>
    </row>
    <row r="419">
      <c r="A419" s="94"/>
      <c r="B419" s="137"/>
      <c r="C419" s="94"/>
      <c r="D419" s="94"/>
      <c r="E419" s="94"/>
      <c r="F419" s="94"/>
      <c r="G419" s="94"/>
      <c r="H419" s="94"/>
      <c r="I419" s="94"/>
      <c r="J419" s="94"/>
      <c r="K419" s="94"/>
      <c r="L419" s="96"/>
      <c r="M419" s="96"/>
    </row>
    <row r="420">
      <c r="A420" s="135" t="s">
        <v>51</v>
      </c>
      <c r="B420" s="137"/>
      <c r="C420" s="94"/>
      <c r="D420" s="94"/>
      <c r="E420" s="94"/>
      <c r="F420" s="94"/>
      <c r="G420" s="94"/>
      <c r="H420" s="94"/>
      <c r="I420" s="94"/>
      <c r="J420" s="94"/>
      <c r="K420" s="141"/>
      <c r="L420" s="96"/>
      <c r="M420" s="96"/>
    </row>
    <row r="421">
      <c r="A421" s="94"/>
      <c r="B421" s="137">
        <v>12.0</v>
      </c>
      <c r="C421" s="101" t="s">
        <v>52</v>
      </c>
      <c r="D421" s="94"/>
      <c r="E421" s="94"/>
      <c r="F421" s="94"/>
      <c r="G421" s="94"/>
      <c r="H421" s="94"/>
      <c r="I421" s="139">
        <v>0.35</v>
      </c>
      <c r="J421" s="140" t="s">
        <v>45</v>
      </c>
      <c r="K421" s="134">
        <f>+K416*I421</f>
        <v>110.586</v>
      </c>
      <c r="L421" s="96"/>
      <c r="M421" s="96"/>
    </row>
    <row r="422">
      <c r="A422" s="94"/>
      <c r="B422" s="137"/>
      <c r="C422" s="94"/>
      <c r="D422" s="94"/>
      <c r="E422" s="94"/>
      <c r="F422" s="94"/>
      <c r="G422" s="94"/>
      <c r="H422" s="94"/>
      <c r="I422" s="94"/>
      <c r="J422" s="94"/>
      <c r="K422" s="94"/>
      <c r="L422" s="96"/>
      <c r="M422" s="96"/>
    </row>
    <row r="423">
      <c r="A423" s="135" t="s">
        <v>53</v>
      </c>
      <c r="B423" s="137"/>
      <c r="C423" s="94"/>
      <c r="D423" s="94"/>
      <c r="E423" s="94"/>
      <c r="F423" s="94"/>
      <c r="G423" s="94"/>
      <c r="H423" s="94"/>
      <c r="I423" s="94"/>
      <c r="J423" s="94"/>
      <c r="K423" s="141"/>
      <c r="L423" s="96"/>
      <c r="M423" s="96"/>
    </row>
    <row r="424">
      <c r="A424" s="94"/>
      <c r="B424" s="137">
        <v>13.0</v>
      </c>
      <c r="C424" s="101" t="s">
        <v>54</v>
      </c>
      <c r="D424" s="94"/>
      <c r="E424" s="94"/>
      <c r="F424" s="94"/>
      <c r="G424" s="94"/>
      <c r="H424" s="94"/>
      <c r="I424" s="139">
        <v>0.1</v>
      </c>
      <c r="J424" s="140" t="s">
        <v>45</v>
      </c>
      <c r="K424" s="134">
        <f>+K416*I424</f>
        <v>31.596</v>
      </c>
      <c r="L424" s="96"/>
      <c r="M424" s="96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6"/>
      <c r="M425" s="96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142"/>
      <c r="K426" s="143"/>
      <c r="L426" s="96"/>
      <c r="M426" s="96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144" t="s">
        <v>57</v>
      </c>
      <c r="K427" s="134">
        <f>+K424+K421+K418+K416</f>
        <v>505.536</v>
      </c>
      <c r="L427" s="96"/>
      <c r="M427" s="96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141"/>
      <c r="L428" s="96"/>
      <c r="M428" s="96"/>
    </row>
    <row r="429">
      <c r="A429" s="94"/>
      <c r="B429" s="94"/>
      <c r="C429" s="94"/>
      <c r="D429" s="94"/>
      <c r="E429" s="94"/>
      <c r="F429" s="94"/>
      <c r="G429" s="94"/>
      <c r="H429" s="94"/>
      <c r="I429" s="145">
        <v>0.3</v>
      </c>
      <c r="J429" s="144" t="s">
        <v>61</v>
      </c>
      <c r="K429" s="146">
        <f>+K427*I429</f>
        <v>151.6608</v>
      </c>
      <c r="L429" s="96"/>
      <c r="M429" s="96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6"/>
      <c r="M430" s="96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141"/>
      <c r="L431" s="96"/>
      <c r="M431" s="96"/>
    </row>
    <row r="432">
      <c r="A432" s="94"/>
      <c r="B432" s="94"/>
      <c r="C432" s="94"/>
      <c r="D432" s="94"/>
      <c r="E432" s="94"/>
      <c r="F432" s="94"/>
      <c r="G432" s="94"/>
      <c r="H432" s="94"/>
      <c r="I432" s="147"/>
      <c r="J432" s="148" t="s">
        <v>62</v>
      </c>
      <c r="K432" s="134">
        <f>+K429+K427</f>
        <v>657.1968</v>
      </c>
      <c r="L432" s="96"/>
      <c r="M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148" t="s">
        <v>62</v>
      </c>
      <c r="K434" s="149">
        <f>+K432/20</f>
        <v>32.85984</v>
      </c>
      <c r="L434" s="96"/>
      <c r="M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</row>
    <row r="436">
      <c r="A436" s="97"/>
      <c r="B436" s="98"/>
      <c r="C436" s="94"/>
      <c r="D436" s="94"/>
      <c r="E436" s="94"/>
      <c r="F436" s="94"/>
      <c r="G436" s="94"/>
      <c r="H436" s="94"/>
      <c r="I436" s="94"/>
      <c r="J436" s="94"/>
      <c r="K436" s="94"/>
      <c r="L436" s="96"/>
      <c r="M436" s="96"/>
    </row>
    <row r="437">
      <c r="A437" s="97"/>
      <c r="B437" s="98"/>
      <c r="C437" s="94"/>
      <c r="D437" s="94"/>
      <c r="E437" s="94"/>
      <c r="F437" s="94"/>
      <c r="G437" s="94"/>
      <c r="H437" s="94"/>
      <c r="I437" s="94"/>
      <c r="J437" s="94"/>
      <c r="K437" s="94"/>
      <c r="L437" s="96"/>
      <c r="M437" s="96"/>
    </row>
    <row r="438">
      <c r="A438" s="97"/>
      <c r="B438" s="98"/>
      <c r="C438" s="94"/>
      <c r="D438" s="94"/>
      <c r="E438" s="94"/>
      <c r="F438" s="94"/>
      <c r="G438" s="94"/>
      <c r="H438" s="94"/>
      <c r="I438" s="94"/>
      <c r="J438" s="94"/>
      <c r="K438" s="94"/>
      <c r="L438" s="96"/>
      <c r="M438" s="96"/>
    </row>
    <row r="439">
      <c r="A439" s="97"/>
      <c r="B439" s="98"/>
      <c r="C439" s="94"/>
      <c r="D439" s="94"/>
      <c r="E439" s="94"/>
      <c r="F439" s="94"/>
      <c r="G439" s="94"/>
      <c r="H439" s="94"/>
      <c r="I439" s="94"/>
      <c r="J439" s="94"/>
      <c r="K439" s="94"/>
      <c r="L439" s="96"/>
      <c r="M439" s="96"/>
    </row>
    <row r="440">
      <c r="A440" s="97" t="s">
        <v>1</v>
      </c>
      <c r="B440" s="98" t="s">
        <v>481</v>
      </c>
      <c r="C440" s="94"/>
      <c r="D440" s="94"/>
      <c r="E440" s="94"/>
      <c r="F440" s="94"/>
      <c r="G440" s="94"/>
      <c r="H440" s="94"/>
      <c r="I440" s="94"/>
      <c r="J440" s="94"/>
      <c r="K440" s="94"/>
      <c r="L440" s="96"/>
      <c r="M440" s="96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6"/>
      <c r="M441" s="96"/>
    </row>
    <row r="442">
      <c r="A442" s="99" t="s">
        <v>3</v>
      </c>
      <c r="B442" s="94"/>
      <c r="C442" s="101" t="s">
        <v>4</v>
      </c>
      <c r="D442" s="94"/>
      <c r="E442" s="94"/>
      <c r="F442" s="94"/>
      <c r="G442" s="94"/>
      <c r="H442" s="94"/>
      <c r="I442" s="94"/>
      <c r="J442" s="94"/>
      <c r="K442" s="94"/>
      <c r="L442" s="96"/>
      <c r="M442" s="96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6"/>
      <c r="M443" s="96"/>
    </row>
    <row r="444">
      <c r="A444" s="102" t="s">
        <v>5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6"/>
      <c r="M444" s="96"/>
    </row>
    <row r="445">
      <c r="A445" s="94"/>
      <c r="B445" s="104" t="s">
        <v>6</v>
      </c>
      <c r="C445" s="9"/>
      <c r="D445" s="9"/>
      <c r="E445" s="9"/>
      <c r="F445" s="9"/>
      <c r="G445" s="9"/>
      <c r="H445" s="9"/>
      <c r="I445" s="9"/>
      <c r="J445" s="9"/>
      <c r="K445" s="9"/>
      <c r="L445" s="96"/>
      <c r="M445" s="96"/>
    </row>
    <row r="446">
      <c r="A446" s="106"/>
      <c r="B446" s="108" t="s">
        <v>7</v>
      </c>
      <c r="C446" s="150" t="s">
        <v>8</v>
      </c>
      <c r="D446" s="47"/>
      <c r="E446" s="151" t="s">
        <v>9</v>
      </c>
      <c r="F446" s="108" t="s">
        <v>10</v>
      </c>
      <c r="G446" s="108" t="s">
        <v>11</v>
      </c>
      <c r="H446" s="108" t="s">
        <v>10</v>
      </c>
      <c r="I446" s="111" t="s">
        <v>12</v>
      </c>
      <c r="J446" s="111" t="s">
        <v>10</v>
      </c>
      <c r="K446" s="111" t="s">
        <v>13</v>
      </c>
      <c r="L446" s="96"/>
      <c r="M446" s="96"/>
    </row>
    <row r="447">
      <c r="A447" s="106"/>
      <c r="B447" s="112">
        <v>1.0</v>
      </c>
      <c r="C447" s="113" t="s">
        <v>483</v>
      </c>
      <c r="D447" s="47"/>
      <c r="E447" s="126">
        <v>1.0</v>
      </c>
      <c r="F447" s="114" t="s">
        <v>71</v>
      </c>
      <c r="G447" s="114" t="s">
        <v>484</v>
      </c>
      <c r="H447" s="114" t="s">
        <v>78</v>
      </c>
      <c r="I447" s="115">
        <v>77.0</v>
      </c>
      <c r="J447" s="115" t="s">
        <v>119</v>
      </c>
      <c r="K447" s="115">
        <v>30.08</v>
      </c>
      <c r="L447" s="96"/>
      <c r="M447" s="96"/>
    </row>
    <row r="448">
      <c r="A448" s="106"/>
      <c r="B448" s="112">
        <v>2.0</v>
      </c>
      <c r="C448" s="113" t="s">
        <v>22</v>
      </c>
      <c r="D448" s="47"/>
      <c r="E448" s="126">
        <v>1.0</v>
      </c>
      <c r="F448" s="114" t="s">
        <v>71</v>
      </c>
      <c r="G448" s="114">
        <v>8.0</v>
      </c>
      <c r="H448" s="114" t="s">
        <v>78</v>
      </c>
      <c r="I448" s="115">
        <v>180.0</v>
      </c>
      <c r="J448" s="115" t="s">
        <v>485</v>
      </c>
      <c r="K448" s="115">
        <v>90.0</v>
      </c>
      <c r="L448" s="96"/>
      <c r="M448" s="96"/>
    </row>
    <row r="449">
      <c r="A449" s="106"/>
      <c r="B449" s="112">
        <v>3.0</v>
      </c>
      <c r="C449" s="113" t="s">
        <v>486</v>
      </c>
      <c r="D449" s="47"/>
      <c r="E449" s="126">
        <v>8.0</v>
      </c>
      <c r="F449" s="114" t="s">
        <v>118</v>
      </c>
      <c r="G449" s="114">
        <v>2.82</v>
      </c>
      <c r="H449" s="114" t="s">
        <v>78</v>
      </c>
      <c r="I449" s="115">
        <v>190.0</v>
      </c>
      <c r="J449" s="114" t="s">
        <v>487</v>
      </c>
      <c r="K449" s="119">
        <v>16.74</v>
      </c>
      <c r="L449" s="96"/>
      <c r="M449" s="96"/>
    </row>
    <row r="450">
      <c r="A450" s="106"/>
      <c r="B450" s="112">
        <v>4.0</v>
      </c>
      <c r="C450" s="152" t="s">
        <v>19</v>
      </c>
      <c r="E450" s="114">
        <v>1.0</v>
      </c>
      <c r="F450" s="114" t="s">
        <v>20</v>
      </c>
      <c r="G450" s="114">
        <v>4.0</v>
      </c>
      <c r="H450" s="114" t="s">
        <v>17</v>
      </c>
      <c r="I450" s="115">
        <v>517.0</v>
      </c>
      <c r="J450" s="116" t="s">
        <v>393</v>
      </c>
      <c r="K450" s="153">
        <v>12.93</v>
      </c>
      <c r="L450" s="96"/>
      <c r="M450" s="96"/>
    </row>
    <row r="451">
      <c r="A451" s="106"/>
      <c r="B451" s="112">
        <v>5.0</v>
      </c>
      <c r="C451" s="113" t="s">
        <v>488</v>
      </c>
      <c r="D451" s="154"/>
      <c r="E451" s="155">
        <v>42826.0</v>
      </c>
      <c r="F451" s="114" t="s">
        <v>489</v>
      </c>
      <c r="G451" s="114">
        <v>4.0</v>
      </c>
      <c r="H451" s="114" t="s">
        <v>78</v>
      </c>
      <c r="I451" s="115">
        <v>930.0</v>
      </c>
      <c r="J451" s="117" t="s">
        <v>23</v>
      </c>
      <c r="K451" s="115">
        <v>46.5</v>
      </c>
      <c r="L451" s="96"/>
      <c r="M451" s="96"/>
    </row>
    <row r="452">
      <c r="A452" s="106"/>
      <c r="B452" s="112">
        <v>6.0</v>
      </c>
      <c r="C452" s="113" t="s">
        <v>82</v>
      </c>
      <c r="D452" s="154"/>
      <c r="E452" s="126">
        <v>15.0</v>
      </c>
      <c r="F452" s="126" t="s">
        <v>15</v>
      </c>
      <c r="G452" s="126" t="s">
        <v>16</v>
      </c>
      <c r="H452" s="126" t="s">
        <v>16</v>
      </c>
      <c r="I452" s="123">
        <v>110.0</v>
      </c>
      <c r="J452" s="126" t="s">
        <v>83</v>
      </c>
      <c r="K452" s="123">
        <v>6.6</v>
      </c>
      <c r="L452" s="96"/>
      <c r="M452" s="96"/>
    </row>
    <row r="453">
      <c r="A453" s="106"/>
      <c r="B453" s="112">
        <v>7.0</v>
      </c>
      <c r="C453" s="113" t="s">
        <v>42</v>
      </c>
      <c r="D453" s="154"/>
      <c r="E453" s="126">
        <v>15.0</v>
      </c>
      <c r="F453" s="126" t="s">
        <v>15</v>
      </c>
      <c r="G453" s="126" t="s">
        <v>16</v>
      </c>
      <c r="H453" s="126" t="s">
        <v>16</v>
      </c>
      <c r="I453" s="123">
        <v>350.0</v>
      </c>
      <c r="J453" s="126" t="s">
        <v>412</v>
      </c>
      <c r="K453" s="123"/>
      <c r="L453" s="96"/>
      <c r="M453" s="96"/>
    </row>
    <row r="454">
      <c r="A454" s="106"/>
      <c r="B454" s="112">
        <v>8.0</v>
      </c>
      <c r="C454" s="113" t="s">
        <v>55</v>
      </c>
      <c r="D454" s="47"/>
      <c r="E454" s="126">
        <v>15.0</v>
      </c>
      <c r="F454" s="126" t="s">
        <v>15</v>
      </c>
      <c r="G454" s="126" t="s">
        <v>16</v>
      </c>
      <c r="H454" s="126" t="s">
        <v>16</v>
      </c>
      <c r="I454" s="123">
        <v>110.0</v>
      </c>
      <c r="J454" s="126" t="s">
        <v>56</v>
      </c>
      <c r="K454" s="123">
        <v>6.6</v>
      </c>
      <c r="L454" s="96"/>
      <c r="M454" s="96"/>
    </row>
    <row r="455">
      <c r="A455" s="106"/>
      <c r="B455" s="112">
        <v>9.0</v>
      </c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</row>
    <row r="456">
      <c r="A456" s="106"/>
      <c r="B456" s="112">
        <v>10.0</v>
      </c>
      <c r="C456" s="130"/>
      <c r="D456" s="47"/>
      <c r="E456" s="157"/>
      <c r="F456" s="112"/>
      <c r="G456" s="112"/>
      <c r="H456" s="112"/>
      <c r="I456" s="131"/>
      <c r="J456" s="112"/>
      <c r="K456" s="132"/>
      <c r="L456" s="96"/>
      <c r="M456" s="96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133" t="s">
        <v>45</v>
      </c>
      <c r="K457" s="134">
        <f>SUM(K447:K456)</f>
        <v>209.45</v>
      </c>
      <c r="L457" s="96"/>
      <c r="M457" s="96"/>
    </row>
    <row r="458">
      <c r="A458" s="135" t="s">
        <v>46</v>
      </c>
      <c r="B458" s="94"/>
      <c r="C458" s="94"/>
      <c r="D458" s="94"/>
      <c r="E458" s="94"/>
      <c r="F458" s="94"/>
      <c r="G458" s="94"/>
      <c r="H458" s="94"/>
      <c r="I458" s="94" t="s">
        <v>47</v>
      </c>
      <c r="J458" s="94"/>
      <c r="K458" s="136"/>
      <c r="L458" s="96"/>
      <c r="M458" s="96"/>
    </row>
    <row r="459">
      <c r="A459" s="94"/>
      <c r="B459" s="137">
        <v>11.0</v>
      </c>
      <c r="C459" s="101" t="s">
        <v>48</v>
      </c>
      <c r="D459" s="94"/>
      <c r="E459" s="94"/>
      <c r="F459" s="138" t="s">
        <v>49</v>
      </c>
      <c r="G459" s="94"/>
      <c r="H459" s="94"/>
      <c r="I459" s="139">
        <v>0.15</v>
      </c>
      <c r="J459" s="140" t="s">
        <v>45</v>
      </c>
      <c r="K459" s="134">
        <f>+K457*I459</f>
        <v>31.4175</v>
      </c>
      <c r="L459" s="96"/>
      <c r="M459" s="96"/>
    </row>
    <row r="460">
      <c r="A460" s="94"/>
      <c r="B460" s="137"/>
      <c r="C460" s="94"/>
      <c r="D460" s="94"/>
      <c r="E460" s="94"/>
      <c r="F460" s="94"/>
      <c r="G460" s="94"/>
      <c r="H460" s="94"/>
      <c r="I460" s="94"/>
      <c r="J460" s="94"/>
      <c r="K460" s="94"/>
      <c r="L460" s="96"/>
      <c r="M460" s="96"/>
    </row>
    <row r="461">
      <c r="A461" s="135" t="s">
        <v>51</v>
      </c>
      <c r="B461" s="137"/>
      <c r="C461" s="94"/>
      <c r="D461" s="94"/>
      <c r="E461" s="94"/>
      <c r="F461" s="94"/>
      <c r="G461" s="94"/>
      <c r="H461" s="94"/>
      <c r="I461" s="94"/>
      <c r="J461" s="94"/>
      <c r="K461" s="141"/>
      <c r="L461" s="96"/>
      <c r="M461" s="96"/>
    </row>
    <row r="462">
      <c r="A462" s="94"/>
      <c r="B462" s="137">
        <v>12.0</v>
      </c>
      <c r="C462" s="101" t="s">
        <v>52</v>
      </c>
      <c r="D462" s="94"/>
      <c r="E462" s="94"/>
      <c r="F462" s="94"/>
      <c r="G462" s="94"/>
      <c r="H462" s="94"/>
      <c r="I462" s="139">
        <v>0.35</v>
      </c>
      <c r="J462" s="140" t="s">
        <v>45</v>
      </c>
      <c r="K462" s="134">
        <f>+K457*I462</f>
        <v>73.3075</v>
      </c>
      <c r="L462" s="96"/>
      <c r="M462" s="96"/>
    </row>
    <row r="463">
      <c r="A463" s="94"/>
      <c r="B463" s="137"/>
      <c r="C463" s="94"/>
      <c r="D463" s="94"/>
      <c r="E463" s="94"/>
      <c r="F463" s="94"/>
      <c r="G463" s="94"/>
      <c r="H463" s="94"/>
      <c r="I463" s="94"/>
      <c r="J463" s="94"/>
      <c r="K463" s="94"/>
      <c r="L463" s="96"/>
      <c r="M463" s="96"/>
    </row>
    <row r="464">
      <c r="A464" s="135" t="s">
        <v>53</v>
      </c>
      <c r="B464" s="137"/>
      <c r="C464" s="94"/>
      <c r="D464" s="94"/>
      <c r="E464" s="94"/>
      <c r="F464" s="94"/>
      <c r="G464" s="94"/>
      <c r="H464" s="94"/>
      <c r="I464" s="94"/>
      <c r="J464" s="94"/>
      <c r="K464" s="141"/>
      <c r="L464" s="96"/>
      <c r="M464" s="96"/>
    </row>
    <row r="465">
      <c r="A465" s="94"/>
      <c r="B465" s="137">
        <v>13.0</v>
      </c>
      <c r="C465" s="101" t="s">
        <v>54</v>
      </c>
      <c r="D465" s="94"/>
      <c r="E465" s="94"/>
      <c r="F465" s="94"/>
      <c r="G465" s="94"/>
      <c r="H465" s="94"/>
      <c r="I465" s="139">
        <v>0.1</v>
      </c>
      <c r="J465" s="140" t="s">
        <v>45</v>
      </c>
      <c r="K465" s="134">
        <f>+K457*I465</f>
        <v>20.945</v>
      </c>
      <c r="L465" s="96"/>
      <c r="M465" s="96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141"/>
      <c r="L466" s="96"/>
      <c r="M466" s="96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144" t="s">
        <v>57</v>
      </c>
      <c r="K467" s="134">
        <f>+K465+K462+K459+K457</f>
        <v>335.12</v>
      </c>
      <c r="L467" s="96"/>
      <c r="M467" s="96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141"/>
      <c r="L468" s="96"/>
      <c r="M468" s="96"/>
    </row>
    <row r="469">
      <c r="A469" s="94"/>
      <c r="B469" s="94"/>
      <c r="C469" s="94"/>
      <c r="D469" s="94"/>
      <c r="E469" s="94"/>
      <c r="F469" s="94"/>
      <c r="G469" s="94"/>
      <c r="H469" s="94"/>
      <c r="I469" s="145">
        <v>0.3</v>
      </c>
      <c r="J469" s="144" t="s">
        <v>61</v>
      </c>
      <c r="K469" s="146">
        <f>+K467*I469</f>
        <v>100.536</v>
      </c>
      <c r="L469" s="96"/>
      <c r="M469" s="96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141"/>
      <c r="L470" s="96"/>
      <c r="M470" s="96"/>
    </row>
    <row r="471">
      <c r="A471" s="94"/>
      <c r="B471" s="94"/>
      <c r="C471" s="94"/>
      <c r="D471" s="94"/>
      <c r="E471" s="94"/>
      <c r="F471" s="94"/>
      <c r="G471" s="94"/>
      <c r="H471" s="94"/>
      <c r="I471" s="147"/>
      <c r="J471" s="148" t="s">
        <v>62</v>
      </c>
      <c r="K471" s="134">
        <f>+K469+K467</f>
        <v>435.656</v>
      </c>
      <c r="L471" s="96"/>
      <c r="M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148" t="s">
        <v>62</v>
      </c>
      <c r="K473" s="149">
        <f>+K471/15</f>
        <v>29.04373333</v>
      </c>
      <c r="L473" s="96"/>
      <c r="M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</row>
    <row r="480">
      <c r="A480" s="94"/>
      <c r="B480" s="95" t="s">
        <v>65</v>
      </c>
      <c r="L480" s="96"/>
      <c r="M480" s="96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6"/>
      <c r="M481" s="96"/>
    </row>
    <row r="482">
      <c r="A482" s="97" t="s">
        <v>1</v>
      </c>
      <c r="B482" s="98" t="s">
        <v>66</v>
      </c>
      <c r="C482" s="94"/>
      <c r="D482" s="94"/>
      <c r="E482" s="94"/>
      <c r="F482" s="94"/>
      <c r="G482" s="94"/>
      <c r="H482" s="94"/>
      <c r="I482" s="94"/>
      <c r="J482" s="94"/>
      <c r="K482" s="94"/>
      <c r="L482" s="96"/>
      <c r="M482" s="96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6"/>
      <c r="M483" s="96"/>
    </row>
    <row r="484">
      <c r="A484" s="99" t="s">
        <v>3</v>
      </c>
      <c r="B484" s="94"/>
      <c r="C484" s="101" t="s">
        <v>4</v>
      </c>
      <c r="D484" s="94"/>
      <c r="E484" s="94"/>
      <c r="F484" s="94"/>
      <c r="G484" s="94"/>
      <c r="H484" s="94"/>
      <c r="I484" s="94"/>
      <c r="J484" s="94"/>
      <c r="K484" s="94"/>
      <c r="L484" s="96"/>
      <c r="M484" s="96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6"/>
      <c r="M485" s="96"/>
    </row>
    <row r="486">
      <c r="A486" s="102" t="s">
        <v>5</v>
      </c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6"/>
      <c r="M486" s="96"/>
    </row>
    <row r="487">
      <c r="A487" s="94"/>
      <c r="B487" s="104" t="s">
        <v>6</v>
      </c>
      <c r="C487" s="9"/>
      <c r="D487" s="9"/>
      <c r="E487" s="9"/>
      <c r="F487" s="9"/>
      <c r="G487" s="9"/>
      <c r="H487" s="9"/>
      <c r="I487" s="9"/>
      <c r="J487" s="9"/>
      <c r="K487" s="9"/>
      <c r="L487" s="96"/>
      <c r="M487" s="96"/>
    </row>
    <row r="488">
      <c r="A488" s="106"/>
      <c r="B488" s="108" t="s">
        <v>7</v>
      </c>
      <c r="C488" s="110" t="s">
        <v>8</v>
      </c>
      <c r="D488" s="13"/>
      <c r="E488" s="108" t="s">
        <v>9</v>
      </c>
      <c r="F488" s="108" t="s">
        <v>10</v>
      </c>
      <c r="G488" s="108" t="s">
        <v>11</v>
      </c>
      <c r="H488" s="108" t="s">
        <v>10</v>
      </c>
      <c r="I488" s="111" t="s">
        <v>12</v>
      </c>
      <c r="J488" s="111" t="s">
        <v>10</v>
      </c>
      <c r="K488" s="111" t="s">
        <v>13</v>
      </c>
      <c r="L488" s="96"/>
      <c r="M488" s="96"/>
    </row>
    <row r="489">
      <c r="A489" s="106"/>
      <c r="B489" s="112">
        <v>1.0</v>
      </c>
      <c r="C489" s="113" t="s">
        <v>69</v>
      </c>
      <c r="D489" s="47"/>
      <c r="E489" s="114">
        <v>12.0</v>
      </c>
      <c r="F489" s="114" t="s">
        <v>17</v>
      </c>
      <c r="G489" s="114" t="s">
        <v>16</v>
      </c>
      <c r="H489" s="114" t="s">
        <v>16</v>
      </c>
      <c r="I489" s="115">
        <v>329.0</v>
      </c>
      <c r="J489" s="116" t="s">
        <v>393</v>
      </c>
      <c r="K489" s="115">
        <v>24.68</v>
      </c>
      <c r="L489" s="96"/>
      <c r="M489" s="96"/>
    </row>
    <row r="490">
      <c r="A490" s="106"/>
      <c r="B490" s="112">
        <v>2.0</v>
      </c>
      <c r="C490" s="113" t="s">
        <v>22</v>
      </c>
      <c r="D490" s="47"/>
      <c r="E490" s="114">
        <v>1.0</v>
      </c>
      <c r="F490" s="114" t="s">
        <v>71</v>
      </c>
      <c r="G490" s="114" t="s">
        <v>16</v>
      </c>
      <c r="H490" s="114" t="s">
        <v>16</v>
      </c>
      <c r="I490" s="115">
        <v>110.0</v>
      </c>
      <c r="J490" s="117" t="s">
        <v>72</v>
      </c>
      <c r="K490" s="115">
        <v>110.0</v>
      </c>
      <c r="L490" s="96"/>
      <c r="M490" s="96"/>
    </row>
    <row r="491">
      <c r="A491" s="106"/>
      <c r="B491" s="112">
        <v>3.0</v>
      </c>
      <c r="C491" s="113" t="s">
        <v>73</v>
      </c>
      <c r="D491" s="47"/>
      <c r="E491" s="114">
        <v>4.0</v>
      </c>
      <c r="F491" s="114" t="s">
        <v>17</v>
      </c>
      <c r="G491" s="114" t="s">
        <v>16</v>
      </c>
      <c r="H491" s="114" t="s">
        <v>16</v>
      </c>
      <c r="I491" s="115">
        <v>95.0</v>
      </c>
      <c r="J491" s="118" t="s">
        <v>74</v>
      </c>
      <c r="K491" s="119">
        <v>23.75</v>
      </c>
      <c r="L491" s="96"/>
      <c r="M491" s="96"/>
    </row>
    <row r="492">
      <c r="A492" s="106"/>
      <c r="B492" s="112">
        <v>4.0</v>
      </c>
      <c r="C492" s="113" t="s">
        <v>75</v>
      </c>
      <c r="D492" s="47"/>
      <c r="E492" s="114">
        <v>1.0</v>
      </c>
      <c r="F492" s="114" t="s">
        <v>76</v>
      </c>
      <c r="G492" s="114" t="s">
        <v>16</v>
      </c>
      <c r="H492" s="114" t="s">
        <v>16</v>
      </c>
      <c r="I492" s="115">
        <v>140.0</v>
      </c>
      <c r="J492" s="116" t="s">
        <v>18</v>
      </c>
      <c r="K492" s="115">
        <v>4.66</v>
      </c>
      <c r="L492" s="96"/>
      <c r="M492" s="96"/>
    </row>
    <row r="493">
      <c r="A493" s="106"/>
      <c r="B493" s="112">
        <v>5.0</v>
      </c>
      <c r="C493" s="113" t="s">
        <v>31</v>
      </c>
      <c r="D493" s="47"/>
      <c r="E493" s="114">
        <v>1.0</v>
      </c>
      <c r="F493" s="114" t="s">
        <v>77</v>
      </c>
      <c r="G493" s="121">
        <v>1.0</v>
      </c>
      <c r="H493" s="114" t="s">
        <v>78</v>
      </c>
      <c r="I493" s="123">
        <v>55.0</v>
      </c>
      <c r="J493" s="125" t="s">
        <v>34</v>
      </c>
      <c r="K493" s="115">
        <v>1.72</v>
      </c>
      <c r="L493" s="96"/>
      <c r="M493" s="96"/>
    </row>
    <row r="494">
      <c r="A494" s="106"/>
      <c r="B494" s="114">
        <v>6.0</v>
      </c>
      <c r="C494" s="113" t="s">
        <v>82</v>
      </c>
      <c r="D494" s="47"/>
      <c r="E494" s="126">
        <v>6.0</v>
      </c>
      <c r="F494" s="126" t="s">
        <v>15</v>
      </c>
      <c r="G494" s="126" t="s">
        <v>16</v>
      </c>
      <c r="H494" s="126" t="s">
        <v>16</v>
      </c>
      <c r="I494" s="123">
        <v>120.0</v>
      </c>
      <c r="J494" s="126" t="s">
        <v>83</v>
      </c>
      <c r="K494" s="123">
        <v>2.88</v>
      </c>
      <c r="L494" s="96"/>
      <c r="M494" s="96"/>
    </row>
    <row r="495">
      <c r="A495" s="106"/>
      <c r="B495" s="114">
        <v>7.0</v>
      </c>
      <c r="C495" s="113" t="s">
        <v>42</v>
      </c>
      <c r="D495" s="47"/>
      <c r="E495" s="126">
        <v>6.0</v>
      </c>
      <c r="F495" s="126" t="s">
        <v>15</v>
      </c>
      <c r="G495" s="126" t="s">
        <v>16</v>
      </c>
      <c r="H495" s="126" t="s">
        <v>16</v>
      </c>
      <c r="I495" s="123">
        <v>350.0</v>
      </c>
      <c r="J495" s="126" t="s">
        <v>412</v>
      </c>
      <c r="K495" s="123">
        <v>22.83</v>
      </c>
      <c r="L495" s="96"/>
      <c r="M495" s="96"/>
    </row>
    <row r="496">
      <c r="A496" s="106"/>
      <c r="B496" s="173">
        <v>8.0</v>
      </c>
      <c r="C496" s="113" t="s">
        <v>55</v>
      </c>
      <c r="D496" s="47"/>
      <c r="E496" s="126">
        <v>6.0</v>
      </c>
      <c r="F496" s="126" t="s">
        <v>15</v>
      </c>
      <c r="G496" s="126" t="s">
        <v>16</v>
      </c>
      <c r="H496" s="126" t="s">
        <v>16</v>
      </c>
      <c r="I496" s="123">
        <v>110.0</v>
      </c>
      <c r="J496" s="126" t="s">
        <v>56</v>
      </c>
      <c r="K496" s="123">
        <v>2.64</v>
      </c>
      <c r="L496" s="96"/>
      <c r="M496" s="96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133" t="s">
        <v>45</v>
      </c>
      <c r="K497" s="134">
        <f>SUM(K489:K496)</f>
        <v>193.16</v>
      </c>
      <c r="L497" s="96"/>
      <c r="M497" s="96"/>
    </row>
    <row r="498">
      <c r="A498" s="135" t="s">
        <v>46</v>
      </c>
      <c r="B498" s="94"/>
      <c r="C498" s="94"/>
      <c r="D498" s="94"/>
      <c r="E498" s="94"/>
      <c r="F498" s="94"/>
      <c r="G498" s="94"/>
      <c r="H498" s="94"/>
      <c r="I498" s="94" t="s">
        <v>47</v>
      </c>
      <c r="J498" s="94"/>
      <c r="K498" s="136"/>
      <c r="L498" s="96"/>
      <c r="M498" s="96"/>
    </row>
    <row r="499">
      <c r="A499" s="94"/>
      <c r="B499" s="137">
        <v>11.0</v>
      </c>
      <c r="C499" s="101" t="s">
        <v>48</v>
      </c>
      <c r="D499" s="94"/>
      <c r="E499" s="94"/>
      <c r="F499" s="138" t="s">
        <v>49</v>
      </c>
      <c r="G499" s="94"/>
      <c r="H499" s="94"/>
      <c r="I499" s="139">
        <v>0.15</v>
      </c>
      <c r="J499" s="140" t="s">
        <v>45</v>
      </c>
      <c r="K499" s="134">
        <f>+K497*I499</f>
        <v>28.974</v>
      </c>
      <c r="L499" s="96"/>
      <c r="M499" s="96"/>
    </row>
    <row r="500">
      <c r="A500" s="94"/>
      <c r="B500" s="137"/>
      <c r="C500" s="94"/>
      <c r="D500" s="94"/>
      <c r="E500" s="94"/>
      <c r="F500" s="94"/>
      <c r="G500" s="94"/>
      <c r="H500" s="94"/>
      <c r="I500" s="94"/>
      <c r="J500" s="94"/>
      <c r="K500" s="94"/>
      <c r="L500" s="96"/>
      <c r="M500" s="96"/>
    </row>
    <row r="501">
      <c r="A501" s="135" t="s">
        <v>51</v>
      </c>
      <c r="B501" s="137"/>
      <c r="C501" s="94"/>
      <c r="D501" s="94"/>
      <c r="E501" s="94"/>
      <c r="F501" s="94"/>
      <c r="G501" s="94"/>
      <c r="H501" s="94"/>
      <c r="I501" s="94"/>
      <c r="J501" s="94"/>
      <c r="K501" s="141"/>
      <c r="L501" s="96"/>
      <c r="M501" s="96"/>
    </row>
    <row r="502">
      <c r="A502" s="94"/>
      <c r="B502" s="137">
        <v>12.0</v>
      </c>
      <c r="C502" s="101" t="s">
        <v>52</v>
      </c>
      <c r="D502" s="94"/>
      <c r="E502" s="94"/>
      <c r="F502" s="94"/>
      <c r="G502" s="94"/>
      <c r="H502" s="94"/>
      <c r="I502" s="139">
        <v>0.35</v>
      </c>
      <c r="J502" s="140" t="s">
        <v>45</v>
      </c>
      <c r="K502" s="134">
        <f>+K497*I502</f>
        <v>67.606</v>
      </c>
      <c r="L502" s="96"/>
      <c r="M502" s="96"/>
    </row>
    <row r="503">
      <c r="A503" s="94"/>
      <c r="B503" s="137"/>
      <c r="C503" s="94"/>
      <c r="D503" s="94"/>
      <c r="E503" s="94"/>
      <c r="F503" s="94"/>
      <c r="G503" s="94"/>
      <c r="H503" s="94"/>
      <c r="I503" s="94"/>
      <c r="J503" s="94"/>
      <c r="K503" s="94"/>
      <c r="L503" s="96"/>
      <c r="M503" s="96"/>
    </row>
    <row r="504">
      <c r="A504" s="135" t="s">
        <v>53</v>
      </c>
      <c r="B504" s="137"/>
      <c r="C504" s="94"/>
      <c r="D504" s="94"/>
      <c r="E504" s="94"/>
      <c r="F504" s="94"/>
      <c r="G504" s="94"/>
      <c r="H504" s="94"/>
      <c r="I504" s="94"/>
      <c r="J504" s="94"/>
      <c r="K504" s="141"/>
      <c r="L504" s="96"/>
      <c r="M504" s="96"/>
    </row>
    <row r="505">
      <c r="A505" s="94"/>
      <c r="B505" s="137">
        <v>13.0</v>
      </c>
      <c r="C505" s="101" t="s">
        <v>54</v>
      </c>
      <c r="D505" s="94"/>
      <c r="E505" s="94"/>
      <c r="F505" s="94"/>
      <c r="G505" s="94"/>
      <c r="H505" s="94"/>
      <c r="I505" s="139">
        <v>0.1</v>
      </c>
      <c r="J505" s="140" t="s">
        <v>45</v>
      </c>
      <c r="K505" s="134">
        <f>+K497*I505</f>
        <v>19.316</v>
      </c>
      <c r="L505" s="96"/>
      <c r="M505" s="96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141"/>
      <c r="L506" s="96"/>
      <c r="M506" s="96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144" t="s">
        <v>57</v>
      </c>
      <c r="K507" s="134">
        <f>+K505+K502+K499+K497</f>
        <v>309.056</v>
      </c>
      <c r="L507" s="96"/>
      <c r="M507" s="96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141"/>
      <c r="L508" s="96"/>
      <c r="M508" s="96"/>
    </row>
    <row r="509">
      <c r="A509" s="94"/>
      <c r="B509" s="94"/>
      <c r="C509" s="94"/>
      <c r="D509" s="94"/>
      <c r="E509" s="94"/>
      <c r="F509" s="94"/>
      <c r="G509" s="94"/>
      <c r="H509" s="94"/>
      <c r="I509" s="145">
        <v>0.3</v>
      </c>
      <c r="J509" s="144" t="s">
        <v>61</v>
      </c>
      <c r="K509" s="146">
        <f>+K507*I509</f>
        <v>92.7168</v>
      </c>
      <c r="L509" s="96"/>
      <c r="M509" s="96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141"/>
      <c r="L510" s="96"/>
      <c r="M510" s="96"/>
    </row>
    <row r="511">
      <c r="A511" s="94"/>
      <c r="B511" s="94"/>
      <c r="C511" s="94"/>
      <c r="D511" s="94"/>
      <c r="E511" s="94"/>
      <c r="F511" s="94"/>
      <c r="G511" s="94"/>
      <c r="H511" s="94"/>
      <c r="I511" s="147"/>
      <c r="J511" s="148" t="s">
        <v>62</v>
      </c>
      <c r="K511" s="134">
        <f>+K509+K507</f>
        <v>401.7728</v>
      </c>
      <c r="L511" s="96"/>
      <c r="M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148" t="s">
        <v>62</v>
      </c>
      <c r="K513" s="149">
        <f>+K511/6</f>
        <v>66.96213333</v>
      </c>
      <c r="L513" s="96"/>
      <c r="M513" s="96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78"/>
      <c r="K516" s="179"/>
    </row>
    <row r="517">
      <c r="A517" s="1"/>
      <c r="B517" s="1"/>
      <c r="C517" s="44" t="s">
        <v>65</v>
      </c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3" t="s">
        <v>1</v>
      </c>
      <c r="C519" s="34" t="s">
        <v>645</v>
      </c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5" t="s">
        <v>3</v>
      </c>
      <c r="C521" s="1"/>
      <c r="D521" s="6" t="s">
        <v>4</v>
      </c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7" t="s">
        <v>5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8" t="s">
        <v>6</v>
      </c>
      <c r="D524" s="9"/>
      <c r="E524" s="9"/>
      <c r="F524" s="9"/>
      <c r="G524" s="9"/>
      <c r="H524" s="9"/>
      <c r="I524" s="9"/>
      <c r="J524" s="9"/>
      <c r="K524" s="9"/>
      <c r="L524" s="9"/>
    </row>
    <row r="525">
      <c r="A525" s="1"/>
      <c r="B525" s="10"/>
      <c r="C525" s="11" t="s">
        <v>7</v>
      </c>
      <c r="D525" s="12" t="s">
        <v>8</v>
      </c>
      <c r="E525" s="13"/>
      <c r="F525" s="11" t="s">
        <v>9</v>
      </c>
      <c r="G525" s="11" t="s">
        <v>10</v>
      </c>
      <c r="H525" s="11" t="s">
        <v>11</v>
      </c>
      <c r="I525" s="11" t="s">
        <v>10</v>
      </c>
      <c r="J525" s="14" t="s">
        <v>12</v>
      </c>
      <c r="K525" s="14" t="s">
        <v>10</v>
      </c>
      <c r="L525" s="14" t="s">
        <v>13</v>
      </c>
    </row>
    <row r="526">
      <c r="A526" s="10"/>
      <c r="B526" s="10"/>
      <c r="C526" s="15">
        <v>1.0</v>
      </c>
      <c r="D526" s="16" t="s">
        <v>648</v>
      </c>
      <c r="F526" s="56" t="s">
        <v>25</v>
      </c>
      <c r="G526" s="53" t="s">
        <v>99</v>
      </c>
      <c r="H526" s="56">
        <v>6.0</v>
      </c>
      <c r="I526" s="17" t="s">
        <v>17</v>
      </c>
      <c r="J526" s="18">
        <v>329.0</v>
      </c>
      <c r="K526" s="19" t="s">
        <v>393</v>
      </c>
      <c r="L526" s="18">
        <v>12.34</v>
      </c>
    </row>
    <row r="527">
      <c r="A527" s="10"/>
      <c r="B527" s="10"/>
      <c r="C527" s="15">
        <v>2.0</v>
      </c>
      <c r="D527" s="16" t="s">
        <v>546</v>
      </c>
      <c r="F527" s="56" t="s">
        <v>25</v>
      </c>
      <c r="G527" s="53" t="s">
        <v>99</v>
      </c>
      <c r="H527" s="56">
        <v>6.0</v>
      </c>
      <c r="I527" s="17" t="s">
        <v>17</v>
      </c>
      <c r="J527" s="18">
        <v>149.0</v>
      </c>
      <c r="K527" s="19" t="s">
        <v>26</v>
      </c>
      <c r="L527" s="18">
        <v>11.18</v>
      </c>
    </row>
    <row r="528">
      <c r="A528" s="10"/>
      <c r="B528" s="10"/>
      <c r="C528" s="15">
        <v>3.0</v>
      </c>
      <c r="D528" s="16" t="s">
        <v>128</v>
      </c>
      <c r="F528" s="53">
        <v>2.0</v>
      </c>
      <c r="G528" s="53" t="s">
        <v>649</v>
      </c>
      <c r="H528" s="53" t="s">
        <v>33</v>
      </c>
      <c r="I528" s="17" t="s">
        <v>17</v>
      </c>
      <c r="J528" s="53">
        <v>50.0</v>
      </c>
      <c r="K528" s="53" t="s">
        <v>650</v>
      </c>
      <c r="L528" s="18">
        <v>0.75</v>
      </c>
    </row>
    <row r="529">
      <c r="A529" s="10"/>
      <c r="B529" s="10"/>
      <c r="C529" s="15">
        <v>4.0</v>
      </c>
      <c r="D529" s="16" t="s">
        <v>22</v>
      </c>
      <c r="F529" s="17">
        <v>1.0</v>
      </c>
      <c r="G529" s="17" t="s">
        <v>99</v>
      </c>
      <c r="H529" s="56">
        <v>6.0</v>
      </c>
      <c r="I529" s="17" t="s">
        <v>17</v>
      </c>
      <c r="J529" s="18">
        <v>249.0</v>
      </c>
      <c r="K529" s="21" t="s">
        <v>23</v>
      </c>
      <c r="L529" s="18">
        <v>18.68</v>
      </c>
    </row>
    <row r="530">
      <c r="A530" s="10"/>
      <c r="B530" s="10"/>
      <c r="C530" s="15">
        <v>5.0</v>
      </c>
      <c r="D530" s="16" t="s">
        <v>186</v>
      </c>
      <c r="F530" s="17">
        <v>4.0</v>
      </c>
      <c r="G530" s="17" t="s">
        <v>76</v>
      </c>
      <c r="H530" s="180" t="s">
        <v>16</v>
      </c>
      <c r="I530" s="17" t="s">
        <v>16</v>
      </c>
      <c r="J530" s="18">
        <v>140.0</v>
      </c>
      <c r="K530" s="18" t="s">
        <v>18</v>
      </c>
      <c r="L530" s="18">
        <v>18.67</v>
      </c>
    </row>
    <row r="531">
      <c r="A531" s="10"/>
      <c r="B531" s="10"/>
      <c r="C531" s="15">
        <v>6.0</v>
      </c>
      <c r="D531" s="16" t="s">
        <v>529</v>
      </c>
      <c r="F531" s="17">
        <v>3.0</v>
      </c>
      <c r="G531" s="17" t="s">
        <v>76</v>
      </c>
      <c r="H531" s="17" t="s">
        <v>16</v>
      </c>
      <c r="I531" s="17" t="s">
        <v>16</v>
      </c>
      <c r="J531" s="18">
        <v>5.0</v>
      </c>
      <c r="K531" s="18" t="s">
        <v>209</v>
      </c>
      <c r="L531" s="18">
        <v>15.0</v>
      </c>
    </row>
    <row r="532">
      <c r="A532" s="10"/>
      <c r="B532" s="10"/>
      <c r="C532" s="15">
        <v>7.0</v>
      </c>
      <c r="D532" s="16" t="s">
        <v>73</v>
      </c>
      <c r="F532" s="17">
        <v>1.0</v>
      </c>
      <c r="G532" s="17" t="s">
        <v>99</v>
      </c>
      <c r="H532" s="56">
        <v>6.0</v>
      </c>
      <c r="I532" s="17" t="s">
        <v>17</v>
      </c>
      <c r="J532" s="18">
        <v>190.0</v>
      </c>
      <c r="K532" s="17" t="s">
        <v>487</v>
      </c>
      <c r="L532" s="18">
        <v>47.5</v>
      </c>
    </row>
    <row r="533">
      <c r="A533" s="10"/>
      <c r="B533" s="10"/>
      <c r="C533" s="15">
        <v>8.0</v>
      </c>
      <c r="D533" s="16"/>
      <c r="F533" s="17"/>
      <c r="G533" s="17"/>
      <c r="H533" s="17"/>
      <c r="I533" s="17"/>
      <c r="J533" s="18"/>
      <c r="K533" s="17"/>
      <c r="L533" s="23"/>
    </row>
    <row r="534">
      <c r="A534" s="10"/>
      <c r="B534" s="10"/>
      <c r="C534" s="15">
        <v>9.0</v>
      </c>
      <c r="D534" s="16" t="s">
        <v>42</v>
      </c>
      <c r="F534" s="17">
        <v>8.0</v>
      </c>
      <c r="G534" s="17" t="s">
        <v>15</v>
      </c>
      <c r="H534" s="17" t="s">
        <v>16</v>
      </c>
      <c r="I534" s="17" t="s">
        <v>16</v>
      </c>
      <c r="J534" s="18">
        <v>350.0</v>
      </c>
      <c r="K534" s="17" t="s">
        <v>43</v>
      </c>
      <c r="L534" s="23">
        <v>24.347</v>
      </c>
    </row>
    <row r="535">
      <c r="A535" s="10"/>
      <c r="B535" s="10"/>
      <c r="C535" s="15"/>
      <c r="D535" s="16" t="s">
        <v>55</v>
      </c>
      <c r="F535" s="17">
        <v>8.0</v>
      </c>
      <c r="G535" s="17" t="s">
        <v>15</v>
      </c>
      <c r="H535" s="17" t="s">
        <v>16</v>
      </c>
      <c r="I535" s="17" t="s">
        <v>16</v>
      </c>
      <c r="J535" s="18">
        <v>150.0</v>
      </c>
      <c r="K535" s="17" t="s">
        <v>56</v>
      </c>
      <c r="L535" s="23">
        <v>4.8</v>
      </c>
    </row>
    <row r="536">
      <c r="A536" s="10"/>
      <c r="B536" s="10"/>
      <c r="C536" s="15"/>
      <c r="D536" s="16" t="s">
        <v>44</v>
      </c>
      <c r="F536" s="17">
        <v>8.0</v>
      </c>
      <c r="G536" s="17" t="s">
        <v>15</v>
      </c>
      <c r="H536" s="17" t="s">
        <v>16</v>
      </c>
      <c r="I536" s="17" t="s">
        <v>16</v>
      </c>
      <c r="J536" s="18">
        <v>108.0</v>
      </c>
      <c r="K536" s="17">
        <v>250.0</v>
      </c>
      <c r="L536" s="23">
        <v>3.47</v>
      </c>
    </row>
    <row r="537">
      <c r="A537" s="10"/>
      <c r="B537" s="10"/>
      <c r="C537" s="15"/>
      <c r="D537" s="16" t="s">
        <v>63</v>
      </c>
      <c r="F537" s="17">
        <v>3.0</v>
      </c>
      <c r="G537" s="17" t="s">
        <v>10</v>
      </c>
      <c r="H537" s="17" t="s">
        <v>16</v>
      </c>
      <c r="I537" s="17" t="s">
        <v>16</v>
      </c>
      <c r="J537" s="18">
        <v>173.0</v>
      </c>
      <c r="K537" s="17">
        <v>60.0</v>
      </c>
      <c r="M537" s="23">
        <v>8.65</v>
      </c>
    </row>
    <row r="538">
      <c r="A538" s="10"/>
      <c r="B538" s="10"/>
      <c r="C538" s="15"/>
      <c r="D538" s="16" t="s">
        <v>58</v>
      </c>
      <c r="E538" s="16"/>
      <c r="F538" s="17"/>
      <c r="G538" s="17"/>
      <c r="H538" s="17"/>
      <c r="I538" s="17"/>
      <c r="J538" s="18">
        <v>380.0</v>
      </c>
      <c r="K538" s="17">
        <v>100.0</v>
      </c>
      <c r="M538" s="56">
        <v>50.0</v>
      </c>
    </row>
    <row r="539">
      <c r="A539" s="10"/>
      <c r="B539" s="10"/>
      <c r="C539" s="15"/>
      <c r="D539" s="16" t="s">
        <v>228</v>
      </c>
      <c r="F539" s="17"/>
      <c r="G539" s="17"/>
      <c r="H539" s="17"/>
      <c r="I539" s="17"/>
      <c r="J539" s="18"/>
      <c r="K539" s="17"/>
      <c r="M539" s="23">
        <v>91.2</v>
      </c>
    </row>
    <row r="540">
      <c r="A540" s="10"/>
      <c r="B540" s="1"/>
      <c r="C540" s="1"/>
      <c r="D540" s="1"/>
      <c r="E540" s="1"/>
      <c r="F540" s="1"/>
      <c r="G540" s="1"/>
      <c r="H540" s="1"/>
      <c r="I540" s="1"/>
      <c r="J540" s="1"/>
      <c r="K540" s="26" t="s">
        <v>45</v>
      </c>
      <c r="L540" s="27">
        <f>SUM(L526:L539)</f>
        <v>156.737</v>
      </c>
    </row>
    <row r="541">
      <c r="A541" s="10"/>
      <c r="B541" s="28" t="s">
        <v>46</v>
      </c>
      <c r="C541" s="1"/>
      <c r="D541" s="1"/>
      <c r="E541" s="1"/>
      <c r="F541" s="1"/>
      <c r="G541" s="1"/>
      <c r="H541" s="1"/>
      <c r="I541" s="1"/>
      <c r="J541" s="1" t="s">
        <v>47</v>
      </c>
      <c r="K541" s="1"/>
      <c r="L541" s="29"/>
    </row>
    <row r="542">
      <c r="A542" s="10"/>
      <c r="B542" s="1"/>
      <c r="C542" s="30">
        <v>11.0</v>
      </c>
      <c r="D542" s="6" t="s">
        <v>48</v>
      </c>
      <c r="E542" s="1"/>
      <c r="F542" s="1"/>
      <c r="G542" s="31" t="s">
        <v>49</v>
      </c>
      <c r="H542" s="1"/>
      <c r="I542" s="1"/>
      <c r="J542" s="36">
        <v>0.15</v>
      </c>
      <c r="K542" s="33" t="s">
        <v>45</v>
      </c>
      <c r="L542" s="27">
        <f>+L540*J542</f>
        <v>23.51055</v>
      </c>
    </row>
    <row r="543">
      <c r="A543" s="10"/>
      <c r="B543" s="1"/>
      <c r="C543" s="30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0"/>
      <c r="B544" s="28" t="s">
        <v>51</v>
      </c>
      <c r="C544" s="30"/>
      <c r="D544" s="1"/>
      <c r="E544" s="1"/>
      <c r="F544" s="1"/>
      <c r="G544" s="1"/>
      <c r="H544" s="1"/>
      <c r="I544" s="1"/>
      <c r="J544" s="1"/>
      <c r="K544" s="1"/>
      <c r="L544" s="35"/>
    </row>
    <row r="545">
      <c r="A545" s="1"/>
      <c r="B545" s="1"/>
      <c r="C545" s="30">
        <v>12.0</v>
      </c>
      <c r="D545" s="6" t="s">
        <v>52</v>
      </c>
      <c r="E545" s="1"/>
      <c r="F545" s="1"/>
      <c r="G545" s="1"/>
      <c r="H545" s="1"/>
      <c r="I545" s="1"/>
      <c r="J545" s="36">
        <v>0.35</v>
      </c>
      <c r="K545" s="33" t="s">
        <v>45</v>
      </c>
      <c r="L545" s="27">
        <f>+L540*J545</f>
        <v>54.85795</v>
      </c>
    </row>
    <row r="546">
      <c r="A546" s="28" t="s">
        <v>46</v>
      </c>
      <c r="B546" s="1"/>
      <c r="C546" s="30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28" t="s">
        <v>53</v>
      </c>
      <c r="C547" s="30"/>
      <c r="D547" s="1"/>
      <c r="E547" s="1"/>
      <c r="F547" s="1"/>
      <c r="G547" s="1"/>
      <c r="H547" s="1"/>
      <c r="I547" s="1"/>
      <c r="J547" s="1"/>
      <c r="K547" s="1"/>
      <c r="L547" s="35"/>
    </row>
    <row r="548">
      <c r="A548" s="1"/>
      <c r="B548" s="1"/>
      <c r="C548" s="30">
        <v>13.0</v>
      </c>
      <c r="D548" s="6" t="s">
        <v>54</v>
      </c>
      <c r="E548" s="1"/>
      <c r="F548" s="1"/>
      <c r="G548" s="1"/>
      <c r="H548" s="1"/>
      <c r="I548" s="1"/>
      <c r="J548" s="36">
        <v>0.1</v>
      </c>
      <c r="K548" s="33" t="s">
        <v>45</v>
      </c>
      <c r="L548" s="27">
        <f>+L540*J548</f>
        <v>15.6737</v>
      </c>
    </row>
    <row r="549">
      <c r="A549" s="28" t="s">
        <v>51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5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37" t="s">
        <v>57</v>
      </c>
      <c r="L550" s="27">
        <f>+L548+L545+L542+L540</f>
        <v>250.7792</v>
      </c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5"/>
    </row>
    <row r="552">
      <c r="A552" s="28" t="s">
        <v>53</v>
      </c>
      <c r="B552" s="1"/>
      <c r="C552" s="1"/>
      <c r="D552" s="1"/>
      <c r="E552" s="1"/>
      <c r="F552" s="1"/>
      <c r="G552" s="1"/>
      <c r="H552" s="1"/>
      <c r="I552" s="1"/>
      <c r="J552" s="32">
        <v>0.45</v>
      </c>
      <c r="K552" s="37" t="s">
        <v>61</v>
      </c>
      <c r="L552" s="57">
        <f>+L550*J552</f>
        <v>112.85064</v>
      </c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5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41"/>
      <c r="K554" s="42" t="s">
        <v>62</v>
      </c>
      <c r="L554" s="181">
        <f>+L552+L550</f>
        <v>363.62984</v>
      </c>
    </row>
    <row r="555">
      <c r="A555" s="1"/>
      <c r="K555" s="42"/>
      <c r="L555" s="43"/>
    </row>
    <row r="556">
      <c r="A556" s="1"/>
      <c r="K556" s="42" t="s">
        <v>62</v>
      </c>
      <c r="L556" s="43">
        <f>+L554/8</f>
        <v>45.45373</v>
      </c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62">
      <c r="A562" s="1"/>
      <c r="B562" s="44" t="s">
        <v>65</v>
      </c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3" t="s">
        <v>1</v>
      </c>
      <c r="B564" s="34" t="s">
        <v>655</v>
      </c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5" t="s">
        <v>3</v>
      </c>
      <c r="B566" s="1"/>
      <c r="C566" s="6" t="s">
        <v>4</v>
      </c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7" t="s">
        <v>5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8" t="s">
        <v>6</v>
      </c>
      <c r="C569" s="9"/>
      <c r="D569" s="9"/>
      <c r="E569" s="9"/>
      <c r="F569" s="9"/>
      <c r="G569" s="9"/>
      <c r="H569" s="9"/>
      <c r="I569" s="9"/>
      <c r="J569" s="9"/>
      <c r="K569" s="9"/>
    </row>
    <row r="570">
      <c r="A570" s="10"/>
      <c r="B570" s="11" t="s">
        <v>7</v>
      </c>
      <c r="C570" s="12" t="s">
        <v>8</v>
      </c>
      <c r="D570" s="13"/>
      <c r="E570" s="11" t="s">
        <v>9</v>
      </c>
      <c r="F570" s="11" t="s">
        <v>10</v>
      </c>
      <c r="G570" s="11" t="s">
        <v>11</v>
      </c>
      <c r="H570" s="11" t="s">
        <v>10</v>
      </c>
      <c r="I570" s="14" t="s">
        <v>12</v>
      </c>
      <c r="J570" s="14" t="s">
        <v>10</v>
      </c>
      <c r="K570" s="14" t="s">
        <v>13</v>
      </c>
    </row>
    <row r="571">
      <c r="A571" s="10"/>
      <c r="B571" s="15">
        <v>1.0</v>
      </c>
      <c r="C571" s="16" t="s">
        <v>19</v>
      </c>
      <c r="E571" s="17">
        <v>3.0</v>
      </c>
      <c r="F571" s="17" t="s">
        <v>121</v>
      </c>
      <c r="G571" s="17">
        <v>12.0</v>
      </c>
      <c r="H571" s="17" t="s">
        <v>17</v>
      </c>
      <c r="I571" s="18">
        <v>329.0</v>
      </c>
      <c r="J571" s="19" t="s">
        <v>393</v>
      </c>
      <c r="K571" s="18">
        <v>24.68</v>
      </c>
    </row>
    <row r="572">
      <c r="A572" s="10"/>
      <c r="B572" s="15">
        <v>2.0</v>
      </c>
      <c r="C572" s="16" t="s">
        <v>656</v>
      </c>
      <c r="E572" s="17">
        <v>1.0</v>
      </c>
      <c r="F572" s="17" t="s">
        <v>77</v>
      </c>
      <c r="G572" s="17" t="s">
        <v>123</v>
      </c>
      <c r="H572" s="17" t="s">
        <v>78</v>
      </c>
      <c r="I572" s="18">
        <v>59.0</v>
      </c>
      <c r="J572" s="17" t="s">
        <v>657</v>
      </c>
      <c r="K572" s="18">
        <v>0.63</v>
      </c>
    </row>
    <row r="573">
      <c r="A573" s="10"/>
      <c r="B573" s="15">
        <v>3.0</v>
      </c>
      <c r="C573" s="16" t="s">
        <v>128</v>
      </c>
      <c r="E573" s="22">
        <v>42826.0</v>
      </c>
      <c r="F573" s="17" t="s">
        <v>77</v>
      </c>
      <c r="G573" s="17" t="s">
        <v>658</v>
      </c>
      <c r="H573" s="17" t="s">
        <v>17</v>
      </c>
      <c r="I573" s="53">
        <v>50.0</v>
      </c>
      <c r="J573" s="53" t="s">
        <v>650</v>
      </c>
      <c r="K573" s="18">
        <v>0.09</v>
      </c>
    </row>
    <row r="574">
      <c r="A574" s="10"/>
      <c r="B574" s="15">
        <v>4.0</v>
      </c>
      <c r="C574" s="16" t="s">
        <v>659</v>
      </c>
      <c r="E574" s="22">
        <v>42826.0</v>
      </c>
      <c r="F574" s="17" t="s">
        <v>660</v>
      </c>
      <c r="G574" s="17" t="s">
        <v>661</v>
      </c>
      <c r="H574" s="17" t="s">
        <v>78</v>
      </c>
      <c r="I574" s="18">
        <v>115.0</v>
      </c>
      <c r="J574" s="182" t="s">
        <v>26</v>
      </c>
      <c r="K574" s="18">
        <v>2.7</v>
      </c>
    </row>
    <row r="575">
      <c r="A575" s="10"/>
      <c r="B575" s="15">
        <v>5.0</v>
      </c>
      <c r="C575" s="16" t="s">
        <v>662</v>
      </c>
      <c r="E575" s="17">
        <v>1.0</v>
      </c>
      <c r="F575" s="17" t="s">
        <v>77</v>
      </c>
      <c r="G575" s="180" t="s">
        <v>16</v>
      </c>
      <c r="H575" s="17" t="s">
        <v>16</v>
      </c>
      <c r="I575" s="18">
        <v>5.0</v>
      </c>
      <c r="J575" s="18" t="s">
        <v>209</v>
      </c>
      <c r="K575" s="18">
        <v>5.0</v>
      </c>
    </row>
    <row r="576">
      <c r="A576" s="10"/>
      <c r="B576" s="15">
        <v>6.0</v>
      </c>
      <c r="C576" s="16" t="s">
        <v>663</v>
      </c>
      <c r="E576" s="17">
        <v>1.0</v>
      </c>
      <c r="F576" s="17" t="s">
        <v>77</v>
      </c>
      <c r="G576" s="180" t="s">
        <v>16</v>
      </c>
      <c r="H576" s="17" t="s">
        <v>16</v>
      </c>
      <c r="I576" s="180" t="s">
        <v>16</v>
      </c>
      <c r="J576" s="17" t="s">
        <v>16</v>
      </c>
      <c r="K576" s="18">
        <v>0.0</v>
      </c>
    </row>
    <row r="577">
      <c r="A577" s="10"/>
      <c r="B577" s="15">
        <v>7.0</v>
      </c>
      <c r="C577" s="16" t="s">
        <v>664</v>
      </c>
      <c r="E577" s="17">
        <v>1.0</v>
      </c>
      <c r="F577" s="17" t="s">
        <v>99</v>
      </c>
      <c r="G577" s="17">
        <v>8.0</v>
      </c>
      <c r="H577" s="17" t="s">
        <v>17</v>
      </c>
      <c r="I577" s="18">
        <v>205.0</v>
      </c>
      <c r="J577" s="21" t="s">
        <v>485</v>
      </c>
      <c r="K577" s="18">
        <v>102.5</v>
      </c>
    </row>
    <row r="578">
      <c r="A578" s="10"/>
      <c r="B578" s="15">
        <v>8.0</v>
      </c>
      <c r="C578" s="16" t="s">
        <v>186</v>
      </c>
      <c r="E578" s="17">
        <v>2.0</v>
      </c>
      <c r="F578" s="17" t="s">
        <v>10</v>
      </c>
      <c r="G578" s="17" t="s">
        <v>16</v>
      </c>
      <c r="H578" s="15"/>
      <c r="I578" s="18">
        <v>140.0</v>
      </c>
      <c r="J578" s="19" t="s">
        <v>18</v>
      </c>
      <c r="K578" s="18">
        <v>9.33</v>
      </c>
    </row>
    <row r="579">
      <c r="A579" s="10"/>
      <c r="B579" s="15">
        <v>9.0</v>
      </c>
      <c r="C579" s="16" t="s">
        <v>486</v>
      </c>
      <c r="E579" s="17">
        <v>1.0</v>
      </c>
      <c r="F579" s="17" t="s">
        <v>99</v>
      </c>
      <c r="G579" s="17">
        <v>8.0</v>
      </c>
      <c r="H579" s="17" t="s">
        <v>17</v>
      </c>
      <c r="I579" s="18">
        <v>190.0</v>
      </c>
      <c r="J579" s="17" t="s">
        <v>487</v>
      </c>
      <c r="K579" s="18">
        <v>47.5</v>
      </c>
    </row>
    <row r="580">
      <c r="A580" s="10"/>
      <c r="B580" s="17">
        <v>10.0</v>
      </c>
      <c r="C580" s="16" t="s">
        <v>82</v>
      </c>
      <c r="E580" s="17">
        <v>12.0</v>
      </c>
      <c r="F580" s="17" t="s">
        <v>15</v>
      </c>
      <c r="G580" s="17" t="s">
        <v>16</v>
      </c>
      <c r="H580" s="17" t="s">
        <v>16</v>
      </c>
      <c r="I580" s="18">
        <v>110.0</v>
      </c>
      <c r="J580" s="17" t="s">
        <v>83</v>
      </c>
      <c r="K580" s="23">
        <v>5.28</v>
      </c>
    </row>
    <row r="581">
      <c r="A581" s="10"/>
      <c r="B581" s="17">
        <v>11.0</v>
      </c>
      <c r="C581" s="16" t="s">
        <v>42</v>
      </c>
      <c r="E581" s="17">
        <v>12.0</v>
      </c>
      <c r="F581" s="17" t="s">
        <v>15</v>
      </c>
      <c r="G581" s="17" t="s">
        <v>16</v>
      </c>
      <c r="H581" s="17" t="s">
        <v>16</v>
      </c>
      <c r="I581" s="18">
        <v>350.0</v>
      </c>
      <c r="J581" s="17" t="s">
        <v>412</v>
      </c>
      <c r="K581" s="23">
        <v>45.65</v>
      </c>
    </row>
    <row r="582">
      <c r="A582" s="10"/>
      <c r="B582" s="17">
        <v>12.0</v>
      </c>
      <c r="C582" s="16" t="s">
        <v>55</v>
      </c>
      <c r="E582" s="17">
        <v>12.0</v>
      </c>
      <c r="F582" s="17" t="s">
        <v>15</v>
      </c>
      <c r="G582" s="17" t="s">
        <v>16</v>
      </c>
      <c r="H582" s="17" t="s">
        <v>16</v>
      </c>
      <c r="I582" s="18">
        <v>110.0</v>
      </c>
      <c r="J582" s="17" t="s">
        <v>56</v>
      </c>
      <c r="K582" s="23">
        <v>5.28</v>
      </c>
    </row>
    <row r="583">
      <c r="A583" s="10"/>
      <c r="B583" s="15"/>
      <c r="E583" s="15"/>
      <c r="F583" s="15"/>
      <c r="G583" s="15"/>
      <c r="H583" s="15"/>
      <c r="I583" s="24"/>
      <c r="J583" s="15"/>
      <c r="K583" s="25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26" t="s">
        <v>45</v>
      </c>
      <c r="K584" s="27">
        <f>SUM(K571:K583)</f>
        <v>248.64</v>
      </c>
    </row>
    <row r="585">
      <c r="A585" s="28" t="s">
        <v>46</v>
      </c>
      <c r="B585" s="1"/>
      <c r="C585" s="1"/>
      <c r="D585" s="1"/>
      <c r="E585" s="1"/>
      <c r="F585" s="1"/>
      <c r="G585" s="1"/>
      <c r="H585" s="1"/>
      <c r="I585" s="1" t="s">
        <v>47</v>
      </c>
      <c r="J585" s="1"/>
      <c r="K585" s="29"/>
    </row>
    <row r="586">
      <c r="A586" s="1"/>
      <c r="B586" s="30">
        <v>11.0</v>
      </c>
      <c r="C586" s="6" t="s">
        <v>48</v>
      </c>
      <c r="D586" s="1"/>
      <c r="E586" s="1"/>
      <c r="F586" s="31" t="s">
        <v>49</v>
      </c>
      <c r="G586" s="1"/>
      <c r="H586" s="1"/>
      <c r="I586" s="36">
        <v>0.15</v>
      </c>
      <c r="J586" s="33" t="s">
        <v>45</v>
      </c>
      <c r="K586" s="27">
        <f>+K584*I586</f>
        <v>37.296</v>
      </c>
    </row>
    <row r="587">
      <c r="A587" s="1"/>
      <c r="B587" s="30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28" t="s">
        <v>51</v>
      </c>
      <c r="B588" s="30"/>
      <c r="C588" s="1"/>
      <c r="D588" s="1"/>
      <c r="E588" s="1"/>
      <c r="F588" s="1"/>
      <c r="G588" s="1"/>
      <c r="H588" s="1"/>
      <c r="I588" s="1"/>
      <c r="J588" s="1"/>
      <c r="K588" s="35"/>
    </row>
    <row r="589">
      <c r="A589" s="1"/>
      <c r="B589" s="30">
        <v>12.0</v>
      </c>
      <c r="C589" s="6" t="s">
        <v>52</v>
      </c>
      <c r="D589" s="1"/>
      <c r="E589" s="1"/>
      <c r="F589" s="1"/>
      <c r="G589" s="1"/>
      <c r="H589" s="1"/>
      <c r="I589" s="36">
        <v>0.35</v>
      </c>
      <c r="J589" s="33" t="s">
        <v>45</v>
      </c>
      <c r="K589" s="27">
        <f>+K584*I589</f>
        <v>87.024</v>
      </c>
    </row>
    <row r="590">
      <c r="A590" s="1"/>
      <c r="B590" s="30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28" t="s">
        <v>53</v>
      </c>
      <c r="B591" s="30"/>
      <c r="C591" s="1"/>
      <c r="D591" s="1"/>
      <c r="E591" s="1"/>
      <c r="F591" s="1"/>
      <c r="G591" s="1"/>
      <c r="H591" s="1"/>
      <c r="I591" s="1"/>
      <c r="J591" s="1"/>
      <c r="K591" s="35"/>
    </row>
    <row r="592">
      <c r="A592" s="1"/>
      <c r="B592" s="30">
        <v>13.0</v>
      </c>
      <c r="C592" s="6" t="s">
        <v>54</v>
      </c>
      <c r="D592" s="1"/>
      <c r="E592" s="1"/>
      <c r="F592" s="1"/>
      <c r="G592" s="1"/>
      <c r="H592" s="1"/>
      <c r="I592" s="36">
        <v>0.1</v>
      </c>
      <c r="J592" s="33" t="s">
        <v>45</v>
      </c>
      <c r="K592" s="27">
        <f>+K584*I592</f>
        <v>24.864</v>
      </c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35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37" t="s">
        <v>57</v>
      </c>
      <c r="K594" s="27">
        <f>+K592+K589+K586+K584</f>
        <v>397.824</v>
      </c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35"/>
    </row>
    <row r="596">
      <c r="A596" s="1"/>
      <c r="B596" s="1"/>
      <c r="C596" s="1"/>
      <c r="D596" s="1"/>
      <c r="E596" s="1"/>
      <c r="F596" s="1"/>
      <c r="G596" s="1"/>
      <c r="H596" s="1"/>
      <c r="I596" s="32">
        <v>0.4</v>
      </c>
      <c r="J596" s="37" t="s">
        <v>61</v>
      </c>
      <c r="K596" s="57">
        <f>+K594*I596</f>
        <v>159.1296</v>
      </c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35"/>
    </row>
    <row r="598">
      <c r="A598" s="1"/>
      <c r="B598" s="1"/>
      <c r="C598" s="1"/>
      <c r="D598" s="1"/>
      <c r="E598" s="1"/>
      <c r="F598" s="1"/>
      <c r="G598" s="1"/>
      <c r="H598" s="1"/>
      <c r="I598" s="41"/>
      <c r="J598" s="183" t="s">
        <v>665</v>
      </c>
      <c r="K598" s="181">
        <f>+K596+K594</f>
        <v>556.9536</v>
      </c>
    </row>
    <row r="600">
      <c r="J600" s="42" t="s">
        <v>62</v>
      </c>
      <c r="K600" s="181">
        <f>+K598/12</f>
        <v>46.4128</v>
      </c>
    </row>
    <row r="605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</row>
    <row r="606">
      <c r="A606" s="185"/>
      <c r="B606" s="186" t="s">
        <v>0</v>
      </c>
      <c r="L606" s="184"/>
      <c r="M606" s="184"/>
    </row>
    <row r="607">
      <c r="A607" s="185"/>
      <c r="B607" s="185"/>
      <c r="C607" s="185"/>
      <c r="D607" s="185"/>
      <c r="E607" s="185"/>
      <c r="F607" s="185"/>
      <c r="G607" s="185"/>
      <c r="H607" s="185"/>
      <c r="I607" s="185"/>
      <c r="J607" s="185"/>
      <c r="K607" s="185"/>
      <c r="L607" s="184"/>
      <c r="M607" s="184"/>
    </row>
    <row r="608">
      <c r="A608" s="3" t="s">
        <v>1</v>
      </c>
      <c r="B608" s="4" t="s">
        <v>666</v>
      </c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5" t="s">
        <v>3</v>
      </c>
      <c r="B610" s="1"/>
      <c r="C610" s="6" t="s">
        <v>4</v>
      </c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7" t="s">
        <v>5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8" t="s">
        <v>6</v>
      </c>
      <c r="C613" s="9"/>
      <c r="D613" s="9"/>
      <c r="E613" s="9"/>
      <c r="F613" s="9"/>
      <c r="G613" s="9"/>
      <c r="H613" s="9"/>
      <c r="I613" s="9"/>
      <c r="J613" s="9"/>
      <c r="K613" s="9"/>
    </row>
    <row r="614">
      <c r="A614" s="10"/>
      <c r="B614" s="11" t="s">
        <v>7</v>
      </c>
      <c r="C614" s="12" t="s">
        <v>8</v>
      </c>
      <c r="D614" s="13"/>
      <c r="E614" s="11" t="s">
        <v>9</v>
      </c>
      <c r="F614" s="11" t="s">
        <v>10</v>
      </c>
      <c r="G614" s="11" t="s">
        <v>11</v>
      </c>
      <c r="H614" s="11" t="s">
        <v>10</v>
      </c>
      <c r="I614" s="14" t="s">
        <v>12</v>
      </c>
      <c r="J614" s="14" t="s">
        <v>10</v>
      </c>
      <c r="K614" s="14" t="s">
        <v>13</v>
      </c>
    </row>
    <row r="615">
      <c r="A615" s="10"/>
      <c r="B615" s="15">
        <v>1.0</v>
      </c>
      <c r="C615" s="16" t="s">
        <v>14</v>
      </c>
      <c r="E615" s="17">
        <v>6.0</v>
      </c>
      <c r="F615" s="17" t="s">
        <v>15</v>
      </c>
      <c r="G615" s="17" t="s">
        <v>16</v>
      </c>
      <c r="H615" s="17" t="s">
        <v>17</v>
      </c>
      <c r="I615" s="18">
        <v>145.0</v>
      </c>
      <c r="J615" s="19" t="s">
        <v>18</v>
      </c>
      <c r="K615" s="18">
        <v>29.0</v>
      </c>
    </row>
    <row r="616">
      <c r="A616" s="10"/>
      <c r="B616" s="15">
        <v>2.0</v>
      </c>
      <c r="C616" s="16" t="s">
        <v>19</v>
      </c>
      <c r="E616" s="17">
        <v>1.0</v>
      </c>
      <c r="F616" s="17" t="s">
        <v>20</v>
      </c>
      <c r="G616" s="38">
        <v>43316.0</v>
      </c>
      <c r="H616" s="17" t="s">
        <v>17</v>
      </c>
      <c r="I616" s="18">
        <v>132.0</v>
      </c>
      <c r="J616" s="19" t="s">
        <v>21</v>
      </c>
      <c r="K616" s="20">
        <v>7.92</v>
      </c>
    </row>
    <row r="617">
      <c r="A617" s="10"/>
      <c r="B617" s="15">
        <v>3.0</v>
      </c>
      <c r="C617" s="16" t="s">
        <v>22</v>
      </c>
      <c r="E617" s="17">
        <v>1.0</v>
      </c>
      <c r="F617" s="17" t="s">
        <v>20</v>
      </c>
      <c r="G617" s="38">
        <v>43288.0</v>
      </c>
      <c r="H617" s="17" t="s">
        <v>17</v>
      </c>
      <c r="I617" s="18">
        <v>249.0</v>
      </c>
      <c r="J617" s="21" t="s">
        <v>23</v>
      </c>
      <c r="K617" s="20">
        <v>23.97</v>
      </c>
    </row>
    <row r="618">
      <c r="A618" s="10"/>
      <c r="B618" s="15">
        <v>4.0</v>
      </c>
      <c r="C618" s="16" t="s">
        <v>24</v>
      </c>
      <c r="E618" s="17" t="s">
        <v>25</v>
      </c>
      <c r="F618" s="17" t="s">
        <v>20</v>
      </c>
      <c r="G618" s="38">
        <v>43261.0</v>
      </c>
      <c r="H618" s="17" t="s">
        <v>17</v>
      </c>
      <c r="I618" s="18">
        <v>149.0</v>
      </c>
      <c r="J618" s="19" t="s">
        <v>26</v>
      </c>
      <c r="K618" s="20">
        <v>19.7</v>
      </c>
    </row>
    <row r="619">
      <c r="A619" s="10"/>
      <c r="B619" s="15">
        <v>5.0</v>
      </c>
      <c r="C619" s="16" t="s">
        <v>27</v>
      </c>
      <c r="E619" s="17">
        <v>1.0</v>
      </c>
      <c r="F619" s="17" t="s">
        <v>20</v>
      </c>
      <c r="G619" s="17">
        <v>6.0</v>
      </c>
      <c r="H619" s="17" t="s">
        <v>17</v>
      </c>
      <c r="I619" s="18">
        <v>454.0</v>
      </c>
      <c r="J619" s="19" t="s">
        <v>28</v>
      </c>
      <c r="K619" s="18">
        <v>42.56</v>
      </c>
    </row>
    <row r="620">
      <c r="A620" s="10"/>
      <c r="B620" s="15">
        <v>6.0</v>
      </c>
      <c r="C620" s="16" t="s">
        <v>29</v>
      </c>
      <c r="E620" s="22">
        <v>42767.0</v>
      </c>
      <c r="F620" s="17" t="s">
        <v>20</v>
      </c>
      <c r="G620" s="17">
        <v>2.0</v>
      </c>
      <c r="H620" s="17" t="s">
        <v>17</v>
      </c>
      <c r="I620" s="18">
        <v>119.0</v>
      </c>
      <c r="J620" s="19" t="s">
        <v>30</v>
      </c>
      <c r="K620" s="18">
        <v>34.0</v>
      </c>
    </row>
    <row r="621">
      <c r="A621" s="10"/>
      <c r="B621" s="15">
        <v>7.0</v>
      </c>
      <c r="C621" s="16" t="s">
        <v>31</v>
      </c>
      <c r="E621" s="17">
        <v>2.0</v>
      </c>
      <c r="F621" s="17" t="s">
        <v>32</v>
      </c>
      <c r="G621" s="17" t="s">
        <v>33</v>
      </c>
      <c r="H621" s="17" t="s">
        <v>17</v>
      </c>
      <c r="I621" s="18">
        <v>55.0</v>
      </c>
      <c r="J621" s="19" t="s">
        <v>34</v>
      </c>
      <c r="K621" s="18">
        <v>0.57</v>
      </c>
    </row>
    <row r="622">
      <c r="A622" s="10"/>
      <c r="B622" s="15">
        <v>8.0</v>
      </c>
      <c r="C622" s="16" t="s">
        <v>35</v>
      </c>
      <c r="E622" s="17">
        <v>2.0</v>
      </c>
      <c r="F622" s="17" t="s">
        <v>32</v>
      </c>
      <c r="G622" s="17" t="s">
        <v>36</v>
      </c>
      <c r="H622" s="17" t="s">
        <v>17</v>
      </c>
      <c r="I622" s="18">
        <v>77.0</v>
      </c>
      <c r="J622" s="19" t="s">
        <v>37</v>
      </c>
      <c r="K622" s="20">
        <v>1.35</v>
      </c>
    </row>
    <row r="623">
      <c r="A623" s="10"/>
      <c r="B623" s="15">
        <v>9.0</v>
      </c>
      <c r="C623" s="16" t="s">
        <v>38</v>
      </c>
      <c r="E623" s="17">
        <v>2.0</v>
      </c>
      <c r="F623" s="17" t="s">
        <v>32</v>
      </c>
      <c r="G623" s="17" t="s">
        <v>33</v>
      </c>
      <c r="H623" s="17" t="s">
        <v>17</v>
      </c>
      <c r="I623" s="18">
        <v>179.0</v>
      </c>
      <c r="J623" s="17" t="s">
        <v>39</v>
      </c>
      <c r="K623" s="18">
        <v>51.14</v>
      </c>
    </row>
    <row r="624">
      <c r="A624" s="10"/>
      <c r="B624" s="17">
        <v>10.0</v>
      </c>
      <c r="C624" s="16" t="s">
        <v>58</v>
      </c>
      <c r="E624" s="17">
        <v>1.0</v>
      </c>
      <c r="F624" s="17" t="s">
        <v>76</v>
      </c>
      <c r="G624" s="17" t="s">
        <v>16</v>
      </c>
      <c r="H624" s="17" t="s">
        <v>16</v>
      </c>
      <c r="I624" s="18">
        <v>30.0</v>
      </c>
      <c r="J624" s="17" t="s">
        <v>209</v>
      </c>
      <c r="L624" s="23">
        <v>30.0</v>
      </c>
    </row>
    <row r="625">
      <c r="A625" s="10"/>
      <c r="B625" s="17">
        <v>11.0</v>
      </c>
      <c r="C625" s="16" t="s">
        <v>42</v>
      </c>
      <c r="E625" s="17">
        <v>12.0</v>
      </c>
      <c r="F625" s="17" t="s">
        <v>15</v>
      </c>
      <c r="G625" s="17" t="s">
        <v>16</v>
      </c>
      <c r="H625" s="17" t="s">
        <v>16</v>
      </c>
      <c r="I625" s="18">
        <v>350.0</v>
      </c>
      <c r="J625" s="17" t="s">
        <v>412</v>
      </c>
      <c r="L625" s="23">
        <v>5.0</v>
      </c>
    </row>
    <row r="626">
      <c r="A626" s="10"/>
      <c r="B626" s="17">
        <v>12.0</v>
      </c>
      <c r="C626" s="16" t="s">
        <v>67</v>
      </c>
      <c r="E626" s="17">
        <v>24.0</v>
      </c>
      <c r="F626" s="17" t="s">
        <v>86</v>
      </c>
      <c r="G626" s="17">
        <v>9.0</v>
      </c>
      <c r="H626" s="17" t="s">
        <v>87</v>
      </c>
      <c r="I626" s="18">
        <v>930.0</v>
      </c>
      <c r="J626" s="21" t="s">
        <v>23</v>
      </c>
      <c r="L626" s="16">
        <v>104.63</v>
      </c>
    </row>
    <row r="627">
      <c r="A627" s="10"/>
      <c r="B627" s="17">
        <v>13.0</v>
      </c>
      <c r="C627" s="16" t="s">
        <v>89</v>
      </c>
      <c r="E627" s="17">
        <v>24.0</v>
      </c>
      <c r="F627" s="17" t="s">
        <v>86</v>
      </c>
      <c r="G627" s="17">
        <v>9.0</v>
      </c>
      <c r="H627" s="17" t="s">
        <v>87</v>
      </c>
      <c r="I627" s="18">
        <v>600.0</v>
      </c>
      <c r="J627" s="17" t="s">
        <v>90</v>
      </c>
      <c r="K627" s="16"/>
    </row>
    <row r="628">
      <c r="A628" s="10"/>
      <c r="B628" s="17">
        <v>14.0</v>
      </c>
      <c r="C628" s="16" t="s">
        <v>70</v>
      </c>
      <c r="E628" s="17">
        <v>24.0</v>
      </c>
      <c r="F628" s="17" t="s">
        <v>86</v>
      </c>
      <c r="G628" s="17">
        <v>9.0</v>
      </c>
      <c r="H628" s="17" t="s">
        <v>87</v>
      </c>
      <c r="I628" s="18">
        <v>218.0</v>
      </c>
      <c r="J628" s="187" t="s">
        <v>667</v>
      </c>
      <c r="K628" s="16"/>
      <c r="L628" s="23">
        <v>185.09</v>
      </c>
    </row>
    <row r="629">
      <c r="A629" s="10"/>
      <c r="B629" s="15"/>
      <c r="E629" s="15"/>
      <c r="F629" s="15"/>
      <c r="G629" s="15"/>
      <c r="H629" s="15"/>
      <c r="I629" s="24"/>
      <c r="J629" s="15"/>
      <c r="K629" s="39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26" t="s">
        <v>45</v>
      </c>
      <c r="K630" s="27">
        <f>SUM(K615:K629)</f>
        <v>210.21</v>
      </c>
    </row>
    <row r="631">
      <c r="A631" s="28" t="s">
        <v>46</v>
      </c>
      <c r="B631" s="1"/>
      <c r="C631" s="1"/>
      <c r="D631" s="1"/>
      <c r="E631" s="1"/>
      <c r="F631" s="1"/>
      <c r="G631" s="1"/>
      <c r="H631" s="1"/>
      <c r="I631" s="1" t="s">
        <v>47</v>
      </c>
      <c r="J631" s="1"/>
      <c r="K631" s="29"/>
    </row>
    <row r="632">
      <c r="A632" s="1"/>
      <c r="B632" s="30">
        <v>11.0</v>
      </c>
      <c r="C632" s="6" t="s">
        <v>48</v>
      </c>
      <c r="D632" s="1"/>
      <c r="E632" s="1"/>
      <c r="F632" s="31" t="s">
        <v>49</v>
      </c>
      <c r="G632" s="1"/>
      <c r="H632" s="1"/>
      <c r="I632" s="36">
        <v>0.15</v>
      </c>
      <c r="J632" s="33" t="s">
        <v>45</v>
      </c>
      <c r="K632" s="27">
        <f>+K630*I632</f>
        <v>31.5315</v>
      </c>
    </row>
    <row r="633">
      <c r="A633" s="1"/>
      <c r="B633" s="30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28" t="s">
        <v>51</v>
      </c>
      <c r="B634" s="30"/>
      <c r="C634" s="1"/>
      <c r="D634" s="1"/>
      <c r="E634" s="1"/>
      <c r="F634" s="1"/>
      <c r="G634" s="1"/>
      <c r="H634" s="1"/>
      <c r="I634" s="1"/>
      <c r="J634" s="1"/>
      <c r="K634" s="35"/>
    </row>
    <row r="635">
      <c r="A635" s="1"/>
      <c r="B635" s="30">
        <v>12.0</v>
      </c>
      <c r="C635" s="6" t="s">
        <v>52</v>
      </c>
      <c r="D635" s="1"/>
      <c r="E635" s="1"/>
      <c r="F635" s="1"/>
      <c r="G635" s="1"/>
      <c r="H635" s="1"/>
      <c r="I635" s="32">
        <v>0.25</v>
      </c>
      <c r="J635" s="33" t="s">
        <v>45</v>
      </c>
      <c r="K635" s="27">
        <f>+K630*I635</f>
        <v>52.5525</v>
      </c>
    </row>
    <row r="636">
      <c r="A636" s="1"/>
      <c r="B636" s="30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28" t="s">
        <v>53</v>
      </c>
      <c r="B637" s="30"/>
      <c r="C637" s="1"/>
      <c r="D637" s="1"/>
      <c r="E637" s="1"/>
      <c r="F637" s="1"/>
      <c r="G637" s="1"/>
      <c r="H637" s="1"/>
      <c r="I637" s="1"/>
      <c r="J637" s="1"/>
      <c r="K637" s="35"/>
    </row>
    <row r="638">
      <c r="A638" s="1"/>
      <c r="B638" s="30">
        <v>13.0</v>
      </c>
      <c r="C638" s="6" t="s">
        <v>54</v>
      </c>
      <c r="D638" s="1"/>
      <c r="E638" s="1"/>
      <c r="F638" s="1"/>
      <c r="G638" s="1"/>
      <c r="H638" s="1"/>
      <c r="I638" s="32">
        <v>0.3</v>
      </c>
      <c r="J638" s="33" t="s">
        <v>45</v>
      </c>
      <c r="K638" s="27">
        <f>+K630*I638</f>
        <v>63.063</v>
      </c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35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37" t="s">
        <v>57</v>
      </c>
      <c r="K640" s="27">
        <f>+K638+K635+K632+K630</f>
        <v>357.357</v>
      </c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35"/>
    </row>
    <row r="642">
      <c r="A642" s="1"/>
      <c r="B642" s="1"/>
      <c r="C642" s="1"/>
      <c r="D642" s="1"/>
      <c r="E642" s="1"/>
      <c r="F642" s="1"/>
      <c r="G642" s="1"/>
      <c r="H642" s="1"/>
      <c r="I642" s="32">
        <v>1.01</v>
      </c>
      <c r="J642" s="37" t="s">
        <v>61</v>
      </c>
      <c r="K642" s="40">
        <f>+K640*I642</f>
        <v>360.93057</v>
      </c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35"/>
    </row>
    <row r="644">
      <c r="A644" s="1"/>
      <c r="B644" s="1"/>
      <c r="C644" s="1"/>
      <c r="D644" s="1"/>
      <c r="E644" s="1"/>
      <c r="F644" s="1"/>
      <c r="G644" s="1"/>
      <c r="H644" s="1"/>
      <c r="I644" s="41"/>
      <c r="J644" s="42" t="s">
        <v>62</v>
      </c>
      <c r="K644" s="27">
        <f>+K642+K640</f>
        <v>718.28757</v>
      </c>
    </row>
    <row r="646">
      <c r="J646" s="42" t="s">
        <v>62</v>
      </c>
      <c r="K646" s="43">
        <f>+K644/8</f>
        <v>89.78594625</v>
      </c>
      <c r="L646" s="16"/>
    </row>
    <row r="653">
      <c r="A653" s="1"/>
      <c r="B653" s="44" t="s">
        <v>65</v>
      </c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3" t="s">
        <v>1</v>
      </c>
      <c r="B655" s="4" t="s">
        <v>668</v>
      </c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5" t="s">
        <v>3</v>
      </c>
      <c r="B657" s="1"/>
      <c r="C657" s="6" t="s">
        <v>4</v>
      </c>
      <c r="D657" s="1"/>
      <c r="E657" s="1"/>
      <c r="F657" s="1"/>
      <c r="G657" s="1"/>
      <c r="H657" s="1"/>
      <c r="I657" s="1"/>
      <c r="J657" s="1"/>
      <c r="K657" s="1"/>
      <c r="N657" s="16" t="s">
        <v>95</v>
      </c>
      <c r="P657" s="17">
        <v>12.0</v>
      </c>
      <c r="Q657" s="17" t="s">
        <v>68</v>
      </c>
      <c r="R657" s="17">
        <v>6.0</v>
      </c>
      <c r="S657" s="17" t="s">
        <v>17</v>
      </c>
      <c r="T657" s="18">
        <v>200.0</v>
      </c>
      <c r="U657" s="21" t="s">
        <v>97</v>
      </c>
      <c r="V657" s="23">
        <v>75.0</v>
      </c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7" t="s">
        <v>5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8" t="s">
        <v>6</v>
      </c>
      <c r="C660" s="9"/>
      <c r="D660" s="9"/>
      <c r="E660" s="9"/>
      <c r="F660" s="9"/>
      <c r="G660" s="9"/>
      <c r="H660" s="9"/>
      <c r="I660" s="9"/>
      <c r="J660" s="9"/>
      <c r="K660" s="9"/>
    </row>
    <row r="661">
      <c r="A661" s="10"/>
      <c r="B661" s="11" t="s">
        <v>7</v>
      </c>
      <c r="C661" s="12" t="s">
        <v>8</v>
      </c>
      <c r="D661" s="13"/>
      <c r="E661" s="11" t="s">
        <v>9</v>
      </c>
      <c r="F661" s="11" t="s">
        <v>10</v>
      </c>
      <c r="G661" s="11" t="s">
        <v>11</v>
      </c>
      <c r="H661" s="11" t="s">
        <v>10</v>
      </c>
      <c r="I661" s="14" t="s">
        <v>12</v>
      </c>
      <c r="J661" s="14" t="s">
        <v>10</v>
      </c>
      <c r="K661" s="14" t="s">
        <v>13</v>
      </c>
    </row>
    <row r="662">
      <c r="A662" s="10"/>
      <c r="B662" s="15">
        <v>1.0</v>
      </c>
      <c r="C662" s="16" t="s">
        <v>14</v>
      </c>
      <c r="E662" s="17">
        <v>6.0</v>
      </c>
      <c r="F662" s="17" t="s">
        <v>15</v>
      </c>
      <c r="G662" s="17" t="s">
        <v>16</v>
      </c>
      <c r="H662" s="17" t="s">
        <v>17</v>
      </c>
      <c r="I662" s="18">
        <v>145.0</v>
      </c>
      <c r="J662" s="19" t="s">
        <v>18</v>
      </c>
      <c r="K662" s="18">
        <v>29.0</v>
      </c>
    </row>
    <row r="663">
      <c r="A663" s="10"/>
      <c r="B663" s="15">
        <v>2.0</v>
      </c>
      <c r="C663" s="16" t="s">
        <v>19</v>
      </c>
      <c r="E663" s="17">
        <v>1.0</v>
      </c>
      <c r="F663" s="17" t="s">
        <v>20</v>
      </c>
      <c r="G663" s="38">
        <v>43316.0</v>
      </c>
      <c r="H663" s="17" t="s">
        <v>17</v>
      </c>
      <c r="I663" s="18">
        <v>132.0</v>
      </c>
      <c r="J663" s="19" t="s">
        <v>21</v>
      </c>
      <c r="K663" s="20">
        <v>7.92</v>
      </c>
    </row>
    <row r="664">
      <c r="A664" s="10"/>
      <c r="B664" s="15">
        <v>3.0</v>
      </c>
      <c r="C664" s="16" t="s">
        <v>22</v>
      </c>
      <c r="E664" s="17">
        <v>1.0</v>
      </c>
      <c r="F664" s="17" t="s">
        <v>20</v>
      </c>
      <c r="G664" s="38">
        <v>43288.0</v>
      </c>
      <c r="H664" s="17" t="s">
        <v>17</v>
      </c>
      <c r="I664" s="18">
        <v>249.0</v>
      </c>
      <c r="J664" s="21" t="s">
        <v>23</v>
      </c>
      <c r="K664" s="20">
        <v>23.97</v>
      </c>
    </row>
    <row r="665">
      <c r="A665" s="10"/>
      <c r="B665" s="15">
        <v>4.0</v>
      </c>
      <c r="C665" s="16" t="s">
        <v>24</v>
      </c>
      <c r="E665" s="17" t="s">
        <v>25</v>
      </c>
      <c r="F665" s="17" t="s">
        <v>20</v>
      </c>
      <c r="G665" s="38">
        <v>43261.0</v>
      </c>
      <c r="H665" s="17" t="s">
        <v>17</v>
      </c>
      <c r="I665" s="18">
        <v>149.0</v>
      </c>
      <c r="J665" s="19" t="s">
        <v>26</v>
      </c>
      <c r="K665" s="20">
        <v>19.7</v>
      </c>
    </row>
    <row r="666">
      <c r="A666" s="10"/>
      <c r="B666" s="15">
        <v>5.0</v>
      </c>
      <c r="C666" s="16" t="s">
        <v>27</v>
      </c>
      <c r="E666" s="17">
        <v>1.0</v>
      </c>
      <c r="F666" s="17" t="s">
        <v>20</v>
      </c>
      <c r="G666" s="17">
        <v>6.0</v>
      </c>
      <c r="H666" s="17" t="s">
        <v>17</v>
      </c>
      <c r="I666" s="18">
        <v>454.0</v>
      </c>
      <c r="J666" s="19" t="s">
        <v>28</v>
      </c>
      <c r="K666" s="18">
        <v>42.56</v>
      </c>
    </row>
    <row r="667">
      <c r="A667" s="10"/>
      <c r="B667" s="15">
        <v>6.0</v>
      </c>
      <c r="C667" s="16" t="s">
        <v>29</v>
      </c>
      <c r="E667" s="22">
        <v>42767.0</v>
      </c>
      <c r="F667" s="17" t="s">
        <v>20</v>
      </c>
      <c r="G667" s="17">
        <v>2.0</v>
      </c>
      <c r="H667" s="17" t="s">
        <v>17</v>
      </c>
      <c r="I667" s="18">
        <v>119.0</v>
      </c>
      <c r="J667" s="19" t="s">
        <v>30</v>
      </c>
      <c r="K667" s="18">
        <v>34.0</v>
      </c>
    </row>
    <row r="668">
      <c r="A668" s="10"/>
      <c r="B668" s="15">
        <v>7.0</v>
      </c>
      <c r="C668" s="16" t="s">
        <v>31</v>
      </c>
      <c r="E668" s="17">
        <v>2.0</v>
      </c>
      <c r="F668" s="17" t="s">
        <v>32</v>
      </c>
      <c r="G668" s="17" t="s">
        <v>33</v>
      </c>
      <c r="H668" s="17" t="s">
        <v>17</v>
      </c>
      <c r="I668" s="18">
        <v>55.0</v>
      </c>
      <c r="J668" s="19" t="s">
        <v>34</v>
      </c>
      <c r="K668" s="18">
        <v>0.57</v>
      </c>
    </row>
    <row r="669">
      <c r="A669" s="10"/>
      <c r="B669" s="15">
        <v>8.0</v>
      </c>
      <c r="C669" s="16" t="s">
        <v>35</v>
      </c>
      <c r="E669" s="17">
        <v>2.0</v>
      </c>
      <c r="F669" s="17" t="s">
        <v>32</v>
      </c>
      <c r="G669" s="17" t="s">
        <v>36</v>
      </c>
      <c r="H669" s="17" t="s">
        <v>17</v>
      </c>
      <c r="I669" s="18">
        <v>77.0</v>
      </c>
      <c r="J669" s="19" t="s">
        <v>37</v>
      </c>
      <c r="K669" s="20">
        <v>1.35</v>
      </c>
    </row>
    <row r="670">
      <c r="A670" s="10"/>
      <c r="B670" s="15">
        <v>9.0</v>
      </c>
      <c r="C670" s="16" t="s">
        <v>38</v>
      </c>
      <c r="E670" s="17">
        <v>2.0</v>
      </c>
      <c r="F670" s="17" t="s">
        <v>32</v>
      </c>
      <c r="G670" s="17" t="s">
        <v>33</v>
      </c>
      <c r="H670" s="17" t="s">
        <v>17</v>
      </c>
      <c r="I670" s="18">
        <v>179.0</v>
      </c>
      <c r="J670" s="17" t="s">
        <v>39</v>
      </c>
      <c r="K670" s="18">
        <v>51.14</v>
      </c>
    </row>
    <row r="671">
      <c r="A671" s="10"/>
      <c r="B671" s="17">
        <v>10.0</v>
      </c>
      <c r="C671" s="16" t="s">
        <v>95</v>
      </c>
      <c r="E671" s="17">
        <v>36.0</v>
      </c>
      <c r="F671" s="17" t="s">
        <v>68</v>
      </c>
      <c r="G671" s="17">
        <v>18.0</v>
      </c>
      <c r="H671" s="17" t="s">
        <v>17</v>
      </c>
      <c r="I671" s="18">
        <v>600.0</v>
      </c>
      <c r="J671" s="21">
        <v>48.0</v>
      </c>
      <c r="K671" s="23">
        <v>225.0</v>
      </c>
      <c r="L671" s="23">
        <v>30.0</v>
      </c>
    </row>
    <row r="672">
      <c r="A672" s="10"/>
      <c r="B672" s="17">
        <v>11.0</v>
      </c>
      <c r="C672" s="16"/>
      <c r="E672" s="17"/>
      <c r="F672" s="17"/>
      <c r="G672" s="17"/>
      <c r="H672" s="17"/>
      <c r="I672" s="18"/>
      <c r="J672" s="21"/>
      <c r="K672" s="23"/>
      <c r="L672" s="23">
        <v>5.0</v>
      </c>
    </row>
    <row r="673">
      <c r="A673" s="10"/>
      <c r="B673" s="17">
        <v>12.0</v>
      </c>
      <c r="C673" s="16"/>
      <c r="E673" s="17"/>
      <c r="F673" s="17"/>
      <c r="G673" s="17"/>
      <c r="H673" s="17"/>
      <c r="I673" s="18"/>
      <c r="J673" s="21"/>
      <c r="K673" s="23"/>
      <c r="L673" s="16"/>
    </row>
    <row r="674">
      <c r="A674" s="10"/>
      <c r="B674" s="17">
        <v>13.0</v>
      </c>
      <c r="C674" s="16"/>
      <c r="E674" s="17"/>
      <c r="F674" s="17"/>
      <c r="G674" s="17"/>
      <c r="H674" s="17"/>
      <c r="I674" s="18"/>
      <c r="J674" s="21"/>
      <c r="K674" s="23"/>
    </row>
    <row r="675">
      <c r="A675" s="10"/>
      <c r="B675" s="17">
        <v>14.0</v>
      </c>
      <c r="C675" s="16"/>
      <c r="E675" s="17"/>
      <c r="F675" s="17"/>
      <c r="G675" s="17"/>
      <c r="H675" s="17"/>
      <c r="I675" s="18"/>
      <c r="J675" s="21"/>
      <c r="K675" s="23"/>
      <c r="L675" s="23"/>
    </row>
    <row r="676">
      <c r="A676" s="10"/>
      <c r="B676" s="15"/>
      <c r="C676" s="16"/>
      <c r="E676" s="17"/>
      <c r="F676" s="17"/>
      <c r="G676" s="17"/>
      <c r="H676" s="17"/>
      <c r="I676" s="18"/>
      <c r="J676" s="21"/>
      <c r="K676" s="23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26" t="s">
        <v>45</v>
      </c>
      <c r="K677" s="27">
        <f>SUM(K662:K676)</f>
        <v>435.21</v>
      </c>
    </row>
    <row r="678">
      <c r="A678" s="28" t="s">
        <v>46</v>
      </c>
      <c r="B678" s="1"/>
      <c r="C678" s="1"/>
      <c r="D678" s="1"/>
      <c r="E678" s="1"/>
      <c r="F678" s="1"/>
      <c r="G678" s="1"/>
      <c r="H678" s="1"/>
      <c r="I678" s="1" t="s">
        <v>47</v>
      </c>
      <c r="J678" s="1"/>
      <c r="K678" s="29"/>
    </row>
    <row r="679">
      <c r="A679" s="1"/>
      <c r="B679" s="30">
        <v>11.0</v>
      </c>
      <c r="C679" s="6" t="s">
        <v>48</v>
      </c>
      <c r="D679" s="1"/>
      <c r="E679" s="1"/>
      <c r="F679" s="31" t="s">
        <v>49</v>
      </c>
      <c r="G679" s="1"/>
      <c r="H679" s="1"/>
      <c r="I679" s="36">
        <v>0.15</v>
      </c>
      <c r="J679" s="33" t="s">
        <v>45</v>
      </c>
      <c r="K679" s="27">
        <f>+K677*I679</f>
        <v>65.2815</v>
      </c>
    </row>
    <row r="680">
      <c r="A680" s="1"/>
      <c r="B680" s="30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28" t="s">
        <v>51</v>
      </c>
      <c r="B681" s="30"/>
      <c r="C681" s="1"/>
      <c r="D681" s="1"/>
      <c r="E681" s="1"/>
      <c r="F681" s="1"/>
      <c r="G681" s="1"/>
      <c r="H681" s="1"/>
      <c r="I681" s="1"/>
      <c r="J681" s="1"/>
      <c r="K681" s="35"/>
    </row>
    <row r="682">
      <c r="A682" s="1"/>
      <c r="B682" s="30">
        <v>12.0</v>
      </c>
      <c r="C682" s="6" t="s">
        <v>52</v>
      </c>
      <c r="D682" s="1"/>
      <c r="E682" s="1"/>
      <c r="F682" s="1"/>
      <c r="G682" s="1"/>
      <c r="H682" s="1"/>
      <c r="I682" s="32">
        <v>0.3</v>
      </c>
      <c r="J682" s="33" t="s">
        <v>45</v>
      </c>
      <c r="K682" s="27">
        <f>+K677*I682</f>
        <v>130.563</v>
      </c>
    </row>
    <row r="683">
      <c r="A683" s="1"/>
      <c r="B683" s="30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28" t="s">
        <v>53</v>
      </c>
      <c r="B684" s="30"/>
      <c r="C684" s="1"/>
      <c r="D684" s="1"/>
      <c r="E684" s="1"/>
      <c r="F684" s="1"/>
      <c r="G684" s="1"/>
      <c r="H684" s="1"/>
      <c r="I684" s="1"/>
      <c r="J684" s="1"/>
      <c r="K684" s="35"/>
    </row>
    <row r="685">
      <c r="A685" s="1"/>
      <c r="B685" s="30">
        <v>13.0</v>
      </c>
      <c r="C685" s="6" t="s">
        <v>54</v>
      </c>
      <c r="D685" s="1"/>
      <c r="E685" s="1"/>
      <c r="F685" s="1"/>
      <c r="G685" s="1"/>
      <c r="H685" s="1"/>
      <c r="I685" s="32">
        <v>0.2</v>
      </c>
      <c r="J685" s="33" t="s">
        <v>45</v>
      </c>
      <c r="K685" s="27">
        <f>+K677*I685</f>
        <v>87.042</v>
      </c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35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37" t="s">
        <v>57</v>
      </c>
      <c r="K687" s="27">
        <f>+K685+K682+K679+K677</f>
        <v>718.0965</v>
      </c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35"/>
    </row>
    <row r="689">
      <c r="A689" s="1"/>
      <c r="B689" s="1"/>
      <c r="C689" s="1"/>
      <c r="D689" s="1"/>
      <c r="E689" s="1"/>
      <c r="F689" s="1"/>
      <c r="G689" s="1"/>
      <c r="H689" s="1"/>
      <c r="I689" s="32">
        <v>0.61</v>
      </c>
      <c r="J689" s="37" t="s">
        <v>61</v>
      </c>
      <c r="K689" s="40">
        <f>+K687*I689</f>
        <v>438.038865</v>
      </c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35"/>
    </row>
    <row r="691">
      <c r="A691" s="1"/>
      <c r="B691" s="1"/>
      <c r="C691" s="1"/>
      <c r="D691" s="1"/>
      <c r="E691" s="1"/>
      <c r="F691" s="1"/>
      <c r="G691" s="1"/>
      <c r="H691" s="1"/>
      <c r="I691" s="41"/>
      <c r="J691" s="42" t="s">
        <v>62</v>
      </c>
      <c r="K691" s="27">
        <f>+K689+K687</f>
        <v>1156.135365</v>
      </c>
    </row>
    <row r="693">
      <c r="J693" s="42" t="s">
        <v>62</v>
      </c>
      <c r="K693" s="43">
        <f>+K691/8</f>
        <v>144.5169206</v>
      </c>
      <c r="L693" s="16"/>
    </row>
    <row r="694">
      <c r="A694" s="3" t="s">
        <v>1</v>
      </c>
      <c r="B694" s="4" t="s">
        <v>669</v>
      </c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5" t="s">
        <v>3</v>
      </c>
      <c r="B696" s="1"/>
      <c r="C696" s="6" t="s">
        <v>4</v>
      </c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7" t="s">
        <v>5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8" t="s">
        <v>6</v>
      </c>
      <c r="C699" s="9"/>
      <c r="D699" s="9"/>
      <c r="E699" s="9"/>
      <c r="F699" s="9"/>
      <c r="G699" s="9"/>
      <c r="H699" s="9"/>
      <c r="I699" s="9"/>
      <c r="J699" s="9"/>
      <c r="K699" s="9"/>
    </row>
    <row r="700">
      <c r="A700" s="10"/>
      <c r="B700" s="11" t="s">
        <v>7</v>
      </c>
      <c r="C700" s="12" t="s">
        <v>8</v>
      </c>
      <c r="D700" s="13"/>
      <c r="E700" s="11" t="s">
        <v>9</v>
      </c>
      <c r="F700" s="11" t="s">
        <v>10</v>
      </c>
      <c r="G700" s="11" t="s">
        <v>11</v>
      </c>
      <c r="H700" s="11" t="s">
        <v>10</v>
      </c>
      <c r="I700" s="14" t="s">
        <v>12</v>
      </c>
      <c r="J700" s="14" t="s">
        <v>10</v>
      </c>
      <c r="K700" s="14" t="s">
        <v>13</v>
      </c>
    </row>
    <row r="701">
      <c r="A701" s="10"/>
      <c r="B701" s="15">
        <v>1.0</v>
      </c>
      <c r="C701" s="16" t="s">
        <v>14</v>
      </c>
      <c r="E701" s="17">
        <v>6.0</v>
      </c>
      <c r="F701" s="17" t="s">
        <v>15</v>
      </c>
      <c r="G701" s="17" t="s">
        <v>16</v>
      </c>
      <c r="H701" s="17" t="s">
        <v>17</v>
      </c>
      <c r="I701" s="18">
        <v>145.0</v>
      </c>
      <c r="J701" s="19" t="s">
        <v>18</v>
      </c>
      <c r="K701" s="18">
        <v>29.0</v>
      </c>
    </row>
    <row r="702">
      <c r="A702" s="10"/>
      <c r="B702" s="15">
        <v>2.0</v>
      </c>
      <c r="C702" s="16" t="s">
        <v>19</v>
      </c>
      <c r="E702" s="17">
        <v>1.0</v>
      </c>
      <c r="F702" s="17" t="s">
        <v>20</v>
      </c>
      <c r="G702" s="38">
        <v>43316.0</v>
      </c>
      <c r="H702" s="17" t="s">
        <v>17</v>
      </c>
      <c r="I702" s="18">
        <v>132.0</v>
      </c>
      <c r="J702" s="19" t="s">
        <v>21</v>
      </c>
      <c r="K702" s="20">
        <v>7.92</v>
      </c>
    </row>
    <row r="703">
      <c r="A703" s="10"/>
      <c r="B703" s="15">
        <v>3.0</v>
      </c>
      <c r="C703" s="16" t="s">
        <v>22</v>
      </c>
      <c r="E703" s="17">
        <v>1.0</v>
      </c>
      <c r="F703" s="17" t="s">
        <v>20</v>
      </c>
      <c r="G703" s="38">
        <v>43288.0</v>
      </c>
      <c r="H703" s="17" t="s">
        <v>17</v>
      </c>
      <c r="I703" s="18">
        <v>249.0</v>
      </c>
      <c r="J703" s="21" t="s">
        <v>23</v>
      </c>
      <c r="K703" s="20">
        <v>23.97</v>
      </c>
    </row>
    <row r="704">
      <c r="A704" s="10"/>
      <c r="B704" s="15">
        <v>4.0</v>
      </c>
      <c r="C704" s="16" t="s">
        <v>24</v>
      </c>
      <c r="E704" s="17" t="s">
        <v>25</v>
      </c>
      <c r="F704" s="17" t="s">
        <v>20</v>
      </c>
      <c r="G704" s="38">
        <v>43261.0</v>
      </c>
      <c r="H704" s="17" t="s">
        <v>17</v>
      </c>
      <c r="I704" s="18">
        <v>149.0</v>
      </c>
      <c r="J704" s="19" t="s">
        <v>26</v>
      </c>
      <c r="K704" s="20">
        <v>19.7</v>
      </c>
    </row>
    <row r="705">
      <c r="A705" s="10"/>
      <c r="B705" s="15">
        <v>5.0</v>
      </c>
      <c r="C705" s="16" t="s">
        <v>27</v>
      </c>
      <c r="E705" s="17">
        <v>1.0</v>
      </c>
      <c r="F705" s="17" t="s">
        <v>20</v>
      </c>
      <c r="G705" s="17">
        <v>6.0</v>
      </c>
      <c r="H705" s="17" t="s">
        <v>17</v>
      </c>
      <c r="I705" s="18">
        <v>454.0</v>
      </c>
      <c r="J705" s="19" t="s">
        <v>28</v>
      </c>
      <c r="K705" s="18">
        <v>42.56</v>
      </c>
    </row>
    <row r="706">
      <c r="A706" s="10"/>
      <c r="B706" s="15">
        <v>6.0</v>
      </c>
      <c r="C706" s="16" t="s">
        <v>29</v>
      </c>
      <c r="E706" s="22">
        <v>42767.0</v>
      </c>
      <c r="F706" s="17" t="s">
        <v>20</v>
      </c>
      <c r="G706" s="17">
        <v>2.0</v>
      </c>
      <c r="H706" s="17" t="s">
        <v>17</v>
      </c>
      <c r="I706" s="18">
        <v>119.0</v>
      </c>
      <c r="J706" s="19" t="s">
        <v>30</v>
      </c>
      <c r="K706" s="18">
        <v>34.0</v>
      </c>
    </row>
    <row r="707">
      <c r="A707" s="10"/>
      <c r="B707" s="15">
        <v>7.0</v>
      </c>
      <c r="C707" s="16" t="s">
        <v>31</v>
      </c>
      <c r="E707" s="17">
        <v>2.0</v>
      </c>
      <c r="F707" s="17" t="s">
        <v>32</v>
      </c>
      <c r="G707" s="17" t="s">
        <v>33</v>
      </c>
      <c r="H707" s="17" t="s">
        <v>17</v>
      </c>
      <c r="I707" s="18">
        <v>55.0</v>
      </c>
      <c r="J707" s="19" t="s">
        <v>34</v>
      </c>
      <c r="K707" s="18">
        <v>0.57</v>
      </c>
    </row>
    <row r="708">
      <c r="A708" s="10"/>
      <c r="B708" s="15">
        <v>8.0</v>
      </c>
      <c r="C708" s="16" t="s">
        <v>35</v>
      </c>
      <c r="E708" s="17">
        <v>2.0</v>
      </c>
      <c r="F708" s="17" t="s">
        <v>32</v>
      </c>
      <c r="G708" s="17" t="s">
        <v>36</v>
      </c>
      <c r="H708" s="17" t="s">
        <v>17</v>
      </c>
      <c r="I708" s="18">
        <v>77.0</v>
      </c>
      <c r="J708" s="19" t="s">
        <v>37</v>
      </c>
      <c r="K708" s="20">
        <v>1.35</v>
      </c>
    </row>
    <row r="709">
      <c r="A709" s="10"/>
      <c r="B709" s="15">
        <v>9.0</v>
      </c>
      <c r="C709" s="16" t="s">
        <v>38</v>
      </c>
      <c r="E709" s="17">
        <v>2.0</v>
      </c>
      <c r="F709" s="17" t="s">
        <v>32</v>
      </c>
      <c r="G709" s="17" t="s">
        <v>33</v>
      </c>
      <c r="H709" s="17" t="s">
        <v>17</v>
      </c>
      <c r="I709" s="18">
        <v>179.0</v>
      </c>
      <c r="J709" s="17" t="s">
        <v>39</v>
      </c>
      <c r="K709" s="18">
        <v>51.14</v>
      </c>
    </row>
    <row r="710">
      <c r="A710" s="10"/>
      <c r="B710" s="17">
        <v>10.0</v>
      </c>
      <c r="C710" s="16" t="s">
        <v>58</v>
      </c>
      <c r="E710" s="17">
        <v>1.0</v>
      </c>
      <c r="F710" s="17" t="s">
        <v>76</v>
      </c>
      <c r="G710" s="17" t="s">
        <v>16</v>
      </c>
      <c r="H710" s="17" t="s">
        <v>16</v>
      </c>
      <c r="I710" s="18">
        <v>30.0</v>
      </c>
      <c r="J710" s="17" t="s">
        <v>209</v>
      </c>
      <c r="L710" s="23">
        <v>30.0</v>
      </c>
    </row>
    <row r="711">
      <c r="A711" s="10"/>
      <c r="B711" s="17">
        <v>11.0</v>
      </c>
      <c r="C711" s="16" t="s">
        <v>42</v>
      </c>
      <c r="E711" s="17">
        <v>12.0</v>
      </c>
      <c r="F711" s="17" t="s">
        <v>15</v>
      </c>
      <c r="G711" s="17" t="s">
        <v>16</v>
      </c>
      <c r="H711" s="17" t="s">
        <v>16</v>
      </c>
      <c r="I711" s="18">
        <v>350.0</v>
      </c>
      <c r="J711" s="17" t="s">
        <v>412</v>
      </c>
      <c r="L711" s="23">
        <v>5.0</v>
      </c>
    </row>
    <row r="712">
      <c r="A712" s="10"/>
      <c r="B712" s="17">
        <v>12.0</v>
      </c>
      <c r="C712" s="16" t="s">
        <v>67</v>
      </c>
      <c r="E712" s="17">
        <v>24.0</v>
      </c>
      <c r="F712" s="17" t="s">
        <v>86</v>
      </c>
      <c r="G712" s="17">
        <v>9.0</v>
      </c>
      <c r="H712" s="17" t="s">
        <v>87</v>
      </c>
      <c r="I712" s="18">
        <v>930.0</v>
      </c>
      <c r="J712" s="21" t="s">
        <v>23</v>
      </c>
      <c r="L712" s="16">
        <v>104.63</v>
      </c>
    </row>
    <row r="713">
      <c r="A713" s="10"/>
      <c r="B713" s="17">
        <v>13.0</v>
      </c>
      <c r="C713" s="16" t="s">
        <v>89</v>
      </c>
      <c r="E713" s="17">
        <v>24.0</v>
      </c>
      <c r="F713" s="17" t="s">
        <v>86</v>
      </c>
      <c r="G713" s="17">
        <v>9.0</v>
      </c>
      <c r="H713" s="17" t="s">
        <v>87</v>
      </c>
      <c r="I713" s="18">
        <v>600.0</v>
      </c>
      <c r="J713" s="17" t="s">
        <v>90</v>
      </c>
      <c r="K713" s="16"/>
      <c r="L713" s="16">
        <v>203.77</v>
      </c>
    </row>
    <row r="714">
      <c r="A714" s="10"/>
      <c r="B714" s="17">
        <v>14.0</v>
      </c>
      <c r="C714" s="16" t="s">
        <v>70</v>
      </c>
      <c r="E714" s="17">
        <v>24.0</v>
      </c>
      <c r="F714" s="17" t="s">
        <v>86</v>
      </c>
      <c r="G714" s="17">
        <v>9.0</v>
      </c>
      <c r="H714" s="17" t="s">
        <v>87</v>
      </c>
      <c r="I714" s="18">
        <v>218.0</v>
      </c>
      <c r="J714" s="187" t="s">
        <v>667</v>
      </c>
      <c r="K714" s="23">
        <v>185.09</v>
      </c>
    </row>
    <row r="715">
      <c r="A715" s="10"/>
      <c r="B715" s="15"/>
      <c r="E715" s="15"/>
      <c r="F715" s="15"/>
      <c r="G715" s="15"/>
      <c r="H715" s="15"/>
      <c r="I715" s="24"/>
      <c r="J715" s="15"/>
      <c r="K715" s="25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26" t="s">
        <v>45</v>
      </c>
      <c r="K716" s="27">
        <f>SUM(K701:K715)</f>
        <v>395.3</v>
      </c>
    </row>
    <row r="717">
      <c r="A717" s="28" t="s">
        <v>46</v>
      </c>
      <c r="B717" s="1"/>
      <c r="C717" s="1"/>
      <c r="D717" s="1"/>
      <c r="E717" s="1"/>
      <c r="F717" s="1"/>
      <c r="G717" s="1"/>
      <c r="H717" s="1"/>
      <c r="I717" s="1" t="s">
        <v>47</v>
      </c>
      <c r="J717" s="1"/>
      <c r="K717" s="29"/>
    </row>
    <row r="718">
      <c r="A718" s="1"/>
      <c r="B718" s="30">
        <v>11.0</v>
      </c>
      <c r="C718" s="6" t="s">
        <v>48</v>
      </c>
      <c r="D718" s="1"/>
      <c r="E718" s="1"/>
      <c r="F718" s="31" t="s">
        <v>49</v>
      </c>
      <c r="G718" s="1"/>
      <c r="H718" s="1"/>
      <c r="I718" s="36">
        <v>0.15</v>
      </c>
      <c r="J718" s="33" t="s">
        <v>45</v>
      </c>
      <c r="K718" s="27">
        <f>+K716*I718</f>
        <v>59.295</v>
      </c>
    </row>
    <row r="719">
      <c r="A719" s="1"/>
      <c r="B719" s="30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28" t="s">
        <v>51</v>
      </c>
      <c r="B720" s="30"/>
      <c r="C720" s="1"/>
      <c r="D720" s="1"/>
      <c r="E720" s="1"/>
      <c r="F720" s="1"/>
      <c r="G720" s="1"/>
      <c r="H720" s="1"/>
      <c r="I720" s="1"/>
      <c r="J720" s="1"/>
      <c r="K720" s="35"/>
    </row>
    <row r="721">
      <c r="A721" s="1"/>
      <c r="B721" s="30">
        <v>12.0</v>
      </c>
      <c r="C721" s="6" t="s">
        <v>52</v>
      </c>
      <c r="D721" s="1"/>
      <c r="E721" s="1"/>
      <c r="F721" s="1"/>
      <c r="G721" s="1"/>
      <c r="H721" s="1"/>
      <c r="I721" s="32">
        <v>0.3</v>
      </c>
      <c r="J721" s="33" t="s">
        <v>45</v>
      </c>
      <c r="K721" s="27">
        <f>+K716*I721</f>
        <v>118.59</v>
      </c>
    </row>
    <row r="722">
      <c r="A722" s="1"/>
      <c r="B722" s="30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28" t="s">
        <v>53</v>
      </c>
      <c r="B723" s="30"/>
      <c r="C723" s="1"/>
      <c r="D723" s="1"/>
      <c r="E723" s="1"/>
      <c r="F723" s="1"/>
      <c r="G723" s="1"/>
      <c r="H723" s="1"/>
      <c r="I723" s="1"/>
      <c r="J723" s="1"/>
      <c r="K723" s="35"/>
    </row>
    <row r="724">
      <c r="A724" s="1"/>
      <c r="B724" s="30">
        <v>13.0</v>
      </c>
      <c r="C724" s="6" t="s">
        <v>54</v>
      </c>
      <c r="D724" s="1"/>
      <c r="E724" s="1"/>
      <c r="F724" s="1"/>
      <c r="G724" s="1"/>
      <c r="H724" s="1"/>
      <c r="I724" s="32">
        <v>0.3</v>
      </c>
      <c r="J724" s="33" t="s">
        <v>45</v>
      </c>
      <c r="K724" s="27">
        <f>+K716*I724</f>
        <v>118.59</v>
      </c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35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37" t="s">
        <v>57</v>
      </c>
      <c r="K726" s="27">
        <f>+K724+K721+K718+K716</f>
        <v>691.775</v>
      </c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35"/>
    </row>
    <row r="728">
      <c r="A728" s="1"/>
      <c r="B728" s="1"/>
      <c r="C728" s="1"/>
      <c r="D728" s="1"/>
      <c r="E728" s="1"/>
      <c r="F728" s="1"/>
      <c r="G728" s="1"/>
      <c r="H728" s="1"/>
      <c r="I728" s="32">
        <v>0.62</v>
      </c>
      <c r="J728" s="37" t="s">
        <v>61</v>
      </c>
      <c r="K728" s="40">
        <f>+K726*I728</f>
        <v>428.9005</v>
      </c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35"/>
    </row>
    <row r="730">
      <c r="A730" s="1"/>
      <c r="B730" s="1"/>
      <c r="C730" s="1"/>
      <c r="D730" s="1"/>
      <c r="E730" s="1"/>
      <c r="F730" s="1"/>
      <c r="G730" s="1"/>
      <c r="H730" s="1"/>
      <c r="I730" s="41"/>
      <c r="J730" s="42" t="s">
        <v>62</v>
      </c>
      <c r="K730" s="27">
        <f>+K728+K726</f>
        <v>1120.6755</v>
      </c>
    </row>
    <row r="732">
      <c r="J732" s="42" t="s">
        <v>62</v>
      </c>
      <c r="K732" s="43">
        <f>+K730/8</f>
        <v>140.0844375</v>
      </c>
      <c r="L732" s="16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44" t="s">
        <v>65</v>
      </c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3" t="s">
        <v>1</v>
      </c>
      <c r="B736" s="4" t="s">
        <v>670</v>
      </c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5" t="s">
        <v>3</v>
      </c>
      <c r="B738" s="1"/>
      <c r="C738" s="6" t="s">
        <v>4</v>
      </c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7" t="s">
        <v>5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8" t="s">
        <v>6</v>
      </c>
      <c r="C741" s="9"/>
      <c r="D741" s="9"/>
      <c r="E741" s="9"/>
      <c r="F741" s="9"/>
      <c r="G741" s="9"/>
      <c r="H741" s="9"/>
      <c r="I741" s="9"/>
      <c r="J741" s="9"/>
      <c r="K741" s="9"/>
    </row>
    <row r="742">
      <c r="A742" s="10"/>
      <c r="B742" s="11" t="s">
        <v>7</v>
      </c>
      <c r="C742" s="12" t="s">
        <v>8</v>
      </c>
      <c r="D742" s="13"/>
      <c r="E742" s="11" t="s">
        <v>9</v>
      </c>
      <c r="F742" s="11" t="s">
        <v>10</v>
      </c>
      <c r="G742" s="11" t="s">
        <v>11</v>
      </c>
      <c r="H742" s="11" t="s">
        <v>10</v>
      </c>
      <c r="I742" s="14" t="s">
        <v>12</v>
      </c>
      <c r="J742" s="14" t="s">
        <v>10</v>
      </c>
      <c r="K742" s="14" t="s">
        <v>13</v>
      </c>
    </row>
    <row r="743">
      <c r="A743" s="10"/>
      <c r="B743" s="15">
        <v>1.0</v>
      </c>
      <c r="C743" s="188" t="s">
        <v>14</v>
      </c>
      <c r="D743" s="189"/>
      <c r="E743" s="83">
        <v>6.0</v>
      </c>
      <c r="F743" s="83" t="s">
        <v>15</v>
      </c>
      <c r="G743" s="83" t="s">
        <v>16</v>
      </c>
      <c r="H743" s="83" t="s">
        <v>17</v>
      </c>
      <c r="I743" s="84">
        <v>145.0</v>
      </c>
      <c r="J743" s="190" t="s">
        <v>18</v>
      </c>
      <c r="K743" s="84">
        <v>29.0</v>
      </c>
    </row>
    <row r="744">
      <c r="A744" s="10"/>
      <c r="B744" s="15">
        <v>2.0</v>
      </c>
      <c r="C744" s="82" t="s">
        <v>19</v>
      </c>
      <c r="E744" s="191">
        <v>1.0</v>
      </c>
      <c r="F744" s="191" t="s">
        <v>20</v>
      </c>
      <c r="G744" s="192">
        <v>43316.0</v>
      </c>
      <c r="H744" s="191" t="s">
        <v>17</v>
      </c>
      <c r="I744" s="193">
        <v>132.0</v>
      </c>
      <c r="J744" s="194" t="s">
        <v>21</v>
      </c>
      <c r="K744" s="195">
        <v>7.92</v>
      </c>
    </row>
    <row r="745">
      <c r="A745" s="10"/>
      <c r="B745" s="15">
        <v>3.0</v>
      </c>
      <c r="C745" s="82" t="s">
        <v>22</v>
      </c>
      <c r="E745" s="191">
        <v>1.0</v>
      </c>
      <c r="F745" s="191" t="s">
        <v>20</v>
      </c>
      <c r="G745" s="192">
        <v>43288.0</v>
      </c>
      <c r="H745" s="191" t="s">
        <v>17</v>
      </c>
      <c r="I745" s="193">
        <v>249.0</v>
      </c>
      <c r="J745" s="196" t="s">
        <v>23</v>
      </c>
      <c r="K745" s="195">
        <v>23.97</v>
      </c>
    </row>
    <row r="746">
      <c r="A746" s="10"/>
      <c r="B746" s="15">
        <v>4.0</v>
      </c>
      <c r="C746" s="82" t="s">
        <v>24</v>
      </c>
      <c r="E746" s="191" t="s">
        <v>25</v>
      </c>
      <c r="F746" s="191" t="s">
        <v>20</v>
      </c>
      <c r="G746" s="192">
        <v>43261.0</v>
      </c>
      <c r="H746" s="191" t="s">
        <v>17</v>
      </c>
      <c r="I746" s="193">
        <v>149.0</v>
      </c>
      <c r="J746" s="194" t="s">
        <v>26</v>
      </c>
      <c r="K746" s="195">
        <v>19.7</v>
      </c>
    </row>
    <row r="747">
      <c r="A747" s="10"/>
      <c r="B747" s="15">
        <v>5.0</v>
      </c>
      <c r="C747" s="82" t="s">
        <v>27</v>
      </c>
      <c r="E747" s="191">
        <v>1.0</v>
      </c>
      <c r="F747" s="191" t="s">
        <v>20</v>
      </c>
      <c r="G747" s="191">
        <v>6.0</v>
      </c>
      <c r="H747" s="191" t="s">
        <v>17</v>
      </c>
      <c r="I747" s="193">
        <v>454.0</v>
      </c>
      <c r="J747" s="194" t="s">
        <v>28</v>
      </c>
      <c r="K747" s="193">
        <v>42.56</v>
      </c>
    </row>
    <row r="748">
      <c r="A748" s="10"/>
      <c r="B748" s="15">
        <v>6.0</v>
      </c>
      <c r="C748" s="82" t="s">
        <v>29</v>
      </c>
      <c r="E748" s="197">
        <v>42767.0</v>
      </c>
      <c r="F748" s="191" t="s">
        <v>20</v>
      </c>
      <c r="G748" s="191">
        <v>2.0</v>
      </c>
      <c r="H748" s="191" t="s">
        <v>17</v>
      </c>
      <c r="I748" s="193">
        <v>119.0</v>
      </c>
      <c r="J748" s="194" t="s">
        <v>30</v>
      </c>
      <c r="K748" s="193">
        <v>34.0</v>
      </c>
    </row>
    <row r="749">
      <c r="A749" s="10"/>
      <c r="B749" s="15">
        <v>7.0</v>
      </c>
      <c r="C749" s="82" t="s">
        <v>31</v>
      </c>
      <c r="E749" s="191">
        <v>2.0</v>
      </c>
      <c r="F749" s="191" t="s">
        <v>32</v>
      </c>
      <c r="G749" s="191" t="s">
        <v>33</v>
      </c>
      <c r="H749" s="191" t="s">
        <v>17</v>
      </c>
      <c r="I749" s="193">
        <v>55.0</v>
      </c>
      <c r="J749" s="194" t="s">
        <v>34</v>
      </c>
      <c r="K749" s="193">
        <v>0.57</v>
      </c>
    </row>
    <row r="750">
      <c r="A750" s="10"/>
      <c r="B750" s="15">
        <v>8.0</v>
      </c>
      <c r="C750" s="82" t="s">
        <v>35</v>
      </c>
      <c r="E750" s="191">
        <v>2.0</v>
      </c>
      <c r="F750" s="191" t="s">
        <v>32</v>
      </c>
      <c r="G750" s="191" t="s">
        <v>36</v>
      </c>
      <c r="H750" s="191" t="s">
        <v>17</v>
      </c>
      <c r="I750" s="193">
        <v>77.0</v>
      </c>
      <c r="J750" s="194" t="s">
        <v>37</v>
      </c>
      <c r="K750" s="195">
        <v>1.35</v>
      </c>
    </row>
    <row r="751">
      <c r="A751" s="10"/>
      <c r="B751" s="15">
        <v>9.0</v>
      </c>
      <c r="C751" s="82" t="s">
        <v>38</v>
      </c>
      <c r="E751" s="191">
        <v>2.0</v>
      </c>
      <c r="F751" s="191" t="s">
        <v>32</v>
      </c>
      <c r="G751" s="191" t="s">
        <v>33</v>
      </c>
      <c r="H751" s="191" t="s">
        <v>17</v>
      </c>
      <c r="I751" s="193">
        <v>179.0</v>
      </c>
      <c r="J751" s="191" t="s">
        <v>39</v>
      </c>
      <c r="K751" s="193">
        <v>51.14</v>
      </c>
    </row>
    <row r="752">
      <c r="A752" s="10"/>
      <c r="B752" s="17">
        <v>10.0</v>
      </c>
      <c r="C752" s="16" t="s">
        <v>67</v>
      </c>
      <c r="E752" s="17">
        <v>36.0</v>
      </c>
      <c r="F752" s="17" t="s">
        <v>68</v>
      </c>
      <c r="G752" s="17">
        <v>18.0</v>
      </c>
      <c r="H752" s="17" t="s">
        <v>17</v>
      </c>
      <c r="I752" s="18">
        <v>930.0</v>
      </c>
      <c r="J752" s="21" t="s">
        <v>23</v>
      </c>
      <c r="K752" s="23">
        <v>209.25</v>
      </c>
    </row>
    <row r="753">
      <c r="A753" s="10"/>
      <c r="B753" s="17">
        <v>11.0</v>
      </c>
      <c r="C753" s="16"/>
      <c r="E753" s="17"/>
      <c r="F753" s="17"/>
      <c r="G753" s="17"/>
      <c r="H753" s="17"/>
      <c r="I753" s="18"/>
      <c r="J753" s="21"/>
      <c r="K753" s="23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26" t="s">
        <v>45</v>
      </c>
      <c r="K754" s="27">
        <f>SUM(K743:K753)</f>
        <v>419.46</v>
      </c>
    </row>
    <row r="755">
      <c r="A755" s="28" t="s">
        <v>46</v>
      </c>
      <c r="B755" s="1"/>
      <c r="C755" s="1"/>
      <c r="D755" s="1"/>
      <c r="E755" s="1"/>
      <c r="F755" s="1"/>
      <c r="G755" s="1"/>
      <c r="H755" s="1"/>
      <c r="I755" s="1" t="s">
        <v>47</v>
      </c>
      <c r="J755" s="1"/>
      <c r="K755" s="29"/>
    </row>
    <row r="756">
      <c r="A756" s="1"/>
      <c r="B756" s="30">
        <v>11.0</v>
      </c>
      <c r="C756" s="6" t="s">
        <v>48</v>
      </c>
      <c r="D756" s="1"/>
      <c r="E756" s="1"/>
      <c r="F756" s="31" t="s">
        <v>49</v>
      </c>
      <c r="G756" s="1"/>
      <c r="H756" s="1"/>
      <c r="I756" s="36">
        <v>0.15</v>
      </c>
      <c r="J756" s="33" t="s">
        <v>45</v>
      </c>
      <c r="K756" s="27">
        <f>+K754*I756</f>
        <v>62.919</v>
      </c>
    </row>
    <row r="757">
      <c r="A757" s="1"/>
      <c r="B757" s="30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28" t="s">
        <v>51</v>
      </c>
      <c r="B758" s="30"/>
      <c r="C758" s="1"/>
      <c r="D758" s="1"/>
      <c r="E758" s="1"/>
      <c r="F758" s="1"/>
      <c r="G758" s="1"/>
      <c r="H758" s="1"/>
      <c r="I758" s="1"/>
      <c r="J758" s="1"/>
      <c r="K758" s="35"/>
    </row>
    <row r="759">
      <c r="A759" s="1"/>
      <c r="B759" s="30">
        <v>12.0</v>
      </c>
      <c r="C759" s="6" t="s">
        <v>52</v>
      </c>
      <c r="D759" s="1"/>
      <c r="E759" s="1"/>
      <c r="F759" s="1"/>
      <c r="G759" s="1"/>
      <c r="H759" s="1"/>
      <c r="I759" s="32">
        <v>0.3</v>
      </c>
      <c r="J759" s="33" t="s">
        <v>45</v>
      </c>
      <c r="K759" s="27">
        <f>+K754*I759</f>
        <v>125.838</v>
      </c>
    </row>
    <row r="760">
      <c r="A760" s="1"/>
      <c r="B760" s="30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28" t="s">
        <v>53</v>
      </c>
      <c r="B761" s="30"/>
      <c r="C761" s="1"/>
      <c r="D761" s="1"/>
      <c r="E761" s="1"/>
      <c r="F761" s="1"/>
      <c r="G761" s="1"/>
      <c r="H761" s="1"/>
      <c r="I761" s="1"/>
      <c r="J761" s="1"/>
      <c r="K761" s="35"/>
    </row>
    <row r="762">
      <c r="A762" s="1"/>
      <c r="B762" s="30">
        <v>13.0</v>
      </c>
      <c r="C762" s="6" t="s">
        <v>54</v>
      </c>
      <c r="D762" s="1"/>
      <c r="E762" s="1"/>
      <c r="F762" s="1"/>
      <c r="G762" s="1"/>
      <c r="H762" s="1"/>
      <c r="I762" s="32">
        <v>0.2</v>
      </c>
      <c r="J762" s="33" t="s">
        <v>45</v>
      </c>
      <c r="K762" s="27">
        <f>+K754*I762</f>
        <v>83.892</v>
      </c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35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37" t="s">
        <v>57</v>
      </c>
      <c r="K764" s="27">
        <f>+K762+K759+K756+K754</f>
        <v>692.109</v>
      </c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35"/>
    </row>
    <row r="766">
      <c r="A766" s="1"/>
      <c r="B766" s="1"/>
      <c r="C766" s="1"/>
      <c r="D766" s="1"/>
      <c r="E766" s="1"/>
      <c r="F766" s="1"/>
      <c r="G766" s="1"/>
      <c r="H766" s="1"/>
      <c r="I766" s="32">
        <v>0.7</v>
      </c>
      <c r="J766" s="37" t="s">
        <v>61</v>
      </c>
      <c r="K766" s="40">
        <f>+K764*I766</f>
        <v>484.4763</v>
      </c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35"/>
    </row>
    <row r="768">
      <c r="A768" s="1"/>
      <c r="B768" s="1"/>
      <c r="C768" s="1"/>
      <c r="D768" s="1"/>
      <c r="E768" s="1"/>
      <c r="F768" s="1"/>
      <c r="G768" s="1"/>
      <c r="H768" s="1"/>
      <c r="I768" s="41"/>
      <c r="J768" s="42" t="s">
        <v>62</v>
      </c>
      <c r="K768" s="27">
        <f>+K766+K764</f>
        <v>1176.5853</v>
      </c>
    </row>
    <row r="770">
      <c r="J770" s="42" t="s">
        <v>62</v>
      </c>
      <c r="K770" s="43">
        <f>+K768/8</f>
        <v>147.0731625</v>
      </c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44" t="s">
        <v>65</v>
      </c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3" t="s">
        <v>1</v>
      </c>
      <c r="B775" s="4" t="s">
        <v>671</v>
      </c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5" t="s">
        <v>3</v>
      </c>
      <c r="B777" s="1"/>
      <c r="C777" s="6" t="s">
        <v>4</v>
      </c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7" t="s">
        <v>5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8" t="s">
        <v>6</v>
      </c>
      <c r="C780" s="9"/>
      <c r="D780" s="9"/>
      <c r="E780" s="9"/>
      <c r="F780" s="9"/>
      <c r="G780" s="9"/>
      <c r="H780" s="9"/>
      <c r="I780" s="9"/>
      <c r="J780" s="9"/>
      <c r="K780" s="9"/>
    </row>
    <row r="781">
      <c r="A781" s="10"/>
      <c r="B781" s="11" t="s">
        <v>7</v>
      </c>
      <c r="C781" s="12" t="s">
        <v>8</v>
      </c>
      <c r="D781" s="13"/>
      <c r="E781" s="11" t="s">
        <v>9</v>
      </c>
      <c r="F781" s="11" t="s">
        <v>10</v>
      </c>
      <c r="G781" s="11" t="s">
        <v>11</v>
      </c>
      <c r="H781" s="11" t="s">
        <v>10</v>
      </c>
      <c r="I781" s="14" t="s">
        <v>12</v>
      </c>
      <c r="J781" s="14" t="s">
        <v>10</v>
      </c>
      <c r="K781" s="14" t="s">
        <v>13</v>
      </c>
    </row>
    <row r="782">
      <c r="A782" s="10"/>
      <c r="B782" s="15">
        <v>1.0</v>
      </c>
      <c r="C782" s="188" t="s">
        <v>14</v>
      </c>
      <c r="D782" s="189"/>
      <c r="E782" s="83">
        <v>6.0</v>
      </c>
      <c r="F782" s="83" t="s">
        <v>15</v>
      </c>
      <c r="G782" s="83" t="s">
        <v>16</v>
      </c>
      <c r="H782" s="83" t="s">
        <v>17</v>
      </c>
      <c r="I782" s="84">
        <v>145.0</v>
      </c>
      <c r="J782" s="190" t="s">
        <v>18</v>
      </c>
      <c r="K782" s="84">
        <v>29.0</v>
      </c>
    </row>
    <row r="783">
      <c r="A783" s="10"/>
      <c r="B783" s="15">
        <v>2.0</v>
      </c>
      <c r="C783" s="82" t="s">
        <v>19</v>
      </c>
      <c r="E783" s="191">
        <v>1.0</v>
      </c>
      <c r="F783" s="191" t="s">
        <v>20</v>
      </c>
      <c r="G783" s="192">
        <v>43316.0</v>
      </c>
      <c r="H783" s="191" t="s">
        <v>17</v>
      </c>
      <c r="I783" s="193">
        <v>132.0</v>
      </c>
      <c r="J783" s="194" t="s">
        <v>21</v>
      </c>
      <c r="K783" s="195">
        <v>7.92</v>
      </c>
    </row>
    <row r="784">
      <c r="A784" s="10"/>
      <c r="B784" s="15">
        <v>3.0</v>
      </c>
      <c r="C784" s="82" t="s">
        <v>22</v>
      </c>
      <c r="E784" s="191">
        <v>1.0</v>
      </c>
      <c r="F784" s="191" t="s">
        <v>20</v>
      </c>
      <c r="G784" s="192">
        <v>43288.0</v>
      </c>
      <c r="H784" s="191" t="s">
        <v>17</v>
      </c>
      <c r="I784" s="193">
        <v>249.0</v>
      </c>
      <c r="J784" s="196" t="s">
        <v>23</v>
      </c>
      <c r="K784" s="195">
        <v>23.97</v>
      </c>
    </row>
    <row r="785">
      <c r="A785" s="10"/>
      <c r="B785" s="15">
        <v>4.0</v>
      </c>
      <c r="C785" s="82" t="s">
        <v>24</v>
      </c>
      <c r="E785" s="191" t="s">
        <v>25</v>
      </c>
      <c r="F785" s="191" t="s">
        <v>20</v>
      </c>
      <c r="G785" s="192">
        <v>43261.0</v>
      </c>
      <c r="H785" s="191" t="s">
        <v>17</v>
      </c>
      <c r="I785" s="193">
        <v>149.0</v>
      </c>
      <c r="J785" s="194" t="s">
        <v>26</v>
      </c>
      <c r="K785" s="195">
        <v>19.7</v>
      </c>
    </row>
    <row r="786">
      <c r="A786" s="10"/>
      <c r="B786" s="15">
        <v>5.0</v>
      </c>
      <c r="C786" s="82" t="s">
        <v>27</v>
      </c>
      <c r="E786" s="191">
        <v>1.0</v>
      </c>
      <c r="F786" s="191" t="s">
        <v>20</v>
      </c>
      <c r="G786" s="191">
        <v>6.0</v>
      </c>
      <c r="H786" s="191" t="s">
        <v>17</v>
      </c>
      <c r="I786" s="193">
        <v>454.0</v>
      </c>
      <c r="J786" s="194" t="s">
        <v>28</v>
      </c>
      <c r="K786" s="193">
        <v>42.56</v>
      </c>
    </row>
    <row r="787">
      <c r="A787" s="10"/>
      <c r="B787" s="15">
        <v>6.0</v>
      </c>
      <c r="C787" s="82" t="s">
        <v>29</v>
      </c>
      <c r="E787" s="197">
        <v>42767.0</v>
      </c>
      <c r="F787" s="191" t="s">
        <v>20</v>
      </c>
      <c r="G787" s="191">
        <v>2.0</v>
      </c>
      <c r="H787" s="191" t="s">
        <v>17</v>
      </c>
      <c r="I787" s="193">
        <v>119.0</v>
      </c>
      <c r="J787" s="194" t="s">
        <v>30</v>
      </c>
      <c r="K787" s="193">
        <v>34.0</v>
      </c>
    </row>
    <row r="788">
      <c r="A788" s="10"/>
      <c r="B788" s="15">
        <v>7.0</v>
      </c>
      <c r="C788" s="82" t="s">
        <v>31</v>
      </c>
      <c r="E788" s="191">
        <v>2.0</v>
      </c>
      <c r="F788" s="191" t="s">
        <v>32</v>
      </c>
      <c r="G788" s="191" t="s">
        <v>33</v>
      </c>
      <c r="H788" s="191" t="s">
        <v>17</v>
      </c>
      <c r="I788" s="193">
        <v>55.0</v>
      </c>
      <c r="J788" s="194" t="s">
        <v>34</v>
      </c>
      <c r="K788" s="193">
        <v>0.57</v>
      </c>
    </row>
    <row r="789">
      <c r="A789" s="10"/>
      <c r="B789" s="15">
        <v>8.0</v>
      </c>
      <c r="C789" s="82" t="s">
        <v>35</v>
      </c>
      <c r="E789" s="191">
        <v>2.0</v>
      </c>
      <c r="F789" s="191" t="s">
        <v>32</v>
      </c>
      <c r="G789" s="191" t="s">
        <v>36</v>
      </c>
      <c r="H789" s="191" t="s">
        <v>17</v>
      </c>
      <c r="I789" s="193">
        <v>77.0</v>
      </c>
      <c r="J789" s="194" t="s">
        <v>37</v>
      </c>
      <c r="K789" s="195">
        <v>1.35</v>
      </c>
    </row>
    <row r="790">
      <c r="A790" s="10"/>
      <c r="B790" s="15">
        <v>9.0</v>
      </c>
      <c r="C790" s="82" t="s">
        <v>38</v>
      </c>
      <c r="E790" s="191">
        <v>2.0</v>
      </c>
      <c r="F790" s="191" t="s">
        <v>32</v>
      </c>
      <c r="G790" s="191" t="s">
        <v>33</v>
      </c>
      <c r="H790" s="191" t="s">
        <v>17</v>
      </c>
      <c r="I790" s="193">
        <v>179.0</v>
      </c>
      <c r="J790" s="191" t="s">
        <v>39</v>
      </c>
      <c r="K790" s="193">
        <v>51.14</v>
      </c>
    </row>
    <row r="791">
      <c r="A791" s="10"/>
      <c r="B791" s="17">
        <v>10.0</v>
      </c>
      <c r="C791" s="16" t="s">
        <v>89</v>
      </c>
      <c r="E791" s="17">
        <v>36.0</v>
      </c>
      <c r="F791" s="17" t="s">
        <v>68</v>
      </c>
      <c r="G791" s="17">
        <v>18.0</v>
      </c>
      <c r="H791" s="17" t="s">
        <v>17</v>
      </c>
      <c r="I791" s="18">
        <v>714.0</v>
      </c>
      <c r="J791" s="17" t="s">
        <v>90</v>
      </c>
      <c r="K791" s="23">
        <v>484.98</v>
      </c>
    </row>
    <row r="792">
      <c r="A792" s="10"/>
      <c r="B792" s="17">
        <v>11.0</v>
      </c>
      <c r="C792" s="16"/>
      <c r="E792" s="17"/>
      <c r="F792" s="17"/>
      <c r="G792" s="17"/>
      <c r="H792" s="17"/>
      <c r="I792" s="18"/>
      <c r="J792" s="21"/>
      <c r="K792" s="23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26" t="s">
        <v>45</v>
      </c>
      <c r="K793" s="27">
        <f>SUM(K782:K792)</f>
        <v>695.19</v>
      </c>
    </row>
    <row r="794">
      <c r="A794" s="28" t="s">
        <v>46</v>
      </c>
      <c r="B794" s="1"/>
      <c r="C794" s="1"/>
      <c r="D794" s="1"/>
      <c r="E794" s="1"/>
      <c r="F794" s="1"/>
      <c r="G794" s="1"/>
      <c r="H794" s="1"/>
      <c r="I794" s="1" t="s">
        <v>47</v>
      </c>
      <c r="J794" s="1"/>
      <c r="K794" s="29"/>
    </row>
    <row r="795">
      <c r="A795" s="1"/>
      <c r="B795" s="30">
        <v>11.0</v>
      </c>
      <c r="C795" s="6" t="s">
        <v>48</v>
      </c>
      <c r="D795" s="1"/>
      <c r="E795" s="1"/>
      <c r="F795" s="31" t="s">
        <v>49</v>
      </c>
      <c r="G795" s="1"/>
      <c r="H795" s="1"/>
      <c r="I795" s="36">
        <v>0.15</v>
      </c>
      <c r="J795" s="33" t="s">
        <v>45</v>
      </c>
      <c r="K795" s="27">
        <f>+K793*I795</f>
        <v>104.2785</v>
      </c>
    </row>
    <row r="796">
      <c r="A796" s="1"/>
      <c r="B796" s="30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28" t="s">
        <v>51</v>
      </c>
      <c r="B797" s="30"/>
      <c r="C797" s="1"/>
      <c r="D797" s="1"/>
      <c r="E797" s="1"/>
      <c r="F797" s="1"/>
      <c r="G797" s="1"/>
      <c r="H797" s="1"/>
      <c r="I797" s="1"/>
      <c r="J797" s="1"/>
      <c r="K797" s="35"/>
    </row>
    <row r="798">
      <c r="A798" s="1"/>
      <c r="B798" s="30">
        <v>12.0</v>
      </c>
      <c r="C798" s="6" t="s">
        <v>52</v>
      </c>
      <c r="D798" s="1"/>
      <c r="E798" s="1"/>
      <c r="F798" s="1"/>
      <c r="G798" s="1"/>
      <c r="H798" s="1"/>
      <c r="I798" s="32">
        <v>0.3</v>
      </c>
      <c r="J798" s="33" t="s">
        <v>45</v>
      </c>
      <c r="K798" s="27">
        <f>+K793*I798</f>
        <v>208.557</v>
      </c>
    </row>
    <row r="799">
      <c r="A799" s="1"/>
      <c r="B799" s="30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28" t="s">
        <v>53</v>
      </c>
      <c r="B800" s="30"/>
      <c r="C800" s="1"/>
      <c r="D800" s="1"/>
      <c r="E800" s="1"/>
      <c r="F800" s="1"/>
      <c r="G800" s="1"/>
      <c r="H800" s="1"/>
      <c r="I800" s="1"/>
      <c r="J800" s="1"/>
      <c r="K800" s="35"/>
    </row>
    <row r="801">
      <c r="A801" s="1"/>
      <c r="B801" s="30">
        <v>13.0</v>
      </c>
      <c r="C801" s="6" t="s">
        <v>54</v>
      </c>
      <c r="D801" s="1"/>
      <c r="E801" s="1"/>
      <c r="F801" s="1"/>
      <c r="G801" s="1"/>
      <c r="H801" s="1"/>
      <c r="I801" s="32">
        <v>0.2</v>
      </c>
      <c r="J801" s="33" t="s">
        <v>45</v>
      </c>
      <c r="K801" s="27">
        <f>+K793*I801</f>
        <v>139.038</v>
      </c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35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37" t="s">
        <v>57</v>
      </c>
      <c r="K803" s="27">
        <f>+K801+K798+K795+K793</f>
        <v>1147.0635</v>
      </c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35"/>
    </row>
    <row r="805">
      <c r="A805" s="1"/>
      <c r="B805" s="1"/>
      <c r="C805" s="1"/>
      <c r="D805" s="1"/>
      <c r="E805" s="1"/>
      <c r="F805" s="1"/>
      <c r="G805" s="1"/>
      <c r="H805" s="1"/>
      <c r="I805" s="32">
        <v>0.4</v>
      </c>
      <c r="J805" s="37" t="s">
        <v>61</v>
      </c>
      <c r="K805" s="40">
        <f>+K803*I805</f>
        <v>458.8254</v>
      </c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35"/>
    </row>
    <row r="807">
      <c r="A807" s="1"/>
      <c r="B807" s="1"/>
      <c r="C807" s="1"/>
      <c r="D807" s="1"/>
      <c r="E807" s="1"/>
      <c r="F807" s="1"/>
      <c r="G807" s="1"/>
      <c r="H807" s="1"/>
      <c r="I807" s="41"/>
      <c r="J807" s="42" t="s">
        <v>62</v>
      </c>
      <c r="K807" s="27">
        <f>+K805+K803</f>
        <v>1605.8889</v>
      </c>
    </row>
    <row r="809">
      <c r="J809" s="42" t="s">
        <v>62</v>
      </c>
      <c r="K809" s="43">
        <f>+K807/8</f>
        <v>200.7361125</v>
      </c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3" t="s">
        <v>1</v>
      </c>
      <c r="B815" s="4" t="s">
        <v>672</v>
      </c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5" t="s">
        <v>3</v>
      </c>
      <c r="B817" s="1"/>
      <c r="C817" s="6" t="s">
        <v>4</v>
      </c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7" t="s">
        <v>5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8" t="s">
        <v>6</v>
      </c>
      <c r="C820" s="9"/>
      <c r="D820" s="9"/>
      <c r="E820" s="9"/>
      <c r="F820" s="9"/>
      <c r="G820" s="9"/>
      <c r="H820" s="9"/>
      <c r="I820" s="9"/>
      <c r="J820" s="9"/>
      <c r="K820" s="9"/>
    </row>
    <row r="821">
      <c r="A821" s="10"/>
      <c r="B821" s="11" t="s">
        <v>7</v>
      </c>
      <c r="C821" s="12" t="s">
        <v>8</v>
      </c>
      <c r="D821" s="13"/>
      <c r="E821" s="11" t="s">
        <v>9</v>
      </c>
      <c r="F821" s="11" t="s">
        <v>10</v>
      </c>
      <c r="G821" s="11" t="s">
        <v>11</v>
      </c>
      <c r="H821" s="11" t="s">
        <v>10</v>
      </c>
      <c r="I821" s="14" t="s">
        <v>12</v>
      </c>
      <c r="J821" s="14" t="s">
        <v>10</v>
      </c>
      <c r="K821" s="14" t="s">
        <v>13</v>
      </c>
    </row>
    <row r="822">
      <c r="A822" s="10"/>
      <c r="B822" s="15">
        <v>1.0</v>
      </c>
      <c r="C822" s="188" t="s">
        <v>14</v>
      </c>
      <c r="D822" s="189"/>
      <c r="E822" s="83">
        <v>6.0</v>
      </c>
      <c r="F822" s="83" t="s">
        <v>15</v>
      </c>
      <c r="G822" s="83" t="s">
        <v>16</v>
      </c>
      <c r="H822" s="83" t="s">
        <v>17</v>
      </c>
      <c r="I822" s="84">
        <v>145.0</v>
      </c>
      <c r="J822" s="190" t="s">
        <v>18</v>
      </c>
      <c r="K822" s="84">
        <v>29.0</v>
      </c>
    </row>
    <row r="823">
      <c r="A823" s="10"/>
      <c r="B823" s="15">
        <v>2.0</v>
      </c>
      <c r="C823" s="82" t="s">
        <v>19</v>
      </c>
      <c r="E823" s="191">
        <v>1.0</v>
      </c>
      <c r="F823" s="191" t="s">
        <v>20</v>
      </c>
      <c r="G823" s="192">
        <v>43316.0</v>
      </c>
      <c r="H823" s="191" t="s">
        <v>17</v>
      </c>
      <c r="I823" s="193">
        <v>132.0</v>
      </c>
      <c r="J823" s="194" t="s">
        <v>21</v>
      </c>
      <c r="K823" s="195">
        <v>7.92</v>
      </c>
    </row>
    <row r="824">
      <c r="A824" s="10"/>
      <c r="B824" s="15">
        <v>3.0</v>
      </c>
      <c r="C824" s="82" t="s">
        <v>22</v>
      </c>
      <c r="E824" s="191">
        <v>1.0</v>
      </c>
      <c r="F824" s="191" t="s">
        <v>20</v>
      </c>
      <c r="G824" s="192">
        <v>43288.0</v>
      </c>
      <c r="H824" s="191" t="s">
        <v>17</v>
      </c>
      <c r="I824" s="193">
        <v>249.0</v>
      </c>
      <c r="J824" s="196" t="s">
        <v>23</v>
      </c>
      <c r="K824" s="195">
        <v>23.97</v>
      </c>
    </row>
    <row r="825">
      <c r="A825" s="10"/>
      <c r="B825" s="15">
        <v>4.0</v>
      </c>
      <c r="C825" s="82" t="s">
        <v>24</v>
      </c>
      <c r="E825" s="191" t="s">
        <v>25</v>
      </c>
      <c r="F825" s="191" t="s">
        <v>20</v>
      </c>
      <c r="G825" s="192">
        <v>43261.0</v>
      </c>
      <c r="H825" s="191" t="s">
        <v>17</v>
      </c>
      <c r="I825" s="193">
        <v>149.0</v>
      </c>
      <c r="J825" s="194" t="s">
        <v>26</v>
      </c>
      <c r="K825" s="195">
        <v>19.7</v>
      </c>
    </row>
    <row r="826">
      <c r="A826" s="10"/>
      <c r="B826" s="15">
        <v>5.0</v>
      </c>
      <c r="C826" s="82" t="s">
        <v>27</v>
      </c>
      <c r="E826" s="191">
        <v>1.0</v>
      </c>
      <c r="F826" s="191" t="s">
        <v>20</v>
      </c>
      <c r="G826" s="191">
        <v>6.0</v>
      </c>
      <c r="H826" s="191" t="s">
        <v>17</v>
      </c>
      <c r="I826" s="193">
        <v>454.0</v>
      </c>
      <c r="J826" s="194" t="s">
        <v>28</v>
      </c>
      <c r="K826" s="193">
        <v>42.56</v>
      </c>
    </row>
    <row r="827">
      <c r="A827" s="10"/>
      <c r="B827" s="15">
        <v>6.0</v>
      </c>
      <c r="C827" s="82" t="s">
        <v>29</v>
      </c>
      <c r="E827" s="197">
        <v>42767.0</v>
      </c>
      <c r="F827" s="191" t="s">
        <v>20</v>
      </c>
      <c r="G827" s="191">
        <v>2.0</v>
      </c>
      <c r="H827" s="191" t="s">
        <v>17</v>
      </c>
      <c r="I827" s="193">
        <v>119.0</v>
      </c>
      <c r="J827" s="194" t="s">
        <v>30</v>
      </c>
      <c r="K827" s="193">
        <v>34.0</v>
      </c>
    </row>
    <row r="828">
      <c r="A828" s="10"/>
      <c r="B828" s="15">
        <v>7.0</v>
      </c>
      <c r="C828" s="82" t="s">
        <v>31</v>
      </c>
      <c r="E828" s="191">
        <v>2.0</v>
      </c>
      <c r="F828" s="191" t="s">
        <v>32</v>
      </c>
      <c r="G828" s="191" t="s">
        <v>33</v>
      </c>
      <c r="H828" s="191" t="s">
        <v>17</v>
      </c>
      <c r="I828" s="193">
        <v>55.0</v>
      </c>
      <c r="J828" s="194" t="s">
        <v>34</v>
      </c>
      <c r="K828" s="193">
        <v>0.57</v>
      </c>
    </row>
    <row r="829">
      <c r="A829" s="10"/>
      <c r="B829" s="15">
        <v>8.0</v>
      </c>
      <c r="C829" s="82" t="s">
        <v>35</v>
      </c>
      <c r="E829" s="191">
        <v>2.0</v>
      </c>
      <c r="F829" s="191" t="s">
        <v>32</v>
      </c>
      <c r="G829" s="191" t="s">
        <v>36</v>
      </c>
      <c r="H829" s="191" t="s">
        <v>17</v>
      </c>
      <c r="I829" s="193">
        <v>77.0</v>
      </c>
      <c r="J829" s="194" t="s">
        <v>37</v>
      </c>
      <c r="K829" s="195">
        <v>1.35</v>
      </c>
    </row>
    <row r="830">
      <c r="A830" s="10"/>
      <c r="B830" s="15">
        <v>9.0</v>
      </c>
      <c r="C830" s="82" t="s">
        <v>38</v>
      </c>
      <c r="E830" s="191">
        <v>2.0</v>
      </c>
      <c r="F830" s="191" t="s">
        <v>32</v>
      </c>
      <c r="G830" s="191" t="s">
        <v>33</v>
      </c>
      <c r="H830" s="191" t="s">
        <v>17</v>
      </c>
      <c r="I830" s="193">
        <v>179.0</v>
      </c>
      <c r="J830" s="191" t="s">
        <v>39</v>
      </c>
      <c r="K830" s="193">
        <v>51.14</v>
      </c>
    </row>
    <row r="831">
      <c r="A831" s="10"/>
      <c r="B831" s="17">
        <v>10.0</v>
      </c>
      <c r="C831" s="16" t="s">
        <v>67</v>
      </c>
      <c r="E831" s="17">
        <v>24.0</v>
      </c>
      <c r="F831" s="17" t="s">
        <v>86</v>
      </c>
      <c r="G831" s="17">
        <v>9.0</v>
      </c>
      <c r="H831" s="17" t="s">
        <v>87</v>
      </c>
      <c r="I831" s="18">
        <v>930.0</v>
      </c>
      <c r="J831" s="21" t="s">
        <v>23</v>
      </c>
      <c r="K831" s="16">
        <v>104.63</v>
      </c>
    </row>
    <row r="832">
      <c r="A832" s="10"/>
      <c r="B832" s="15"/>
      <c r="E832" s="15"/>
      <c r="F832" s="15"/>
      <c r="G832" s="15"/>
      <c r="H832" s="15"/>
      <c r="I832" s="24"/>
      <c r="J832" s="15"/>
      <c r="K832" s="25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26" t="s">
        <v>45</v>
      </c>
      <c r="K833" s="27">
        <f>SUM(K822:K832)</f>
        <v>314.84</v>
      </c>
    </row>
    <row r="834">
      <c r="A834" s="28" t="s">
        <v>46</v>
      </c>
      <c r="B834" s="1"/>
      <c r="C834" s="1"/>
      <c r="D834" s="1"/>
      <c r="E834" s="1"/>
      <c r="F834" s="1"/>
      <c r="G834" s="1"/>
      <c r="H834" s="1"/>
      <c r="I834" s="1" t="s">
        <v>47</v>
      </c>
      <c r="J834" s="1"/>
      <c r="K834" s="29"/>
    </row>
    <row r="835">
      <c r="A835" s="1"/>
      <c r="B835" s="30">
        <v>11.0</v>
      </c>
      <c r="C835" s="6" t="s">
        <v>48</v>
      </c>
      <c r="D835" s="1"/>
      <c r="E835" s="1"/>
      <c r="F835" s="31" t="s">
        <v>49</v>
      </c>
      <c r="G835" s="1"/>
      <c r="H835" s="1"/>
      <c r="I835" s="36">
        <v>0.15</v>
      </c>
      <c r="J835" s="33" t="s">
        <v>45</v>
      </c>
      <c r="K835" s="27">
        <f>+K833*I835</f>
        <v>47.226</v>
      </c>
    </row>
    <row r="836">
      <c r="A836" s="1"/>
      <c r="B836" s="30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28" t="s">
        <v>51</v>
      </c>
      <c r="B837" s="30"/>
      <c r="C837" s="1"/>
      <c r="D837" s="1"/>
      <c r="E837" s="1"/>
      <c r="F837" s="1"/>
      <c r="G837" s="1"/>
      <c r="H837" s="1"/>
      <c r="I837" s="1"/>
      <c r="J837" s="1"/>
      <c r="K837" s="35"/>
    </row>
    <row r="838">
      <c r="A838" s="1"/>
      <c r="B838" s="30">
        <v>12.0</v>
      </c>
      <c r="C838" s="6" t="s">
        <v>52</v>
      </c>
      <c r="D838" s="1"/>
      <c r="E838" s="1"/>
      <c r="F838" s="1"/>
      <c r="G838" s="1"/>
      <c r="H838" s="1"/>
      <c r="I838" s="32">
        <v>0.3</v>
      </c>
      <c r="J838" s="33" t="s">
        <v>45</v>
      </c>
      <c r="K838" s="27">
        <f>+K833*I838</f>
        <v>94.452</v>
      </c>
    </row>
    <row r="839">
      <c r="A839" s="1"/>
      <c r="B839" s="30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28" t="s">
        <v>53</v>
      </c>
      <c r="B840" s="30"/>
      <c r="C840" s="1"/>
      <c r="D840" s="1"/>
      <c r="E840" s="1"/>
      <c r="F840" s="1"/>
      <c r="G840" s="1"/>
      <c r="H840" s="1"/>
      <c r="I840" s="1"/>
      <c r="J840" s="1"/>
      <c r="K840" s="35"/>
    </row>
    <row r="841">
      <c r="A841" s="1"/>
      <c r="B841" s="30">
        <v>13.0</v>
      </c>
      <c r="C841" s="6" t="s">
        <v>54</v>
      </c>
      <c r="D841" s="1"/>
      <c r="E841" s="1"/>
      <c r="F841" s="1"/>
      <c r="G841" s="1"/>
      <c r="H841" s="1"/>
      <c r="I841" s="32">
        <v>0.3</v>
      </c>
      <c r="J841" s="33" t="s">
        <v>45</v>
      </c>
      <c r="K841" s="27">
        <f>+K833*I841</f>
        <v>94.452</v>
      </c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35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37" t="s">
        <v>57</v>
      </c>
      <c r="K843" s="27">
        <f>+K841+K838+K835+K833</f>
        <v>550.97</v>
      </c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35"/>
    </row>
    <row r="845">
      <c r="A845" s="1"/>
      <c r="B845" s="1"/>
      <c r="C845" s="1"/>
      <c r="D845" s="1"/>
      <c r="E845" s="1"/>
      <c r="F845" s="1"/>
      <c r="G845" s="1"/>
      <c r="H845" s="1"/>
      <c r="I845" s="32">
        <v>0.91</v>
      </c>
      <c r="J845" s="37" t="s">
        <v>61</v>
      </c>
      <c r="K845" s="40">
        <f>+K843*I845</f>
        <v>501.3827</v>
      </c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35"/>
    </row>
    <row r="847">
      <c r="A847" s="1"/>
      <c r="B847" s="1"/>
      <c r="C847" s="1"/>
      <c r="D847" s="1"/>
      <c r="E847" s="1"/>
      <c r="F847" s="1"/>
      <c r="G847" s="1"/>
      <c r="H847" s="1"/>
      <c r="I847" s="41"/>
      <c r="J847" s="42" t="s">
        <v>62</v>
      </c>
      <c r="K847" s="27">
        <f>+K845+K843</f>
        <v>1052.3527</v>
      </c>
    </row>
    <row r="849">
      <c r="J849" s="42" t="s">
        <v>62</v>
      </c>
      <c r="K849" s="43">
        <f>+K847/10</f>
        <v>105.23527</v>
      </c>
      <c r="L849" s="16"/>
    </row>
    <row r="850">
      <c r="A850" s="5"/>
      <c r="B850" s="1"/>
      <c r="C850" s="6"/>
      <c r="D850" s="1"/>
      <c r="E850" s="1"/>
      <c r="F850" s="1"/>
      <c r="G850" s="1"/>
      <c r="H850" s="1"/>
      <c r="I850" s="1"/>
      <c r="J850" s="1"/>
      <c r="K850" s="1"/>
    </row>
    <row r="851">
      <c r="A851" s="3" t="s">
        <v>1</v>
      </c>
      <c r="B851" s="4" t="s">
        <v>673</v>
      </c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5" t="s">
        <v>3</v>
      </c>
      <c r="B853" s="1"/>
      <c r="C853" s="6" t="s">
        <v>4</v>
      </c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7" t="s">
        <v>5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8" t="s">
        <v>6</v>
      </c>
      <c r="C856" s="9"/>
      <c r="D856" s="9"/>
      <c r="E856" s="9"/>
      <c r="F856" s="9"/>
      <c r="G856" s="9"/>
      <c r="H856" s="9"/>
      <c r="I856" s="9"/>
      <c r="J856" s="9"/>
      <c r="K856" s="9"/>
    </row>
    <row r="857">
      <c r="A857" s="10"/>
      <c r="B857" s="11" t="s">
        <v>7</v>
      </c>
      <c r="C857" s="12" t="s">
        <v>8</v>
      </c>
      <c r="D857" s="13"/>
      <c r="E857" s="11" t="s">
        <v>9</v>
      </c>
      <c r="F857" s="11" t="s">
        <v>10</v>
      </c>
      <c r="G857" s="11" t="s">
        <v>11</v>
      </c>
      <c r="H857" s="11" t="s">
        <v>10</v>
      </c>
      <c r="I857" s="14" t="s">
        <v>12</v>
      </c>
      <c r="J857" s="14" t="s">
        <v>10</v>
      </c>
      <c r="K857" s="14" t="s">
        <v>13</v>
      </c>
    </row>
    <row r="858">
      <c r="A858" s="10"/>
      <c r="B858" s="15">
        <v>1.0</v>
      </c>
      <c r="C858" s="188" t="s">
        <v>14</v>
      </c>
      <c r="D858" s="189"/>
      <c r="E858" s="83">
        <v>6.0</v>
      </c>
      <c r="F858" s="83" t="s">
        <v>15</v>
      </c>
      <c r="G858" s="83" t="s">
        <v>16</v>
      </c>
      <c r="H858" s="83" t="s">
        <v>17</v>
      </c>
      <c r="I858" s="84">
        <v>145.0</v>
      </c>
      <c r="J858" s="190" t="s">
        <v>18</v>
      </c>
      <c r="K858" s="84">
        <v>29.0</v>
      </c>
    </row>
    <row r="859">
      <c r="A859" s="10"/>
      <c r="B859" s="15">
        <v>2.0</v>
      </c>
      <c r="C859" s="82" t="s">
        <v>19</v>
      </c>
      <c r="E859" s="191">
        <v>1.0</v>
      </c>
      <c r="F859" s="191" t="s">
        <v>20</v>
      </c>
      <c r="G859" s="192">
        <v>43316.0</v>
      </c>
      <c r="H859" s="191" t="s">
        <v>17</v>
      </c>
      <c r="I859" s="193">
        <v>132.0</v>
      </c>
      <c r="J859" s="194" t="s">
        <v>21</v>
      </c>
      <c r="K859" s="195">
        <v>7.92</v>
      </c>
    </row>
    <row r="860">
      <c r="A860" s="10"/>
      <c r="B860" s="15">
        <v>3.0</v>
      </c>
      <c r="C860" s="82" t="s">
        <v>22</v>
      </c>
      <c r="E860" s="191">
        <v>1.0</v>
      </c>
      <c r="F860" s="191" t="s">
        <v>20</v>
      </c>
      <c r="G860" s="192">
        <v>43288.0</v>
      </c>
      <c r="H860" s="191" t="s">
        <v>17</v>
      </c>
      <c r="I860" s="193">
        <v>249.0</v>
      </c>
      <c r="J860" s="196" t="s">
        <v>23</v>
      </c>
      <c r="K860" s="195">
        <v>23.97</v>
      </c>
    </row>
    <row r="861">
      <c r="A861" s="10"/>
      <c r="B861" s="15">
        <v>4.0</v>
      </c>
      <c r="C861" s="82" t="s">
        <v>24</v>
      </c>
      <c r="E861" s="191" t="s">
        <v>25</v>
      </c>
      <c r="F861" s="191" t="s">
        <v>20</v>
      </c>
      <c r="G861" s="192">
        <v>43261.0</v>
      </c>
      <c r="H861" s="191" t="s">
        <v>17</v>
      </c>
      <c r="I861" s="193">
        <v>149.0</v>
      </c>
      <c r="J861" s="194" t="s">
        <v>26</v>
      </c>
      <c r="K861" s="195">
        <v>19.7</v>
      </c>
    </row>
    <row r="862">
      <c r="A862" s="10"/>
      <c r="B862" s="15">
        <v>5.0</v>
      </c>
      <c r="C862" s="82" t="s">
        <v>27</v>
      </c>
      <c r="E862" s="191">
        <v>1.0</v>
      </c>
      <c r="F862" s="191" t="s">
        <v>20</v>
      </c>
      <c r="G862" s="191">
        <v>6.0</v>
      </c>
      <c r="H862" s="191" t="s">
        <v>17</v>
      </c>
      <c r="I862" s="193">
        <v>454.0</v>
      </c>
      <c r="J862" s="194" t="s">
        <v>28</v>
      </c>
      <c r="K862" s="193">
        <v>42.56</v>
      </c>
    </row>
    <row r="863">
      <c r="A863" s="10"/>
      <c r="B863" s="15">
        <v>6.0</v>
      </c>
      <c r="C863" s="82" t="s">
        <v>29</v>
      </c>
      <c r="E863" s="197">
        <v>42767.0</v>
      </c>
      <c r="F863" s="191" t="s">
        <v>20</v>
      </c>
      <c r="G863" s="191">
        <v>2.0</v>
      </c>
      <c r="H863" s="191" t="s">
        <v>17</v>
      </c>
      <c r="I863" s="193">
        <v>119.0</v>
      </c>
      <c r="J863" s="194" t="s">
        <v>30</v>
      </c>
      <c r="K863" s="193">
        <v>34.0</v>
      </c>
    </row>
    <row r="864">
      <c r="A864" s="10"/>
      <c r="B864" s="15">
        <v>7.0</v>
      </c>
      <c r="C864" s="82" t="s">
        <v>31</v>
      </c>
      <c r="E864" s="191">
        <v>2.0</v>
      </c>
      <c r="F864" s="191" t="s">
        <v>32</v>
      </c>
      <c r="G864" s="191" t="s">
        <v>33</v>
      </c>
      <c r="H864" s="191" t="s">
        <v>17</v>
      </c>
      <c r="I864" s="193">
        <v>55.0</v>
      </c>
      <c r="J864" s="194" t="s">
        <v>34</v>
      </c>
      <c r="K864" s="193">
        <v>0.57</v>
      </c>
    </row>
    <row r="865">
      <c r="A865" s="10"/>
      <c r="B865" s="15">
        <v>8.0</v>
      </c>
      <c r="C865" s="82" t="s">
        <v>35</v>
      </c>
      <c r="E865" s="191">
        <v>2.0</v>
      </c>
      <c r="F865" s="191" t="s">
        <v>32</v>
      </c>
      <c r="G865" s="191" t="s">
        <v>36</v>
      </c>
      <c r="H865" s="191" t="s">
        <v>17</v>
      </c>
      <c r="I865" s="193">
        <v>77.0</v>
      </c>
      <c r="J865" s="194" t="s">
        <v>37</v>
      </c>
      <c r="K865" s="195">
        <v>1.35</v>
      </c>
    </row>
    <row r="866">
      <c r="A866" s="10"/>
      <c r="B866" s="15">
        <v>9.0</v>
      </c>
      <c r="C866" s="82" t="s">
        <v>38</v>
      </c>
      <c r="E866" s="191">
        <v>2.0</v>
      </c>
      <c r="F866" s="191" t="s">
        <v>32</v>
      </c>
      <c r="G866" s="191" t="s">
        <v>33</v>
      </c>
      <c r="H866" s="191" t="s">
        <v>17</v>
      </c>
      <c r="I866" s="193">
        <v>179.0</v>
      </c>
      <c r="J866" s="191" t="s">
        <v>39</v>
      </c>
      <c r="K866" s="193">
        <v>51.14</v>
      </c>
    </row>
    <row r="867">
      <c r="A867" s="10"/>
      <c r="B867" s="17">
        <v>10.0</v>
      </c>
      <c r="C867" s="16" t="s">
        <v>58</v>
      </c>
      <c r="E867" s="17">
        <v>1.0</v>
      </c>
      <c r="F867" s="17" t="s">
        <v>76</v>
      </c>
      <c r="G867" s="17" t="s">
        <v>16</v>
      </c>
      <c r="H867" s="17" t="s">
        <v>16</v>
      </c>
      <c r="I867" s="18">
        <v>30.0</v>
      </c>
      <c r="J867" s="17" t="s">
        <v>209</v>
      </c>
      <c r="L867" s="23">
        <v>30.0</v>
      </c>
    </row>
    <row r="868">
      <c r="A868" s="10"/>
      <c r="B868" s="17">
        <v>11.0</v>
      </c>
      <c r="C868" s="16" t="s">
        <v>42</v>
      </c>
      <c r="E868" s="17">
        <v>12.0</v>
      </c>
      <c r="F868" s="17" t="s">
        <v>15</v>
      </c>
      <c r="G868" s="17" t="s">
        <v>16</v>
      </c>
      <c r="H868" s="17" t="s">
        <v>16</v>
      </c>
      <c r="I868" s="18">
        <v>350.0</v>
      </c>
      <c r="J868" s="17" t="s">
        <v>412</v>
      </c>
      <c r="L868" s="23">
        <v>5.0</v>
      </c>
    </row>
    <row r="869">
      <c r="A869" s="10"/>
      <c r="B869" s="17">
        <v>12.0</v>
      </c>
      <c r="C869" s="16"/>
      <c r="E869" s="17"/>
      <c r="F869" s="17"/>
      <c r="G869" s="17"/>
      <c r="H869" s="17"/>
      <c r="I869" s="18"/>
      <c r="J869" s="21"/>
      <c r="L869" s="16"/>
    </row>
    <row r="870">
      <c r="A870" s="10"/>
      <c r="B870" s="17">
        <v>13.0</v>
      </c>
      <c r="C870" s="16" t="s">
        <v>89</v>
      </c>
      <c r="E870" s="17">
        <v>12.0</v>
      </c>
      <c r="F870" s="17" t="s">
        <v>86</v>
      </c>
      <c r="G870" s="17">
        <v>6.0</v>
      </c>
      <c r="H870" s="17" t="s">
        <v>87</v>
      </c>
      <c r="I870" s="18">
        <v>714.0</v>
      </c>
      <c r="J870" s="17" t="s">
        <v>90</v>
      </c>
      <c r="K870" s="16">
        <v>161.66</v>
      </c>
    </row>
    <row r="871">
      <c r="A871" s="10"/>
      <c r="B871" s="17">
        <v>14.0</v>
      </c>
      <c r="C871" s="16"/>
      <c r="E871" s="17"/>
      <c r="F871" s="17"/>
      <c r="G871" s="17"/>
      <c r="H871" s="17"/>
      <c r="I871" s="18"/>
      <c r="J871" s="187"/>
      <c r="L871" s="23"/>
    </row>
    <row r="872">
      <c r="A872" s="10"/>
      <c r="B872" s="15"/>
      <c r="E872" s="15"/>
      <c r="F872" s="15"/>
      <c r="G872" s="15"/>
      <c r="H872" s="15"/>
      <c r="I872" s="24"/>
      <c r="J872" s="15"/>
      <c r="K872" s="25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26" t="s">
        <v>45</v>
      </c>
      <c r="K873" s="27">
        <f>SUM(K858:K872)</f>
        <v>371.87</v>
      </c>
    </row>
    <row r="874">
      <c r="A874" s="28" t="s">
        <v>46</v>
      </c>
      <c r="B874" s="1"/>
      <c r="C874" s="1"/>
      <c r="D874" s="1"/>
      <c r="E874" s="1"/>
      <c r="F874" s="1"/>
      <c r="G874" s="1"/>
      <c r="H874" s="1"/>
      <c r="I874" s="1" t="s">
        <v>47</v>
      </c>
      <c r="J874" s="1"/>
      <c r="K874" s="29"/>
    </row>
    <row r="875">
      <c r="A875" s="1"/>
      <c r="B875" s="30">
        <v>11.0</v>
      </c>
      <c r="C875" s="6" t="s">
        <v>48</v>
      </c>
      <c r="D875" s="1"/>
      <c r="E875" s="1"/>
      <c r="F875" s="31" t="s">
        <v>49</v>
      </c>
      <c r="G875" s="1"/>
      <c r="H875" s="1"/>
      <c r="I875" s="36">
        <v>0.15</v>
      </c>
      <c r="J875" s="33" t="s">
        <v>45</v>
      </c>
      <c r="K875" s="27">
        <f>+K873*I875</f>
        <v>55.7805</v>
      </c>
    </row>
    <row r="876">
      <c r="A876" s="1"/>
      <c r="B876" s="30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28" t="s">
        <v>51</v>
      </c>
      <c r="B877" s="30"/>
      <c r="C877" s="1"/>
      <c r="D877" s="1"/>
      <c r="E877" s="1"/>
      <c r="F877" s="1"/>
      <c r="G877" s="1"/>
      <c r="H877" s="1"/>
      <c r="I877" s="1"/>
      <c r="J877" s="1"/>
      <c r="K877" s="35"/>
    </row>
    <row r="878">
      <c r="A878" s="1"/>
      <c r="B878" s="30">
        <v>12.0</v>
      </c>
      <c r="C878" s="6" t="s">
        <v>52</v>
      </c>
      <c r="D878" s="1"/>
      <c r="E878" s="1"/>
      <c r="F878" s="1"/>
      <c r="G878" s="1"/>
      <c r="H878" s="1"/>
      <c r="I878" s="32">
        <v>0.3</v>
      </c>
      <c r="J878" s="33" t="s">
        <v>45</v>
      </c>
      <c r="K878" s="27">
        <f>+K873*I878</f>
        <v>111.561</v>
      </c>
    </row>
    <row r="879">
      <c r="A879" s="1"/>
      <c r="B879" s="30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28" t="s">
        <v>53</v>
      </c>
      <c r="B880" s="30"/>
      <c r="C880" s="1"/>
      <c r="D880" s="1"/>
      <c r="E880" s="1"/>
      <c r="F880" s="1"/>
      <c r="G880" s="1"/>
      <c r="H880" s="1"/>
      <c r="I880" s="1"/>
      <c r="J880" s="1"/>
      <c r="K880" s="35"/>
    </row>
    <row r="881">
      <c r="A881" s="1"/>
      <c r="B881" s="30">
        <v>13.0</v>
      </c>
      <c r="C881" s="6" t="s">
        <v>54</v>
      </c>
      <c r="D881" s="1"/>
      <c r="E881" s="1"/>
      <c r="F881" s="1"/>
      <c r="G881" s="1"/>
      <c r="H881" s="1"/>
      <c r="I881" s="32">
        <v>0.3</v>
      </c>
      <c r="J881" s="33" t="s">
        <v>45</v>
      </c>
      <c r="K881" s="27">
        <f>+K873*I881</f>
        <v>111.561</v>
      </c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35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37" t="s">
        <v>57</v>
      </c>
      <c r="K883" s="27">
        <f>+K881+K878+K875+K873</f>
        <v>650.7725</v>
      </c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35"/>
    </row>
    <row r="885">
      <c r="A885" s="1"/>
      <c r="B885" s="1"/>
      <c r="C885" s="1"/>
      <c r="D885" s="1"/>
      <c r="E885" s="1"/>
      <c r="F885" s="1"/>
      <c r="G885" s="1"/>
      <c r="H885" s="1"/>
      <c r="I885" s="32">
        <v>0.7</v>
      </c>
      <c r="J885" s="37" t="s">
        <v>61</v>
      </c>
      <c r="K885" s="40">
        <f>+K883*I885</f>
        <v>455.54075</v>
      </c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35"/>
    </row>
    <row r="887">
      <c r="A887" s="1"/>
      <c r="B887" s="1"/>
      <c r="C887" s="1"/>
      <c r="D887" s="1"/>
      <c r="E887" s="1"/>
      <c r="F887" s="1"/>
      <c r="G887" s="1"/>
      <c r="H887" s="1"/>
      <c r="I887" s="41"/>
      <c r="J887" s="42" t="s">
        <v>62</v>
      </c>
      <c r="K887" s="27">
        <f>+K885+K883</f>
        <v>1106.31325</v>
      </c>
    </row>
    <row r="889">
      <c r="J889" s="42" t="s">
        <v>62</v>
      </c>
      <c r="K889" s="43">
        <f>+K887/10</f>
        <v>110.631325</v>
      </c>
      <c r="L889" s="16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3" t="s">
        <v>1</v>
      </c>
      <c r="B893" s="4" t="s">
        <v>674</v>
      </c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5" t="s">
        <v>3</v>
      </c>
      <c r="B895" s="1"/>
      <c r="C895" s="6" t="s">
        <v>4</v>
      </c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7" t="s">
        <v>5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8" t="s">
        <v>6</v>
      </c>
      <c r="C898" s="9"/>
      <c r="D898" s="9"/>
      <c r="E898" s="9"/>
      <c r="F898" s="9"/>
      <c r="G898" s="9"/>
      <c r="H898" s="9"/>
      <c r="I898" s="9"/>
      <c r="J898" s="9"/>
      <c r="K898" s="9"/>
    </row>
    <row r="899">
      <c r="A899" s="10"/>
      <c r="B899" s="11" t="s">
        <v>7</v>
      </c>
      <c r="C899" s="12" t="s">
        <v>8</v>
      </c>
      <c r="D899" s="13"/>
      <c r="E899" s="11" t="s">
        <v>9</v>
      </c>
      <c r="F899" s="11" t="s">
        <v>10</v>
      </c>
      <c r="G899" s="11" t="s">
        <v>11</v>
      </c>
      <c r="H899" s="11" t="s">
        <v>10</v>
      </c>
      <c r="I899" s="14" t="s">
        <v>12</v>
      </c>
      <c r="J899" s="14" t="s">
        <v>10</v>
      </c>
      <c r="K899" s="14" t="s">
        <v>13</v>
      </c>
    </row>
    <row r="900">
      <c r="A900" s="10"/>
      <c r="B900" s="15">
        <v>1.0</v>
      </c>
      <c r="C900" s="16" t="s">
        <v>648</v>
      </c>
      <c r="E900" s="56" t="s">
        <v>25</v>
      </c>
      <c r="F900" s="53" t="s">
        <v>99</v>
      </c>
      <c r="G900" s="56">
        <v>6.0</v>
      </c>
      <c r="H900" s="17" t="s">
        <v>17</v>
      </c>
      <c r="I900" s="18">
        <v>329.0</v>
      </c>
      <c r="J900" s="19" t="s">
        <v>393</v>
      </c>
      <c r="K900" s="18">
        <v>12.34</v>
      </c>
    </row>
    <row r="901">
      <c r="A901" s="10"/>
      <c r="B901" s="15">
        <v>2.0</v>
      </c>
      <c r="C901" s="16" t="s">
        <v>546</v>
      </c>
      <c r="E901" s="56" t="s">
        <v>25</v>
      </c>
      <c r="F901" s="53" t="s">
        <v>99</v>
      </c>
      <c r="G901" s="198">
        <v>42865.0</v>
      </c>
      <c r="H901" s="17" t="s">
        <v>17</v>
      </c>
      <c r="I901" s="18">
        <v>149.0</v>
      </c>
      <c r="J901" s="19" t="s">
        <v>26</v>
      </c>
      <c r="K901" s="18">
        <v>19.56</v>
      </c>
    </row>
    <row r="902">
      <c r="A902" s="10"/>
      <c r="B902" s="15">
        <v>3.0</v>
      </c>
      <c r="C902" s="16" t="s">
        <v>128</v>
      </c>
      <c r="E902" s="53">
        <v>2.0</v>
      </c>
      <c r="F902" s="53" t="s">
        <v>649</v>
      </c>
      <c r="G902" s="53" t="s">
        <v>33</v>
      </c>
      <c r="H902" s="17" t="s">
        <v>17</v>
      </c>
      <c r="I902" s="53">
        <v>50.0</v>
      </c>
      <c r="J902" s="53" t="s">
        <v>650</v>
      </c>
      <c r="K902" s="18">
        <v>0.75</v>
      </c>
    </row>
    <row r="903">
      <c r="A903" s="10"/>
      <c r="B903" s="15">
        <v>4.0</v>
      </c>
      <c r="C903" s="16" t="s">
        <v>22</v>
      </c>
      <c r="E903" s="17">
        <v>1.0</v>
      </c>
      <c r="F903" s="17" t="s">
        <v>99</v>
      </c>
      <c r="G903" s="17">
        <v>8.0</v>
      </c>
      <c r="H903" s="17" t="s">
        <v>17</v>
      </c>
      <c r="I903" s="18">
        <v>249.0</v>
      </c>
      <c r="J903" s="21" t="s">
        <v>23</v>
      </c>
      <c r="K903" s="18">
        <v>24.9</v>
      </c>
    </row>
    <row r="904">
      <c r="A904" s="10"/>
      <c r="B904" s="15">
        <v>5.0</v>
      </c>
      <c r="C904" s="16" t="s">
        <v>186</v>
      </c>
      <c r="E904" s="17">
        <v>4.0</v>
      </c>
      <c r="F904" s="17" t="s">
        <v>76</v>
      </c>
      <c r="G904" s="180" t="s">
        <v>16</v>
      </c>
      <c r="H904" s="17" t="s">
        <v>16</v>
      </c>
      <c r="I904" s="18">
        <v>140.0</v>
      </c>
      <c r="J904" s="18" t="s">
        <v>18</v>
      </c>
      <c r="K904" s="18">
        <v>18.67</v>
      </c>
    </row>
    <row r="905">
      <c r="A905" s="10"/>
      <c r="B905" s="15">
        <v>6.0</v>
      </c>
      <c r="C905" s="16" t="s">
        <v>529</v>
      </c>
      <c r="E905" s="17">
        <v>3.0</v>
      </c>
      <c r="F905" s="17" t="s">
        <v>76</v>
      </c>
      <c r="G905" s="17" t="s">
        <v>16</v>
      </c>
      <c r="H905" s="17" t="s">
        <v>16</v>
      </c>
      <c r="I905" s="18">
        <v>5.0</v>
      </c>
      <c r="J905" s="18" t="s">
        <v>209</v>
      </c>
      <c r="K905" s="18">
        <v>15.0</v>
      </c>
    </row>
    <row r="906">
      <c r="A906" s="10"/>
      <c r="B906" s="15">
        <v>7.0</v>
      </c>
      <c r="C906" s="16" t="s">
        <v>73</v>
      </c>
      <c r="E906" s="17">
        <v>1.0</v>
      </c>
      <c r="F906" s="17" t="s">
        <v>99</v>
      </c>
      <c r="G906" s="17">
        <v>8.0</v>
      </c>
      <c r="H906" s="17" t="s">
        <v>17</v>
      </c>
      <c r="I906" s="18">
        <v>190.0</v>
      </c>
      <c r="J906" s="17" t="s">
        <v>487</v>
      </c>
      <c r="K906" s="18">
        <v>47.5</v>
      </c>
    </row>
    <row r="907">
      <c r="A907" s="10"/>
      <c r="B907" s="15">
        <v>8.0</v>
      </c>
      <c r="C907" s="16"/>
      <c r="E907" s="17"/>
      <c r="F907" s="17"/>
      <c r="G907" s="17"/>
      <c r="H907" s="17"/>
      <c r="I907" s="18"/>
      <c r="J907" s="17"/>
      <c r="K907" s="23"/>
    </row>
    <row r="908">
      <c r="A908" s="10"/>
      <c r="B908" s="15">
        <v>9.0</v>
      </c>
      <c r="C908" s="16"/>
      <c r="E908" s="17"/>
      <c r="F908" s="17"/>
      <c r="G908" s="17"/>
      <c r="H908" s="17"/>
      <c r="I908" s="18"/>
      <c r="J908" s="17"/>
      <c r="K908" s="23"/>
    </row>
    <row r="909">
      <c r="A909" s="10"/>
      <c r="B909" s="15">
        <v>10.0</v>
      </c>
      <c r="C909" s="16"/>
      <c r="E909" s="17"/>
      <c r="F909" s="17"/>
      <c r="G909" s="17"/>
      <c r="H909" s="17"/>
      <c r="I909" s="18"/>
      <c r="J909" s="17"/>
      <c r="K909" s="23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26" t="s">
        <v>45</v>
      </c>
      <c r="K910" s="27">
        <f>SUM(K900:K909)</f>
        <v>138.72</v>
      </c>
    </row>
    <row r="911">
      <c r="A911" s="28" t="s">
        <v>46</v>
      </c>
      <c r="B911" s="1"/>
      <c r="C911" s="1"/>
      <c r="D911" s="1"/>
      <c r="E911" s="1"/>
      <c r="F911" s="1"/>
      <c r="G911" s="1"/>
      <c r="H911" s="1"/>
      <c r="I911" s="1" t="s">
        <v>47</v>
      </c>
      <c r="J911" s="1"/>
      <c r="K911" s="29"/>
    </row>
    <row r="912">
      <c r="A912" s="1"/>
      <c r="B912" s="30">
        <v>11.0</v>
      </c>
      <c r="C912" s="6" t="s">
        <v>48</v>
      </c>
      <c r="D912" s="1"/>
      <c r="E912" s="1"/>
      <c r="F912" s="31" t="s">
        <v>49</v>
      </c>
      <c r="G912" s="1"/>
      <c r="H912" s="1"/>
      <c r="I912" s="36">
        <v>0.15</v>
      </c>
      <c r="J912" s="33" t="s">
        <v>45</v>
      </c>
      <c r="K912" s="27">
        <f>+K910*I912</f>
        <v>20.808</v>
      </c>
    </row>
    <row r="913">
      <c r="A913" s="1"/>
      <c r="B913" s="30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28" t="s">
        <v>51</v>
      </c>
      <c r="B914" s="30"/>
      <c r="C914" s="1"/>
      <c r="D914" s="1"/>
      <c r="E914" s="1"/>
      <c r="F914" s="1"/>
      <c r="G914" s="1"/>
      <c r="H914" s="1"/>
      <c r="I914" s="1"/>
      <c r="J914" s="1"/>
      <c r="K914" s="35"/>
    </row>
    <row r="915">
      <c r="A915" s="1"/>
      <c r="B915" s="30">
        <v>12.0</v>
      </c>
      <c r="C915" s="6" t="s">
        <v>52</v>
      </c>
      <c r="D915" s="1"/>
      <c r="E915" s="1"/>
      <c r="F915" s="1"/>
      <c r="G915" s="1"/>
      <c r="H915" s="1"/>
      <c r="I915" s="36">
        <v>0.35</v>
      </c>
      <c r="J915" s="33" t="s">
        <v>45</v>
      </c>
      <c r="K915" s="27">
        <f>+K910*I915</f>
        <v>48.552</v>
      </c>
    </row>
    <row r="916">
      <c r="A916" s="1"/>
      <c r="B916" s="30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28" t="s">
        <v>53</v>
      </c>
      <c r="B917" s="30"/>
      <c r="C917" s="1"/>
      <c r="D917" s="1"/>
      <c r="E917" s="1"/>
      <c r="F917" s="1"/>
      <c r="G917" s="1"/>
      <c r="H917" s="1"/>
      <c r="I917" s="1"/>
      <c r="J917" s="1"/>
      <c r="K917" s="35"/>
    </row>
    <row r="918">
      <c r="A918" s="1"/>
      <c r="B918" s="30">
        <v>13.0</v>
      </c>
      <c r="C918" s="6" t="s">
        <v>54</v>
      </c>
      <c r="D918" s="1"/>
      <c r="E918" s="1"/>
      <c r="F918" s="1"/>
      <c r="G918" s="1"/>
      <c r="H918" s="1"/>
      <c r="I918" s="32">
        <v>0.3</v>
      </c>
      <c r="J918" s="33" t="s">
        <v>45</v>
      </c>
      <c r="K918" s="27">
        <f>+K910*I918</f>
        <v>41.616</v>
      </c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35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37" t="s">
        <v>57</v>
      </c>
      <c r="K920" s="27">
        <f>+K918+K915+K912+K910</f>
        <v>249.696</v>
      </c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35"/>
    </row>
    <row r="922">
      <c r="A922" s="1"/>
      <c r="B922" s="1"/>
      <c r="C922" s="1"/>
      <c r="D922" s="1"/>
      <c r="E922" s="1"/>
      <c r="F922" s="1"/>
      <c r="G922" s="1"/>
      <c r="H922" s="1"/>
      <c r="I922" s="32">
        <v>0.7</v>
      </c>
      <c r="J922" s="37" t="s">
        <v>61</v>
      </c>
      <c r="K922" s="57">
        <f>+K920*I922</f>
        <v>174.7872</v>
      </c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35"/>
    </row>
    <row r="924">
      <c r="A924" s="1"/>
      <c r="B924" s="1"/>
      <c r="C924" s="1"/>
      <c r="D924" s="1"/>
      <c r="E924" s="1"/>
      <c r="F924" s="1"/>
      <c r="G924" s="1"/>
      <c r="H924" s="1"/>
      <c r="I924" s="41"/>
      <c r="J924" s="42" t="s">
        <v>62</v>
      </c>
      <c r="K924" s="181">
        <f>+K922+K920</f>
        <v>424.4832</v>
      </c>
    </row>
    <row r="925">
      <c r="J925" s="42"/>
      <c r="K925" s="43"/>
    </row>
    <row r="926">
      <c r="J926" s="42" t="s">
        <v>62</v>
      </c>
      <c r="K926" s="43">
        <f>+K924/4</f>
        <v>106.1208</v>
      </c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41"/>
      <c r="J928" s="199"/>
      <c r="K928" s="200"/>
    </row>
    <row r="932">
      <c r="A932" s="1"/>
      <c r="B932" s="44" t="s">
        <v>65</v>
      </c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3" t="s">
        <v>1</v>
      </c>
      <c r="B934" s="4" t="s">
        <v>675</v>
      </c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5" t="s">
        <v>3</v>
      </c>
      <c r="B936" s="1"/>
      <c r="C936" s="6" t="s">
        <v>4</v>
      </c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7" t="s">
        <v>5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8" t="s">
        <v>6</v>
      </c>
      <c r="C939" s="9"/>
      <c r="D939" s="9"/>
      <c r="E939" s="9"/>
      <c r="F939" s="9"/>
      <c r="G939" s="9"/>
      <c r="H939" s="9"/>
      <c r="I939" s="9"/>
      <c r="J939" s="9"/>
      <c r="K939" s="9"/>
    </row>
    <row r="940">
      <c r="A940" s="10"/>
      <c r="B940" s="11" t="s">
        <v>7</v>
      </c>
      <c r="C940" s="12" t="s">
        <v>8</v>
      </c>
      <c r="D940" s="13"/>
      <c r="E940" s="11" t="s">
        <v>9</v>
      </c>
      <c r="F940" s="11" t="s">
        <v>10</v>
      </c>
      <c r="G940" s="11" t="s">
        <v>11</v>
      </c>
      <c r="H940" s="11" t="s">
        <v>10</v>
      </c>
      <c r="I940" s="14" t="s">
        <v>12</v>
      </c>
      <c r="J940" s="14" t="s">
        <v>10</v>
      </c>
      <c r="K940" s="14" t="s">
        <v>13</v>
      </c>
    </row>
    <row r="941">
      <c r="A941" s="10"/>
      <c r="B941" s="15">
        <v>1.0</v>
      </c>
      <c r="C941" s="188" t="s">
        <v>14</v>
      </c>
      <c r="D941" s="189"/>
      <c r="E941" s="83">
        <v>6.0</v>
      </c>
      <c r="F941" s="83" t="s">
        <v>15</v>
      </c>
      <c r="G941" s="83" t="s">
        <v>16</v>
      </c>
      <c r="H941" s="83" t="s">
        <v>17</v>
      </c>
      <c r="I941" s="84">
        <v>145.0</v>
      </c>
      <c r="J941" s="190" t="s">
        <v>18</v>
      </c>
      <c r="K941" s="84">
        <v>29.0</v>
      </c>
    </row>
    <row r="942">
      <c r="A942" s="10"/>
      <c r="B942" s="15">
        <v>2.0</v>
      </c>
      <c r="C942" s="82" t="s">
        <v>19</v>
      </c>
      <c r="E942" s="191">
        <v>1.0</v>
      </c>
      <c r="F942" s="191" t="s">
        <v>20</v>
      </c>
      <c r="G942" s="192">
        <v>43316.0</v>
      </c>
      <c r="H942" s="191" t="s">
        <v>17</v>
      </c>
      <c r="I942" s="193">
        <v>132.0</v>
      </c>
      <c r="J942" s="194" t="s">
        <v>21</v>
      </c>
      <c r="K942" s="195">
        <v>7.92</v>
      </c>
    </row>
    <row r="943">
      <c r="A943" s="10"/>
      <c r="B943" s="15">
        <v>3.0</v>
      </c>
      <c r="C943" s="82" t="s">
        <v>22</v>
      </c>
      <c r="E943" s="191">
        <v>1.0</v>
      </c>
      <c r="F943" s="191" t="s">
        <v>20</v>
      </c>
      <c r="G943" s="192">
        <v>43288.0</v>
      </c>
      <c r="H943" s="191" t="s">
        <v>17</v>
      </c>
      <c r="I943" s="193">
        <v>249.0</v>
      </c>
      <c r="J943" s="196" t="s">
        <v>23</v>
      </c>
      <c r="K943" s="195">
        <v>23.97</v>
      </c>
    </row>
    <row r="944">
      <c r="A944" s="10"/>
      <c r="B944" s="15">
        <v>4.0</v>
      </c>
      <c r="C944" s="82" t="s">
        <v>24</v>
      </c>
      <c r="E944" s="191" t="s">
        <v>25</v>
      </c>
      <c r="F944" s="191" t="s">
        <v>20</v>
      </c>
      <c r="G944" s="192">
        <v>43261.0</v>
      </c>
      <c r="H944" s="191" t="s">
        <v>17</v>
      </c>
      <c r="I944" s="193">
        <v>149.0</v>
      </c>
      <c r="J944" s="194" t="s">
        <v>26</v>
      </c>
      <c r="K944" s="195">
        <v>19.7</v>
      </c>
    </row>
    <row r="945">
      <c r="A945" s="10"/>
      <c r="B945" s="15">
        <v>5.0</v>
      </c>
      <c r="C945" s="82" t="s">
        <v>27</v>
      </c>
      <c r="E945" s="191">
        <v>1.0</v>
      </c>
      <c r="F945" s="191" t="s">
        <v>20</v>
      </c>
      <c r="G945" s="191">
        <v>6.0</v>
      </c>
      <c r="H945" s="191" t="s">
        <v>17</v>
      </c>
      <c r="I945" s="193">
        <v>454.0</v>
      </c>
      <c r="J945" s="194" t="s">
        <v>28</v>
      </c>
      <c r="K945" s="193">
        <v>42.56</v>
      </c>
    </row>
    <row r="946">
      <c r="A946" s="10"/>
      <c r="B946" s="15">
        <v>6.0</v>
      </c>
      <c r="C946" s="82" t="s">
        <v>29</v>
      </c>
      <c r="E946" s="197">
        <v>42767.0</v>
      </c>
      <c r="F946" s="191" t="s">
        <v>20</v>
      </c>
      <c r="G946" s="191">
        <v>2.0</v>
      </c>
      <c r="H946" s="191" t="s">
        <v>17</v>
      </c>
      <c r="I946" s="193">
        <v>119.0</v>
      </c>
      <c r="J946" s="194" t="s">
        <v>30</v>
      </c>
      <c r="K946" s="193">
        <v>34.0</v>
      </c>
    </row>
    <row r="947">
      <c r="A947" s="10"/>
      <c r="B947" s="15">
        <v>7.0</v>
      </c>
      <c r="C947" s="82" t="s">
        <v>31</v>
      </c>
      <c r="E947" s="191">
        <v>2.0</v>
      </c>
      <c r="F947" s="191" t="s">
        <v>32</v>
      </c>
      <c r="G947" s="191" t="s">
        <v>33</v>
      </c>
      <c r="H947" s="191" t="s">
        <v>17</v>
      </c>
      <c r="I947" s="193">
        <v>55.0</v>
      </c>
      <c r="J947" s="194" t="s">
        <v>34</v>
      </c>
      <c r="K947" s="193">
        <v>0.57</v>
      </c>
    </row>
    <row r="948">
      <c r="A948" s="10"/>
      <c r="B948" s="15">
        <v>8.0</v>
      </c>
      <c r="C948" s="82" t="s">
        <v>35</v>
      </c>
      <c r="E948" s="191">
        <v>2.0</v>
      </c>
      <c r="F948" s="191" t="s">
        <v>32</v>
      </c>
      <c r="G948" s="191" t="s">
        <v>36</v>
      </c>
      <c r="H948" s="191" t="s">
        <v>17</v>
      </c>
      <c r="I948" s="193">
        <v>77.0</v>
      </c>
      <c r="J948" s="194" t="s">
        <v>37</v>
      </c>
      <c r="K948" s="195">
        <v>1.35</v>
      </c>
    </row>
    <row r="949">
      <c r="A949" s="10"/>
      <c r="B949" s="15">
        <v>9.0</v>
      </c>
      <c r="C949" s="82" t="s">
        <v>38</v>
      </c>
      <c r="E949" s="191">
        <v>2.0</v>
      </c>
      <c r="F949" s="191" t="s">
        <v>32</v>
      </c>
      <c r="G949" s="191" t="s">
        <v>33</v>
      </c>
      <c r="H949" s="191" t="s">
        <v>17</v>
      </c>
      <c r="I949" s="193">
        <v>179.0</v>
      </c>
      <c r="J949" s="191" t="s">
        <v>39</v>
      </c>
      <c r="K949" s="193">
        <v>51.14</v>
      </c>
    </row>
    <row r="950">
      <c r="A950" s="10"/>
      <c r="B950" s="17">
        <v>10.0</v>
      </c>
      <c r="C950" s="16" t="s">
        <v>95</v>
      </c>
      <c r="E950" s="17">
        <v>12.0</v>
      </c>
      <c r="F950" s="17" t="s">
        <v>68</v>
      </c>
      <c r="G950" s="17">
        <v>6.0</v>
      </c>
      <c r="H950" s="17" t="s">
        <v>17</v>
      </c>
      <c r="I950" s="18">
        <v>200.0</v>
      </c>
      <c r="J950" s="21" t="s">
        <v>97</v>
      </c>
      <c r="K950" s="23">
        <v>75.0</v>
      </c>
    </row>
    <row r="951">
      <c r="A951" s="10"/>
      <c r="B951" s="17">
        <v>11.0</v>
      </c>
      <c r="C951" s="16"/>
      <c r="E951" s="17"/>
      <c r="F951" s="17"/>
      <c r="G951" s="17"/>
      <c r="H951" s="17"/>
      <c r="I951" s="18"/>
      <c r="J951" s="17"/>
    </row>
    <row r="952">
      <c r="A952" s="10"/>
      <c r="B952" s="17">
        <v>12.0</v>
      </c>
      <c r="C952" s="16"/>
      <c r="E952" s="17"/>
      <c r="F952" s="17"/>
      <c r="G952" s="17"/>
      <c r="H952" s="17"/>
      <c r="I952" s="18"/>
      <c r="J952" s="21"/>
      <c r="K952" s="23"/>
    </row>
    <row r="953">
      <c r="A953" s="10"/>
      <c r="B953" s="17">
        <v>13.0</v>
      </c>
      <c r="C953" s="16"/>
      <c r="E953" s="17"/>
      <c r="F953" s="17"/>
      <c r="G953" s="17"/>
      <c r="H953" s="17"/>
      <c r="I953" s="18"/>
      <c r="J953" s="17"/>
      <c r="K953" s="16"/>
      <c r="L953" s="23"/>
    </row>
    <row r="954">
      <c r="A954" s="10"/>
      <c r="B954" s="17">
        <v>14.0</v>
      </c>
      <c r="C954" s="16"/>
      <c r="E954" s="17"/>
      <c r="F954" s="17"/>
      <c r="G954" s="17"/>
      <c r="H954" s="17"/>
      <c r="I954" s="18"/>
      <c r="J954" s="187"/>
    </row>
    <row r="955">
      <c r="A955" s="10"/>
      <c r="B955" s="15"/>
      <c r="E955" s="15"/>
      <c r="F955" s="15"/>
      <c r="G955" s="15"/>
      <c r="H955" s="15"/>
      <c r="I955" s="24"/>
      <c r="J955" s="15"/>
      <c r="K955" s="25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26" t="s">
        <v>45</v>
      </c>
      <c r="K956" s="27">
        <f>SUM(K941:K955)</f>
        <v>285.21</v>
      </c>
    </row>
    <row r="957">
      <c r="A957" s="28" t="s">
        <v>46</v>
      </c>
      <c r="B957" s="1"/>
      <c r="C957" s="1"/>
      <c r="D957" s="1"/>
      <c r="E957" s="1"/>
      <c r="F957" s="1"/>
      <c r="G957" s="1"/>
      <c r="H957" s="1"/>
      <c r="I957" s="1" t="s">
        <v>47</v>
      </c>
      <c r="J957" s="1"/>
      <c r="K957" s="29"/>
    </row>
    <row r="958">
      <c r="A958" s="1"/>
      <c r="B958" s="30">
        <v>11.0</v>
      </c>
      <c r="C958" s="6" t="s">
        <v>48</v>
      </c>
      <c r="D958" s="1"/>
      <c r="E958" s="1"/>
      <c r="F958" s="31" t="s">
        <v>49</v>
      </c>
      <c r="G958" s="1"/>
      <c r="H958" s="1"/>
      <c r="I958" s="36">
        <v>0.15</v>
      </c>
      <c r="J958" s="33" t="s">
        <v>45</v>
      </c>
      <c r="K958" s="27">
        <f>+K956*I958</f>
        <v>42.7815</v>
      </c>
    </row>
    <row r="959">
      <c r="A959" s="1"/>
      <c r="B959" s="30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28" t="s">
        <v>51</v>
      </c>
      <c r="B960" s="30"/>
      <c r="C960" s="1"/>
      <c r="D960" s="1"/>
      <c r="E960" s="1"/>
      <c r="F960" s="1"/>
      <c r="G960" s="1"/>
      <c r="H960" s="1"/>
      <c r="I960" s="1"/>
      <c r="J960" s="1"/>
      <c r="K960" s="35"/>
    </row>
    <row r="961">
      <c r="A961" s="1"/>
      <c r="B961" s="30">
        <v>12.0</v>
      </c>
      <c r="C961" s="6" t="s">
        <v>52</v>
      </c>
      <c r="D961" s="1"/>
      <c r="E961" s="1"/>
      <c r="F961" s="1"/>
      <c r="G961" s="1"/>
      <c r="H961" s="1"/>
      <c r="I961" s="32">
        <v>0.3</v>
      </c>
      <c r="J961" s="33" t="s">
        <v>45</v>
      </c>
      <c r="K961" s="27">
        <f>+K956*I961</f>
        <v>85.563</v>
      </c>
    </row>
    <row r="962">
      <c r="A962" s="1"/>
      <c r="B962" s="30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28" t="s">
        <v>53</v>
      </c>
      <c r="B963" s="30"/>
      <c r="C963" s="1"/>
      <c r="D963" s="1"/>
      <c r="E963" s="1"/>
      <c r="F963" s="1"/>
      <c r="G963" s="1"/>
      <c r="H963" s="1"/>
      <c r="I963" s="1"/>
      <c r="J963" s="1"/>
      <c r="K963" s="35"/>
    </row>
    <row r="964">
      <c r="A964" s="1"/>
      <c r="B964" s="30">
        <v>13.0</v>
      </c>
      <c r="C964" s="6" t="s">
        <v>54</v>
      </c>
      <c r="D964" s="1"/>
      <c r="E964" s="1"/>
      <c r="F964" s="1"/>
      <c r="G964" s="1"/>
      <c r="H964" s="1"/>
      <c r="I964" s="32">
        <v>0.3</v>
      </c>
      <c r="J964" s="33" t="s">
        <v>45</v>
      </c>
      <c r="K964" s="27">
        <f>+K956*I964</f>
        <v>85.563</v>
      </c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35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37" t="s">
        <v>57</v>
      </c>
      <c r="K966" s="27">
        <f>+K964+K961+K958+K956</f>
        <v>499.1175</v>
      </c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35"/>
    </row>
    <row r="968">
      <c r="A968" s="1"/>
      <c r="B968" s="1"/>
      <c r="C968" s="1"/>
      <c r="D968" s="1"/>
      <c r="E968" s="1"/>
      <c r="F968" s="1"/>
      <c r="G968" s="1"/>
      <c r="H968" s="1"/>
      <c r="I968" s="32">
        <v>1.01</v>
      </c>
      <c r="J968" s="37" t="s">
        <v>61</v>
      </c>
      <c r="K968" s="40">
        <f>+K966*I968</f>
        <v>504.108675</v>
      </c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35"/>
    </row>
    <row r="970">
      <c r="A970" s="1"/>
      <c r="B970" s="1"/>
      <c r="C970" s="1"/>
      <c r="D970" s="1"/>
      <c r="E970" s="1"/>
      <c r="F970" s="1"/>
      <c r="G970" s="1"/>
      <c r="H970" s="1"/>
      <c r="I970" s="41"/>
      <c r="J970" s="42" t="s">
        <v>62</v>
      </c>
      <c r="K970" s="27">
        <f>+K968+K966</f>
        <v>1003.226175</v>
      </c>
    </row>
    <row r="972">
      <c r="J972" s="42" t="s">
        <v>62</v>
      </c>
      <c r="K972" s="43">
        <f>+K970/10</f>
        <v>100.3226175</v>
      </c>
    </row>
    <row r="976">
      <c r="A976" s="1"/>
      <c r="B976" s="44" t="s">
        <v>65</v>
      </c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3" t="s">
        <v>1</v>
      </c>
      <c r="B978" s="34" t="s">
        <v>676</v>
      </c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34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5" t="s">
        <v>3</v>
      </c>
      <c r="B980" s="1"/>
      <c r="C980" s="6" t="s">
        <v>4</v>
      </c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7" t="s">
        <v>5</v>
      </c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8" t="s">
        <v>6</v>
      </c>
      <c r="C983" s="9"/>
      <c r="D983" s="9"/>
      <c r="E983" s="9"/>
      <c r="F983" s="9"/>
      <c r="G983" s="9"/>
      <c r="H983" s="9"/>
      <c r="I983" s="9"/>
      <c r="J983" s="9"/>
      <c r="K983" s="9"/>
    </row>
    <row r="984">
      <c r="A984" s="10"/>
      <c r="B984" s="11" t="s">
        <v>7</v>
      </c>
      <c r="C984" s="12" t="s">
        <v>8</v>
      </c>
      <c r="D984" s="13"/>
      <c r="E984" s="11" t="s">
        <v>9</v>
      </c>
      <c r="F984" s="11" t="s">
        <v>10</v>
      </c>
      <c r="G984" s="11" t="s">
        <v>11</v>
      </c>
      <c r="H984" s="11" t="s">
        <v>10</v>
      </c>
      <c r="I984" s="14" t="s">
        <v>12</v>
      </c>
      <c r="J984" s="14" t="s">
        <v>10</v>
      </c>
      <c r="K984" s="14" t="s">
        <v>13</v>
      </c>
    </row>
    <row r="985">
      <c r="A985" s="10"/>
      <c r="B985" s="15">
        <v>1.0</v>
      </c>
      <c r="C985" s="16" t="s">
        <v>648</v>
      </c>
      <c r="E985" s="17">
        <v>2.0</v>
      </c>
      <c r="F985" s="17" t="s">
        <v>99</v>
      </c>
      <c r="G985" s="17">
        <v>8.0</v>
      </c>
      <c r="H985" s="17" t="s">
        <v>17</v>
      </c>
      <c r="I985" s="18">
        <v>329.0</v>
      </c>
      <c r="J985" s="19" t="s">
        <v>393</v>
      </c>
      <c r="K985" s="18">
        <v>16.45</v>
      </c>
    </row>
    <row r="986">
      <c r="A986" s="10"/>
      <c r="B986" s="15">
        <v>2.0</v>
      </c>
      <c r="C986" s="16" t="s">
        <v>31</v>
      </c>
      <c r="E986" s="17">
        <v>1.0</v>
      </c>
      <c r="F986" s="17" t="s">
        <v>86</v>
      </c>
      <c r="G986" s="22">
        <v>42767.0</v>
      </c>
      <c r="H986" s="17" t="s">
        <v>17</v>
      </c>
      <c r="I986" s="18">
        <v>55.0</v>
      </c>
      <c r="J986" s="19" t="s">
        <v>34</v>
      </c>
      <c r="K986" s="18">
        <v>0.86</v>
      </c>
    </row>
    <row r="987">
      <c r="A987" s="10"/>
      <c r="B987" s="15">
        <v>3.0</v>
      </c>
      <c r="C987" s="16" t="s">
        <v>35</v>
      </c>
      <c r="E987" s="22">
        <v>42767.0</v>
      </c>
      <c r="F987" s="17" t="s">
        <v>86</v>
      </c>
      <c r="G987" s="17" t="s">
        <v>677</v>
      </c>
      <c r="H987" s="17" t="s">
        <v>17</v>
      </c>
      <c r="I987" s="18">
        <v>77.0</v>
      </c>
      <c r="J987" s="19" t="s">
        <v>37</v>
      </c>
      <c r="K987" s="18">
        <v>2.41</v>
      </c>
    </row>
    <row r="988">
      <c r="A988" s="10"/>
      <c r="B988" s="15">
        <v>4.0</v>
      </c>
      <c r="C988" s="16" t="s">
        <v>186</v>
      </c>
      <c r="E988" s="17">
        <v>7.0</v>
      </c>
      <c r="F988" s="17" t="s">
        <v>76</v>
      </c>
      <c r="G988" s="17" t="s">
        <v>16</v>
      </c>
      <c r="H988" s="17" t="s">
        <v>16</v>
      </c>
      <c r="I988" s="18">
        <v>140.0</v>
      </c>
      <c r="J988" s="19" t="s">
        <v>18</v>
      </c>
      <c r="K988" s="18">
        <v>32.67</v>
      </c>
    </row>
    <row r="989">
      <c r="A989" s="10"/>
      <c r="B989" s="15">
        <v>5.0</v>
      </c>
      <c r="C989" s="16" t="s">
        <v>24</v>
      </c>
      <c r="E989" s="17" t="s">
        <v>678</v>
      </c>
      <c r="F989" s="17" t="s">
        <v>99</v>
      </c>
      <c r="G989" s="180">
        <v>10.67</v>
      </c>
      <c r="H989" s="17" t="s">
        <v>17</v>
      </c>
      <c r="I989" s="18">
        <v>150.0</v>
      </c>
      <c r="J989" s="19" t="s">
        <v>26</v>
      </c>
      <c r="K989" s="18">
        <v>20.01</v>
      </c>
    </row>
    <row r="990">
      <c r="A990" s="10"/>
      <c r="B990" s="15">
        <v>6.0</v>
      </c>
      <c r="C990" s="16" t="s">
        <v>679</v>
      </c>
      <c r="E990" s="17" t="s">
        <v>25</v>
      </c>
      <c r="F990" s="17" t="s">
        <v>99</v>
      </c>
      <c r="G990" s="17">
        <v>0.35</v>
      </c>
      <c r="H990" s="17" t="s">
        <v>680</v>
      </c>
      <c r="I990" s="18">
        <v>94.0</v>
      </c>
      <c r="J990" s="19" t="s">
        <v>681</v>
      </c>
      <c r="K990" s="18">
        <v>16.45</v>
      </c>
    </row>
    <row r="991">
      <c r="A991" s="10"/>
      <c r="B991" s="15">
        <v>7.0</v>
      </c>
      <c r="C991" s="16" t="s">
        <v>682</v>
      </c>
      <c r="E991" s="17">
        <v>1.0</v>
      </c>
      <c r="F991" s="17" t="s">
        <v>99</v>
      </c>
      <c r="G991" s="17">
        <v>8.0</v>
      </c>
      <c r="H991" s="16" t="s">
        <v>17</v>
      </c>
      <c r="I991" s="18">
        <v>92.0</v>
      </c>
      <c r="J991" s="21" t="s">
        <v>683</v>
      </c>
      <c r="K991" s="18">
        <v>61.33</v>
      </c>
    </row>
    <row r="992">
      <c r="A992" s="10"/>
      <c r="B992" s="15">
        <v>8.0</v>
      </c>
      <c r="C992" s="16" t="s">
        <v>98</v>
      </c>
      <c r="E992" s="17">
        <v>1.0</v>
      </c>
      <c r="F992" s="17" t="s">
        <v>99</v>
      </c>
      <c r="G992" s="17">
        <v>8.0</v>
      </c>
      <c r="H992" s="16" t="s">
        <v>17</v>
      </c>
      <c r="I992" s="18">
        <v>99.0</v>
      </c>
      <c r="J992" s="19" t="s">
        <v>100</v>
      </c>
      <c r="K992" s="18">
        <v>56.57</v>
      </c>
    </row>
    <row r="993">
      <c r="A993" s="10"/>
      <c r="B993" s="15">
        <v>9.0</v>
      </c>
      <c r="C993" s="16" t="s">
        <v>184</v>
      </c>
      <c r="E993" s="17">
        <v>1.0</v>
      </c>
      <c r="F993" s="17" t="s">
        <v>99</v>
      </c>
      <c r="G993" s="17">
        <v>235.0</v>
      </c>
      <c r="H993" s="17" t="s">
        <v>192</v>
      </c>
      <c r="I993" s="18">
        <v>55.0</v>
      </c>
      <c r="J993" s="17" t="s">
        <v>684</v>
      </c>
      <c r="K993" s="18">
        <v>39.17</v>
      </c>
    </row>
    <row r="994">
      <c r="A994" s="10"/>
      <c r="B994" s="17">
        <v>10.0</v>
      </c>
      <c r="C994" s="16" t="s">
        <v>685</v>
      </c>
      <c r="E994" s="17">
        <v>1.0</v>
      </c>
      <c r="F994" s="17" t="s">
        <v>76</v>
      </c>
      <c r="G994" s="17" t="s">
        <v>16</v>
      </c>
      <c r="H994" s="17" t="s">
        <v>16</v>
      </c>
      <c r="I994" s="18">
        <v>69.0</v>
      </c>
      <c r="J994" s="17">
        <v>1.0</v>
      </c>
      <c r="K994" s="23">
        <v>69.0</v>
      </c>
    </row>
    <row r="995">
      <c r="A995" s="10"/>
      <c r="B995" s="17">
        <v>11.0</v>
      </c>
      <c r="C995" s="16" t="s">
        <v>686</v>
      </c>
      <c r="E995" s="15"/>
      <c r="F995" s="15"/>
      <c r="G995" s="15"/>
      <c r="H995" s="15"/>
      <c r="I995" s="24"/>
      <c r="J995" s="15"/>
      <c r="K995" s="23"/>
    </row>
    <row r="996">
      <c r="A996" s="10"/>
      <c r="B996" s="17">
        <v>12.0</v>
      </c>
      <c r="C996" s="16"/>
      <c r="E996" s="15"/>
      <c r="F996" s="15"/>
      <c r="G996" s="15"/>
      <c r="H996" s="15"/>
      <c r="I996" s="24"/>
      <c r="J996" s="15"/>
      <c r="K996" s="23"/>
    </row>
    <row r="997">
      <c r="A997" s="10"/>
      <c r="B997" s="17">
        <v>13.0</v>
      </c>
      <c r="C997" s="16" t="s">
        <v>488</v>
      </c>
      <c r="E997" s="17">
        <v>1.0</v>
      </c>
      <c r="F997" s="17" t="s">
        <v>99</v>
      </c>
      <c r="G997" s="17">
        <v>8.0</v>
      </c>
      <c r="H997" s="17" t="s">
        <v>179</v>
      </c>
      <c r="I997" s="18">
        <v>930.0</v>
      </c>
      <c r="J997" s="21" t="s">
        <v>23</v>
      </c>
      <c r="K997" s="16"/>
      <c r="L997" s="23">
        <v>93.0</v>
      </c>
    </row>
    <row r="998">
      <c r="A998" s="10"/>
      <c r="B998" s="17">
        <v>15.0</v>
      </c>
      <c r="C998" s="16" t="s">
        <v>687</v>
      </c>
      <c r="E998" s="22">
        <v>42767.0</v>
      </c>
      <c r="F998" s="17" t="s">
        <v>99</v>
      </c>
      <c r="G998" s="17">
        <v>4.0</v>
      </c>
      <c r="H998" s="17" t="s">
        <v>179</v>
      </c>
      <c r="I998" s="18">
        <v>184.0</v>
      </c>
      <c r="J998" s="17">
        <v>10.0</v>
      </c>
      <c r="K998" s="39">
        <v>73.6</v>
      </c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26" t="s">
        <v>45</v>
      </c>
      <c r="K999" s="27">
        <f>SUM(K985:K998)</f>
        <v>388.52</v>
      </c>
    </row>
    <row r="1000">
      <c r="A1000" s="28" t="s">
        <v>46</v>
      </c>
      <c r="B1000" s="1"/>
      <c r="C1000" s="1"/>
      <c r="D1000" s="1"/>
      <c r="E1000" s="1"/>
      <c r="F1000" s="1"/>
      <c r="G1000" s="1"/>
      <c r="H1000" s="1"/>
      <c r="I1000" s="1" t="s">
        <v>47</v>
      </c>
      <c r="J1000" s="1"/>
      <c r="K1000" s="29"/>
    </row>
    <row r="1001">
      <c r="A1001" s="1"/>
      <c r="B1001" s="30">
        <v>11.0</v>
      </c>
      <c r="C1001" s="6" t="s">
        <v>48</v>
      </c>
      <c r="D1001" s="1"/>
      <c r="E1001" s="1"/>
      <c r="F1001" s="31" t="s">
        <v>49</v>
      </c>
      <c r="G1001" s="1"/>
      <c r="H1001" s="1"/>
      <c r="I1001" s="36">
        <v>0.15</v>
      </c>
      <c r="J1001" s="33" t="s">
        <v>45</v>
      </c>
      <c r="K1001" s="27">
        <f>+K999*I1001</f>
        <v>58.278</v>
      </c>
    </row>
    <row r="1002">
      <c r="A1002" s="1"/>
      <c r="B1002" s="30"/>
      <c r="C1002" s="1"/>
      <c r="D1002" s="1"/>
      <c r="E1002" s="1"/>
      <c r="F1002" s="1"/>
      <c r="G1002" s="1"/>
      <c r="H1002" s="1"/>
      <c r="I1002" s="1"/>
      <c r="J1002" s="1"/>
      <c r="K1002" s="1"/>
    </row>
    <row r="1003">
      <c r="A1003" s="28" t="s">
        <v>51</v>
      </c>
      <c r="B1003" s="30"/>
      <c r="C1003" s="1"/>
      <c r="D1003" s="1"/>
      <c r="E1003" s="1"/>
      <c r="F1003" s="1"/>
      <c r="G1003" s="1"/>
      <c r="H1003" s="1"/>
      <c r="I1003" s="1"/>
      <c r="J1003" s="1"/>
      <c r="K1003" s="35"/>
    </row>
    <row r="1004">
      <c r="A1004" s="1"/>
      <c r="B1004" s="30">
        <v>12.0</v>
      </c>
      <c r="C1004" s="6" t="s">
        <v>52</v>
      </c>
      <c r="D1004" s="1"/>
      <c r="E1004" s="1"/>
      <c r="F1004" s="1"/>
      <c r="G1004" s="1"/>
      <c r="H1004" s="1"/>
      <c r="I1004" s="32">
        <v>0.25</v>
      </c>
      <c r="J1004" s="33" t="s">
        <v>45</v>
      </c>
      <c r="K1004" s="27">
        <f>+K999*I1004</f>
        <v>97.13</v>
      </c>
    </row>
    <row r="1005">
      <c r="A1005" s="1"/>
      <c r="B1005" s="30"/>
      <c r="C1005" s="1"/>
      <c r="D1005" s="1"/>
      <c r="E1005" s="1"/>
      <c r="F1005" s="1"/>
      <c r="G1005" s="1"/>
      <c r="H1005" s="1"/>
      <c r="I1005" s="1"/>
      <c r="J1005" s="1"/>
      <c r="K1005" s="1"/>
    </row>
    <row r="1006">
      <c r="A1006" s="28" t="s">
        <v>53</v>
      </c>
      <c r="B1006" s="30"/>
      <c r="C1006" s="1"/>
      <c r="D1006" s="1"/>
      <c r="E1006" s="1"/>
      <c r="F1006" s="1"/>
      <c r="G1006" s="1"/>
      <c r="H1006" s="1"/>
      <c r="I1006" s="1"/>
      <c r="J1006" s="1"/>
      <c r="K1006" s="35"/>
    </row>
    <row r="1007">
      <c r="A1007" s="1"/>
      <c r="B1007" s="30">
        <v>13.0</v>
      </c>
      <c r="C1007" s="6" t="s">
        <v>54</v>
      </c>
      <c r="D1007" s="1"/>
      <c r="E1007" s="1"/>
      <c r="F1007" s="1"/>
      <c r="G1007" s="1"/>
      <c r="H1007" s="1"/>
      <c r="I1007" s="36">
        <v>0.1</v>
      </c>
      <c r="J1007" s="33" t="s">
        <v>45</v>
      </c>
      <c r="K1007" s="27">
        <f>+K999*I1007</f>
        <v>38.852</v>
      </c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35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37" t="s">
        <v>57</v>
      </c>
      <c r="K1009" s="27">
        <f>+K1007+K1004+K1001+K999</f>
        <v>582.78</v>
      </c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35"/>
    </row>
    <row r="1011">
      <c r="A1011" s="1"/>
      <c r="B1011" s="1"/>
      <c r="C1011" s="1"/>
      <c r="D1011" s="1"/>
      <c r="E1011" s="1"/>
      <c r="F1011" s="1"/>
      <c r="G1011" s="1"/>
      <c r="H1011" s="1"/>
      <c r="I1011" s="32">
        <v>0.45</v>
      </c>
      <c r="J1011" s="37" t="s">
        <v>61</v>
      </c>
      <c r="K1011" s="57">
        <f>+K1009*I1011</f>
        <v>262.251</v>
      </c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35"/>
    </row>
    <row r="1013">
      <c r="A1013" s="1"/>
      <c r="B1013" s="1"/>
      <c r="C1013" s="1"/>
      <c r="D1013" s="1"/>
      <c r="E1013" s="1"/>
      <c r="F1013" s="1"/>
      <c r="G1013" s="1"/>
      <c r="H1013" s="1"/>
      <c r="I1013" s="41"/>
      <c r="J1013" s="42" t="s">
        <v>62</v>
      </c>
      <c r="K1013" s="181">
        <f>+K1011+K1009</f>
        <v>845.031</v>
      </c>
    </row>
    <row r="1017">
      <c r="A1017" s="1"/>
      <c r="B1017" s="1"/>
      <c r="C1017" s="1"/>
      <c r="D1017" s="1"/>
      <c r="E1017" s="1"/>
      <c r="F1017" s="1"/>
      <c r="G1017" s="1"/>
      <c r="H1017" s="1"/>
      <c r="I1017" s="41"/>
      <c r="J1017" s="199"/>
      <c r="K1017" s="200"/>
    </row>
    <row r="1018">
      <c r="A1018" s="1"/>
      <c r="B1018" s="44" t="s">
        <v>65</v>
      </c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</row>
    <row r="1020">
      <c r="A1020" s="3" t="s">
        <v>1</v>
      </c>
      <c r="B1020" s="34" t="s">
        <v>688</v>
      </c>
      <c r="C1020" s="1"/>
      <c r="D1020" s="1"/>
      <c r="E1020" s="1"/>
      <c r="F1020" s="1"/>
      <c r="G1020" s="1"/>
      <c r="H1020" s="1"/>
      <c r="I1020" s="1"/>
      <c r="J1020" s="1"/>
      <c r="K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</row>
    <row r="1022">
      <c r="A1022" s="5" t="s">
        <v>3</v>
      </c>
      <c r="B1022" s="1"/>
      <c r="C1022" s="6" t="s">
        <v>4</v>
      </c>
      <c r="D1022" s="1"/>
      <c r="E1022" s="1"/>
      <c r="F1022" s="1"/>
      <c r="G1022" s="1"/>
      <c r="H1022" s="1"/>
      <c r="I1022" s="1"/>
      <c r="J1022" s="1"/>
      <c r="K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</row>
    <row r="1024">
      <c r="A1024" s="7" t="s">
        <v>5</v>
      </c>
      <c r="B1024" s="1"/>
      <c r="C1024" s="1"/>
      <c r="D1024" s="1"/>
      <c r="E1024" s="1"/>
      <c r="F1024" s="1"/>
      <c r="G1024" s="1"/>
      <c r="H1024" s="1"/>
      <c r="I1024" s="1"/>
      <c r="J1024" s="1"/>
      <c r="K1024" s="1"/>
    </row>
    <row r="1025">
      <c r="A1025" s="1"/>
      <c r="B1025" s="8" t="s">
        <v>6</v>
      </c>
      <c r="C1025" s="9"/>
      <c r="D1025" s="9"/>
      <c r="E1025" s="9"/>
      <c r="F1025" s="9"/>
      <c r="G1025" s="9"/>
      <c r="H1025" s="9"/>
      <c r="I1025" s="9"/>
      <c r="J1025" s="9"/>
      <c r="K1025" s="9"/>
    </row>
    <row r="1026">
      <c r="A1026" s="10"/>
      <c r="B1026" s="11" t="s">
        <v>7</v>
      </c>
      <c r="C1026" s="12" t="s">
        <v>8</v>
      </c>
      <c r="D1026" s="13"/>
      <c r="E1026" s="11" t="s">
        <v>9</v>
      </c>
      <c r="F1026" s="11" t="s">
        <v>10</v>
      </c>
      <c r="G1026" s="11" t="s">
        <v>11</v>
      </c>
      <c r="H1026" s="11" t="s">
        <v>10</v>
      </c>
      <c r="I1026" s="14" t="s">
        <v>12</v>
      </c>
      <c r="J1026" s="14" t="s">
        <v>10</v>
      </c>
      <c r="K1026" s="14" t="s">
        <v>13</v>
      </c>
    </row>
    <row r="1027">
      <c r="A1027" s="10"/>
      <c r="B1027" s="15">
        <v>1.0</v>
      </c>
      <c r="C1027" s="16" t="s">
        <v>14</v>
      </c>
      <c r="E1027" s="17">
        <v>6.0</v>
      </c>
      <c r="F1027" s="17" t="s">
        <v>15</v>
      </c>
      <c r="G1027" s="17" t="s">
        <v>16</v>
      </c>
      <c r="H1027" s="17" t="s">
        <v>17</v>
      </c>
      <c r="I1027" s="18">
        <v>140.0</v>
      </c>
      <c r="J1027" s="19" t="s">
        <v>18</v>
      </c>
      <c r="K1027" s="18">
        <v>28.0</v>
      </c>
    </row>
    <row r="1028">
      <c r="A1028" s="10"/>
      <c r="B1028" s="15">
        <v>2.0</v>
      </c>
      <c r="C1028" s="16" t="s">
        <v>19</v>
      </c>
      <c r="E1028" s="17">
        <v>1.0</v>
      </c>
      <c r="F1028" s="17" t="s">
        <v>20</v>
      </c>
      <c r="G1028" s="17">
        <v>4.0</v>
      </c>
      <c r="H1028" s="17" t="s">
        <v>17</v>
      </c>
      <c r="I1028" s="18">
        <v>329.0</v>
      </c>
      <c r="J1028" s="19" t="s">
        <v>393</v>
      </c>
      <c r="K1028" s="20">
        <v>12.93</v>
      </c>
    </row>
    <row r="1029">
      <c r="A1029" s="10"/>
      <c r="B1029" s="15">
        <v>3.0</v>
      </c>
      <c r="C1029" s="16" t="s">
        <v>22</v>
      </c>
      <c r="E1029" s="17">
        <v>1.0</v>
      </c>
      <c r="F1029" s="17" t="s">
        <v>20</v>
      </c>
      <c r="G1029" s="17">
        <v>8.0</v>
      </c>
      <c r="H1029" s="17" t="s">
        <v>17</v>
      </c>
      <c r="I1029" s="18">
        <v>249.0</v>
      </c>
      <c r="J1029" s="21" t="s">
        <v>23</v>
      </c>
      <c r="K1029" s="20">
        <v>24.9</v>
      </c>
    </row>
    <row r="1030">
      <c r="A1030" s="10"/>
      <c r="B1030" s="15">
        <v>4.0</v>
      </c>
      <c r="C1030" s="16" t="s">
        <v>24</v>
      </c>
      <c r="E1030" s="17" t="s">
        <v>25</v>
      </c>
      <c r="F1030" s="17" t="s">
        <v>20</v>
      </c>
      <c r="G1030" s="38">
        <v>42865.0</v>
      </c>
      <c r="H1030" s="17" t="s">
        <v>17</v>
      </c>
      <c r="I1030" s="18">
        <v>149.0</v>
      </c>
      <c r="J1030" s="19" t="s">
        <v>26</v>
      </c>
      <c r="K1030" s="20">
        <v>19.56</v>
      </c>
    </row>
    <row r="1031">
      <c r="A1031" s="10"/>
      <c r="B1031" s="15">
        <v>5.0</v>
      </c>
      <c r="C1031" s="16" t="s">
        <v>27</v>
      </c>
      <c r="E1031" s="17">
        <v>1.0</v>
      </c>
      <c r="F1031" s="17" t="s">
        <v>20</v>
      </c>
      <c r="G1031" s="17">
        <v>8.0</v>
      </c>
      <c r="H1031" s="17" t="s">
        <v>17</v>
      </c>
      <c r="I1031" s="18">
        <v>454.0</v>
      </c>
      <c r="J1031" s="19" t="s">
        <v>28</v>
      </c>
      <c r="K1031" s="18">
        <v>56.75</v>
      </c>
    </row>
    <row r="1032">
      <c r="A1032" s="10"/>
      <c r="B1032" s="15">
        <v>6.0</v>
      </c>
      <c r="C1032" s="16" t="s">
        <v>29</v>
      </c>
      <c r="E1032" s="22">
        <v>42767.0</v>
      </c>
      <c r="F1032" s="17" t="s">
        <v>20</v>
      </c>
      <c r="G1032" s="17">
        <v>3.7</v>
      </c>
      <c r="H1032" s="17" t="s">
        <v>17</v>
      </c>
      <c r="I1032" s="18">
        <v>119.0</v>
      </c>
      <c r="J1032" s="19" t="s">
        <v>30</v>
      </c>
      <c r="K1032" s="18">
        <v>68.0</v>
      </c>
    </row>
    <row r="1033">
      <c r="A1033" s="10"/>
      <c r="B1033" s="15">
        <v>7.0</v>
      </c>
      <c r="C1033" s="16" t="s">
        <v>31</v>
      </c>
      <c r="E1033" s="17">
        <v>2.0</v>
      </c>
      <c r="F1033" s="17" t="s">
        <v>32</v>
      </c>
      <c r="G1033" s="17" t="s">
        <v>33</v>
      </c>
      <c r="H1033" s="17" t="s">
        <v>17</v>
      </c>
      <c r="I1033" s="18">
        <v>55.0</v>
      </c>
      <c r="J1033" s="19" t="s">
        <v>34</v>
      </c>
      <c r="K1033" s="18">
        <v>0.57</v>
      </c>
    </row>
    <row r="1034">
      <c r="A1034" s="10"/>
      <c r="B1034" s="15">
        <v>8.0</v>
      </c>
      <c r="C1034" s="16" t="s">
        <v>35</v>
      </c>
      <c r="E1034" s="17">
        <v>2.0</v>
      </c>
      <c r="F1034" s="17" t="s">
        <v>32</v>
      </c>
      <c r="G1034" s="17" t="s">
        <v>36</v>
      </c>
      <c r="H1034" s="17" t="s">
        <v>17</v>
      </c>
      <c r="I1034" s="18">
        <v>77.0</v>
      </c>
      <c r="J1034" s="19" t="s">
        <v>37</v>
      </c>
      <c r="K1034" s="20">
        <v>1.35</v>
      </c>
    </row>
    <row r="1035">
      <c r="A1035" s="10"/>
      <c r="B1035" s="15">
        <v>9.0</v>
      </c>
      <c r="C1035" s="16" t="s">
        <v>38</v>
      </c>
      <c r="E1035" s="17">
        <v>2.0</v>
      </c>
      <c r="F1035" s="17" t="s">
        <v>32</v>
      </c>
      <c r="G1035" s="17" t="s">
        <v>33</v>
      </c>
      <c r="H1035" s="17" t="s">
        <v>17</v>
      </c>
      <c r="I1035" s="18">
        <v>179.0</v>
      </c>
      <c r="J1035" s="17" t="s">
        <v>39</v>
      </c>
      <c r="K1035" s="18">
        <v>51.14</v>
      </c>
    </row>
    <row r="1036">
      <c r="A1036" s="10"/>
      <c r="B1036" s="17">
        <v>10.0</v>
      </c>
      <c r="C1036" s="16" t="s">
        <v>82</v>
      </c>
      <c r="E1036" s="17">
        <v>12.0</v>
      </c>
      <c r="F1036" s="17" t="s">
        <v>15</v>
      </c>
      <c r="G1036" s="17" t="s">
        <v>16</v>
      </c>
      <c r="H1036" s="17" t="s">
        <v>16</v>
      </c>
      <c r="I1036" s="18">
        <v>110.0</v>
      </c>
      <c r="J1036" s="17" t="s">
        <v>83</v>
      </c>
      <c r="K1036" s="23">
        <v>5.28</v>
      </c>
    </row>
    <row r="1037">
      <c r="A1037" s="1"/>
      <c r="B1037" s="17">
        <v>11.0</v>
      </c>
      <c r="C1037" s="16" t="s">
        <v>42</v>
      </c>
      <c r="E1037" s="17">
        <v>4.0</v>
      </c>
      <c r="F1037" s="17" t="s">
        <v>15</v>
      </c>
      <c r="G1037" s="17" t="s">
        <v>16</v>
      </c>
      <c r="H1037" s="17" t="s">
        <v>16</v>
      </c>
      <c r="I1037" s="18">
        <v>350.0</v>
      </c>
      <c r="J1037" s="17" t="s">
        <v>412</v>
      </c>
      <c r="K1037" s="23">
        <v>15.22</v>
      </c>
    </row>
    <row r="1038">
      <c r="A1038" s="28" t="s">
        <v>46</v>
      </c>
      <c r="B1038" s="17">
        <v>12.0</v>
      </c>
      <c r="C1038" s="16" t="s">
        <v>689</v>
      </c>
      <c r="E1038" s="17">
        <v>4.0</v>
      </c>
      <c r="F1038" s="17" t="s">
        <v>15</v>
      </c>
      <c r="G1038" s="17" t="s">
        <v>16</v>
      </c>
      <c r="H1038" s="17" t="s">
        <v>16</v>
      </c>
      <c r="I1038" s="18">
        <v>100.0</v>
      </c>
      <c r="J1038" s="17">
        <v>1.0</v>
      </c>
      <c r="K1038" s="23">
        <v>400.0</v>
      </c>
    </row>
    <row r="1039">
      <c r="A1039" s="1"/>
      <c r="B1039" s="17">
        <v>13.0</v>
      </c>
      <c r="C1039" s="16" t="s">
        <v>690</v>
      </c>
      <c r="E1039" s="17"/>
      <c r="F1039" s="17"/>
      <c r="G1039" s="17"/>
      <c r="H1039" s="17"/>
      <c r="I1039" s="18"/>
      <c r="J1039" s="17"/>
      <c r="K1039" s="23">
        <v>25.0</v>
      </c>
    </row>
    <row r="1040">
      <c r="A1040" s="1"/>
      <c r="B1040" s="17">
        <v>14.0</v>
      </c>
      <c r="C1040" s="16" t="s">
        <v>89</v>
      </c>
      <c r="E1040" s="17">
        <v>2.0</v>
      </c>
      <c r="F1040" s="17" t="s">
        <v>121</v>
      </c>
      <c r="G1040" s="17">
        <v>16.0</v>
      </c>
      <c r="H1040" s="17" t="s">
        <v>17</v>
      </c>
      <c r="I1040" s="18">
        <v>600.0</v>
      </c>
      <c r="J1040" s="17" t="s">
        <v>90</v>
      </c>
      <c r="K1040" s="23">
        <v>362.26</v>
      </c>
    </row>
    <row r="1041">
      <c r="A1041" s="28" t="s">
        <v>51</v>
      </c>
      <c r="B1041" s="15"/>
      <c r="E1041" s="15"/>
      <c r="F1041" s="15"/>
      <c r="G1041" s="15"/>
      <c r="H1041" s="15"/>
      <c r="I1041" s="24"/>
      <c r="J1041" s="15"/>
      <c r="K1041" s="25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26" t="s">
        <v>45</v>
      </c>
      <c r="K1042" s="27">
        <f>SUM(K1027:K1041)</f>
        <v>1070.96</v>
      </c>
    </row>
    <row r="1043">
      <c r="A1043" s="1"/>
      <c r="B1043" s="1"/>
      <c r="C1043" s="1"/>
      <c r="D1043" s="1"/>
      <c r="E1043" s="1"/>
      <c r="F1043" s="1"/>
      <c r="G1043" s="1"/>
      <c r="H1043" s="1"/>
      <c r="I1043" s="1" t="s">
        <v>47</v>
      </c>
      <c r="J1043" s="1"/>
      <c r="K1043" s="29"/>
    </row>
    <row r="1044">
      <c r="A1044" s="28" t="s">
        <v>53</v>
      </c>
      <c r="B1044" s="30">
        <v>11.0</v>
      </c>
      <c r="C1044" s="6" t="s">
        <v>48</v>
      </c>
      <c r="D1044" s="1"/>
      <c r="E1044" s="1"/>
      <c r="F1044" s="31" t="s">
        <v>49</v>
      </c>
      <c r="G1044" s="1"/>
      <c r="H1044" s="1"/>
      <c r="I1044" s="36">
        <v>0.15</v>
      </c>
      <c r="J1044" s="33" t="s">
        <v>45</v>
      </c>
      <c r="K1044" s="27">
        <f>+K1042*I1044</f>
        <v>160.644</v>
      </c>
    </row>
    <row r="1045">
      <c r="A1045" s="1"/>
      <c r="B1045" s="30"/>
      <c r="C1045" s="1"/>
      <c r="D1045" s="1"/>
      <c r="E1045" s="1"/>
      <c r="F1045" s="1"/>
      <c r="G1045" s="1"/>
      <c r="H1045" s="1"/>
      <c r="I1045" s="1"/>
      <c r="J1045" s="1"/>
      <c r="K1045" s="1"/>
    </row>
    <row r="1046">
      <c r="A1046" s="1"/>
      <c r="B1046" s="30"/>
      <c r="C1046" s="1"/>
      <c r="D1046" s="1"/>
      <c r="E1046" s="1"/>
      <c r="F1046" s="1"/>
      <c r="G1046" s="1"/>
      <c r="H1046" s="1"/>
      <c r="I1046" s="1"/>
      <c r="J1046" s="1"/>
      <c r="K1046" s="35"/>
    </row>
    <row r="1047">
      <c r="A1047" s="1"/>
      <c r="B1047" s="30">
        <v>12.0</v>
      </c>
      <c r="C1047" s="6" t="s">
        <v>52</v>
      </c>
      <c r="D1047" s="1"/>
      <c r="E1047" s="1"/>
      <c r="F1047" s="1"/>
      <c r="G1047" s="1"/>
      <c r="H1047" s="1"/>
      <c r="I1047" s="32">
        <v>0.3</v>
      </c>
      <c r="J1047" s="33" t="s">
        <v>45</v>
      </c>
      <c r="K1047" s="27">
        <f>+K1042*I1047</f>
        <v>321.288</v>
      </c>
    </row>
    <row r="1048">
      <c r="A1048" s="1"/>
      <c r="B1048" s="30"/>
      <c r="C1048" s="1"/>
      <c r="D1048" s="1"/>
      <c r="E1048" s="1"/>
      <c r="F1048" s="1"/>
      <c r="G1048" s="1"/>
      <c r="H1048" s="1"/>
      <c r="I1048" s="1"/>
      <c r="J1048" s="1"/>
      <c r="K1048" s="1"/>
    </row>
    <row r="1049">
      <c r="A1049" s="1"/>
      <c r="B1049" s="30"/>
      <c r="C1049" s="1"/>
      <c r="D1049" s="1"/>
      <c r="E1049" s="1"/>
      <c r="F1049" s="1"/>
      <c r="G1049" s="1"/>
      <c r="H1049" s="1"/>
      <c r="I1049" s="1"/>
      <c r="J1049" s="1"/>
      <c r="K1049" s="35"/>
    </row>
    <row r="1050">
      <c r="A1050" s="1"/>
      <c r="B1050" s="30">
        <v>13.0</v>
      </c>
      <c r="C1050" s="6" t="s">
        <v>54</v>
      </c>
      <c r="D1050" s="1"/>
      <c r="E1050" s="1"/>
      <c r="F1050" s="1"/>
      <c r="G1050" s="1"/>
      <c r="H1050" s="1"/>
      <c r="I1050" s="36">
        <v>0.1</v>
      </c>
      <c r="J1050" s="33" t="s">
        <v>45</v>
      </c>
      <c r="K1050" s="27">
        <f>+K1042*I1050</f>
        <v>107.096</v>
      </c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35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37" t="s">
        <v>57</v>
      </c>
      <c r="K1052" s="27">
        <f>+K1050+K1047+K1044+K1042</f>
        <v>1659.988</v>
      </c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35"/>
    </row>
    <row r="1054">
      <c r="A1054" s="1"/>
      <c r="B1054" s="1"/>
      <c r="C1054" s="1"/>
      <c r="D1054" s="1"/>
      <c r="E1054" s="1"/>
      <c r="F1054" s="1"/>
      <c r="G1054" s="1"/>
      <c r="H1054" s="1"/>
      <c r="I1054" s="32">
        <v>0.33</v>
      </c>
      <c r="J1054" s="37" t="s">
        <v>61</v>
      </c>
      <c r="K1054" s="40">
        <f>+K1052*I1054</f>
        <v>547.79604</v>
      </c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35"/>
    </row>
    <row r="1056">
      <c r="A1056" s="1"/>
      <c r="B1056" s="1"/>
      <c r="C1056" s="1"/>
      <c r="D1056" s="1"/>
      <c r="E1056" s="1"/>
      <c r="F1056" s="1"/>
      <c r="G1056" s="1"/>
      <c r="H1056" s="1"/>
      <c r="I1056" s="41"/>
      <c r="J1056" s="42" t="s">
        <v>62</v>
      </c>
      <c r="K1056" s="27">
        <f>+K1054+K1052</f>
        <v>2207.78404</v>
      </c>
    </row>
    <row r="1057">
      <c r="A1057" s="1"/>
    </row>
    <row r="1058">
      <c r="A1058" s="1"/>
      <c r="J1058" s="42" t="s">
        <v>62</v>
      </c>
      <c r="K1058" s="43">
        <f>+K1056/4</f>
        <v>551.94601</v>
      </c>
    </row>
    <row r="1059">
      <c r="A1059" s="1"/>
      <c r="B1059" s="1"/>
      <c r="C1059" s="1"/>
      <c r="D1059" s="1"/>
      <c r="E1059" s="1"/>
      <c r="F1059" s="1"/>
      <c r="G1059" s="1"/>
      <c r="H1059" s="1"/>
      <c r="I1059" s="41"/>
      <c r="J1059" s="199"/>
      <c r="K1059" s="200"/>
    </row>
    <row r="1060">
      <c r="A1060" s="1"/>
      <c r="B1060" s="1"/>
      <c r="C1060" s="1"/>
      <c r="D1060" s="1"/>
      <c r="E1060" s="1"/>
      <c r="F1060" s="1"/>
      <c r="G1060" s="1"/>
      <c r="H1060" s="1"/>
      <c r="I1060" s="41"/>
      <c r="J1060" s="199"/>
      <c r="K1060" s="200"/>
    </row>
    <row r="1061">
      <c r="A1061" s="1"/>
      <c r="B1061" s="1"/>
      <c r="C1061" s="1"/>
      <c r="D1061" s="1"/>
      <c r="E1061" s="1"/>
      <c r="F1061" s="1"/>
      <c r="G1061" s="1"/>
      <c r="H1061" s="1"/>
      <c r="I1061" s="41"/>
      <c r="J1061" s="199"/>
      <c r="K1061" s="200"/>
    </row>
    <row r="1062">
      <c r="A1062" s="1"/>
      <c r="B1062" s="44" t="s">
        <v>65</v>
      </c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</row>
    <row r="1064">
      <c r="A1064" s="3" t="s">
        <v>1</v>
      </c>
      <c r="B1064" s="34" t="s">
        <v>691</v>
      </c>
      <c r="C1064" s="1"/>
      <c r="D1064" s="1"/>
      <c r="E1064" s="1"/>
      <c r="F1064" s="1"/>
      <c r="G1064" s="1"/>
      <c r="H1064" s="1"/>
      <c r="I1064" s="1"/>
      <c r="J1064" s="1"/>
      <c r="K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</row>
    <row r="1066">
      <c r="A1066" s="5" t="s">
        <v>3</v>
      </c>
      <c r="B1066" s="1"/>
      <c r="C1066" s="6" t="s">
        <v>4</v>
      </c>
      <c r="D1066" s="1"/>
      <c r="E1066" s="1"/>
      <c r="F1066" s="1"/>
      <c r="G1066" s="1"/>
      <c r="H1066" s="1"/>
      <c r="I1066" s="1"/>
      <c r="J1066" s="1"/>
      <c r="K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</row>
    <row r="1068">
      <c r="A1068" s="7" t="s">
        <v>5</v>
      </c>
      <c r="B1068" s="1"/>
      <c r="C1068" s="1"/>
      <c r="D1068" s="1"/>
      <c r="E1068" s="1"/>
      <c r="F1068" s="1"/>
      <c r="G1068" s="1"/>
      <c r="H1068" s="1"/>
      <c r="I1068" s="1"/>
      <c r="J1068" s="1"/>
      <c r="K1068" s="1"/>
    </row>
    <row r="1069">
      <c r="A1069" s="1"/>
      <c r="B1069" s="8" t="s">
        <v>6</v>
      </c>
      <c r="C1069" s="9"/>
      <c r="D1069" s="9"/>
      <c r="E1069" s="9"/>
      <c r="F1069" s="9"/>
      <c r="G1069" s="9"/>
      <c r="H1069" s="9"/>
      <c r="I1069" s="9"/>
      <c r="J1069" s="9"/>
      <c r="K1069" s="9"/>
    </row>
    <row r="1070">
      <c r="A1070" s="10"/>
      <c r="B1070" s="11" t="s">
        <v>7</v>
      </c>
      <c r="C1070" s="12" t="s">
        <v>8</v>
      </c>
      <c r="D1070" s="13"/>
      <c r="E1070" s="11" t="s">
        <v>9</v>
      </c>
      <c r="F1070" s="11" t="s">
        <v>10</v>
      </c>
      <c r="G1070" s="11" t="s">
        <v>11</v>
      </c>
      <c r="H1070" s="11" t="s">
        <v>10</v>
      </c>
      <c r="I1070" s="14" t="s">
        <v>12</v>
      </c>
      <c r="J1070" s="14" t="s">
        <v>10</v>
      </c>
      <c r="K1070" s="14" t="s">
        <v>13</v>
      </c>
    </row>
    <row r="1071">
      <c r="A1071" s="10"/>
      <c r="B1071" s="15">
        <v>1.0</v>
      </c>
      <c r="C1071" s="16" t="s">
        <v>14</v>
      </c>
      <c r="E1071" s="17">
        <v>6.0</v>
      </c>
      <c r="F1071" s="17" t="s">
        <v>15</v>
      </c>
      <c r="G1071" s="17" t="s">
        <v>16</v>
      </c>
      <c r="H1071" s="17" t="s">
        <v>17</v>
      </c>
      <c r="I1071" s="18">
        <v>140.0</v>
      </c>
      <c r="J1071" s="19" t="s">
        <v>18</v>
      </c>
      <c r="K1071" s="18">
        <v>28.0</v>
      </c>
    </row>
    <row r="1072">
      <c r="A1072" s="10"/>
      <c r="B1072" s="15">
        <v>2.0</v>
      </c>
      <c r="C1072" s="16" t="s">
        <v>19</v>
      </c>
      <c r="E1072" s="17">
        <v>1.0</v>
      </c>
      <c r="F1072" s="17" t="s">
        <v>20</v>
      </c>
      <c r="G1072" s="17">
        <v>4.0</v>
      </c>
      <c r="H1072" s="17" t="s">
        <v>17</v>
      </c>
      <c r="I1072" s="18">
        <v>329.0</v>
      </c>
      <c r="J1072" s="19" t="s">
        <v>393</v>
      </c>
      <c r="K1072" s="20">
        <v>12.93</v>
      </c>
    </row>
    <row r="1073">
      <c r="A1073" s="10"/>
      <c r="B1073" s="15">
        <v>3.0</v>
      </c>
      <c r="C1073" s="16" t="s">
        <v>22</v>
      </c>
      <c r="E1073" s="17">
        <v>1.0</v>
      </c>
      <c r="F1073" s="17" t="s">
        <v>20</v>
      </c>
      <c r="G1073" s="17">
        <v>8.0</v>
      </c>
      <c r="H1073" s="17" t="s">
        <v>17</v>
      </c>
      <c r="I1073" s="18">
        <v>249.0</v>
      </c>
      <c r="J1073" s="21" t="s">
        <v>23</v>
      </c>
      <c r="K1073" s="20">
        <v>24.9</v>
      </c>
    </row>
    <row r="1074">
      <c r="A1074" s="10"/>
      <c r="B1074" s="15">
        <v>4.0</v>
      </c>
      <c r="C1074" s="16" t="s">
        <v>24</v>
      </c>
      <c r="E1074" s="17" t="s">
        <v>25</v>
      </c>
      <c r="F1074" s="17" t="s">
        <v>20</v>
      </c>
      <c r="G1074" s="38">
        <v>42865.0</v>
      </c>
      <c r="H1074" s="17" t="s">
        <v>17</v>
      </c>
      <c r="I1074" s="18">
        <v>149.0</v>
      </c>
      <c r="J1074" s="19" t="s">
        <v>26</v>
      </c>
      <c r="K1074" s="20">
        <v>19.56</v>
      </c>
    </row>
    <row r="1075">
      <c r="A1075" s="10"/>
      <c r="B1075" s="15">
        <v>5.0</v>
      </c>
      <c r="C1075" s="16" t="s">
        <v>27</v>
      </c>
      <c r="E1075" s="17">
        <v>1.0</v>
      </c>
      <c r="F1075" s="17" t="s">
        <v>20</v>
      </c>
      <c r="G1075" s="17">
        <v>8.0</v>
      </c>
      <c r="H1075" s="17" t="s">
        <v>17</v>
      </c>
      <c r="I1075" s="18">
        <v>454.0</v>
      </c>
      <c r="J1075" s="19" t="s">
        <v>28</v>
      </c>
      <c r="K1075" s="18">
        <v>56.75</v>
      </c>
    </row>
    <row r="1076">
      <c r="A1076" s="10"/>
      <c r="B1076" s="15">
        <v>6.0</v>
      </c>
      <c r="C1076" s="16" t="s">
        <v>29</v>
      </c>
      <c r="E1076" s="22">
        <v>42767.0</v>
      </c>
      <c r="F1076" s="17" t="s">
        <v>20</v>
      </c>
      <c r="G1076" s="17">
        <v>3.7</v>
      </c>
      <c r="H1076" s="17" t="s">
        <v>17</v>
      </c>
      <c r="I1076" s="18">
        <v>119.0</v>
      </c>
      <c r="J1076" s="19" t="s">
        <v>30</v>
      </c>
      <c r="K1076" s="18">
        <v>68.0</v>
      </c>
    </row>
    <row r="1077">
      <c r="A1077" s="10"/>
      <c r="B1077" s="15">
        <v>7.0</v>
      </c>
      <c r="C1077" s="16" t="s">
        <v>31</v>
      </c>
      <c r="E1077" s="17">
        <v>2.0</v>
      </c>
      <c r="F1077" s="17" t="s">
        <v>32</v>
      </c>
      <c r="G1077" s="17" t="s">
        <v>33</v>
      </c>
      <c r="H1077" s="17" t="s">
        <v>17</v>
      </c>
      <c r="I1077" s="18">
        <v>55.0</v>
      </c>
      <c r="J1077" s="19" t="s">
        <v>34</v>
      </c>
      <c r="K1077" s="18">
        <v>0.57</v>
      </c>
    </row>
    <row r="1078">
      <c r="A1078" s="10"/>
      <c r="B1078" s="15">
        <v>8.0</v>
      </c>
      <c r="C1078" s="16" t="s">
        <v>35</v>
      </c>
      <c r="E1078" s="17">
        <v>2.0</v>
      </c>
      <c r="F1078" s="17" t="s">
        <v>32</v>
      </c>
      <c r="G1078" s="17" t="s">
        <v>36</v>
      </c>
      <c r="H1078" s="17" t="s">
        <v>17</v>
      </c>
      <c r="I1078" s="18">
        <v>77.0</v>
      </c>
      <c r="J1078" s="19" t="s">
        <v>37</v>
      </c>
      <c r="K1078" s="20">
        <v>1.35</v>
      </c>
    </row>
    <row r="1079">
      <c r="A1079" s="10"/>
      <c r="B1079" s="15">
        <v>9.0</v>
      </c>
      <c r="C1079" s="16" t="s">
        <v>38</v>
      </c>
      <c r="E1079" s="17">
        <v>2.0</v>
      </c>
      <c r="F1079" s="17" t="s">
        <v>32</v>
      </c>
      <c r="G1079" s="17" t="s">
        <v>33</v>
      </c>
      <c r="H1079" s="17" t="s">
        <v>17</v>
      </c>
      <c r="I1079" s="18">
        <v>179.0</v>
      </c>
      <c r="J1079" s="17" t="s">
        <v>39</v>
      </c>
      <c r="K1079" s="18">
        <v>51.14</v>
      </c>
    </row>
    <row r="1080">
      <c r="A1080" s="10"/>
      <c r="B1080" s="17">
        <v>10.0</v>
      </c>
      <c r="C1080" s="16" t="s">
        <v>82</v>
      </c>
      <c r="E1080" s="17">
        <v>12.0</v>
      </c>
      <c r="F1080" s="17" t="s">
        <v>15</v>
      </c>
      <c r="G1080" s="17" t="s">
        <v>16</v>
      </c>
      <c r="H1080" s="17" t="s">
        <v>16</v>
      </c>
      <c r="I1080" s="18">
        <v>110.0</v>
      </c>
      <c r="J1080" s="17" t="s">
        <v>83</v>
      </c>
      <c r="K1080" s="23">
        <v>5.28</v>
      </c>
    </row>
    <row r="1081">
      <c r="A1081" s="1"/>
      <c r="B1081" s="17">
        <v>11.0</v>
      </c>
      <c r="C1081" s="16" t="s">
        <v>42</v>
      </c>
      <c r="E1081" s="17">
        <v>4.0</v>
      </c>
      <c r="F1081" s="17" t="s">
        <v>15</v>
      </c>
      <c r="G1081" s="17" t="s">
        <v>16</v>
      </c>
      <c r="H1081" s="17" t="s">
        <v>16</v>
      </c>
      <c r="I1081" s="18">
        <v>350.0</v>
      </c>
      <c r="J1081" s="17" t="s">
        <v>412</v>
      </c>
      <c r="K1081" s="23">
        <v>15.22</v>
      </c>
    </row>
    <row r="1082">
      <c r="A1082" s="28" t="s">
        <v>46</v>
      </c>
      <c r="B1082" s="17">
        <v>12.0</v>
      </c>
      <c r="C1082" s="16" t="s">
        <v>689</v>
      </c>
      <c r="E1082" s="17">
        <v>4.0</v>
      </c>
      <c r="F1082" s="17" t="s">
        <v>15</v>
      </c>
      <c r="G1082" s="17" t="s">
        <v>16</v>
      </c>
      <c r="H1082" s="17" t="s">
        <v>16</v>
      </c>
      <c r="I1082" s="18">
        <v>100.0</v>
      </c>
      <c r="J1082" s="17">
        <v>1.0</v>
      </c>
      <c r="K1082" s="23">
        <v>400.0</v>
      </c>
    </row>
    <row r="1083">
      <c r="A1083" s="1"/>
      <c r="B1083" s="17">
        <v>13.0</v>
      </c>
      <c r="C1083" s="16" t="s">
        <v>690</v>
      </c>
      <c r="E1083" s="17"/>
      <c r="F1083" s="17"/>
      <c r="G1083" s="17"/>
      <c r="H1083" s="17"/>
      <c r="I1083" s="18"/>
      <c r="J1083" s="17"/>
      <c r="K1083" s="23">
        <v>25.0</v>
      </c>
    </row>
    <row r="1084">
      <c r="A1084" s="1"/>
      <c r="B1084" s="17">
        <v>14.0</v>
      </c>
      <c r="C1084" s="16" t="s">
        <v>692</v>
      </c>
      <c r="E1084" s="17">
        <v>2.0</v>
      </c>
      <c r="F1084" s="17" t="s">
        <v>121</v>
      </c>
      <c r="G1084" s="17">
        <v>16.0</v>
      </c>
      <c r="H1084" s="17" t="s">
        <v>17</v>
      </c>
      <c r="I1084" s="18">
        <v>930.0</v>
      </c>
      <c r="J1084" s="17" t="s">
        <v>693</v>
      </c>
      <c r="K1084" s="23">
        <v>186.0</v>
      </c>
    </row>
    <row r="1085">
      <c r="A1085" s="28" t="s">
        <v>51</v>
      </c>
      <c r="B1085" s="15"/>
      <c r="E1085" s="15"/>
      <c r="F1085" s="15"/>
      <c r="G1085" s="15"/>
      <c r="H1085" s="15"/>
      <c r="I1085" s="24"/>
      <c r="J1085" s="15"/>
      <c r="K1085" s="25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26" t="s">
        <v>45</v>
      </c>
      <c r="K1086" s="27">
        <f>SUM(K1071:K1085)</f>
        <v>894.7</v>
      </c>
    </row>
    <row r="1087">
      <c r="A1087" s="1"/>
      <c r="B1087" s="1"/>
      <c r="C1087" s="1"/>
      <c r="D1087" s="1"/>
      <c r="E1087" s="1"/>
      <c r="F1087" s="1"/>
      <c r="G1087" s="1"/>
      <c r="H1087" s="1"/>
      <c r="I1087" s="1" t="s">
        <v>47</v>
      </c>
      <c r="J1087" s="1"/>
      <c r="K1087" s="29"/>
    </row>
    <row r="1088">
      <c r="A1088" s="28" t="s">
        <v>53</v>
      </c>
      <c r="B1088" s="30">
        <v>11.0</v>
      </c>
      <c r="C1088" s="6" t="s">
        <v>48</v>
      </c>
      <c r="D1088" s="1"/>
      <c r="E1088" s="1"/>
      <c r="F1088" s="31" t="s">
        <v>49</v>
      </c>
      <c r="G1088" s="1"/>
      <c r="H1088" s="1"/>
      <c r="I1088" s="36">
        <v>0.15</v>
      </c>
      <c r="J1088" s="33" t="s">
        <v>45</v>
      </c>
      <c r="K1088" s="27">
        <f>+K1086*I1088</f>
        <v>134.205</v>
      </c>
    </row>
    <row r="1089">
      <c r="A1089" s="1"/>
      <c r="B1089" s="30"/>
      <c r="C1089" s="1"/>
      <c r="D1089" s="1"/>
      <c r="E1089" s="1"/>
      <c r="F1089" s="1"/>
      <c r="G1089" s="1"/>
      <c r="H1089" s="1"/>
      <c r="I1089" s="1"/>
      <c r="J1089" s="1"/>
      <c r="K1089" s="1"/>
    </row>
    <row r="1090">
      <c r="A1090" s="1"/>
      <c r="B1090" s="30"/>
      <c r="C1090" s="1"/>
      <c r="D1090" s="1"/>
      <c r="E1090" s="1"/>
      <c r="F1090" s="1"/>
      <c r="G1090" s="1"/>
      <c r="H1090" s="1"/>
      <c r="I1090" s="1"/>
      <c r="J1090" s="1"/>
      <c r="K1090" s="35"/>
    </row>
    <row r="1091">
      <c r="A1091" s="1"/>
      <c r="B1091" s="30">
        <v>12.0</v>
      </c>
      <c r="C1091" s="6" t="s">
        <v>52</v>
      </c>
      <c r="D1091" s="1"/>
      <c r="E1091" s="1"/>
      <c r="F1091" s="1"/>
      <c r="G1091" s="1"/>
      <c r="H1091" s="1"/>
      <c r="I1091" s="32">
        <v>0.3</v>
      </c>
      <c r="J1091" s="33" t="s">
        <v>45</v>
      </c>
      <c r="K1091" s="27">
        <f>+K1086*I1091</f>
        <v>268.41</v>
      </c>
    </row>
    <row r="1092">
      <c r="A1092" s="1"/>
      <c r="B1092" s="30"/>
      <c r="C1092" s="1"/>
      <c r="D1092" s="1"/>
      <c r="E1092" s="1"/>
      <c r="F1092" s="1"/>
      <c r="G1092" s="1"/>
      <c r="H1092" s="1"/>
      <c r="I1092" s="1"/>
      <c r="J1092" s="1"/>
      <c r="K1092" s="1"/>
    </row>
    <row r="1093">
      <c r="A1093" s="1"/>
      <c r="B1093" s="30"/>
      <c r="C1093" s="1"/>
      <c r="D1093" s="1"/>
      <c r="E1093" s="1"/>
      <c r="F1093" s="1"/>
      <c r="G1093" s="1"/>
      <c r="H1093" s="1"/>
      <c r="I1093" s="1"/>
      <c r="J1093" s="1"/>
      <c r="K1093" s="35"/>
    </row>
    <row r="1094">
      <c r="A1094" s="1"/>
      <c r="B1094" s="30">
        <v>13.0</v>
      </c>
      <c r="C1094" s="6" t="s">
        <v>54</v>
      </c>
      <c r="D1094" s="1"/>
      <c r="E1094" s="1"/>
      <c r="F1094" s="1"/>
      <c r="G1094" s="1"/>
      <c r="H1094" s="1"/>
      <c r="I1094" s="36">
        <v>0.1</v>
      </c>
      <c r="J1094" s="33" t="s">
        <v>45</v>
      </c>
      <c r="K1094" s="27">
        <f>+K1086*I1094</f>
        <v>89.47</v>
      </c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35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37" t="s">
        <v>57</v>
      </c>
      <c r="K1096" s="27">
        <f>+K1094+K1091+K1088+K1086</f>
        <v>1386.785</v>
      </c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35"/>
    </row>
    <row r="1098">
      <c r="A1098" s="1"/>
      <c r="B1098" s="1"/>
      <c r="C1098" s="1"/>
      <c r="D1098" s="1"/>
      <c r="E1098" s="1"/>
      <c r="F1098" s="1"/>
      <c r="G1098" s="1"/>
      <c r="H1098" s="1"/>
      <c r="I1098" s="32">
        <v>0.33</v>
      </c>
      <c r="J1098" s="37" t="s">
        <v>61</v>
      </c>
      <c r="K1098" s="40">
        <f>+K1096*I1098</f>
        <v>457.63905</v>
      </c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35"/>
    </row>
    <row r="1100">
      <c r="A1100" s="1"/>
      <c r="B1100" s="1"/>
      <c r="C1100" s="1"/>
      <c r="D1100" s="1"/>
      <c r="E1100" s="1"/>
      <c r="F1100" s="1"/>
      <c r="G1100" s="1"/>
      <c r="H1100" s="1"/>
      <c r="I1100" s="41"/>
      <c r="J1100" s="42" t="s">
        <v>62</v>
      </c>
      <c r="K1100" s="27">
        <f>+K1098+K1096</f>
        <v>1844.42405</v>
      </c>
    </row>
    <row r="1101">
      <c r="A1101" s="1"/>
    </row>
    <row r="1102">
      <c r="A1102" s="1"/>
      <c r="J1102" s="42" t="s">
        <v>62</v>
      </c>
      <c r="K1102" s="43">
        <f>+K1100/4</f>
        <v>461.1060125</v>
      </c>
    </row>
    <row r="1103">
      <c r="A1103" s="1"/>
      <c r="B1103" s="1"/>
      <c r="C1103" s="1"/>
      <c r="D1103" s="1"/>
      <c r="E1103" s="1"/>
      <c r="F1103" s="1"/>
      <c r="G1103" s="1"/>
      <c r="H1103" s="1"/>
      <c r="I1103" s="41"/>
      <c r="J1103" s="199"/>
      <c r="K1103" s="200"/>
    </row>
    <row r="1104">
      <c r="A1104" s="1"/>
      <c r="B1104" s="1"/>
      <c r="C1104" s="1"/>
      <c r="D1104" s="1"/>
      <c r="E1104" s="1"/>
      <c r="F1104" s="1"/>
      <c r="G1104" s="1"/>
      <c r="H1104" s="1"/>
      <c r="I1104" s="41"/>
      <c r="J1104" s="199"/>
      <c r="K1104" s="200"/>
    </row>
    <row r="1105">
      <c r="A1105" s="1"/>
      <c r="B1105" s="1"/>
      <c r="C1105" s="1"/>
      <c r="D1105" s="1"/>
      <c r="E1105" s="1"/>
      <c r="F1105" s="1"/>
      <c r="G1105" s="1"/>
      <c r="H1105" s="1"/>
      <c r="I1105" s="41"/>
      <c r="J1105" s="199"/>
      <c r="K1105" s="200"/>
    </row>
    <row r="1106">
      <c r="A1106" s="1"/>
      <c r="B1106" s="44" t="s">
        <v>65</v>
      </c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</row>
    <row r="1108">
      <c r="A1108" s="3" t="s">
        <v>1</v>
      </c>
      <c r="B1108" s="34" t="s">
        <v>694</v>
      </c>
      <c r="C1108" s="1"/>
      <c r="D1108" s="1"/>
      <c r="E1108" s="1"/>
      <c r="F1108" s="1"/>
      <c r="G1108" s="1"/>
      <c r="H1108" s="1"/>
      <c r="I1108" s="1"/>
      <c r="J1108" s="1"/>
      <c r="K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</row>
    <row r="1110">
      <c r="A1110" s="5" t="s">
        <v>3</v>
      </c>
      <c r="B1110" s="1"/>
      <c r="C1110" s="6" t="s">
        <v>4</v>
      </c>
      <c r="D1110" s="1"/>
      <c r="E1110" s="1"/>
      <c r="F1110" s="1"/>
      <c r="G1110" s="1"/>
      <c r="H1110" s="1"/>
      <c r="I1110" s="1"/>
      <c r="J1110" s="1"/>
      <c r="K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</row>
    <row r="1112">
      <c r="A1112" s="7" t="s">
        <v>5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</row>
    <row r="1113">
      <c r="A1113" s="1"/>
      <c r="B1113" s="8" t="s">
        <v>6</v>
      </c>
      <c r="C1113" s="9"/>
      <c r="D1113" s="9"/>
      <c r="E1113" s="9"/>
      <c r="F1113" s="9"/>
      <c r="G1113" s="9"/>
      <c r="H1113" s="9"/>
      <c r="I1113" s="9"/>
      <c r="J1113" s="9"/>
      <c r="K1113" s="9"/>
    </row>
    <row r="1114">
      <c r="A1114" s="10"/>
      <c r="B1114" s="11" t="s">
        <v>7</v>
      </c>
      <c r="C1114" s="12" t="s">
        <v>8</v>
      </c>
      <c r="D1114" s="13"/>
      <c r="E1114" s="11" t="s">
        <v>9</v>
      </c>
      <c r="F1114" s="11" t="s">
        <v>10</v>
      </c>
      <c r="G1114" s="11" t="s">
        <v>11</v>
      </c>
      <c r="H1114" s="11" t="s">
        <v>10</v>
      </c>
      <c r="I1114" s="14" t="s">
        <v>12</v>
      </c>
      <c r="J1114" s="14" t="s">
        <v>10</v>
      </c>
      <c r="K1114" s="14" t="s">
        <v>13</v>
      </c>
    </row>
    <row r="1115">
      <c r="A1115" s="10"/>
      <c r="B1115" s="15">
        <v>1.0</v>
      </c>
      <c r="C1115" s="16" t="s">
        <v>695</v>
      </c>
      <c r="E1115" s="17">
        <v>2.0</v>
      </c>
      <c r="F1115" s="17" t="s">
        <v>10</v>
      </c>
      <c r="G1115" s="17" t="s">
        <v>16</v>
      </c>
      <c r="H1115" s="17" t="s">
        <v>16</v>
      </c>
      <c r="I1115" s="18">
        <v>44.0</v>
      </c>
      <c r="J1115" s="18">
        <v>2.0</v>
      </c>
      <c r="K1115" s="18">
        <v>44.0</v>
      </c>
    </row>
    <row r="1116">
      <c r="A1116" s="10"/>
      <c r="B1116" s="15">
        <v>2.0</v>
      </c>
      <c r="C1116" s="16" t="s">
        <v>696</v>
      </c>
      <c r="E1116" s="22">
        <v>42767.0</v>
      </c>
      <c r="F1116" s="17" t="s">
        <v>99</v>
      </c>
      <c r="G1116" s="17">
        <v>4.0</v>
      </c>
      <c r="H1116" s="17" t="s">
        <v>17</v>
      </c>
      <c r="I1116" s="18">
        <v>180.0</v>
      </c>
      <c r="J1116" s="18" t="s">
        <v>485</v>
      </c>
      <c r="K1116" s="18">
        <v>45.0</v>
      </c>
    </row>
    <row r="1117">
      <c r="A1117" s="10"/>
      <c r="B1117" s="15">
        <v>3.0</v>
      </c>
      <c r="C1117" s="16" t="s">
        <v>697</v>
      </c>
      <c r="E1117" s="17">
        <v>2.0</v>
      </c>
      <c r="F1117" s="17" t="s">
        <v>76</v>
      </c>
      <c r="G1117" s="17" t="s">
        <v>16</v>
      </c>
      <c r="H1117" s="17" t="s">
        <v>16</v>
      </c>
      <c r="I1117" s="18">
        <v>133.0</v>
      </c>
      <c r="J1117" s="20" t="s">
        <v>209</v>
      </c>
      <c r="K1117" s="18">
        <v>266.0</v>
      </c>
    </row>
    <row r="1118">
      <c r="A1118" s="10"/>
      <c r="B1118" s="15">
        <v>4.0</v>
      </c>
      <c r="C1118" s="16" t="s">
        <v>98</v>
      </c>
      <c r="E1118" s="17">
        <v>1.0</v>
      </c>
      <c r="F1118" s="17" t="s">
        <v>698</v>
      </c>
      <c r="G1118" s="17">
        <v>14.0</v>
      </c>
      <c r="H1118" s="17" t="s">
        <v>17</v>
      </c>
      <c r="I1118" s="18">
        <v>99.0</v>
      </c>
      <c r="J1118" s="19" t="s">
        <v>100</v>
      </c>
      <c r="K1118" s="18">
        <v>99.0</v>
      </c>
    </row>
    <row r="1119">
      <c r="A1119" s="10"/>
      <c r="B1119" s="15">
        <v>5.0</v>
      </c>
      <c r="C1119" s="16" t="s">
        <v>529</v>
      </c>
      <c r="E1119" s="17">
        <v>3.0</v>
      </c>
      <c r="F1119" s="17" t="s">
        <v>76</v>
      </c>
      <c r="G1119" s="180" t="s">
        <v>16</v>
      </c>
      <c r="H1119" s="17" t="s">
        <v>16</v>
      </c>
      <c r="I1119" s="18">
        <v>5.0</v>
      </c>
      <c r="J1119" s="18" t="s">
        <v>209</v>
      </c>
      <c r="K1119" s="18">
        <v>15.0</v>
      </c>
    </row>
    <row r="1120">
      <c r="A1120" s="10"/>
      <c r="B1120" s="15">
        <v>6.0</v>
      </c>
      <c r="C1120" s="16" t="s">
        <v>31</v>
      </c>
      <c r="E1120" s="17">
        <v>1.0</v>
      </c>
      <c r="F1120" s="17" t="s">
        <v>77</v>
      </c>
      <c r="G1120" s="17" t="s">
        <v>123</v>
      </c>
      <c r="H1120" s="17" t="s">
        <v>17</v>
      </c>
      <c r="I1120" s="18">
        <v>55.0</v>
      </c>
      <c r="J1120" s="18" t="s">
        <v>34</v>
      </c>
      <c r="K1120" s="18">
        <v>0.29</v>
      </c>
    </row>
    <row r="1121">
      <c r="A1121" s="10"/>
      <c r="B1121" s="15">
        <v>7.0</v>
      </c>
      <c r="C1121" s="16" t="s">
        <v>699</v>
      </c>
      <c r="E1121" s="17">
        <v>1.0</v>
      </c>
      <c r="F1121" s="17" t="s">
        <v>99</v>
      </c>
      <c r="G1121" s="17">
        <v>8.0</v>
      </c>
      <c r="H1121" s="17" t="s">
        <v>17</v>
      </c>
      <c r="I1121" s="24"/>
      <c r="J1121" s="18" t="s">
        <v>485</v>
      </c>
      <c r="K1121" s="18">
        <v>140.0</v>
      </c>
    </row>
    <row r="1122">
      <c r="A1122" s="10"/>
      <c r="B1122" s="15">
        <v>8.0</v>
      </c>
      <c r="C1122" s="16" t="s">
        <v>58</v>
      </c>
      <c r="E1122" s="17">
        <v>1.0</v>
      </c>
      <c r="F1122" s="17" t="s">
        <v>76</v>
      </c>
      <c r="G1122" s="17" t="s">
        <v>16</v>
      </c>
      <c r="H1122" s="17" t="s">
        <v>16</v>
      </c>
      <c r="I1122" s="18">
        <v>30.0</v>
      </c>
      <c r="J1122" s="18" t="s">
        <v>209</v>
      </c>
      <c r="K1122" s="18"/>
      <c r="L1122" s="18">
        <v>30.0</v>
      </c>
    </row>
    <row r="1123">
      <c r="A1123" s="10"/>
      <c r="B1123" s="15">
        <v>9.0</v>
      </c>
      <c r="C1123" s="16" t="s">
        <v>42</v>
      </c>
      <c r="E1123" s="17">
        <v>1.0</v>
      </c>
      <c r="F1123" s="17" t="s">
        <v>76</v>
      </c>
      <c r="G1123" s="17" t="s">
        <v>16</v>
      </c>
      <c r="H1123" s="17" t="s">
        <v>16</v>
      </c>
      <c r="I1123" s="18">
        <v>350.0</v>
      </c>
      <c r="J1123" s="17" t="s">
        <v>412</v>
      </c>
      <c r="K1123" s="18"/>
      <c r="L1123" s="18">
        <v>3.8</v>
      </c>
    </row>
    <row r="1124">
      <c r="A1124" s="10"/>
      <c r="B1124" s="15">
        <v>10.0</v>
      </c>
      <c r="C1124" s="16" t="s">
        <v>266</v>
      </c>
      <c r="E1124" s="17">
        <v>1.0</v>
      </c>
      <c r="F1124" s="17" t="s">
        <v>99</v>
      </c>
      <c r="G1124" s="17">
        <v>0.5</v>
      </c>
      <c r="H1124" s="17" t="s">
        <v>700</v>
      </c>
      <c r="I1124" s="18">
        <v>105.0</v>
      </c>
      <c r="J1124" s="17" t="s">
        <v>701</v>
      </c>
      <c r="K1124" s="39">
        <v>52.5</v>
      </c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26" t="s">
        <v>45</v>
      </c>
      <c r="K1125" s="27">
        <f>SUM(K1115:K1124)</f>
        <v>661.79</v>
      </c>
    </row>
    <row r="1126">
      <c r="A1126" s="28" t="s">
        <v>46</v>
      </c>
      <c r="B1126" s="1"/>
      <c r="C1126" s="1"/>
      <c r="D1126" s="1"/>
      <c r="E1126" s="1"/>
      <c r="F1126" s="1"/>
      <c r="G1126" s="1"/>
      <c r="H1126" s="1"/>
      <c r="I1126" s="1" t="s">
        <v>47</v>
      </c>
      <c r="J1126" s="1"/>
      <c r="K1126" s="29"/>
    </row>
    <row r="1127">
      <c r="A1127" s="1"/>
      <c r="B1127" s="30">
        <v>11.0</v>
      </c>
      <c r="C1127" s="6" t="s">
        <v>48</v>
      </c>
      <c r="D1127" s="1"/>
      <c r="E1127" s="1"/>
      <c r="F1127" s="31" t="s">
        <v>49</v>
      </c>
      <c r="G1127" s="1"/>
      <c r="H1127" s="1"/>
      <c r="I1127" s="36">
        <v>0.15</v>
      </c>
      <c r="J1127" s="33" t="s">
        <v>45</v>
      </c>
      <c r="K1127" s="27">
        <f>+K1125*I1127</f>
        <v>99.2685</v>
      </c>
    </row>
    <row r="1128">
      <c r="A1128" s="1"/>
      <c r="B1128" s="30"/>
      <c r="C1128" s="1"/>
      <c r="D1128" s="1"/>
      <c r="E1128" s="1"/>
      <c r="F1128" s="1"/>
      <c r="G1128" s="1"/>
      <c r="H1128" s="1"/>
      <c r="I1128" s="1"/>
      <c r="J1128" s="1"/>
      <c r="K1128" s="1"/>
    </row>
    <row r="1129">
      <c r="A1129" s="28" t="s">
        <v>51</v>
      </c>
      <c r="B1129" s="30"/>
      <c r="C1129" s="1"/>
      <c r="D1129" s="1"/>
      <c r="E1129" s="1"/>
      <c r="F1129" s="1"/>
      <c r="G1129" s="1"/>
      <c r="H1129" s="1"/>
      <c r="I1129" s="1"/>
      <c r="J1129" s="1"/>
      <c r="K1129" s="35"/>
    </row>
    <row r="1130">
      <c r="A1130" s="1"/>
      <c r="B1130" s="30">
        <v>12.0</v>
      </c>
      <c r="C1130" s="6" t="s">
        <v>52</v>
      </c>
      <c r="D1130" s="1"/>
      <c r="E1130" s="1"/>
      <c r="F1130" s="1"/>
      <c r="G1130" s="1"/>
      <c r="H1130" s="1"/>
      <c r="I1130" s="32">
        <v>0.2</v>
      </c>
      <c r="J1130" s="33" t="s">
        <v>45</v>
      </c>
      <c r="K1130" s="27">
        <f>+K1125*I1130</f>
        <v>132.358</v>
      </c>
    </row>
    <row r="1131">
      <c r="A1131" s="1"/>
      <c r="B1131" s="30"/>
      <c r="C1131" s="1"/>
      <c r="D1131" s="1"/>
      <c r="E1131" s="1"/>
      <c r="F1131" s="1"/>
      <c r="G1131" s="1"/>
      <c r="H1131" s="1"/>
      <c r="I1131" s="1"/>
      <c r="J1131" s="1"/>
      <c r="K1131" s="1"/>
    </row>
    <row r="1132">
      <c r="A1132" s="28" t="s">
        <v>53</v>
      </c>
      <c r="B1132" s="30"/>
      <c r="C1132" s="1"/>
      <c r="D1132" s="1"/>
      <c r="E1132" s="1"/>
      <c r="F1132" s="1"/>
      <c r="G1132" s="1"/>
      <c r="H1132" s="1"/>
      <c r="I1132" s="1"/>
      <c r="J1132" s="1"/>
      <c r="K1132" s="35"/>
    </row>
    <row r="1133">
      <c r="A1133" s="1"/>
      <c r="B1133" s="30">
        <v>13.0</v>
      </c>
      <c r="C1133" s="6" t="s">
        <v>54</v>
      </c>
      <c r="D1133" s="1"/>
      <c r="E1133" s="1"/>
      <c r="F1133" s="1"/>
      <c r="G1133" s="1"/>
      <c r="H1133" s="1"/>
      <c r="I1133" s="36">
        <v>0.1</v>
      </c>
      <c r="J1133" s="33" t="s">
        <v>45</v>
      </c>
      <c r="K1133" s="27">
        <f>+K1125*I1133</f>
        <v>66.179</v>
      </c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35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37" t="s">
        <v>57</v>
      </c>
      <c r="K1135" s="27">
        <f>+K1133+K1130+K1127+K1125</f>
        <v>959.5955</v>
      </c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35"/>
    </row>
    <row r="1137">
      <c r="A1137" s="1"/>
      <c r="B1137" s="1"/>
      <c r="C1137" s="1"/>
      <c r="D1137" s="1"/>
      <c r="E1137" s="1"/>
      <c r="F1137" s="1"/>
      <c r="G1137" s="1"/>
      <c r="H1137" s="1"/>
      <c r="I1137" s="32">
        <v>0.4</v>
      </c>
      <c r="J1137" s="37" t="s">
        <v>61</v>
      </c>
      <c r="K1137" s="57">
        <f>+K1135*I1137</f>
        <v>383.8382</v>
      </c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35"/>
    </row>
    <row r="1139">
      <c r="A1139" s="1"/>
      <c r="B1139" s="1"/>
      <c r="C1139" s="1"/>
      <c r="D1139" s="1"/>
      <c r="E1139" s="1"/>
      <c r="F1139" s="1"/>
      <c r="G1139" s="1"/>
      <c r="H1139" s="1"/>
      <c r="I1139" s="41"/>
      <c r="J1139" s="42" t="s">
        <v>62</v>
      </c>
      <c r="K1139" s="181">
        <f>+K1137+K1135</f>
        <v>1343.4337</v>
      </c>
    </row>
    <row r="1140">
      <c r="A1140" s="1"/>
      <c r="B1140" s="1"/>
      <c r="C1140" s="1"/>
      <c r="D1140" s="1"/>
      <c r="E1140" s="1"/>
      <c r="F1140" s="1"/>
      <c r="G1140" s="1"/>
      <c r="H1140" s="1"/>
      <c r="I1140" s="41"/>
      <c r="J1140" s="199"/>
      <c r="K1140" s="200"/>
    </row>
    <row r="1141">
      <c r="A1141" s="1"/>
      <c r="B1141" s="1"/>
      <c r="C1141" s="1"/>
      <c r="D1141" s="1"/>
      <c r="E1141" s="1"/>
      <c r="F1141" s="1"/>
      <c r="G1141" s="1"/>
      <c r="H1141" s="1"/>
      <c r="J1141" s="42" t="s">
        <v>62</v>
      </c>
      <c r="K1141" s="43">
        <f>+K1139/6</f>
        <v>223.9056167</v>
      </c>
    </row>
    <row r="1142">
      <c r="A1142" s="1"/>
      <c r="B1142" s="1"/>
      <c r="C1142" s="1"/>
      <c r="D1142" s="1"/>
      <c r="E1142" s="1"/>
      <c r="F1142" s="1"/>
      <c r="G1142" s="1"/>
      <c r="H1142" s="1"/>
      <c r="I1142" s="41"/>
      <c r="J1142" s="199"/>
      <c r="K1142" s="200"/>
    </row>
    <row r="1143">
      <c r="A1143" s="1"/>
      <c r="B1143" s="1"/>
      <c r="C1143" s="1"/>
      <c r="D1143" s="1"/>
      <c r="E1143" s="1"/>
      <c r="F1143" s="1"/>
      <c r="G1143" s="1"/>
      <c r="H1143" s="1"/>
      <c r="I1143" s="41"/>
      <c r="J1143" s="199"/>
      <c r="K1143" s="200"/>
    </row>
    <row r="1144">
      <c r="A1144" s="1"/>
      <c r="B1144" s="44" t="s">
        <v>65</v>
      </c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</row>
    <row r="1146">
      <c r="A1146" s="3" t="s">
        <v>1</v>
      </c>
      <c r="B1146" s="34" t="s">
        <v>702</v>
      </c>
      <c r="C1146" s="1"/>
      <c r="D1146" s="1"/>
      <c r="E1146" s="1"/>
      <c r="F1146" s="1"/>
      <c r="G1146" s="1"/>
      <c r="H1146" s="1"/>
      <c r="I1146" s="1"/>
      <c r="J1146" s="1"/>
      <c r="K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</row>
    <row r="1148">
      <c r="A1148" s="5" t="s">
        <v>3</v>
      </c>
      <c r="B1148" s="1"/>
      <c r="C1148" s="6" t="s">
        <v>4</v>
      </c>
      <c r="D1148" s="1"/>
      <c r="E1148" s="1"/>
      <c r="F1148" s="1"/>
      <c r="G1148" s="1"/>
      <c r="H1148" s="1"/>
      <c r="I1148" s="1"/>
      <c r="J1148" s="1"/>
      <c r="K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>
      <c r="A1150" s="7" t="s">
        <v>5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</row>
    <row r="1151">
      <c r="A1151" s="1"/>
      <c r="B1151" s="8" t="s">
        <v>6</v>
      </c>
      <c r="C1151" s="9"/>
      <c r="D1151" s="9"/>
      <c r="E1151" s="9"/>
      <c r="F1151" s="9"/>
      <c r="G1151" s="9"/>
      <c r="H1151" s="9"/>
      <c r="I1151" s="9"/>
      <c r="J1151" s="9"/>
      <c r="K1151" s="9"/>
    </row>
    <row r="1152">
      <c r="A1152" s="10"/>
      <c r="B1152" s="11" t="s">
        <v>7</v>
      </c>
      <c r="C1152" s="12" t="s">
        <v>8</v>
      </c>
      <c r="D1152" s="13"/>
      <c r="E1152" s="11" t="s">
        <v>9</v>
      </c>
      <c r="F1152" s="11" t="s">
        <v>10</v>
      </c>
      <c r="G1152" s="11" t="s">
        <v>11</v>
      </c>
      <c r="H1152" s="11" t="s">
        <v>10</v>
      </c>
      <c r="I1152" s="14" t="s">
        <v>12</v>
      </c>
      <c r="J1152" s="14" t="s">
        <v>10</v>
      </c>
      <c r="K1152" s="14" t="s">
        <v>13</v>
      </c>
    </row>
    <row r="1153">
      <c r="A1153" s="10"/>
      <c r="B1153" s="15">
        <v>1.0</v>
      </c>
      <c r="E1153" s="15"/>
      <c r="F1153" s="15"/>
      <c r="G1153" s="15"/>
      <c r="H1153" s="15"/>
      <c r="I1153" s="24"/>
      <c r="J1153" s="24"/>
      <c r="K1153" s="24"/>
    </row>
    <row r="1154">
      <c r="A1154" s="10"/>
      <c r="B1154" s="15">
        <v>2.0</v>
      </c>
      <c r="C1154" s="16" t="s">
        <v>703</v>
      </c>
      <c r="E1154" s="17">
        <v>60.0</v>
      </c>
      <c r="F1154" s="17" t="s">
        <v>15</v>
      </c>
      <c r="G1154" s="17" t="s">
        <v>16</v>
      </c>
      <c r="H1154" s="17" t="s">
        <v>16</v>
      </c>
      <c r="I1154" s="18">
        <v>4.0</v>
      </c>
      <c r="J1154" s="18" t="s">
        <v>253</v>
      </c>
      <c r="K1154" s="18">
        <v>240.0</v>
      </c>
    </row>
    <row r="1155">
      <c r="A1155" s="10"/>
      <c r="B1155" s="15">
        <v>3.0</v>
      </c>
      <c r="C1155" s="16" t="s">
        <v>42</v>
      </c>
      <c r="E1155" s="17">
        <v>15.0</v>
      </c>
      <c r="F1155" s="17" t="s">
        <v>15</v>
      </c>
      <c r="G1155" s="17" t="s">
        <v>16</v>
      </c>
      <c r="H1155" s="17" t="s">
        <v>16</v>
      </c>
      <c r="I1155" s="18">
        <v>350.0</v>
      </c>
      <c r="J1155" s="17" t="s">
        <v>43</v>
      </c>
      <c r="K1155" s="23">
        <v>45.65</v>
      </c>
    </row>
    <row r="1156">
      <c r="A1156" s="10"/>
      <c r="B1156" s="15">
        <v>4.0</v>
      </c>
      <c r="C1156" s="16" t="s">
        <v>55</v>
      </c>
      <c r="E1156" s="17">
        <v>12.0</v>
      </c>
      <c r="F1156" s="17" t="s">
        <v>15</v>
      </c>
      <c r="G1156" s="17" t="s">
        <v>16</v>
      </c>
      <c r="H1156" s="17" t="s">
        <v>16</v>
      </c>
      <c r="I1156" s="18">
        <v>150.0</v>
      </c>
      <c r="J1156" s="17" t="s">
        <v>56</v>
      </c>
      <c r="K1156" s="23">
        <v>7.2</v>
      </c>
    </row>
    <row r="1157">
      <c r="A1157" s="10"/>
      <c r="B1157" s="15">
        <v>5.0</v>
      </c>
      <c r="C1157" s="16" t="s">
        <v>44</v>
      </c>
      <c r="E1157" s="17">
        <v>12.0</v>
      </c>
      <c r="F1157" s="17" t="s">
        <v>15</v>
      </c>
      <c r="G1157" s="17" t="s">
        <v>16</v>
      </c>
      <c r="H1157" s="17" t="s">
        <v>16</v>
      </c>
      <c r="I1157" s="18">
        <v>108.0</v>
      </c>
      <c r="J1157" s="17">
        <v>250.0</v>
      </c>
      <c r="K1157" s="23">
        <v>5.18</v>
      </c>
    </row>
    <row r="1158">
      <c r="A1158" s="10"/>
      <c r="B1158" s="15">
        <v>6.0</v>
      </c>
      <c r="C1158" s="16" t="s">
        <v>63</v>
      </c>
      <c r="E1158" s="17">
        <v>3.0</v>
      </c>
      <c r="F1158" s="17" t="s">
        <v>10</v>
      </c>
      <c r="G1158" s="17" t="s">
        <v>16</v>
      </c>
      <c r="H1158" s="17" t="s">
        <v>16</v>
      </c>
      <c r="I1158" s="18">
        <v>173.0</v>
      </c>
      <c r="J1158" s="17">
        <v>60.0</v>
      </c>
      <c r="K1158" s="23">
        <v>8.65</v>
      </c>
    </row>
    <row r="1159">
      <c r="A1159" s="10"/>
      <c r="B1159" s="15">
        <v>7.0</v>
      </c>
    </row>
    <row r="1160">
      <c r="A1160" s="10"/>
      <c r="B1160" s="15">
        <v>8.0</v>
      </c>
      <c r="E1160" s="15"/>
      <c r="F1160" s="15"/>
      <c r="G1160" s="15"/>
      <c r="H1160" s="15"/>
      <c r="I1160" s="24"/>
      <c r="J1160" s="24"/>
      <c r="K1160" s="24"/>
    </row>
    <row r="1161">
      <c r="A1161" s="10"/>
      <c r="B1161" s="15">
        <v>9.0</v>
      </c>
      <c r="E1161" s="15"/>
      <c r="F1161" s="15"/>
      <c r="G1161" s="15"/>
      <c r="H1161" s="15"/>
      <c r="I1161" s="24"/>
      <c r="J1161" s="15"/>
      <c r="K1161" s="24"/>
    </row>
    <row r="1162">
      <c r="A1162" s="10"/>
      <c r="B1162" s="15">
        <v>10.0</v>
      </c>
      <c r="E1162" s="15"/>
      <c r="F1162" s="15"/>
      <c r="G1162" s="15"/>
      <c r="H1162" s="15"/>
      <c r="I1162" s="24"/>
      <c r="J1162" s="15"/>
      <c r="K1162" s="25"/>
    </row>
    <row r="1163">
      <c r="A1163" s="1"/>
      <c r="B1163" s="1"/>
      <c r="C1163" s="1"/>
      <c r="D1163" s="1"/>
      <c r="E1163" s="1"/>
      <c r="F1163" s="1"/>
      <c r="G1163" s="1"/>
      <c r="H1163" s="1"/>
      <c r="I1163" s="1"/>
      <c r="J1163" s="26" t="s">
        <v>45</v>
      </c>
      <c r="K1163" s="27">
        <f>SUM(K1153:K1162)</f>
        <v>306.68</v>
      </c>
    </row>
    <row r="1164">
      <c r="A1164" s="28" t="s">
        <v>46</v>
      </c>
      <c r="B1164" s="1"/>
      <c r="C1164" s="1"/>
      <c r="D1164" s="1"/>
      <c r="E1164" s="1"/>
      <c r="F1164" s="1"/>
      <c r="G1164" s="1"/>
      <c r="H1164" s="1"/>
      <c r="I1164" s="1" t="s">
        <v>47</v>
      </c>
      <c r="J1164" s="1"/>
      <c r="K1164" s="29"/>
    </row>
    <row r="1165">
      <c r="A1165" s="1"/>
      <c r="B1165" s="30">
        <v>11.0</v>
      </c>
      <c r="C1165" s="6" t="s">
        <v>48</v>
      </c>
      <c r="D1165" s="1"/>
      <c r="E1165" s="1"/>
      <c r="F1165" s="31" t="s">
        <v>49</v>
      </c>
      <c r="G1165" s="1"/>
      <c r="H1165" s="1"/>
      <c r="I1165" s="32">
        <v>0.0</v>
      </c>
      <c r="J1165" s="33" t="s">
        <v>45</v>
      </c>
      <c r="K1165" s="27">
        <f>+K1163*I1165</f>
        <v>0</v>
      </c>
    </row>
    <row r="1166">
      <c r="A1166" s="1"/>
      <c r="B1166" s="30"/>
      <c r="C1166" s="1"/>
      <c r="D1166" s="1"/>
      <c r="E1166" s="1"/>
      <c r="F1166" s="1"/>
      <c r="G1166" s="1"/>
      <c r="H1166" s="1"/>
      <c r="I1166" s="1"/>
      <c r="J1166" s="1"/>
      <c r="K1166" s="1"/>
    </row>
    <row r="1167">
      <c r="A1167" s="28" t="s">
        <v>51</v>
      </c>
      <c r="B1167" s="30"/>
      <c r="C1167" s="1"/>
      <c r="D1167" s="1"/>
      <c r="E1167" s="1"/>
      <c r="F1167" s="1"/>
      <c r="G1167" s="1"/>
      <c r="H1167" s="1"/>
      <c r="I1167" s="1"/>
      <c r="J1167" s="1"/>
      <c r="K1167" s="35"/>
    </row>
    <row r="1168">
      <c r="A1168" s="1"/>
      <c r="B1168" s="30">
        <v>12.0</v>
      </c>
      <c r="C1168" s="6" t="s">
        <v>52</v>
      </c>
      <c r="D1168" s="1"/>
      <c r="E1168" s="1"/>
      <c r="F1168" s="1"/>
      <c r="G1168" s="1"/>
      <c r="H1168" s="1"/>
      <c r="I1168" s="32">
        <v>0.0</v>
      </c>
      <c r="J1168" s="33" t="s">
        <v>45</v>
      </c>
      <c r="K1168" s="27">
        <f>+K1163*I1168</f>
        <v>0</v>
      </c>
    </row>
    <row r="1169">
      <c r="A1169" s="1"/>
      <c r="B1169" s="30"/>
      <c r="C1169" s="1"/>
      <c r="D1169" s="1"/>
      <c r="E1169" s="1"/>
      <c r="F1169" s="1"/>
      <c r="G1169" s="1"/>
      <c r="H1169" s="1"/>
      <c r="I1169" s="1"/>
      <c r="J1169" s="1"/>
      <c r="K1169" s="1"/>
    </row>
    <row r="1170">
      <c r="A1170" s="28" t="s">
        <v>53</v>
      </c>
      <c r="B1170" s="30"/>
      <c r="C1170" s="1"/>
      <c r="D1170" s="1"/>
      <c r="E1170" s="1"/>
      <c r="F1170" s="1"/>
      <c r="G1170" s="1"/>
      <c r="H1170" s="1"/>
      <c r="I1170" s="1"/>
      <c r="J1170" s="1"/>
      <c r="K1170" s="35"/>
    </row>
    <row r="1171">
      <c r="A1171" s="1"/>
      <c r="B1171" s="30">
        <v>13.0</v>
      </c>
      <c r="C1171" s="6" t="s">
        <v>54</v>
      </c>
      <c r="D1171" s="1"/>
      <c r="E1171" s="1"/>
      <c r="F1171" s="1"/>
      <c r="G1171" s="1"/>
      <c r="H1171" s="1"/>
      <c r="I1171" s="32">
        <v>0.0</v>
      </c>
      <c r="J1171" s="33" t="s">
        <v>45</v>
      </c>
      <c r="K1171" s="27">
        <f>+K1163*I1171</f>
        <v>0</v>
      </c>
    </row>
    <row r="117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35"/>
    </row>
    <row r="1173">
      <c r="A1173" s="1"/>
      <c r="B1173" s="1"/>
      <c r="C1173" s="1"/>
      <c r="D1173" s="1"/>
      <c r="E1173" s="1"/>
      <c r="F1173" s="1"/>
      <c r="G1173" s="1"/>
      <c r="H1173" s="1"/>
      <c r="I1173" s="1"/>
      <c r="J1173" s="37" t="s">
        <v>57</v>
      </c>
      <c r="K1173" s="27">
        <f>+K1171+K1168+K1165+K1163</f>
        <v>306.68</v>
      </c>
    </row>
    <row r="1174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35"/>
    </row>
    <row r="1175">
      <c r="A1175" s="1"/>
      <c r="B1175" s="1"/>
      <c r="C1175" s="1"/>
      <c r="D1175" s="1"/>
      <c r="E1175" s="1"/>
      <c r="F1175" s="1"/>
      <c r="G1175" s="1"/>
      <c r="H1175" s="1"/>
      <c r="I1175" s="32">
        <v>0.37</v>
      </c>
      <c r="J1175" s="37" t="s">
        <v>61</v>
      </c>
      <c r="K1175" s="57">
        <f>+K1173*I1175</f>
        <v>113.4716</v>
      </c>
    </row>
    <row r="1176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35"/>
    </row>
    <row r="1177">
      <c r="A1177" s="1"/>
      <c r="B1177" s="1"/>
      <c r="C1177" s="1"/>
      <c r="D1177" s="1"/>
      <c r="E1177" s="1"/>
      <c r="F1177" s="1"/>
      <c r="G1177" s="1"/>
      <c r="H1177" s="1"/>
      <c r="I1177" s="41"/>
      <c r="J1177" s="42" t="s">
        <v>62</v>
      </c>
      <c r="K1177" s="181">
        <f>+K1175+K1173</f>
        <v>420.1516</v>
      </c>
    </row>
    <row r="1178">
      <c r="A1178" s="1"/>
      <c r="B1178" s="1"/>
      <c r="C1178" s="1"/>
      <c r="D1178" s="1"/>
      <c r="E1178" s="1"/>
      <c r="F1178" s="1"/>
      <c r="G1178" s="1"/>
      <c r="H1178" s="1"/>
      <c r="I1178" s="41"/>
      <c r="J1178" s="199"/>
      <c r="K1178" s="200"/>
    </row>
    <row r="1179">
      <c r="A1179" s="1"/>
      <c r="B1179" s="1"/>
      <c r="C1179" s="1"/>
      <c r="D1179" s="1"/>
      <c r="E1179" s="1"/>
      <c r="F1179" s="1"/>
      <c r="G1179" s="1"/>
      <c r="H1179" s="1"/>
      <c r="I1179" s="41"/>
      <c r="J1179" s="42" t="s">
        <v>62</v>
      </c>
      <c r="K1179" s="201" t="s">
        <v>50</v>
      </c>
    </row>
    <row r="1180">
      <c r="A1180" s="1"/>
      <c r="B1180" s="1"/>
      <c r="C1180" s="1"/>
      <c r="D1180" s="1"/>
      <c r="E1180" s="1"/>
      <c r="F1180" s="1"/>
      <c r="G1180" s="1"/>
      <c r="H1180" s="1"/>
      <c r="I1180" s="41"/>
      <c r="J1180" s="199"/>
      <c r="K1180" s="200"/>
    </row>
    <row r="1181">
      <c r="A1181" s="1"/>
      <c r="B1181" s="2" t="s">
        <v>0</v>
      </c>
    </row>
    <row r="118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</row>
    <row r="1183">
      <c r="A1183" s="3" t="s">
        <v>1</v>
      </c>
      <c r="B1183" s="4" t="s">
        <v>704</v>
      </c>
      <c r="C1183" s="1"/>
      <c r="D1183" s="1"/>
      <c r="E1183" s="1"/>
      <c r="F1183" s="1"/>
      <c r="G1183" s="1"/>
      <c r="H1183" s="1"/>
      <c r="I1183" s="1"/>
      <c r="J1183" s="1"/>
      <c r="K1183" s="1"/>
    </row>
    <row r="1184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5">
      <c r="A1185" s="5" t="s">
        <v>3</v>
      </c>
      <c r="B1185" s="1"/>
      <c r="C1185" s="6" t="s">
        <v>4</v>
      </c>
      <c r="D1185" s="1"/>
      <c r="E1185" s="1"/>
      <c r="F1185" s="1"/>
      <c r="G1185" s="1"/>
      <c r="H1185" s="1"/>
      <c r="I1185" s="1"/>
      <c r="J1185" s="1"/>
      <c r="K1185" s="1"/>
    </row>
    <row r="1186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>
      <c r="A1187" s="7" t="s">
        <v>5</v>
      </c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>
      <c r="A1188" s="1"/>
      <c r="B1188" s="8" t="s">
        <v>6</v>
      </c>
      <c r="C1188" s="9"/>
      <c r="D1188" s="9"/>
      <c r="E1188" s="9"/>
      <c r="F1188" s="9"/>
      <c r="G1188" s="9"/>
      <c r="H1188" s="9"/>
      <c r="I1188" s="9"/>
      <c r="J1188" s="9"/>
      <c r="K1188" s="9"/>
    </row>
    <row r="1189">
      <c r="A1189" s="10"/>
      <c r="B1189" s="11" t="s">
        <v>7</v>
      </c>
      <c r="C1189" s="12" t="s">
        <v>8</v>
      </c>
      <c r="D1189" s="13"/>
      <c r="E1189" s="11" t="s">
        <v>9</v>
      </c>
      <c r="F1189" s="11" t="s">
        <v>10</v>
      </c>
      <c r="G1189" s="11" t="s">
        <v>11</v>
      </c>
      <c r="H1189" s="11" t="s">
        <v>10</v>
      </c>
      <c r="I1189" s="14" t="s">
        <v>12</v>
      </c>
      <c r="J1189" s="14" t="s">
        <v>10</v>
      </c>
      <c r="K1189" s="14" t="s">
        <v>13</v>
      </c>
    </row>
    <row r="1190">
      <c r="A1190" s="10"/>
      <c r="B1190" s="15">
        <v>1.0</v>
      </c>
      <c r="C1190" s="16" t="s">
        <v>14</v>
      </c>
      <c r="E1190" s="17">
        <v>9.0</v>
      </c>
      <c r="F1190" s="17" t="s">
        <v>15</v>
      </c>
      <c r="G1190" s="17" t="s">
        <v>16</v>
      </c>
      <c r="H1190" s="17" t="s">
        <v>17</v>
      </c>
      <c r="I1190" s="18">
        <v>140.0</v>
      </c>
      <c r="J1190" s="19" t="s">
        <v>18</v>
      </c>
      <c r="K1190" s="18"/>
    </row>
    <row r="1191">
      <c r="A1191" s="10"/>
      <c r="B1191" s="15">
        <v>2.0</v>
      </c>
      <c r="C1191" s="16" t="s">
        <v>19</v>
      </c>
      <c r="E1191" s="17" t="s">
        <v>705</v>
      </c>
      <c r="F1191" s="17" t="s">
        <v>20</v>
      </c>
      <c r="G1191" s="17">
        <v>4.0</v>
      </c>
      <c r="H1191" s="17" t="s">
        <v>17</v>
      </c>
      <c r="I1191" s="18">
        <v>132.0</v>
      </c>
      <c r="J1191" s="19" t="s">
        <v>21</v>
      </c>
      <c r="K1191" s="20"/>
    </row>
    <row r="1192">
      <c r="A1192" s="10"/>
      <c r="B1192" s="15">
        <v>3.0</v>
      </c>
      <c r="C1192" s="16" t="s">
        <v>22</v>
      </c>
      <c r="E1192" s="17" t="s">
        <v>102</v>
      </c>
      <c r="F1192" s="17" t="s">
        <v>20</v>
      </c>
      <c r="G1192" s="17">
        <v>8.0</v>
      </c>
      <c r="H1192" s="17" t="s">
        <v>17</v>
      </c>
      <c r="I1192" s="18">
        <v>249.0</v>
      </c>
      <c r="J1192" s="21" t="s">
        <v>23</v>
      </c>
      <c r="K1192" s="20"/>
    </row>
    <row r="1193">
      <c r="A1193" s="10"/>
      <c r="B1193" s="15">
        <v>4.0</v>
      </c>
      <c r="C1193" s="16" t="s">
        <v>24</v>
      </c>
      <c r="E1193" s="17" t="s">
        <v>705</v>
      </c>
      <c r="F1193" s="17" t="s">
        <v>20</v>
      </c>
      <c r="G1193" s="38">
        <v>42865.0</v>
      </c>
      <c r="H1193" s="17" t="s">
        <v>17</v>
      </c>
      <c r="I1193" s="18">
        <v>149.0</v>
      </c>
      <c r="J1193" s="19" t="s">
        <v>26</v>
      </c>
      <c r="K1193" s="20"/>
    </row>
    <row r="1194">
      <c r="A1194" s="10"/>
      <c r="B1194" s="15">
        <v>5.0</v>
      </c>
      <c r="C1194" s="16" t="s">
        <v>27</v>
      </c>
      <c r="E1194" s="17">
        <v>1.0</v>
      </c>
      <c r="F1194" s="17" t="s">
        <v>20</v>
      </c>
      <c r="G1194" s="17">
        <v>8.0</v>
      </c>
      <c r="H1194" s="17" t="s">
        <v>17</v>
      </c>
      <c r="I1194" s="18">
        <v>454.0</v>
      </c>
      <c r="J1194" s="19" t="s">
        <v>28</v>
      </c>
      <c r="K1194" s="18">
        <v>56.75</v>
      </c>
    </row>
    <row r="1195">
      <c r="A1195" s="10"/>
      <c r="B1195" s="15">
        <v>6.0</v>
      </c>
      <c r="C1195" s="16" t="s">
        <v>29</v>
      </c>
      <c r="E1195" s="22">
        <v>42767.0</v>
      </c>
      <c r="F1195" s="17" t="s">
        <v>20</v>
      </c>
      <c r="G1195" s="17">
        <v>3.7</v>
      </c>
      <c r="H1195" s="17" t="s">
        <v>17</v>
      </c>
      <c r="I1195" s="18">
        <v>119.0</v>
      </c>
      <c r="J1195" s="19" t="s">
        <v>30</v>
      </c>
      <c r="K1195" s="18">
        <v>68.0</v>
      </c>
    </row>
    <row r="1196">
      <c r="A1196" s="10"/>
      <c r="B1196" s="15">
        <v>7.0</v>
      </c>
      <c r="C1196" s="16" t="s">
        <v>31</v>
      </c>
      <c r="E1196" s="17">
        <v>3.0</v>
      </c>
      <c r="F1196" s="17" t="s">
        <v>32</v>
      </c>
      <c r="G1196" s="17" t="s">
        <v>33</v>
      </c>
      <c r="H1196" s="17" t="s">
        <v>17</v>
      </c>
      <c r="I1196" s="18">
        <v>55.0</v>
      </c>
      <c r="J1196" s="19" t="s">
        <v>34</v>
      </c>
      <c r="K1196" s="18"/>
    </row>
    <row r="1197">
      <c r="A1197" s="10"/>
      <c r="B1197" s="15">
        <v>8.0</v>
      </c>
      <c r="C1197" s="16" t="s">
        <v>35</v>
      </c>
      <c r="E1197" s="17" t="s">
        <v>706</v>
      </c>
      <c r="F1197" s="17" t="s">
        <v>32</v>
      </c>
      <c r="G1197" s="17" t="s">
        <v>36</v>
      </c>
      <c r="H1197" s="17" t="s">
        <v>17</v>
      </c>
      <c r="I1197" s="18">
        <v>77.0</v>
      </c>
      <c r="J1197" s="19" t="s">
        <v>37</v>
      </c>
      <c r="K1197" s="20"/>
    </row>
    <row r="1198">
      <c r="A1198" s="10"/>
      <c r="B1198" s="15">
        <v>9.0</v>
      </c>
      <c r="C1198" s="16" t="s">
        <v>38</v>
      </c>
      <c r="E1198" s="17">
        <v>2.0</v>
      </c>
      <c r="F1198" s="17" t="s">
        <v>32</v>
      </c>
      <c r="G1198" s="17" t="s">
        <v>33</v>
      </c>
      <c r="H1198" s="17" t="s">
        <v>17</v>
      </c>
      <c r="I1198" s="18">
        <v>179.0</v>
      </c>
      <c r="J1198" s="17" t="s">
        <v>39</v>
      </c>
      <c r="K1198" s="18">
        <v>51.14</v>
      </c>
    </row>
    <row r="1199">
      <c r="A1199" s="10"/>
      <c r="B1199" s="17">
        <v>10.0</v>
      </c>
      <c r="C1199" s="16" t="s">
        <v>128</v>
      </c>
      <c r="E1199" s="22">
        <v>42767.0</v>
      </c>
      <c r="F1199" s="17" t="s">
        <v>32</v>
      </c>
      <c r="G1199" s="17"/>
      <c r="H1199" s="17"/>
      <c r="I1199" s="18"/>
      <c r="J1199" s="17"/>
      <c r="K1199" s="23"/>
    </row>
    <row r="1200">
      <c r="A1200" s="10"/>
      <c r="B1200" s="17">
        <v>11.0</v>
      </c>
      <c r="C1200" s="16" t="s">
        <v>42</v>
      </c>
      <c r="E1200" s="17">
        <v>15.0</v>
      </c>
      <c r="F1200" s="17" t="s">
        <v>15</v>
      </c>
      <c r="G1200" s="17" t="s">
        <v>16</v>
      </c>
      <c r="H1200" s="17" t="s">
        <v>16</v>
      </c>
      <c r="I1200" s="18">
        <v>350.0</v>
      </c>
      <c r="J1200" s="17" t="s">
        <v>43</v>
      </c>
      <c r="K1200" s="23">
        <v>45.65</v>
      </c>
    </row>
    <row r="1201">
      <c r="A1201" s="10"/>
      <c r="B1201" s="17">
        <v>12.0</v>
      </c>
      <c r="C1201" s="16" t="s">
        <v>55</v>
      </c>
      <c r="E1201" s="17">
        <v>12.0</v>
      </c>
      <c r="F1201" s="17" t="s">
        <v>15</v>
      </c>
      <c r="G1201" s="17" t="s">
        <v>16</v>
      </c>
      <c r="H1201" s="17" t="s">
        <v>16</v>
      </c>
      <c r="I1201" s="18">
        <v>150.0</v>
      </c>
      <c r="J1201" s="17" t="s">
        <v>56</v>
      </c>
      <c r="K1201" s="23">
        <v>9.0</v>
      </c>
    </row>
    <row r="1202">
      <c r="A1202" s="10"/>
      <c r="B1202" s="17">
        <v>13.0</v>
      </c>
      <c r="C1202" s="16" t="s">
        <v>44</v>
      </c>
      <c r="E1202" s="17">
        <v>12.0</v>
      </c>
      <c r="F1202" s="17" t="s">
        <v>15</v>
      </c>
      <c r="G1202" s="17" t="s">
        <v>16</v>
      </c>
      <c r="H1202" s="17" t="s">
        <v>16</v>
      </c>
      <c r="I1202" s="18">
        <v>108.0</v>
      </c>
      <c r="J1202" s="17">
        <v>250.0</v>
      </c>
      <c r="K1202" s="23">
        <v>6.48</v>
      </c>
    </row>
    <row r="1203">
      <c r="A1203" s="10"/>
      <c r="B1203" s="17">
        <v>14.0</v>
      </c>
      <c r="C1203" s="16" t="s">
        <v>63</v>
      </c>
      <c r="E1203" s="17">
        <v>3.0</v>
      </c>
      <c r="F1203" s="17" t="s">
        <v>10</v>
      </c>
      <c r="G1203" s="17" t="s">
        <v>16</v>
      </c>
      <c r="H1203" s="17" t="s">
        <v>16</v>
      </c>
      <c r="I1203" s="18">
        <v>173.0</v>
      </c>
      <c r="J1203" s="17">
        <v>60.0</v>
      </c>
      <c r="K1203" s="23">
        <v>8.65</v>
      </c>
    </row>
    <row r="1204">
      <c r="A1204" s="10"/>
      <c r="B1204" s="15"/>
      <c r="E1204" s="15"/>
      <c r="F1204" s="15"/>
      <c r="G1204" s="15"/>
      <c r="H1204" s="15"/>
      <c r="I1204" s="24"/>
      <c r="J1204" s="15"/>
      <c r="K1204" s="25"/>
    </row>
    <row r="1205">
      <c r="A1205" s="1"/>
      <c r="B1205" s="1"/>
      <c r="C1205" s="1"/>
      <c r="D1205" s="1"/>
      <c r="E1205" s="1"/>
      <c r="F1205" s="1"/>
      <c r="G1205" s="1"/>
      <c r="H1205" s="1"/>
      <c r="I1205" s="1"/>
      <c r="J1205" s="26" t="s">
        <v>45</v>
      </c>
      <c r="K1205" s="27">
        <f>SUM(K1190:K1204)</f>
        <v>245.67</v>
      </c>
    </row>
    <row r="1206">
      <c r="A1206" s="28" t="s">
        <v>46</v>
      </c>
      <c r="B1206" s="1"/>
      <c r="C1206" s="1"/>
      <c r="D1206" s="1"/>
      <c r="E1206" s="1"/>
      <c r="F1206" s="1"/>
      <c r="G1206" s="1"/>
      <c r="H1206" s="1"/>
      <c r="I1206" s="1" t="s">
        <v>47</v>
      </c>
      <c r="J1206" s="1"/>
      <c r="K1206" s="29"/>
    </row>
    <row r="1207">
      <c r="A1207" s="1"/>
      <c r="B1207" s="30">
        <v>11.0</v>
      </c>
      <c r="C1207" s="6" t="s">
        <v>48</v>
      </c>
      <c r="D1207" s="1"/>
      <c r="E1207" s="1"/>
      <c r="F1207" s="31" t="s">
        <v>49</v>
      </c>
      <c r="G1207" s="1"/>
      <c r="H1207" s="1"/>
      <c r="I1207" s="36">
        <v>0.15</v>
      </c>
      <c r="J1207" s="33" t="s">
        <v>45</v>
      </c>
      <c r="K1207" s="27">
        <f>+K1205*I1207</f>
        <v>36.8505</v>
      </c>
    </row>
    <row r="1208">
      <c r="A1208" s="1"/>
      <c r="B1208" s="30"/>
      <c r="C1208" s="1"/>
      <c r="D1208" s="1"/>
      <c r="E1208" s="1"/>
      <c r="F1208" s="1"/>
      <c r="G1208" s="1"/>
      <c r="H1208" s="1"/>
      <c r="I1208" s="1"/>
      <c r="J1208" s="1"/>
      <c r="K1208" s="1"/>
    </row>
    <row r="1209">
      <c r="A1209" s="28" t="s">
        <v>51</v>
      </c>
      <c r="B1209" s="30"/>
      <c r="C1209" s="1"/>
      <c r="D1209" s="1"/>
      <c r="E1209" s="1"/>
      <c r="F1209" s="1"/>
      <c r="G1209" s="1"/>
      <c r="H1209" s="1"/>
      <c r="I1209" s="1"/>
      <c r="J1209" s="1"/>
      <c r="K1209" s="35"/>
    </row>
    <row r="1210">
      <c r="A1210" s="1"/>
      <c r="B1210" s="30">
        <v>12.0</v>
      </c>
      <c r="C1210" s="6" t="s">
        <v>52</v>
      </c>
      <c r="D1210" s="1"/>
      <c r="E1210" s="1"/>
      <c r="F1210" s="1"/>
      <c r="G1210" s="1"/>
      <c r="H1210" s="1"/>
      <c r="I1210" s="32">
        <v>0.3</v>
      </c>
      <c r="J1210" s="33" t="s">
        <v>45</v>
      </c>
      <c r="K1210" s="27">
        <f>+K1205*I1210</f>
        <v>73.701</v>
      </c>
    </row>
    <row r="1211">
      <c r="A1211" s="1"/>
      <c r="B1211" s="30"/>
      <c r="C1211" s="1"/>
      <c r="D1211" s="1"/>
      <c r="E1211" s="1"/>
      <c r="F1211" s="1"/>
      <c r="G1211" s="1"/>
      <c r="H1211" s="1"/>
      <c r="I1211" s="1"/>
      <c r="J1211" s="1"/>
      <c r="K1211" s="1"/>
    </row>
    <row r="1212">
      <c r="A1212" s="28" t="s">
        <v>53</v>
      </c>
      <c r="B1212" s="30"/>
      <c r="C1212" s="1"/>
      <c r="D1212" s="1"/>
      <c r="E1212" s="1"/>
      <c r="F1212" s="1"/>
      <c r="G1212" s="1"/>
      <c r="H1212" s="1"/>
      <c r="I1212" s="1"/>
      <c r="J1212" s="1"/>
      <c r="K1212" s="35"/>
    </row>
    <row r="1213">
      <c r="A1213" s="1"/>
      <c r="B1213" s="30">
        <v>13.0</v>
      </c>
      <c r="C1213" s="6" t="s">
        <v>54</v>
      </c>
      <c r="D1213" s="1"/>
      <c r="E1213" s="1"/>
      <c r="F1213" s="1"/>
      <c r="G1213" s="1"/>
      <c r="H1213" s="1"/>
      <c r="I1213" s="36">
        <v>0.1</v>
      </c>
      <c r="J1213" s="33" t="s">
        <v>45</v>
      </c>
      <c r="K1213" s="27">
        <f>+K1205*I1213</f>
        <v>24.567</v>
      </c>
    </row>
    <row r="1214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35"/>
    </row>
    <row r="1215">
      <c r="A1215" s="1"/>
      <c r="B1215" s="1"/>
      <c r="C1215" s="1"/>
      <c r="D1215" s="1"/>
      <c r="E1215" s="1"/>
      <c r="F1215" s="1"/>
      <c r="G1215" s="1"/>
      <c r="H1215" s="1"/>
      <c r="I1215" s="1"/>
      <c r="J1215" s="37" t="s">
        <v>57</v>
      </c>
      <c r="K1215" s="27">
        <f>+K1213+K1210+K1207+K1205</f>
        <v>380.7885</v>
      </c>
    </row>
    <row r="1216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35"/>
    </row>
    <row r="1217">
      <c r="A1217" s="1"/>
      <c r="B1217" s="1"/>
      <c r="C1217" s="1"/>
      <c r="D1217" s="1"/>
      <c r="E1217" s="1"/>
      <c r="F1217" s="1"/>
      <c r="G1217" s="1"/>
      <c r="H1217" s="1"/>
      <c r="I1217" s="32">
        <v>0.4</v>
      </c>
      <c r="J1217" s="37" t="s">
        <v>61</v>
      </c>
      <c r="K1217" s="40">
        <f>+K1215*I1217</f>
        <v>152.3154</v>
      </c>
    </row>
    <row r="1218">
      <c r="A1218" s="1"/>
      <c r="B1218" s="1"/>
      <c r="C1218" s="1"/>
      <c r="D1218" s="23"/>
      <c r="E1218" s="1"/>
      <c r="F1218" s="1"/>
      <c r="G1218" s="1"/>
      <c r="H1218" s="1"/>
      <c r="I1218" s="1"/>
      <c r="J1218" s="1"/>
      <c r="K1218" s="35"/>
    </row>
    <row r="1219">
      <c r="A1219" s="1"/>
      <c r="B1219" s="1"/>
      <c r="C1219" s="1"/>
      <c r="D1219" s="23"/>
      <c r="E1219" s="1"/>
      <c r="F1219" s="1"/>
      <c r="G1219" s="1"/>
      <c r="H1219" s="1"/>
      <c r="I1219" s="41"/>
      <c r="J1219" s="42" t="s">
        <v>62</v>
      </c>
      <c r="K1219" s="27">
        <f>+K1217+K1215</f>
        <v>533.1039</v>
      </c>
    </row>
    <row r="1220">
      <c r="D1220" s="23"/>
    </row>
    <row r="1221">
      <c r="D1221" s="23"/>
      <c r="J1221" s="42" t="s">
        <v>62</v>
      </c>
      <c r="K1221" s="43">
        <f>+K1219/12</f>
        <v>44.425325</v>
      </c>
    </row>
    <row r="122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>
      <c r="A1223" s="5"/>
      <c r="B1223" s="1"/>
      <c r="C1223" s="6"/>
      <c r="D1223" s="1"/>
      <c r="E1223" s="1"/>
      <c r="F1223" s="1"/>
      <c r="G1223" s="1"/>
      <c r="H1223" s="1"/>
      <c r="I1223" s="1"/>
      <c r="J1223" s="1"/>
      <c r="K1223" s="1"/>
    </row>
    <row r="1224">
      <c r="A1224" s="5"/>
      <c r="B1224" s="1"/>
      <c r="C1224" s="6"/>
      <c r="D1224" s="1"/>
      <c r="E1224" s="1"/>
      <c r="F1224" s="1"/>
      <c r="G1224" s="1"/>
      <c r="H1224" s="1"/>
      <c r="I1224" s="1"/>
      <c r="J1224" s="1"/>
      <c r="K1224" s="1"/>
    </row>
    <row r="1225">
      <c r="A1225" s="1"/>
      <c r="B1225" s="2" t="s">
        <v>0</v>
      </c>
    </row>
    <row r="1226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>
      <c r="A1227" s="3" t="s">
        <v>1</v>
      </c>
      <c r="B1227" s="4" t="s">
        <v>707</v>
      </c>
      <c r="C1227" s="1"/>
      <c r="D1227" s="1"/>
      <c r="E1227" s="1"/>
      <c r="F1227" s="1"/>
      <c r="G1227" s="1"/>
      <c r="H1227" s="1"/>
      <c r="I1227" s="1"/>
      <c r="J1227" s="1"/>
      <c r="K1227" s="1"/>
    </row>
    <row r="1228">
      <c r="A1228" s="5"/>
      <c r="B1228" s="1"/>
      <c r="C1228" s="6"/>
      <c r="D1228" s="1"/>
      <c r="E1228" s="1"/>
      <c r="F1228" s="1"/>
      <c r="G1228" s="1"/>
      <c r="H1228" s="1"/>
      <c r="I1228" s="1"/>
      <c r="J1228" s="1"/>
      <c r="K1228" s="1"/>
    </row>
    <row r="1229">
      <c r="A1229" s="5" t="s">
        <v>3</v>
      </c>
      <c r="B1229" s="1"/>
      <c r="C1229" s="6" t="s">
        <v>4</v>
      </c>
      <c r="D1229" s="1"/>
      <c r="E1229" s="1"/>
      <c r="F1229" s="1"/>
      <c r="G1229" s="1"/>
      <c r="H1229" s="1"/>
      <c r="I1229" s="1"/>
      <c r="J1229" s="1"/>
      <c r="K1229" s="1"/>
    </row>
    <row r="1230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>
      <c r="A1231" s="7" t="s">
        <v>5</v>
      </c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>
      <c r="A1232" s="1"/>
      <c r="B1232" s="8" t="s">
        <v>6</v>
      </c>
      <c r="C1232" s="9"/>
      <c r="D1232" s="9"/>
      <c r="E1232" s="9"/>
      <c r="F1232" s="9"/>
      <c r="G1232" s="9"/>
      <c r="H1232" s="9"/>
      <c r="I1232" s="9"/>
      <c r="J1232" s="9"/>
      <c r="K1232" s="9"/>
    </row>
    <row r="1233">
      <c r="A1233" s="10"/>
      <c r="B1233" s="11" t="s">
        <v>7</v>
      </c>
      <c r="C1233" s="12" t="s">
        <v>8</v>
      </c>
      <c r="D1233" s="13"/>
      <c r="E1233" s="11" t="s">
        <v>9</v>
      </c>
      <c r="F1233" s="11" t="s">
        <v>10</v>
      </c>
      <c r="G1233" s="11" t="s">
        <v>11</v>
      </c>
      <c r="H1233" s="11" t="s">
        <v>10</v>
      </c>
      <c r="I1233" s="14" t="s">
        <v>12</v>
      </c>
      <c r="J1233" s="14" t="s">
        <v>10</v>
      </c>
      <c r="K1233" s="14" t="s">
        <v>13</v>
      </c>
    </row>
    <row r="1234">
      <c r="A1234" s="10"/>
      <c r="B1234" s="15">
        <v>1.0</v>
      </c>
      <c r="C1234" s="16" t="s">
        <v>708</v>
      </c>
      <c r="E1234" s="17">
        <v>1.0</v>
      </c>
      <c r="F1234" s="17" t="s">
        <v>709</v>
      </c>
      <c r="G1234" s="15"/>
      <c r="H1234" s="15"/>
      <c r="I1234" s="24"/>
      <c r="J1234" s="24"/>
      <c r="K1234" s="18">
        <v>55.0</v>
      </c>
    </row>
    <row r="1235">
      <c r="A1235" s="10"/>
      <c r="B1235" s="15">
        <v>2.0</v>
      </c>
      <c r="C1235" s="16" t="s">
        <v>578</v>
      </c>
      <c r="E1235" s="17">
        <v>1.0</v>
      </c>
      <c r="F1235" s="17" t="s">
        <v>709</v>
      </c>
      <c r="G1235" s="15"/>
      <c r="H1235" s="15"/>
      <c r="I1235" s="24"/>
      <c r="J1235" s="24"/>
      <c r="K1235" s="18">
        <v>110.0</v>
      </c>
    </row>
    <row r="1236">
      <c r="A1236" s="10"/>
      <c r="B1236" s="15">
        <v>3.0</v>
      </c>
      <c r="C1236" s="16" t="s">
        <v>710</v>
      </c>
      <c r="E1236" s="17" t="s">
        <v>25</v>
      </c>
      <c r="F1236" s="17" t="s">
        <v>20</v>
      </c>
      <c r="G1236" s="17">
        <v>10.0</v>
      </c>
      <c r="H1236" s="17" t="s">
        <v>15</v>
      </c>
      <c r="I1236" s="18">
        <v>10.0</v>
      </c>
      <c r="J1236" s="19" t="s">
        <v>711</v>
      </c>
      <c r="K1236" s="18">
        <v>100.0</v>
      </c>
    </row>
    <row r="1237">
      <c r="A1237" s="10"/>
      <c r="B1237" s="15">
        <v>4.0</v>
      </c>
      <c r="C1237" s="16" t="s">
        <v>712</v>
      </c>
      <c r="E1237" s="22">
        <v>43191.0</v>
      </c>
      <c r="F1237" s="17" t="s">
        <v>20</v>
      </c>
      <c r="G1237" s="17">
        <v>2.0</v>
      </c>
      <c r="H1237" s="17" t="s">
        <v>87</v>
      </c>
      <c r="I1237" s="18">
        <v>10.0</v>
      </c>
      <c r="J1237" s="18" t="s">
        <v>713</v>
      </c>
      <c r="K1237" s="18">
        <v>1.25</v>
      </c>
    </row>
    <row r="1238">
      <c r="A1238" s="10"/>
      <c r="B1238" s="15">
        <v>5.0</v>
      </c>
      <c r="C1238" s="16" t="s">
        <v>714</v>
      </c>
      <c r="E1238" s="17">
        <v>1.0</v>
      </c>
      <c r="F1238" s="17" t="s">
        <v>20</v>
      </c>
      <c r="G1238" s="177"/>
      <c r="H1238" s="15"/>
      <c r="I1238" s="24"/>
      <c r="J1238" s="24"/>
      <c r="K1238" s="18">
        <v>50.0</v>
      </c>
    </row>
    <row r="1239">
      <c r="A1239" s="10"/>
      <c r="B1239" s="15">
        <v>6.0</v>
      </c>
      <c r="C1239" s="16" t="s">
        <v>31</v>
      </c>
      <c r="E1239" s="17">
        <v>1.0</v>
      </c>
      <c r="F1239" s="17" t="s">
        <v>86</v>
      </c>
      <c r="G1239" s="22">
        <v>42767.0</v>
      </c>
      <c r="H1239" s="17" t="s">
        <v>17</v>
      </c>
      <c r="I1239" s="18">
        <v>55.0</v>
      </c>
      <c r="J1239" s="19" t="s">
        <v>34</v>
      </c>
      <c r="K1239" s="18">
        <v>0.86</v>
      </c>
    </row>
    <row r="1240">
      <c r="A1240" s="10"/>
      <c r="B1240" s="15">
        <v>7.0</v>
      </c>
      <c r="C1240" s="16" t="s">
        <v>544</v>
      </c>
      <c r="E1240" s="17">
        <v>3.0</v>
      </c>
      <c r="F1240" s="17" t="s">
        <v>715</v>
      </c>
      <c r="G1240" s="17" t="s">
        <v>25</v>
      </c>
      <c r="H1240" s="17" t="s">
        <v>17</v>
      </c>
      <c r="I1240" s="18">
        <v>249.0</v>
      </c>
      <c r="J1240" s="21" t="s">
        <v>23</v>
      </c>
      <c r="K1240" s="18">
        <v>4.67</v>
      </c>
    </row>
    <row r="1241">
      <c r="A1241" s="10"/>
      <c r="B1241" s="15">
        <v>8.0</v>
      </c>
      <c r="C1241" s="16" t="s">
        <v>716</v>
      </c>
      <c r="E1241" s="15"/>
      <c r="F1241" s="15"/>
      <c r="G1241" s="15"/>
      <c r="H1241" s="15"/>
      <c r="I1241" s="24"/>
      <c r="J1241" s="24"/>
      <c r="K1241" s="23">
        <v>48.0</v>
      </c>
    </row>
    <row r="1242">
      <c r="A1242" s="10"/>
      <c r="B1242" s="15">
        <v>9.0</v>
      </c>
      <c r="C1242" s="16" t="s">
        <v>717</v>
      </c>
      <c r="E1242" s="15"/>
      <c r="F1242" s="15"/>
      <c r="G1242" s="15"/>
      <c r="H1242" s="15"/>
      <c r="I1242" s="24"/>
      <c r="J1242" s="15"/>
      <c r="K1242" s="23">
        <v>48.0</v>
      </c>
    </row>
    <row r="1243">
      <c r="A1243" s="10"/>
      <c r="B1243" s="15">
        <v>10.0</v>
      </c>
      <c r="E1243" s="15"/>
      <c r="F1243" s="15"/>
      <c r="G1243" s="15"/>
      <c r="H1243" s="15"/>
      <c r="I1243" s="24"/>
      <c r="J1243" s="15"/>
      <c r="K1243" s="25"/>
    </row>
    <row r="1244">
      <c r="A1244" s="1"/>
      <c r="B1244" s="1"/>
      <c r="C1244" s="1"/>
      <c r="D1244" s="1"/>
      <c r="E1244" s="1"/>
      <c r="F1244" s="1"/>
      <c r="G1244" s="1"/>
      <c r="H1244" s="1"/>
      <c r="I1244" s="1"/>
      <c r="J1244" s="26" t="s">
        <v>45</v>
      </c>
      <c r="K1244" s="27">
        <f>SUM(K1234:K1243)</f>
        <v>417.78</v>
      </c>
    </row>
    <row r="1245">
      <c r="A1245" s="28" t="s">
        <v>46</v>
      </c>
      <c r="B1245" s="1"/>
      <c r="C1245" s="1"/>
      <c r="D1245" s="1"/>
      <c r="E1245" s="1"/>
      <c r="F1245" s="1"/>
      <c r="G1245" s="1"/>
      <c r="H1245" s="1"/>
      <c r="I1245" s="1" t="s">
        <v>47</v>
      </c>
      <c r="J1245" s="1"/>
      <c r="K1245" s="29"/>
    </row>
    <row r="1246">
      <c r="A1246" s="1"/>
      <c r="B1246" s="30">
        <v>11.0</v>
      </c>
      <c r="C1246" s="6" t="s">
        <v>48</v>
      </c>
      <c r="D1246" s="1"/>
      <c r="E1246" s="1"/>
      <c r="F1246" s="31" t="s">
        <v>49</v>
      </c>
      <c r="G1246" s="1"/>
      <c r="H1246" s="1"/>
      <c r="I1246" s="32">
        <v>0.2</v>
      </c>
      <c r="J1246" s="33" t="s">
        <v>45</v>
      </c>
      <c r="K1246" s="27">
        <f>+K1244*I1246</f>
        <v>83.556</v>
      </c>
    </row>
    <row r="1247">
      <c r="A1247" s="1"/>
      <c r="B1247" s="30"/>
      <c r="C1247" s="1"/>
      <c r="D1247" s="1"/>
      <c r="E1247" s="1"/>
      <c r="F1247" s="1"/>
      <c r="G1247" s="1"/>
      <c r="H1247" s="1"/>
      <c r="I1247" s="1"/>
      <c r="J1247" s="1"/>
      <c r="K1247" s="1"/>
    </row>
    <row r="1248">
      <c r="A1248" s="28" t="s">
        <v>51</v>
      </c>
      <c r="B1248" s="30"/>
      <c r="C1248" s="1"/>
      <c r="D1248" s="1"/>
      <c r="E1248" s="1"/>
      <c r="F1248" s="1"/>
      <c r="G1248" s="1"/>
      <c r="H1248" s="1"/>
      <c r="I1248" s="1"/>
      <c r="J1248" s="1"/>
      <c r="K1248" s="35"/>
    </row>
    <row r="1249">
      <c r="A1249" s="1"/>
      <c r="B1249" s="30">
        <v>12.0</v>
      </c>
      <c r="C1249" s="6" t="s">
        <v>52</v>
      </c>
      <c r="D1249" s="1"/>
      <c r="E1249" s="1"/>
      <c r="F1249" s="1"/>
      <c r="G1249" s="1"/>
      <c r="H1249" s="1"/>
      <c r="I1249" s="36">
        <v>0.35</v>
      </c>
      <c r="J1249" s="33" t="s">
        <v>45</v>
      </c>
      <c r="K1249" s="27">
        <f>+K1244*I1249</f>
        <v>146.223</v>
      </c>
    </row>
    <row r="1250">
      <c r="A1250" s="1"/>
      <c r="B1250" s="30"/>
      <c r="C1250" s="1"/>
      <c r="D1250" s="1"/>
      <c r="E1250" s="1"/>
      <c r="F1250" s="1"/>
      <c r="G1250" s="1"/>
      <c r="H1250" s="1"/>
      <c r="I1250" s="1"/>
      <c r="J1250" s="1"/>
      <c r="K1250" s="1"/>
    </row>
    <row r="1251">
      <c r="A1251" s="28" t="s">
        <v>53</v>
      </c>
      <c r="B1251" s="30"/>
      <c r="C1251" s="1"/>
      <c r="D1251" s="1"/>
      <c r="E1251" s="1"/>
      <c r="F1251" s="1"/>
      <c r="G1251" s="1"/>
      <c r="H1251" s="1"/>
      <c r="I1251" s="1"/>
      <c r="J1251" s="1"/>
      <c r="K1251" s="35"/>
    </row>
    <row r="1252">
      <c r="A1252" s="1"/>
      <c r="B1252" s="30">
        <v>13.0</v>
      </c>
      <c r="C1252" s="6" t="s">
        <v>54</v>
      </c>
      <c r="D1252" s="1"/>
      <c r="E1252" s="1"/>
      <c r="F1252" s="1"/>
      <c r="G1252" s="1"/>
      <c r="H1252" s="1"/>
      <c r="I1252" s="36">
        <v>0.1</v>
      </c>
      <c r="J1252" s="33" t="s">
        <v>45</v>
      </c>
      <c r="K1252" s="27">
        <f>+K1244*I1252</f>
        <v>41.778</v>
      </c>
    </row>
    <row r="125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35"/>
    </row>
    <row r="1254">
      <c r="A1254" s="1"/>
      <c r="B1254" s="1"/>
      <c r="C1254" s="1"/>
      <c r="D1254" s="1"/>
      <c r="E1254" s="1"/>
      <c r="F1254" s="1"/>
      <c r="G1254" s="1"/>
      <c r="H1254" s="1"/>
      <c r="I1254" s="1"/>
      <c r="J1254" s="37" t="s">
        <v>57</v>
      </c>
      <c r="K1254" s="27">
        <f>+K1252+K1249+K1246+K1244</f>
        <v>689.337</v>
      </c>
    </row>
    <row r="125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35"/>
    </row>
    <row r="1256">
      <c r="A1256" s="1"/>
      <c r="B1256" s="1"/>
      <c r="C1256" s="1"/>
      <c r="D1256" s="1"/>
      <c r="E1256" s="1"/>
      <c r="F1256" s="1"/>
      <c r="G1256" s="1"/>
      <c r="H1256" s="1"/>
      <c r="I1256" s="32">
        <v>0.75</v>
      </c>
      <c r="J1256" s="37" t="s">
        <v>61</v>
      </c>
      <c r="K1256" s="57">
        <f>+K1254*I1256</f>
        <v>517.00275</v>
      </c>
    </row>
    <row r="1257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35"/>
    </row>
    <row r="1258">
      <c r="A1258" s="1"/>
      <c r="B1258" s="1"/>
      <c r="C1258" s="1"/>
      <c r="D1258" s="1"/>
      <c r="E1258" s="1"/>
      <c r="F1258" s="1"/>
      <c r="G1258" s="1"/>
      <c r="H1258" s="1"/>
      <c r="I1258" s="41"/>
      <c r="J1258" s="42" t="s">
        <v>62</v>
      </c>
      <c r="K1258" s="181">
        <f>+K1256+K1254</f>
        <v>1206.33975</v>
      </c>
    </row>
    <row r="1259">
      <c r="A1259" s="1"/>
      <c r="B1259" s="1"/>
      <c r="C1259" s="1"/>
      <c r="D1259" s="1"/>
      <c r="E1259" s="1"/>
      <c r="F1259" s="1"/>
      <c r="G1259" s="1"/>
      <c r="H1259" s="1"/>
      <c r="I1259" s="41"/>
      <c r="J1259" s="199"/>
      <c r="K1259" s="200"/>
    </row>
    <row r="1260">
      <c r="A1260" s="1"/>
      <c r="B1260" s="1"/>
      <c r="C1260" s="1"/>
      <c r="D1260" s="1"/>
      <c r="E1260" s="1"/>
      <c r="F1260" s="1"/>
      <c r="G1260" s="1"/>
      <c r="H1260" s="1"/>
      <c r="I1260" s="41"/>
      <c r="J1260" s="42" t="s">
        <v>62</v>
      </c>
      <c r="K1260" s="43">
        <f>+K1258/20</f>
        <v>60.3169875</v>
      </c>
    </row>
    <row r="1261">
      <c r="A1261" s="1"/>
      <c r="B1261" s="1"/>
      <c r="C1261" s="1"/>
      <c r="D1261" s="1"/>
      <c r="E1261" s="1"/>
      <c r="F1261" s="1"/>
      <c r="G1261" s="1"/>
      <c r="H1261" s="1"/>
      <c r="I1261" s="41"/>
      <c r="J1261" s="199"/>
      <c r="K1261" s="200"/>
    </row>
    <row r="1262">
      <c r="A1262" s="1"/>
      <c r="B1262" s="1"/>
      <c r="C1262" s="1"/>
      <c r="D1262" s="1"/>
      <c r="E1262" s="1"/>
      <c r="F1262" s="1"/>
      <c r="G1262" s="1"/>
      <c r="H1262" s="1"/>
      <c r="I1262" s="41"/>
      <c r="J1262" s="199"/>
      <c r="K1262" s="200"/>
    </row>
    <row r="1263">
      <c r="A1263" s="1"/>
      <c r="B1263" s="1"/>
      <c r="C1263" s="1"/>
      <c r="D1263" s="1"/>
      <c r="E1263" s="1"/>
      <c r="F1263" s="1"/>
      <c r="G1263" s="1"/>
      <c r="H1263" s="1"/>
      <c r="I1263" s="41"/>
      <c r="J1263" s="199"/>
      <c r="K1263" s="200"/>
    </row>
    <row r="1264">
      <c r="A1264" s="1"/>
      <c r="B1264" s="1"/>
      <c r="C1264" s="1"/>
      <c r="D1264" s="1"/>
      <c r="E1264" s="1"/>
      <c r="F1264" s="1"/>
      <c r="G1264" s="1"/>
      <c r="H1264" s="1"/>
      <c r="I1264" s="41"/>
      <c r="J1264" s="199"/>
      <c r="K1264" s="200"/>
    </row>
    <row r="1265">
      <c r="A1265" s="1"/>
      <c r="B1265" s="44" t="s">
        <v>65</v>
      </c>
    </row>
    <row r="1266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>
      <c r="A1267" s="3" t="s">
        <v>1</v>
      </c>
      <c r="B1267" s="34" t="s">
        <v>718</v>
      </c>
      <c r="C1267" s="1"/>
      <c r="D1267" s="1"/>
      <c r="E1267" s="1"/>
      <c r="F1267" s="1"/>
      <c r="G1267" s="1"/>
      <c r="H1267" s="1"/>
      <c r="I1267" s="1"/>
      <c r="J1267" s="1"/>
      <c r="K1267" s="1"/>
    </row>
    <row r="1268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</row>
    <row r="1269">
      <c r="A1269" s="5" t="s">
        <v>3</v>
      </c>
      <c r="B1269" s="1"/>
      <c r="C1269" s="6" t="s">
        <v>4</v>
      </c>
      <c r="D1269" s="1"/>
      <c r="E1269" s="1"/>
      <c r="F1269" s="1"/>
      <c r="G1269" s="1"/>
      <c r="H1269" s="1"/>
      <c r="I1269" s="1"/>
      <c r="J1269" s="1"/>
      <c r="K1269" s="1"/>
    </row>
    <row r="1270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</row>
    <row r="1271">
      <c r="A1271" s="7" t="s">
        <v>5</v>
      </c>
      <c r="B1271" s="1"/>
      <c r="C1271" s="1"/>
      <c r="D1271" s="1"/>
      <c r="E1271" s="1"/>
      <c r="F1271" s="1"/>
      <c r="G1271" s="1"/>
      <c r="H1271" s="1"/>
      <c r="I1271" s="1"/>
      <c r="J1271" s="1"/>
      <c r="K1271" s="1"/>
    </row>
    <row r="1272">
      <c r="A1272" s="1"/>
      <c r="B1272" s="8" t="s">
        <v>6</v>
      </c>
      <c r="C1272" s="9"/>
      <c r="D1272" s="9"/>
      <c r="E1272" s="9"/>
      <c r="F1272" s="9"/>
      <c r="G1272" s="9"/>
      <c r="H1272" s="9"/>
      <c r="I1272" s="9"/>
      <c r="J1272" s="9"/>
      <c r="K1272" s="9"/>
    </row>
    <row r="1273">
      <c r="A1273" s="10"/>
      <c r="B1273" s="11" t="s">
        <v>7</v>
      </c>
      <c r="C1273" s="12" t="s">
        <v>8</v>
      </c>
      <c r="D1273" s="13"/>
      <c r="E1273" s="11" t="s">
        <v>9</v>
      </c>
      <c r="F1273" s="11" t="s">
        <v>10</v>
      </c>
      <c r="G1273" s="11" t="s">
        <v>11</v>
      </c>
      <c r="H1273" s="11" t="s">
        <v>10</v>
      </c>
      <c r="I1273" s="14" t="s">
        <v>12</v>
      </c>
      <c r="J1273" s="14" t="s">
        <v>10</v>
      </c>
      <c r="K1273" s="14" t="s">
        <v>13</v>
      </c>
    </row>
    <row r="1274">
      <c r="A1274" s="10"/>
      <c r="B1274" s="15">
        <v>1.0</v>
      </c>
      <c r="C1274" s="16" t="s">
        <v>648</v>
      </c>
      <c r="E1274" s="17">
        <v>2.0</v>
      </c>
      <c r="F1274" s="17" t="s">
        <v>99</v>
      </c>
      <c r="G1274" s="17">
        <v>8.0</v>
      </c>
      <c r="H1274" s="17" t="s">
        <v>17</v>
      </c>
      <c r="I1274" s="18">
        <v>329.0</v>
      </c>
      <c r="J1274" s="19" t="s">
        <v>393</v>
      </c>
      <c r="K1274" s="18">
        <v>16.45</v>
      </c>
    </row>
    <row r="1275">
      <c r="A1275" s="10"/>
      <c r="B1275" s="15">
        <v>2.0</v>
      </c>
      <c r="C1275" s="16" t="s">
        <v>31</v>
      </c>
      <c r="E1275" s="17">
        <v>1.0</v>
      </c>
      <c r="F1275" s="17" t="s">
        <v>86</v>
      </c>
      <c r="G1275" s="22">
        <v>42767.0</v>
      </c>
      <c r="H1275" s="17" t="s">
        <v>17</v>
      </c>
      <c r="I1275" s="18">
        <v>55.0</v>
      </c>
      <c r="J1275" s="19" t="s">
        <v>34</v>
      </c>
      <c r="K1275" s="18">
        <v>0.86</v>
      </c>
    </row>
    <row r="1276">
      <c r="A1276" s="10"/>
      <c r="B1276" s="15">
        <v>3.0</v>
      </c>
      <c r="C1276" s="16" t="s">
        <v>35</v>
      </c>
      <c r="E1276" s="22">
        <v>42767.0</v>
      </c>
      <c r="F1276" s="17" t="s">
        <v>86</v>
      </c>
      <c r="G1276" s="17" t="s">
        <v>677</v>
      </c>
      <c r="H1276" s="17" t="s">
        <v>17</v>
      </c>
      <c r="I1276" s="18">
        <v>77.0</v>
      </c>
      <c r="J1276" s="19" t="s">
        <v>37</v>
      </c>
      <c r="K1276" s="18">
        <v>2.41</v>
      </c>
    </row>
    <row r="1277">
      <c r="A1277" s="10"/>
      <c r="B1277" s="15">
        <v>4.0</v>
      </c>
      <c r="C1277" s="16" t="s">
        <v>186</v>
      </c>
      <c r="E1277" s="17">
        <v>7.0</v>
      </c>
      <c r="F1277" s="17" t="s">
        <v>76</v>
      </c>
      <c r="G1277" s="17" t="s">
        <v>16</v>
      </c>
      <c r="H1277" s="17" t="s">
        <v>16</v>
      </c>
      <c r="I1277" s="18">
        <v>140.0</v>
      </c>
      <c r="J1277" s="19" t="s">
        <v>18</v>
      </c>
      <c r="K1277" s="18">
        <v>32.67</v>
      </c>
    </row>
    <row r="1278">
      <c r="A1278" s="10"/>
      <c r="B1278" s="15">
        <v>5.0</v>
      </c>
      <c r="C1278" s="16" t="s">
        <v>24</v>
      </c>
      <c r="E1278" s="17" t="s">
        <v>678</v>
      </c>
      <c r="F1278" s="17" t="s">
        <v>99</v>
      </c>
      <c r="G1278" s="180">
        <v>10.67</v>
      </c>
      <c r="H1278" s="17" t="s">
        <v>17</v>
      </c>
      <c r="I1278" s="18">
        <v>150.0</v>
      </c>
      <c r="J1278" s="19" t="s">
        <v>26</v>
      </c>
      <c r="K1278" s="18">
        <v>20.01</v>
      </c>
    </row>
    <row r="1279">
      <c r="A1279" s="10"/>
      <c r="B1279" s="15">
        <v>6.0</v>
      </c>
      <c r="C1279" s="16" t="s">
        <v>679</v>
      </c>
      <c r="E1279" s="17" t="s">
        <v>25</v>
      </c>
      <c r="F1279" s="17" t="s">
        <v>99</v>
      </c>
      <c r="G1279" s="17">
        <v>0.35</v>
      </c>
      <c r="H1279" s="17" t="s">
        <v>680</v>
      </c>
      <c r="I1279" s="18">
        <v>94.0</v>
      </c>
      <c r="J1279" s="19" t="s">
        <v>681</v>
      </c>
      <c r="K1279" s="18">
        <v>40.0</v>
      </c>
    </row>
    <row r="1280">
      <c r="A1280" s="10"/>
      <c r="B1280" s="15">
        <v>7.0</v>
      </c>
      <c r="C1280" s="16" t="s">
        <v>682</v>
      </c>
      <c r="E1280" s="17">
        <v>2.0</v>
      </c>
      <c r="F1280" s="17" t="s">
        <v>99</v>
      </c>
      <c r="G1280" s="17">
        <v>8.0</v>
      </c>
      <c r="H1280" s="16" t="s">
        <v>17</v>
      </c>
      <c r="I1280" s="18">
        <v>92.0</v>
      </c>
      <c r="J1280" s="21" t="s">
        <v>683</v>
      </c>
      <c r="K1280" s="18">
        <v>184.0</v>
      </c>
    </row>
    <row r="1281">
      <c r="A1281" s="10"/>
      <c r="B1281" s="15">
        <v>8.0</v>
      </c>
      <c r="C1281" s="16" t="s">
        <v>98</v>
      </c>
      <c r="E1281" s="17">
        <v>2.0</v>
      </c>
      <c r="F1281" s="17" t="s">
        <v>99</v>
      </c>
      <c r="G1281" s="17">
        <v>8.0</v>
      </c>
      <c r="H1281" s="16" t="s">
        <v>17</v>
      </c>
      <c r="I1281" s="18">
        <v>99.0</v>
      </c>
      <c r="J1281" s="19" t="s">
        <v>100</v>
      </c>
      <c r="K1281" s="18">
        <v>200.0</v>
      </c>
    </row>
    <row r="1282">
      <c r="A1282" s="10"/>
      <c r="B1282" s="15">
        <v>9.0</v>
      </c>
      <c r="C1282" s="16" t="s">
        <v>184</v>
      </c>
      <c r="E1282" s="17">
        <v>2.0</v>
      </c>
      <c r="F1282" s="17" t="s">
        <v>99</v>
      </c>
      <c r="G1282" s="17">
        <v>235.0</v>
      </c>
      <c r="H1282" s="17" t="s">
        <v>192</v>
      </c>
      <c r="I1282" s="18">
        <v>55.0</v>
      </c>
      <c r="J1282" s="17" t="s">
        <v>684</v>
      </c>
      <c r="K1282" s="18">
        <v>110.0</v>
      </c>
    </row>
    <row r="1283">
      <c r="A1283" s="10"/>
      <c r="B1283" s="15"/>
      <c r="C1283" s="16" t="s">
        <v>719</v>
      </c>
      <c r="E1283" s="17">
        <v>12.0</v>
      </c>
      <c r="F1283" s="17" t="s">
        <v>76</v>
      </c>
      <c r="G1283" s="17"/>
      <c r="H1283" s="17"/>
      <c r="I1283" s="18"/>
      <c r="J1283" s="17"/>
      <c r="K1283" s="23">
        <v>100.0</v>
      </c>
    </row>
    <row r="1284">
      <c r="A1284" s="10"/>
      <c r="B1284" s="15"/>
      <c r="C1284" s="16" t="s">
        <v>717</v>
      </c>
      <c r="E1284" s="17">
        <v>12.0</v>
      </c>
      <c r="F1284" s="17" t="s">
        <v>76</v>
      </c>
      <c r="G1284" s="15"/>
      <c r="H1284" s="15"/>
      <c r="I1284" s="24"/>
      <c r="J1284" s="15"/>
      <c r="K1284" s="23">
        <v>100.0</v>
      </c>
    </row>
    <row r="1285">
      <c r="A1285" s="10"/>
      <c r="B1285" s="15"/>
      <c r="C1285" s="82"/>
      <c r="E1285" s="202"/>
      <c r="F1285" s="202"/>
      <c r="G1285" s="202"/>
      <c r="H1285" s="202"/>
      <c r="I1285" s="84"/>
      <c r="J1285" s="203"/>
      <c r="K1285" s="86"/>
    </row>
    <row r="1286">
      <c r="A1286" s="10"/>
      <c r="B1286" s="15"/>
      <c r="C1286" s="16"/>
      <c r="E1286" s="15"/>
      <c r="F1286" s="15"/>
      <c r="G1286" s="15"/>
      <c r="H1286" s="15"/>
      <c r="I1286" s="24"/>
      <c r="J1286" s="15"/>
      <c r="K1286" s="23"/>
    </row>
    <row r="1287">
      <c r="A1287" s="10"/>
      <c r="B1287" s="15"/>
      <c r="C1287" s="16" t="s">
        <v>272</v>
      </c>
      <c r="K1287" s="16">
        <v>50.0</v>
      </c>
    </row>
    <row r="1288">
      <c r="A1288" s="10"/>
      <c r="B1288" s="15"/>
      <c r="C1288" s="16" t="s">
        <v>488</v>
      </c>
      <c r="E1288" s="17">
        <v>1.0</v>
      </c>
      <c r="F1288" s="17" t="s">
        <v>99</v>
      </c>
      <c r="G1288" s="17">
        <v>8.0</v>
      </c>
      <c r="H1288" s="17" t="s">
        <v>179</v>
      </c>
      <c r="I1288" s="18">
        <v>930.0</v>
      </c>
      <c r="J1288" s="21" t="s">
        <v>23</v>
      </c>
      <c r="L1288" s="39">
        <v>150.0</v>
      </c>
    </row>
    <row r="1289">
      <c r="A1289" s="10"/>
      <c r="B1289" s="15">
        <v>10.0</v>
      </c>
      <c r="C1289" s="16" t="s">
        <v>687</v>
      </c>
      <c r="E1289" s="22">
        <v>42767.0</v>
      </c>
      <c r="F1289" s="17" t="s">
        <v>99</v>
      </c>
      <c r="G1289" s="17">
        <v>4.0</v>
      </c>
      <c r="H1289" s="17" t="s">
        <v>179</v>
      </c>
      <c r="I1289" s="18">
        <v>184.0</v>
      </c>
      <c r="J1289" s="17">
        <v>10.0</v>
      </c>
      <c r="K1289" s="39">
        <v>72.0</v>
      </c>
    </row>
    <row r="1290">
      <c r="A1290" s="1"/>
      <c r="B1290" s="1"/>
      <c r="C1290" s="1"/>
      <c r="D1290" s="1"/>
      <c r="E1290" s="1"/>
      <c r="F1290" s="1"/>
      <c r="G1290" s="1"/>
      <c r="H1290" s="1"/>
      <c r="I1290" s="1"/>
      <c r="J1290" s="26" t="s">
        <v>45</v>
      </c>
      <c r="K1290" s="27">
        <f>SUM(K1274:K1289)</f>
        <v>928.4</v>
      </c>
    </row>
    <row r="1291">
      <c r="A1291" s="28" t="s">
        <v>46</v>
      </c>
      <c r="B1291" s="1"/>
      <c r="C1291" s="1"/>
      <c r="D1291" s="1"/>
      <c r="E1291" s="1"/>
      <c r="F1291" s="1"/>
      <c r="G1291" s="1"/>
      <c r="H1291" s="1"/>
      <c r="I1291" s="1" t="s">
        <v>47</v>
      </c>
      <c r="J1291" s="1"/>
      <c r="K1291" s="29"/>
    </row>
    <row r="1292">
      <c r="A1292" s="1"/>
      <c r="B1292" s="30">
        <v>11.0</v>
      </c>
      <c r="C1292" s="6" t="s">
        <v>48</v>
      </c>
      <c r="D1292" s="1"/>
      <c r="E1292" s="1"/>
      <c r="F1292" s="31" t="s">
        <v>49</v>
      </c>
      <c r="G1292" s="1"/>
      <c r="H1292" s="1"/>
      <c r="I1292" s="32">
        <v>0.2</v>
      </c>
      <c r="J1292" s="33" t="s">
        <v>45</v>
      </c>
      <c r="K1292" s="27">
        <f>+K1290*I1292</f>
        <v>185.68</v>
      </c>
    </row>
    <row r="1293">
      <c r="A1293" s="1"/>
      <c r="B1293" s="30"/>
      <c r="C1293" s="1"/>
      <c r="D1293" s="1"/>
      <c r="E1293" s="1"/>
      <c r="F1293" s="1"/>
      <c r="G1293" s="1"/>
      <c r="H1293" s="1"/>
      <c r="I1293" s="1"/>
      <c r="J1293" s="1"/>
      <c r="K1293" s="1"/>
    </row>
    <row r="1294">
      <c r="A1294" s="28" t="s">
        <v>51</v>
      </c>
      <c r="B1294" s="30"/>
      <c r="C1294" s="1"/>
      <c r="D1294" s="1"/>
      <c r="E1294" s="1"/>
      <c r="F1294" s="1"/>
      <c r="G1294" s="1"/>
      <c r="H1294" s="1"/>
      <c r="I1294" s="1"/>
      <c r="J1294" s="1"/>
      <c r="K1294" s="35"/>
    </row>
    <row r="1295">
      <c r="A1295" s="1"/>
      <c r="B1295" s="30">
        <v>12.0</v>
      </c>
      <c r="C1295" s="6" t="s">
        <v>52</v>
      </c>
      <c r="D1295" s="1"/>
      <c r="E1295" s="1"/>
      <c r="F1295" s="1"/>
      <c r="G1295" s="1"/>
      <c r="H1295" s="1"/>
      <c r="I1295" s="36">
        <v>0.35</v>
      </c>
      <c r="J1295" s="33" t="s">
        <v>45</v>
      </c>
      <c r="K1295" s="27">
        <f>+K1290*I1295</f>
        <v>324.94</v>
      </c>
    </row>
    <row r="1296">
      <c r="A1296" s="1"/>
      <c r="B1296" s="30"/>
      <c r="C1296" s="1"/>
      <c r="D1296" s="1"/>
      <c r="E1296" s="1"/>
      <c r="F1296" s="1"/>
      <c r="G1296" s="1"/>
      <c r="H1296" s="1"/>
      <c r="I1296" s="1"/>
      <c r="J1296" s="1"/>
      <c r="K1296" s="1"/>
    </row>
    <row r="1297">
      <c r="A1297" s="28" t="s">
        <v>53</v>
      </c>
      <c r="B1297" s="30"/>
      <c r="C1297" s="1"/>
      <c r="D1297" s="1"/>
      <c r="E1297" s="1"/>
      <c r="F1297" s="1"/>
      <c r="G1297" s="1"/>
      <c r="H1297" s="1"/>
      <c r="I1297" s="1"/>
      <c r="J1297" s="1"/>
      <c r="K1297" s="35"/>
    </row>
    <row r="1298">
      <c r="A1298" s="1"/>
      <c r="B1298" s="30">
        <v>13.0</v>
      </c>
      <c r="C1298" s="6" t="s">
        <v>54</v>
      </c>
      <c r="D1298" s="1"/>
      <c r="E1298" s="1"/>
      <c r="F1298" s="1"/>
      <c r="G1298" s="1"/>
      <c r="H1298" s="1"/>
      <c r="I1298" s="36">
        <v>0.1</v>
      </c>
      <c r="J1298" s="33" t="s">
        <v>45</v>
      </c>
      <c r="K1298" s="27">
        <f>+K1290*I1298</f>
        <v>92.84</v>
      </c>
    </row>
    <row r="1299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35"/>
    </row>
    <row r="1300">
      <c r="A1300" s="1"/>
      <c r="B1300" s="1"/>
      <c r="C1300" s="1"/>
      <c r="D1300" s="1"/>
      <c r="E1300" s="1"/>
      <c r="F1300" s="1"/>
      <c r="G1300" s="1"/>
      <c r="H1300" s="1"/>
      <c r="I1300" s="1"/>
      <c r="J1300" s="37" t="s">
        <v>57</v>
      </c>
      <c r="K1300" s="27">
        <f>+K1298+K1295+K1292+K1290</f>
        <v>1531.86</v>
      </c>
    </row>
    <row r="1301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35"/>
    </row>
    <row r="1302">
      <c r="A1302" s="1"/>
      <c r="B1302" s="1"/>
      <c r="C1302" s="1"/>
      <c r="D1302" s="1"/>
      <c r="E1302" s="1"/>
      <c r="F1302" s="1"/>
      <c r="G1302" s="1"/>
      <c r="H1302" s="1"/>
      <c r="I1302" s="32">
        <v>0.42</v>
      </c>
      <c r="J1302" s="37" t="s">
        <v>61</v>
      </c>
      <c r="K1302" s="57">
        <f>+K1300*I1302</f>
        <v>643.3812</v>
      </c>
    </row>
    <row r="130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35"/>
    </row>
    <row r="1304">
      <c r="A1304" s="1"/>
      <c r="B1304" s="1"/>
      <c r="C1304" s="1"/>
      <c r="D1304" s="1"/>
      <c r="E1304" s="1"/>
      <c r="F1304" s="1"/>
      <c r="G1304" s="1"/>
      <c r="H1304" s="1"/>
      <c r="I1304" s="41"/>
      <c r="J1304" s="42" t="s">
        <v>62</v>
      </c>
      <c r="K1304" s="181">
        <f>+K1302+K1300</f>
        <v>2175.2412</v>
      </c>
    </row>
    <row r="1305">
      <c r="A1305" s="1"/>
      <c r="B1305" s="1"/>
      <c r="C1305" s="1"/>
      <c r="D1305" s="1"/>
      <c r="E1305" s="1"/>
      <c r="F1305" s="1"/>
      <c r="G1305" s="1"/>
      <c r="H1305" s="1"/>
      <c r="I1305" s="41"/>
      <c r="J1305" s="199"/>
      <c r="K1305" s="200"/>
    </row>
    <row r="1306">
      <c r="A1306" s="1"/>
      <c r="B1306" s="1"/>
      <c r="C1306" s="1"/>
      <c r="D1306" s="1"/>
      <c r="E1306" s="1"/>
      <c r="F1306" s="1"/>
      <c r="G1306" s="1"/>
      <c r="H1306" s="1"/>
      <c r="I1306" s="41"/>
      <c r="J1306" s="42" t="s">
        <v>62</v>
      </c>
      <c r="K1306" s="43">
        <f>+K1304/24</f>
        <v>90.63505</v>
      </c>
    </row>
    <row r="1307">
      <c r="A1307" s="1"/>
      <c r="B1307" s="1"/>
      <c r="C1307" s="1"/>
      <c r="D1307" s="1"/>
      <c r="E1307" s="1"/>
      <c r="F1307" s="1"/>
      <c r="G1307" s="1"/>
      <c r="H1307" s="1"/>
      <c r="I1307" s="41"/>
      <c r="J1307" s="199"/>
      <c r="K1307" s="200"/>
    </row>
    <row r="1308">
      <c r="A1308" s="1"/>
      <c r="B1308" s="1"/>
      <c r="C1308" s="1"/>
      <c r="D1308" s="1"/>
      <c r="E1308" s="1"/>
      <c r="F1308" s="1"/>
      <c r="G1308" s="1"/>
      <c r="H1308" s="1"/>
      <c r="I1308" s="41"/>
      <c r="J1308" s="199"/>
      <c r="K1308" s="200"/>
    </row>
    <row r="1309">
      <c r="A1309" s="1"/>
      <c r="B1309" s="44" t="s">
        <v>65</v>
      </c>
    </row>
    <row r="1310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</row>
    <row r="1311">
      <c r="A1311" s="3" t="s">
        <v>1</v>
      </c>
      <c r="B1311" s="34" t="s">
        <v>720</v>
      </c>
      <c r="C1311" s="1"/>
      <c r="D1311" s="1"/>
      <c r="E1311" s="1"/>
      <c r="F1311" s="1"/>
      <c r="G1311" s="1"/>
      <c r="H1311" s="1"/>
      <c r="I1311" s="1"/>
      <c r="J1311" s="1"/>
      <c r="K1311" s="1"/>
    </row>
    <row r="131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</row>
    <row r="1313">
      <c r="A1313" s="5" t="s">
        <v>3</v>
      </c>
      <c r="B1313" s="1"/>
      <c r="C1313" s="6" t="s">
        <v>4</v>
      </c>
      <c r="D1313" s="1"/>
      <c r="E1313" s="1"/>
      <c r="F1313" s="1"/>
      <c r="G1313" s="1"/>
      <c r="H1313" s="1"/>
      <c r="I1313" s="1"/>
      <c r="J1313" s="1"/>
      <c r="K1313" s="1"/>
    </row>
    <row r="1314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>
      <c r="A1315" s="7" t="s">
        <v>5</v>
      </c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>
      <c r="A1316" s="1"/>
      <c r="B1316" s="8" t="s">
        <v>6</v>
      </c>
      <c r="C1316" s="9"/>
      <c r="D1316" s="9"/>
      <c r="E1316" s="9"/>
      <c r="F1316" s="9"/>
      <c r="G1316" s="9"/>
      <c r="H1316" s="9"/>
      <c r="I1316" s="9"/>
      <c r="J1316" s="9"/>
      <c r="K1316" s="9"/>
    </row>
    <row r="1317">
      <c r="A1317" s="10"/>
      <c r="B1317" s="11" t="s">
        <v>7</v>
      </c>
      <c r="C1317" s="12" t="s">
        <v>8</v>
      </c>
      <c r="D1317" s="13"/>
      <c r="E1317" s="11" t="s">
        <v>9</v>
      </c>
      <c r="F1317" s="11" t="s">
        <v>10</v>
      </c>
      <c r="G1317" s="11" t="s">
        <v>11</v>
      </c>
      <c r="H1317" s="11" t="s">
        <v>10</v>
      </c>
      <c r="I1317" s="14" t="s">
        <v>12</v>
      </c>
      <c r="J1317" s="14" t="s">
        <v>10</v>
      </c>
      <c r="K1317" s="14" t="s">
        <v>13</v>
      </c>
    </row>
    <row r="1318">
      <c r="A1318" s="10"/>
      <c r="B1318" s="15">
        <v>1.0</v>
      </c>
      <c r="C1318" s="204" t="s">
        <v>721</v>
      </c>
      <c r="E1318" s="17">
        <v>24.0</v>
      </c>
      <c r="F1318" s="17" t="s">
        <v>10</v>
      </c>
      <c r="G1318" s="17" t="s">
        <v>16</v>
      </c>
      <c r="H1318" s="17" t="s">
        <v>16</v>
      </c>
      <c r="I1318" s="18">
        <v>75.0</v>
      </c>
      <c r="J1318" s="24"/>
      <c r="K1318" s="18">
        <v>75.0</v>
      </c>
    </row>
    <row r="1319">
      <c r="A1319" s="10"/>
      <c r="B1319" s="15">
        <v>2.0</v>
      </c>
      <c r="C1319" s="16" t="s">
        <v>722</v>
      </c>
      <c r="E1319" s="17">
        <v>24.0</v>
      </c>
      <c r="F1319" s="17" t="s">
        <v>10</v>
      </c>
      <c r="G1319" s="15"/>
      <c r="H1319" s="15"/>
      <c r="I1319" s="18">
        <v>100.0</v>
      </c>
      <c r="J1319" s="24"/>
      <c r="K1319" s="18">
        <v>100.0</v>
      </c>
    </row>
    <row r="1320">
      <c r="A1320" s="10"/>
      <c r="B1320" s="15">
        <v>3.0</v>
      </c>
      <c r="C1320" s="16" t="s">
        <v>723</v>
      </c>
      <c r="E1320" s="17">
        <v>5.0</v>
      </c>
      <c r="F1320" s="17" t="s">
        <v>724</v>
      </c>
      <c r="G1320" s="17" t="s">
        <v>16</v>
      </c>
      <c r="H1320" s="17" t="s">
        <v>16</v>
      </c>
      <c r="I1320" s="18">
        <v>160.0</v>
      </c>
      <c r="J1320" s="169"/>
      <c r="K1320" s="18">
        <v>300.0</v>
      </c>
    </row>
    <row r="1321">
      <c r="A1321" s="10"/>
      <c r="B1321" s="15">
        <v>4.0</v>
      </c>
      <c r="C1321" s="16" t="s">
        <v>725</v>
      </c>
      <c r="E1321" s="17">
        <v>4.0</v>
      </c>
      <c r="F1321" s="17" t="s">
        <v>724</v>
      </c>
      <c r="G1321" s="17" t="s">
        <v>16</v>
      </c>
      <c r="H1321" s="17" t="s">
        <v>16</v>
      </c>
      <c r="I1321" s="18">
        <v>160.0</v>
      </c>
      <c r="J1321" s="24"/>
      <c r="K1321" s="18">
        <v>160.0</v>
      </c>
    </row>
    <row r="1322">
      <c r="A1322" s="10"/>
      <c r="B1322" s="15">
        <v>5.0</v>
      </c>
      <c r="C1322" s="16" t="s">
        <v>726</v>
      </c>
      <c r="E1322" s="15"/>
      <c r="F1322" s="15"/>
      <c r="G1322" s="177"/>
      <c r="H1322" s="15"/>
      <c r="I1322" s="24"/>
      <c r="J1322" s="24"/>
      <c r="K1322" s="18">
        <v>100.0</v>
      </c>
    </row>
    <row r="1323">
      <c r="A1323" s="10"/>
      <c r="B1323" s="15">
        <v>6.0</v>
      </c>
      <c r="C1323" s="16" t="s">
        <v>727</v>
      </c>
      <c r="E1323" s="15"/>
      <c r="F1323" s="15"/>
      <c r="G1323" s="15"/>
      <c r="H1323" s="15"/>
      <c r="I1323" s="24"/>
      <c r="J1323" s="24"/>
      <c r="K1323" s="18">
        <v>100.0</v>
      </c>
    </row>
    <row r="1324">
      <c r="A1324" s="10"/>
      <c r="B1324" s="15">
        <v>7.0</v>
      </c>
      <c r="C1324" s="16" t="s">
        <v>728</v>
      </c>
      <c r="E1324" s="15"/>
      <c r="F1324" s="15"/>
      <c r="G1324" s="15"/>
      <c r="H1324" s="15"/>
      <c r="I1324" s="18">
        <v>5.0</v>
      </c>
      <c r="J1324" s="18" t="s">
        <v>729</v>
      </c>
      <c r="K1324" s="18">
        <v>30.0</v>
      </c>
    </row>
    <row r="1325">
      <c r="A1325" s="10"/>
      <c r="B1325" s="15">
        <v>8.0</v>
      </c>
      <c r="C1325" s="16"/>
      <c r="E1325" s="15"/>
      <c r="F1325" s="15"/>
      <c r="G1325" s="15"/>
      <c r="H1325" s="15"/>
      <c r="I1325" s="24"/>
      <c r="J1325" s="24"/>
      <c r="K1325" s="24"/>
    </row>
    <row r="1326">
      <c r="A1326" s="10"/>
      <c r="B1326" s="15">
        <v>9.0</v>
      </c>
      <c r="C1326" s="16" t="s">
        <v>44</v>
      </c>
      <c r="E1326" s="17">
        <v>24.0</v>
      </c>
      <c r="F1326" s="17" t="s">
        <v>15</v>
      </c>
      <c r="G1326" s="17" t="s">
        <v>16</v>
      </c>
      <c r="H1326" s="17" t="s">
        <v>16</v>
      </c>
      <c r="I1326" s="18">
        <v>108.0</v>
      </c>
      <c r="J1326" s="17">
        <v>250.0</v>
      </c>
      <c r="K1326" s="23">
        <v>10.36</v>
      </c>
    </row>
    <row r="1327">
      <c r="A1327" s="10"/>
      <c r="B1327" s="15">
        <v>10.0</v>
      </c>
      <c r="C1327" s="16" t="s">
        <v>84</v>
      </c>
      <c r="E1327" s="15"/>
      <c r="F1327" s="15"/>
      <c r="G1327" s="15"/>
      <c r="H1327" s="15"/>
      <c r="I1327" s="24"/>
      <c r="J1327" s="15"/>
      <c r="K1327" s="39">
        <v>50.0</v>
      </c>
    </row>
    <row r="1328">
      <c r="A1328" s="1"/>
      <c r="B1328" s="1"/>
      <c r="C1328" s="1"/>
      <c r="D1328" s="1"/>
      <c r="E1328" s="1"/>
      <c r="F1328" s="1"/>
      <c r="G1328" s="1"/>
      <c r="H1328" s="1"/>
      <c r="I1328" s="1"/>
      <c r="J1328" s="26" t="s">
        <v>45</v>
      </c>
      <c r="K1328" s="27">
        <f>SUM(K1318:K1327)</f>
        <v>925.36</v>
      </c>
    </row>
    <row r="1329">
      <c r="A1329" s="28" t="s">
        <v>46</v>
      </c>
      <c r="B1329" s="1"/>
      <c r="C1329" s="1"/>
      <c r="D1329" s="1"/>
      <c r="E1329" s="1"/>
      <c r="F1329" s="1"/>
      <c r="G1329" s="1"/>
      <c r="H1329" s="1"/>
      <c r="I1329" s="1" t="s">
        <v>47</v>
      </c>
      <c r="J1329" s="1"/>
      <c r="K1329" s="29"/>
    </row>
    <row r="1330">
      <c r="A1330" s="1"/>
      <c r="B1330" s="30">
        <v>11.0</v>
      </c>
      <c r="C1330" s="6" t="s">
        <v>48</v>
      </c>
      <c r="D1330" s="1"/>
      <c r="E1330" s="1"/>
      <c r="F1330" s="31" t="s">
        <v>49</v>
      </c>
      <c r="G1330" s="1"/>
      <c r="H1330" s="1"/>
      <c r="I1330" s="32">
        <v>0.2</v>
      </c>
      <c r="J1330" s="33" t="s">
        <v>45</v>
      </c>
      <c r="K1330" s="27">
        <f>+K1328*I1330</f>
        <v>185.072</v>
      </c>
    </row>
    <row r="1331">
      <c r="A1331" s="1"/>
      <c r="B1331" s="30"/>
      <c r="C1331" s="1"/>
      <c r="D1331" s="1"/>
      <c r="E1331" s="1"/>
      <c r="F1331" s="1"/>
      <c r="G1331" s="1"/>
      <c r="H1331" s="1"/>
      <c r="I1331" s="1"/>
      <c r="J1331" s="1"/>
      <c r="K1331" s="1"/>
    </row>
    <row r="1332">
      <c r="A1332" s="28" t="s">
        <v>51</v>
      </c>
      <c r="B1332" s="30"/>
      <c r="C1332" s="1"/>
      <c r="D1332" s="1"/>
      <c r="E1332" s="1"/>
      <c r="F1332" s="1"/>
      <c r="G1332" s="1"/>
      <c r="H1332" s="1"/>
      <c r="I1332" s="1"/>
      <c r="J1332" s="1"/>
      <c r="K1332" s="35"/>
    </row>
    <row r="1333">
      <c r="A1333" s="1"/>
      <c r="B1333" s="30">
        <v>12.0</v>
      </c>
      <c r="C1333" s="6" t="s">
        <v>52</v>
      </c>
      <c r="D1333" s="1"/>
      <c r="E1333" s="1"/>
      <c r="F1333" s="1"/>
      <c r="G1333" s="1"/>
      <c r="H1333" s="1"/>
      <c r="I1333" s="36">
        <v>0.35</v>
      </c>
      <c r="J1333" s="33" t="s">
        <v>45</v>
      </c>
      <c r="K1333" s="27">
        <f>+K1328*I1333</f>
        <v>323.876</v>
      </c>
    </row>
    <row r="1334">
      <c r="A1334" s="1"/>
      <c r="B1334" s="30"/>
      <c r="C1334" s="1"/>
      <c r="D1334" s="1"/>
      <c r="E1334" s="1"/>
      <c r="F1334" s="1"/>
      <c r="G1334" s="1"/>
      <c r="H1334" s="1"/>
      <c r="I1334" s="1"/>
      <c r="J1334" s="1"/>
      <c r="K1334" s="1"/>
    </row>
    <row r="1335">
      <c r="A1335" s="28" t="s">
        <v>53</v>
      </c>
      <c r="B1335" s="30"/>
      <c r="C1335" s="1"/>
      <c r="D1335" s="1"/>
      <c r="E1335" s="1"/>
      <c r="F1335" s="1"/>
      <c r="G1335" s="1"/>
      <c r="H1335" s="1"/>
      <c r="I1335" s="1"/>
      <c r="J1335" s="1"/>
      <c r="K1335" s="35"/>
    </row>
    <row r="1336">
      <c r="A1336" s="1"/>
      <c r="B1336" s="30">
        <v>13.0</v>
      </c>
      <c r="C1336" s="6" t="s">
        <v>54</v>
      </c>
      <c r="D1336" s="1"/>
      <c r="E1336" s="1"/>
      <c r="F1336" s="1"/>
      <c r="G1336" s="1"/>
      <c r="H1336" s="1"/>
      <c r="I1336" s="36">
        <v>0.1</v>
      </c>
      <c r="J1336" s="33" t="s">
        <v>45</v>
      </c>
      <c r="K1336" s="27">
        <f>+K1328*I1336</f>
        <v>92.536</v>
      </c>
    </row>
    <row r="1337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35"/>
    </row>
    <row r="1338">
      <c r="A1338" s="1"/>
      <c r="B1338" s="1"/>
      <c r="C1338" s="1"/>
      <c r="D1338" s="1"/>
      <c r="E1338" s="1"/>
      <c r="F1338" s="1"/>
      <c r="G1338" s="1"/>
      <c r="H1338" s="1"/>
      <c r="I1338" s="1"/>
      <c r="J1338" s="37" t="s">
        <v>57</v>
      </c>
      <c r="K1338" s="27">
        <f>+K1336+K1333+K1330+K1328</f>
        <v>1526.844</v>
      </c>
    </row>
    <row r="1339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35"/>
    </row>
    <row r="1340">
      <c r="A1340" s="1"/>
      <c r="B1340" s="1"/>
      <c r="C1340" s="1"/>
      <c r="D1340" s="1"/>
      <c r="E1340" s="1"/>
      <c r="F1340" s="1"/>
      <c r="G1340" s="1"/>
      <c r="H1340" s="1"/>
      <c r="I1340" s="32">
        <v>0.5</v>
      </c>
      <c r="J1340" s="37" t="s">
        <v>61</v>
      </c>
      <c r="K1340" s="57">
        <f>+K1338*I1340</f>
        <v>763.422</v>
      </c>
    </row>
    <row r="1341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35"/>
    </row>
    <row r="1342">
      <c r="A1342" s="1"/>
      <c r="B1342" s="1"/>
      <c r="C1342" s="1"/>
      <c r="D1342" s="1"/>
      <c r="E1342" s="1"/>
      <c r="F1342" s="1"/>
      <c r="G1342" s="1"/>
      <c r="H1342" s="1"/>
      <c r="I1342" s="41"/>
      <c r="J1342" s="42" t="s">
        <v>62</v>
      </c>
      <c r="K1342" s="181">
        <f>+K1340+K1338</f>
        <v>2290.266</v>
      </c>
    </row>
    <row r="1343">
      <c r="A1343" s="1"/>
      <c r="B1343" s="1"/>
      <c r="C1343" s="1"/>
      <c r="D1343" s="1"/>
      <c r="E1343" s="1"/>
      <c r="F1343" s="1"/>
      <c r="G1343" s="1"/>
      <c r="H1343" s="1"/>
      <c r="I1343" s="41"/>
      <c r="J1343" s="199"/>
      <c r="K1343" s="200"/>
    </row>
    <row r="1344">
      <c r="A1344" s="1"/>
      <c r="B1344" s="1"/>
      <c r="C1344" s="1"/>
      <c r="D1344" s="1"/>
      <c r="E1344" s="1"/>
      <c r="F1344" s="1"/>
      <c r="G1344" s="1"/>
      <c r="H1344" s="1"/>
      <c r="I1344" s="41"/>
      <c r="J1344" s="42" t="s">
        <v>62</v>
      </c>
      <c r="K1344" s="43">
        <f>+K1342/24</f>
        <v>95.42775</v>
      </c>
    </row>
    <row r="1345">
      <c r="A1345" s="1"/>
      <c r="B1345" s="1"/>
      <c r="C1345" s="1"/>
      <c r="D1345" s="1"/>
      <c r="E1345" s="1"/>
      <c r="F1345" s="1"/>
      <c r="G1345" s="1"/>
      <c r="H1345" s="1"/>
      <c r="I1345" s="41"/>
      <c r="J1345" s="199"/>
      <c r="K1345" s="200"/>
    </row>
    <row r="1346">
      <c r="A1346" s="1"/>
      <c r="B1346" s="44" t="s">
        <v>65</v>
      </c>
    </row>
    <row r="1347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>
      <c r="A1348" s="3" t="s">
        <v>1</v>
      </c>
      <c r="B1348" s="34" t="s">
        <v>730</v>
      </c>
      <c r="C1348" s="1"/>
      <c r="D1348" s="1"/>
      <c r="E1348" s="1"/>
      <c r="F1348" s="1"/>
      <c r="G1348" s="1"/>
      <c r="H1348" s="1"/>
      <c r="I1348" s="1"/>
      <c r="J1348" s="1"/>
      <c r="K1348" s="1"/>
    </row>
    <row r="1349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</row>
    <row r="1350">
      <c r="A1350" s="5" t="s">
        <v>3</v>
      </c>
      <c r="B1350" s="1"/>
      <c r="C1350" s="6" t="s">
        <v>4</v>
      </c>
      <c r="D1350" s="1"/>
      <c r="E1350" s="1"/>
      <c r="F1350" s="1"/>
      <c r="G1350" s="1"/>
      <c r="H1350" s="1"/>
      <c r="I1350" s="1"/>
      <c r="J1350" s="1"/>
      <c r="K1350" s="1"/>
    </row>
    <row r="135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</row>
    <row r="1352">
      <c r="A1352" s="7" t="s">
        <v>5</v>
      </c>
      <c r="B1352" s="1"/>
      <c r="C1352" s="1"/>
      <c r="D1352" s="1"/>
      <c r="E1352" s="1"/>
      <c r="F1352" s="1"/>
      <c r="G1352" s="1"/>
      <c r="H1352" s="1"/>
      <c r="I1352" s="1"/>
      <c r="J1352" s="1"/>
      <c r="K1352" s="1"/>
    </row>
    <row r="1353">
      <c r="A1353" s="1"/>
      <c r="B1353" s="8" t="s">
        <v>6</v>
      </c>
      <c r="C1353" s="9"/>
      <c r="D1353" s="9"/>
      <c r="E1353" s="9"/>
      <c r="F1353" s="9"/>
      <c r="G1353" s="9"/>
      <c r="H1353" s="9"/>
      <c r="I1353" s="9"/>
      <c r="J1353" s="9"/>
      <c r="K1353" s="9"/>
    </row>
    <row r="1354">
      <c r="A1354" s="10"/>
      <c r="B1354" s="11" t="s">
        <v>7</v>
      </c>
      <c r="C1354" s="12" t="s">
        <v>8</v>
      </c>
      <c r="D1354" s="13"/>
      <c r="E1354" s="11" t="s">
        <v>9</v>
      </c>
      <c r="F1354" s="11" t="s">
        <v>10</v>
      </c>
      <c r="G1354" s="11" t="s">
        <v>11</v>
      </c>
      <c r="H1354" s="11" t="s">
        <v>10</v>
      </c>
      <c r="I1354" s="14" t="s">
        <v>12</v>
      </c>
      <c r="J1354" s="14" t="s">
        <v>10</v>
      </c>
      <c r="K1354" s="14" t="s">
        <v>13</v>
      </c>
    </row>
    <row r="1355">
      <c r="A1355" s="10"/>
      <c r="B1355" s="15">
        <v>1.0</v>
      </c>
      <c r="C1355" s="204"/>
      <c r="E1355" s="17"/>
      <c r="F1355" s="17"/>
      <c r="G1355" s="17"/>
      <c r="H1355" s="17"/>
      <c r="I1355" s="18"/>
      <c r="J1355" s="24"/>
      <c r="K1355" s="18"/>
    </row>
    <row r="1356">
      <c r="A1356" s="10"/>
      <c r="B1356" s="15">
        <v>2.0</v>
      </c>
      <c r="C1356" s="16" t="s">
        <v>731</v>
      </c>
      <c r="E1356" s="17">
        <v>15.0</v>
      </c>
      <c r="F1356" s="17" t="s">
        <v>10</v>
      </c>
      <c r="G1356" s="15"/>
      <c r="H1356" s="15"/>
      <c r="I1356" s="18">
        <v>100.0</v>
      </c>
      <c r="J1356" s="24"/>
      <c r="K1356" s="18">
        <v>360.0</v>
      </c>
    </row>
    <row r="1357">
      <c r="A1357" s="10"/>
      <c r="B1357" s="15">
        <v>3.0</v>
      </c>
      <c r="C1357" s="16" t="s">
        <v>723</v>
      </c>
      <c r="E1357" s="17">
        <v>5.0</v>
      </c>
      <c r="F1357" s="17" t="s">
        <v>724</v>
      </c>
      <c r="G1357" s="17" t="s">
        <v>16</v>
      </c>
      <c r="H1357" s="17" t="s">
        <v>16</v>
      </c>
      <c r="I1357" s="18">
        <v>160.0</v>
      </c>
      <c r="J1357" s="169"/>
      <c r="K1357" s="18">
        <v>300.0</v>
      </c>
    </row>
    <row r="1358">
      <c r="A1358" s="10"/>
      <c r="B1358" s="15">
        <v>4.0</v>
      </c>
      <c r="C1358" s="16" t="s">
        <v>725</v>
      </c>
      <c r="E1358" s="17">
        <v>4.0</v>
      </c>
      <c r="F1358" s="17" t="s">
        <v>724</v>
      </c>
      <c r="G1358" s="17" t="s">
        <v>16</v>
      </c>
      <c r="H1358" s="17" t="s">
        <v>16</v>
      </c>
      <c r="I1358" s="18">
        <v>160.0</v>
      </c>
      <c r="J1358" s="24"/>
      <c r="K1358" s="18">
        <v>160.0</v>
      </c>
    </row>
    <row r="1359">
      <c r="A1359" s="10"/>
      <c r="B1359" s="15">
        <v>5.0</v>
      </c>
      <c r="C1359" s="16" t="s">
        <v>726</v>
      </c>
      <c r="E1359" s="15"/>
      <c r="F1359" s="15"/>
      <c r="G1359" s="177"/>
      <c r="H1359" s="15"/>
      <c r="I1359" s="24"/>
      <c r="J1359" s="24"/>
      <c r="K1359" s="18">
        <v>100.0</v>
      </c>
    </row>
    <row r="1360">
      <c r="A1360" s="10"/>
      <c r="B1360" s="15">
        <v>6.0</v>
      </c>
      <c r="C1360" s="16"/>
      <c r="E1360" s="15"/>
      <c r="F1360" s="15"/>
      <c r="G1360" s="15"/>
      <c r="H1360" s="15"/>
      <c r="I1360" s="24"/>
      <c r="J1360" s="24"/>
      <c r="K1360" s="18"/>
    </row>
    <row r="1361">
      <c r="A1361" s="10"/>
      <c r="B1361" s="15">
        <v>7.0</v>
      </c>
      <c r="C1361" s="16" t="s">
        <v>728</v>
      </c>
      <c r="E1361" s="15"/>
      <c r="F1361" s="15"/>
      <c r="G1361" s="15"/>
      <c r="H1361" s="15"/>
      <c r="I1361" s="18">
        <v>5.0</v>
      </c>
      <c r="J1361" s="18" t="s">
        <v>729</v>
      </c>
      <c r="K1361" s="18">
        <v>30.0</v>
      </c>
    </row>
    <row r="1362">
      <c r="A1362" s="10"/>
      <c r="B1362" s="15">
        <v>8.0</v>
      </c>
      <c r="C1362" s="16"/>
      <c r="E1362" s="15"/>
      <c r="F1362" s="15"/>
      <c r="G1362" s="15"/>
      <c r="H1362" s="15"/>
      <c r="I1362" s="24"/>
      <c r="J1362" s="24"/>
      <c r="K1362" s="24"/>
    </row>
    <row r="1363">
      <c r="A1363" s="10"/>
      <c r="B1363" s="15">
        <v>9.0</v>
      </c>
      <c r="C1363" s="16" t="s">
        <v>44</v>
      </c>
      <c r="E1363" s="17">
        <v>24.0</v>
      </c>
      <c r="F1363" s="17" t="s">
        <v>15</v>
      </c>
      <c r="G1363" s="17" t="s">
        <v>16</v>
      </c>
      <c r="H1363" s="17" t="s">
        <v>16</v>
      </c>
      <c r="I1363" s="18">
        <v>108.0</v>
      </c>
      <c r="J1363" s="17">
        <v>250.0</v>
      </c>
      <c r="K1363" s="23">
        <v>10.36</v>
      </c>
    </row>
    <row r="1364">
      <c r="A1364" s="10"/>
      <c r="B1364" s="15">
        <v>10.0</v>
      </c>
      <c r="C1364" s="16" t="s">
        <v>84</v>
      </c>
      <c r="E1364" s="15"/>
      <c r="F1364" s="15"/>
      <c r="G1364" s="15"/>
      <c r="H1364" s="15"/>
      <c r="I1364" s="24"/>
      <c r="J1364" s="15"/>
      <c r="K1364" s="39">
        <v>50.0</v>
      </c>
    </row>
    <row r="1365">
      <c r="A1365" s="1"/>
      <c r="B1365" s="1"/>
      <c r="C1365" s="1"/>
      <c r="D1365" s="1"/>
      <c r="E1365" s="1"/>
      <c r="F1365" s="1"/>
      <c r="G1365" s="1"/>
      <c r="H1365" s="1"/>
      <c r="I1365" s="1"/>
      <c r="J1365" s="26" t="s">
        <v>45</v>
      </c>
      <c r="K1365" s="27">
        <f>SUM(K1355:K1364)</f>
        <v>1010.36</v>
      </c>
    </row>
    <row r="1366">
      <c r="A1366" s="28" t="s">
        <v>46</v>
      </c>
      <c r="B1366" s="1"/>
      <c r="C1366" s="1"/>
      <c r="D1366" s="1"/>
      <c r="E1366" s="1"/>
      <c r="F1366" s="1"/>
      <c r="G1366" s="1"/>
      <c r="H1366" s="1"/>
      <c r="I1366" s="1" t="s">
        <v>47</v>
      </c>
      <c r="J1366" s="1"/>
      <c r="K1366" s="29"/>
    </row>
    <row r="1367">
      <c r="A1367" s="1"/>
      <c r="B1367" s="30">
        <v>11.0</v>
      </c>
      <c r="C1367" s="6" t="s">
        <v>48</v>
      </c>
      <c r="D1367" s="1"/>
      <c r="E1367" s="1"/>
      <c r="F1367" s="31" t="s">
        <v>49</v>
      </c>
      <c r="G1367" s="1"/>
      <c r="H1367" s="1"/>
      <c r="I1367" s="36">
        <v>0.15</v>
      </c>
      <c r="J1367" s="33" t="s">
        <v>45</v>
      </c>
      <c r="K1367" s="27">
        <f>+K1365*I1367</f>
        <v>151.554</v>
      </c>
    </row>
    <row r="1368">
      <c r="A1368" s="1"/>
      <c r="B1368" s="30"/>
      <c r="C1368" s="1"/>
      <c r="D1368" s="1"/>
      <c r="E1368" s="1"/>
      <c r="F1368" s="1"/>
      <c r="G1368" s="1"/>
      <c r="H1368" s="1"/>
      <c r="I1368" s="1"/>
      <c r="J1368" s="1"/>
      <c r="K1368" s="1"/>
    </row>
    <row r="1369">
      <c r="A1369" s="28" t="s">
        <v>51</v>
      </c>
      <c r="B1369" s="30"/>
      <c r="C1369" s="1"/>
      <c r="D1369" s="1"/>
      <c r="E1369" s="1"/>
      <c r="F1369" s="1"/>
      <c r="G1369" s="1"/>
      <c r="H1369" s="1"/>
      <c r="I1369" s="1"/>
      <c r="J1369" s="1"/>
      <c r="K1369" s="35"/>
    </row>
    <row r="1370">
      <c r="A1370" s="1"/>
      <c r="B1370" s="30">
        <v>12.0</v>
      </c>
      <c r="C1370" s="6" t="s">
        <v>52</v>
      </c>
      <c r="D1370" s="1"/>
      <c r="E1370" s="1"/>
      <c r="F1370" s="1"/>
      <c r="G1370" s="1"/>
      <c r="H1370" s="1"/>
      <c r="I1370" s="36">
        <v>0.35</v>
      </c>
      <c r="J1370" s="33" t="s">
        <v>45</v>
      </c>
      <c r="K1370" s="27">
        <f>+K1365*I1370</f>
        <v>353.626</v>
      </c>
    </row>
    <row r="1371">
      <c r="A1371" s="1"/>
      <c r="B1371" s="30"/>
      <c r="C1371" s="1"/>
      <c r="D1371" s="1"/>
      <c r="E1371" s="1"/>
      <c r="F1371" s="1"/>
      <c r="G1371" s="1"/>
      <c r="H1371" s="1"/>
      <c r="I1371" s="1"/>
      <c r="J1371" s="1"/>
      <c r="K1371" s="1"/>
    </row>
    <row r="1372">
      <c r="A1372" s="28" t="s">
        <v>53</v>
      </c>
      <c r="B1372" s="30"/>
      <c r="C1372" s="1"/>
      <c r="D1372" s="1"/>
      <c r="E1372" s="1"/>
      <c r="F1372" s="1"/>
      <c r="G1372" s="1"/>
      <c r="H1372" s="1"/>
      <c r="I1372" s="1"/>
      <c r="J1372" s="1"/>
      <c r="K1372" s="35"/>
    </row>
    <row r="1373">
      <c r="A1373" s="1"/>
      <c r="B1373" s="30">
        <v>13.0</v>
      </c>
      <c r="C1373" s="6" t="s">
        <v>54</v>
      </c>
      <c r="D1373" s="1"/>
      <c r="E1373" s="1"/>
      <c r="F1373" s="1"/>
      <c r="G1373" s="1"/>
      <c r="H1373" s="1"/>
      <c r="I1373" s="36">
        <v>0.1</v>
      </c>
      <c r="J1373" s="33" t="s">
        <v>45</v>
      </c>
      <c r="K1373" s="27">
        <f>+K1365*I1373</f>
        <v>101.036</v>
      </c>
    </row>
    <row r="1374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35"/>
    </row>
    <row r="1375">
      <c r="A1375" s="1"/>
      <c r="B1375" s="1"/>
      <c r="C1375" s="1"/>
      <c r="D1375" s="1"/>
      <c r="E1375" s="1"/>
      <c r="F1375" s="1"/>
      <c r="G1375" s="1"/>
      <c r="H1375" s="1"/>
      <c r="I1375" s="1"/>
      <c r="J1375" s="37" t="s">
        <v>57</v>
      </c>
      <c r="K1375" s="27">
        <f>+K1373+K1370+K1367+K1365</f>
        <v>1616.576</v>
      </c>
    </row>
    <row r="1376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35"/>
    </row>
    <row r="1377">
      <c r="A1377" s="1"/>
      <c r="B1377" s="1"/>
      <c r="C1377" s="1"/>
      <c r="D1377" s="1"/>
      <c r="E1377" s="1"/>
      <c r="F1377" s="1"/>
      <c r="G1377" s="1"/>
      <c r="H1377" s="1"/>
      <c r="I1377" s="36">
        <v>0.3</v>
      </c>
      <c r="J1377" s="37" t="s">
        <v>61</v>
      </c>
      <c r="K1377" s="57">
        <f>+K1375*I1377</f>
        <v>484.9728</v>
      </c>
    </row>
    <row r="1378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35"/>
    </row>
    <row r="1379">
      <c r="A1379" s="1"/>
      <c r="B1379" s="1"/>
      <c r="C1379" s="1"/>
      <c r="D1379" s="1"/>
      <c r="E1379" s="1"/>
      <c r="F1379" s="1"/>
      <c r="G1379" s="1"/>
      <c r="H1379" s="1"/>
      <c r="I1379" s="41"/>
      <c r="J1379" s="42" t="s">
        <v>62</v>
      </c>
      <c r="K1379" s="181">
        <f>+K1377+K1375</f>
        <v>2101.5488</v>
      </c>
    </row>
    <row r="1380">
      <c r="A1380" s="1"/>
      <c r="B1380" s="1"/>
      <c r="C1380" s="1"/>
      <c r="D1380" s="1"/>
      <c r="E1380" s="1"/>
      <c r="F1380" s="1"/>
      <c r="G1380" s="1"/>
      <c r="H1380" s="1"/>
      <c r="I1380" s="41"/>
      <c r="J1380" s="199"/>
      <c r="K1380" s="200"/>
    </row>
    <row r="1381">
      <c r="A1381" s="1"/>
      <c r="B1381" s="1"/>
      <c r="C1381" s="1"/>
      <c r="D1381" s="1"/>
      <c r="E1381" s="1"/>
      <c r="F1381" s="1"/>
      <c r="G1381" s="1"/>
      <c r="H1381" s="1"/>
      <c r="I1381" s="41"/>
      <c r="J1381" s="42" t="s">
        <v>62</v>
      </c>
      <c r="K1381" s="43">
        <f>+K1379/15</f>
        <v>140.1032533</v>
      </c>
    </row>
    <row r="1382">
      <c r="A1382" s="1"/>
      <c r="B1382" s="1"/>
      <c r="C1382" s="1"/>
      <c r="D1382" s="1"/>
      <c r="E1382" s="1"/>
      <c r="F1382" s="1"/>
      <c r="G1382" s="1"/>
      <c r="H1382" s="1"/>
      <c r="I1382" s="41"/>
      <c r="J1382" s="199"/>
      <c r="K1382" s="200"/>
    </row>
    <row r="1383">
      <c r="A1383" s="1"/>
      <c r="B1383" s="1"/>
      <c r="C1383" s="1"/>
      <c r="D1383" s="1"/>
      <c r="E1383" s="1"/>
      <c r="F1383" s="1"/>
      <c r="G1383" s="1"/>
      <c r="H1383" s="1"/>
      <c r="I1383" s="41"/>
      <c r="J1383" s="199"/>
      <c r="K1383" s="200"/>
    </row>
    <row r="1384">
      <c r="A1384" s="1"/>
      <c r="B1384" s="44" t="s">
        <v>65</v>
      </c>
    </row>
    <row r="138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</row>
    <row r="1386">
      <c r="A1386" s="3" t="s">
        <v>1</v>
      </c>
      <c r="B1386" s="34" t="s">
        <v>732</v>
      </c>
      <c r="C1386" s="1"/>
      <c r="D1386" s="1"/>
      <c r="E1386" s="1"/>
      <c r="F1386" s="1"/>
      <c r="G1386" s="1"/>
      <c r="H1386" s="1"/>
      <c r="I1386" s="1"/>
      <c r="J1386" s="1"/>
      <c r="K1386" s="1"/>
    </row>
    <row r="1387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</row>
    <row r="1388">
      <c r="A1388" s="5" t="s">
        <v>3</v>
      </c>
      <c r="B1388" s="1"/>
      <c r="C1388" s="6" t="s">
        <v>4</v>
      </c>
      <c r="D1388" s="1"/>
      <c r="E1388" s="1"/>
      <c r="F1388" s="1"/>
      <c r="G1388" s="1"/>
      <c r="H1388" s="1"/>
      <c r="I1388" s="1"/>
      <c r="J1388" s="1"/>
      <c r="K1388" s="1"/>
    </row>
    <row r="1389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</row>
    <row r="1390">
      <c r="A1390" s="7" t="s">
        <v>5</v>
      </c>
      <c r="B1390" s="1"/>
      <c r="C1390" s="1"/>
      <c r="D1390" s="1"/>
      <c r="E1390" s="1"/>
      <c r="F1390" s="1"/>
      <c r="G1390" s="1"/>
      <c r="H1390" s="1"/>
      <c r="I1390" s="1"/>
      <c r="J1390" s="1"/>
      <c r="K1390" s="1"/>
    </row>
    <row r="1391">
      <c r="A1391" s="1"/>
      <c r="B1391" s="8" t="s">
        <v>6</v>
      </c>
      <c r="C1391" s="9"/>
      <c r="D1391" s="9"/>
      <c r="E1391" s="9"/>
      <c r="F1391" s="9"/>
      <c r="G1391" s="9"/>
      <c r="H1391" s="9"/>
      <c r="I1391" s="9"/>
      <c r="J1391" s="9"/>
      <c r="K1391" s="9"/>
    </row>
    <row r="1392">
      <c r="A1392" s="10"/>
      <c r="B1392" s="11" t="s">
        <v>7</v>
      </c>
      <c r="C1392" s="12" t="s">
        <v>8</v>
      </c>
      <c r="D1392" s="13"/>
      <c r="E1392" s="11" t="s">
        <v>9</v>
      </c>
      <c r="F1392" s="11" t="s">
        <v>10</v>
      </c>
      <c r="G1392" s="11" t="s">
        <v>11</v>
      </c>
      <c r="H1392" s="11" t="s">
        <v>10</v>
      </c>
      <c r="I1392" s="14" t="s">
        <v>12</v>
      </c>
      <c r="J1392" s="14" t="s">
        <v>10</v>
      </c>
      <c r="K1392" s="14" t="s">
        <v>13</v>
      </c>
    </row>
    <row r="1393">
      <c r="A1393" s="10"/>
      <c r="B1393" s="15">
        <v>1.0</v>
      </c>
      <c r="C1393" s="204" t="s">
        <v>721</v>
      </c>
      <c r="E1393" s="17">
        <v>24.0</v>
      </c>
      <c r="F1393" s="17" t="s">
        <v>10</v>
      </c>
      <c r="G1393" s="17" t="s">
        <v>16</v>
      </c>
      <c r="H1393" s="17" t="s">
        <v>16</v>
      </c>
      <c r="I1393" s="18">
        <v>75.0</v>
      </c>
      <c r="J1393" s="24"/>
      <c r="K1393" s="18">
        <v>75.0</v>
      </c>
    </row>
    <row r="1394">
      <c r="A1394" s="10"/>
      <c r="B1394" s="15">
        <v>2.0</v>
      </c>
      <c r="C1394" s="16" t="s">
        <v>137</v>
      </c>
      <c r="E1394" s="17">
        <v>24.0</v>
      </c>
      <c r="F1394" s="17" t="s">
        <v>10</v>
      </c>
      <c r="G1394" s="17" t="s">
        <v>16</v>
      </c>
      <c r="H1394" s="17" t="s">
        <v>16</v>
      </c>
      <c r="I1394" s="18">
        <v>10.0</v>
      </c>
      <c r="J1394" s="18" t="s">
        <v>733</v>
      </c>
      <c r="K1394" s="18">
        <v>60.0</v>
      </c>
    </row>
    <row r="1395">
      <c r="A1395" s="10"/>
      <c r="B1395" s="15">
        <v>3.0</v>
      </c>
      <c r="C1395" s="16" t="s">
        <v>723</v>
      </c>
      <c r="E1395" s="17">
        <v>5.0</v>
      </c>
      <c r="F1395" s="17" t="s">
        <v>724</v>
      </c>
      <c r="G1395" s="17" t="s">
        <v>16</v>
      </c>
      <c r="H1395" s="17" t="s">
        <v>16</v>
      </c>
      <c r="I1395" s="18">
        <v>160.0</v>
      </c>
      <c r="J1395" s="169"/>
      <c r="K1395" s="18">
        <v>300.0</v>
      </c>
    </row>
    <row r="1396">
      <c r="A1396" s="10"/>
      <c r="B1396" s="15">
        <v>4.0</v>
      </c>
      <c r="C1396" s="16" t="s">
        <v>725</v>
      </c>
      <c r="E1396" s="17">
        <v>4.0</v>
      </c>
      <c r="F1396" s="17" t="s">
        <v>724</v>
      </c>
      <c r="G1396" s="17" t="s">
        <v>16</v>
      </c>
      <c r="H1396" s="17" t="s">
        <v>16</v>
      </c>
      <c r="I1396" s="18">
        <v>160.0</v>
      </c>
      <c r="J1396" s="24"/>
      <c r="K1396" s="18">
        <v>160.0</v>
      </c>
    </row>
    <row r="1397">
      <c r="A1397" s="10"/>
      <c r="B1397" s="15">
        <v>5.0</v>
      </c>
      <c r="C1397" s="16" t="s">
        <v>726</v>
      </c>
      <c r="E1397" s="15"/>
      <c r="F1397" s="15"/>
      <c r="G1397" s="177"/>
      <c r="H1397" s="15"/>
      <c r="I1397" s="24"/>
      <c r="J1397" s="24"/>
      <c r="K1397" s="18">
        <v>100.0</v>
      </c>
    </row>
    <row r="1398">
      <c r="A1398" s="10"/>
      <c r="B1398" s="15">
        <v>6.0</v>
      </c>
      <c r="C1398" s="16" t="s">
        <v>727</v>
      </c>
      <c r="E1398" s="15"/>
      <c r="F1398" s="15"/>
      <c r="G1398" s="15"/>
      <c r="H1398" s="15"/>
      <c r="I1398" s="24"/>
      <c r="J1398" s="24"/>
      <c r="K1398" s="18">
        <v>100.0</v>
      </c>
    </row>
    <row r="1399">
      <c r="A1399" s="10"/>
      <c r="B1399" s="15">
        <v>7.0</v>
      </c>
      <c r="C1399" s="16" t="s">
        <v>728</v>
      </c>
      <c r="E1399" s="15"/>
      <c r="F1399" s="15"/>
      <c r="G1399" s="15"/>
      <c r="H1399" s="15"/>
      <c r="I1399" s="18">
        <v>5.0</v>
      </c>
      <c r="J1399" s="18" t="s">
        <v>729</v>
      </c>
      <c r="K1399" s="18">
        <v>30.0</v>
      </c>
    </row>
    <row r="1400">
      <c r="A1400" s="10"/>
      <c r="B1400" s="15">
        <v>8.0</v>
      </c>
      <c r="C1400" s="16"/>
      <c r="E1400" s="15"/>
      <c r="F1400" s="15"/>
      <c r="G1400" s="15"/>
      <c r="H1400" s="15"/>
      <c r="I1400" s="24"/>
      <c r="J1400" s="24"/>
      <c r="K1400" s="24"/>
    </row>
    <row r="1401">
      <c r="A1401" s="10"/>
      <c r="B1401" s="15">
        <v>9.0</v>
      </c>
      <c r="C1401" s="16" t="s">
        <v>44</v>
      </c>
      <c r="E1401" s="17">
        <v>24.0</v>
      </c>
      <c r="F1401" s="17" t="s">
        <v>15</v>
      </c>
      <c r="G1401" s="17" t="s">
        <v>16</v>
      </c>
      <c r="H1401" s="17" t="s">
        <v>16</v>
      </c>
      <c r="I1401" s="18">
        <v>108.0</v>
      </c>
      <c r="J1401" s="17">
        <v>250.0</v>
      </c>
      <c r="K1401" s="23">
        <v>10.36</v>
      </c>
    </row>
    <row r="1402">
      <c r="A1402" s="10"/>
      <c r="B1402" s="15">
        <v>10.0</v>
      </c>
      <c r="C1402" s="16" t="s">
        <v>84</v>
      </c>
      <c r="E1402" s="15"/>
      <c r="F1402" s="15"/>
      <c r="G1402" s="15"/>
      <c r="H1402" s="15"/>
      <c r="I1402" s="24"/>
      <c r="J1402" s="15"/>
      <c r="K1402" s="39">
        <v>50.0</v>
      </c>
    </row>
    <row r="1403">
      <c r="A1403" s="1"/>
      <c r="B1403" s="1"/>
      <c r="C1403" s="1"/>
      <c r="D1403" s="1"/>
      <c r="E1403" s="1"/>
      <c r="F1403" s="1"/>
      <c r="G1403" s="1"/>
      <c r="H1403" s="1"/>
      <c r="I1403" s="1"/>
      <c r="J1403" s="26" t="s">
        <v>45</v>
      </c>
      <c r="K1403" s="27">
        <f>SUM(K1393:K1402)</f>
        <v>885.36</v>
      </c>
    </row>
    <row r="1404">
      <c r="A1404" s="28" t="s">
        <v>46</v>
      </c>
      <c r="B1404" s="1"/>
      <c r="C1404" s="1"/>
      <c r="D1404" s="1"/>
      <c r="E1404" s="1"/>
      <c r="F1404" s="1"/>
      <c r="G1404" s="1"/>
      <c r="H1404" s="1"/>
      <c r="I1404" s="1" t="s">
        <v>47</v>
      </c>
      <c r="J1404" s="1"/>
      <c r="K1404" s="29"/>
    </row>
    <row r="1405">
      <c r="A1405" s="1"/>
      <c r="B1405" s="30">
        <v>11.0</v>
      </c>
      <c r="C1405" s="6" t="s">
        <v>48</v>
      </c>
      <c r="D1405" s="1"/>
      <c r="E1405" s="1"/>
      <c r="F1405" s="31" t="s">
        <v>49</v>
      </c>
      <c r="G1405" s="1"/>
      <c r="H1405" s="1"/>
      <c r="I1405" s="36">
        <v>0.15</v>
      </c>
      <c r="J1405" s="33" t="s">
        <v>45</v>
      </c>
      <c r="K1405" s="27">
        <f>+K1403*I1405</f>
        <v>132.804</v>
      </c>
    </row>
    <row r="1406">
      <c r="A1406" s="1"/>
      <c r="B1406" s="30"/>
      <c r="C1406" s="1"/>
      <c r="D1406" s="1"/>
      <c r="E1406" s="1"/>
      <c r="F1406" s="1"/>
      <c r="G1406" s="1"/>
      <c r="H1406" s="1"/>
      <c r="I1406" s="1"/>
      <c r="J1406" s="1"/>
      <c r="K1406" s="1"/>
    </row>
    <row r="1407">
      <c r="A1407" s="28" t="s">
        <v>51</v>
      </c>
      <c r="B1407" s="30"/>
      <c r="C1407" s="1"/>
      <c r="D1407" s="1"/>
      <c r="E1407" s="1"/>
      <c r="F1407" s="1"/>
      <c r="G1407" s="1"/>
      <c r="H1407" s="1"/>
      <c r="I1407" s="1"/>
      <c r="J1407" s="1"/>
      <c r="K1407" s="35"/>
    </row>
    <row r="1408">
      <c r="A1408" s="1"/>
      <c r="B1408" s="30">
        <v>12.0</v>
      </c>
      <c r="C1408" s="6" t="s">
        <v>52</v>
      </c>
      <c r="D1408" s="1"/>
      <c r="E1408" s="1"/>
      <c r="F1408" s="1"/>
      <c r="G1408" s="1"/>
      <c r="H1408" s="1"/>
      <c r="I1408" s="36">
        <v>0.35</v>
      </c>
      <c r="J1408" s="33" t="s">
        <v>45</v>
      </c>
      <c r="K1408" s="27">
        <f>+K1403*I1408</f>
        <v>309.876</v>
      </c>
    </row>
    <row r="1409">
      <c r="A1409" s="1"/>
      <c r="B1409" s="30"/>
      <c r="C1409" s="1"/>
      <c r="D1409" s="1"/>
      <c r="E1409" s="1"/>
      <c r="F1409" s="1"/>
      <c r="G1409" s="1"/>
      <c r="H1409" s="1"/>
      <c r="I1409" s="1"/>
      <c r="J1409" s="1"/>
      <c r="K1409" s="1"/>
    </row>
    <row r="1410">
      <c r="A1410" s="28" t="s">
        <v>53</v>
      </c>
      <c r="B1410" s="30"/>
      <c r="C1410" s="1"/>
      <c r="D1410" s="1"/>
      <c r="E1410" s="1"/>
      <c r="F1410" s="1"/>
      <c r="G1410" s="1"/>
      <c r="H1410" s="1"/>
      <c r="I1410" s="1"/>
      <c r="J1410" s="1"/>
      <c r="K1410" s="35"/>
    </row>
    <row r="1411">
      <c r="A1411" s="1"/>
      <c r="B1411" s="30">
        <v>13.0</v>
      </c>
      <c r="C1411" s="6" t="s">
        <v>54</v>
      </c>
      <c r="D1411" s="1"/>
      <c r="E1411" s="1"/>
      <c r="F1411" s="1"/>
      <c r="G1411" s="1"/>
      <c r="H1411" s="1"/>
      <c r="I1411" s="36">
        <v>0.1</v>
      </c>
      <c r="J1411" s="33" t="s">
        <v>45</v>
      </c>
      <c r="K1411" s="27">
        <f>+K1403*I1411</f>
        <v>88.536</v>
      </c>
    </row>
    <row r="141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35"/>
    </row>
    <row r="1413">
      <c r="A1413" s="1"/>
      <c r="B1413" s="1"/>
      <c r="C1413" s="1"/>
      <c r="D1413" s="1"/>
      <c r="E1413" s="1"/>
      <c r="F1413" s="1"/>
      <c r="G1413" s="1"/>
      <c r="H1413" s="1"/>
      <c r="I1413" s="1"/>
      <c r="J1413" s="37" t="s">
        <v>57</v>
      </c>
      <c r="K1413" s="27">
        <f>+K1411+K1408+K1405+K1403</f>
        <v>1416.576</v>
      </c>
    </row>
    <row r="1414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35"/>
    </row>
    <row r="1415">
      <c r="A1415" s="1"/>
      <c r="B1415" s="1"/>
      <c r="C1415" s="1"/>
      <c r="D1415" s="1"/>
      <c r="E1415" s="1"/>
      <c r="F1415" s="1"/>
      <c r="G1415" s="1"/>
      <c r="H1415" s="1"/>
      <c r="I1415" s="32">
        <v>0.5</v>
      </c>
      <c r="J1415" s="37" t="s">
        <v>61</v>
      </c>
      <c r="K1415" s="57">
        <f>+K1413*I1415</f>
        <v>708.288</v>
      </c>
    </row>
    <row r="1416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35"/>
    </row>
    <row r="1417">
      <c r="A1417" s="1"/>
      <c r="B1417" s="1"/>
      <c r="C1417" s="1"/>
      <c r="D1417" s="1"/>
      <c r="E1417" s="1"/>
      <c r="F1417" s="1"/>
      <c r="G1417" s="1"/>
      <c r="H1417" s="1"/>
      <c r="I1417" s="41"/>
      <c r="J1417" s="42" t="s">
        <v>62</v>
      </c>
      <c r="K1417" s="181">
        <f>+K1415+K1413</f>
        <v>2124.864</v>
      </c>
    </row>
    <row r="1418">
      <c r="A1418" s="1"/>
      <c r="B1418" s="1"/>
      <c r="C1418" s="1"/>
      <c r="D1418" s="1"/>
      <c r="E1418" s="1"/>
      <c r="F1418" s="1"/>
      <c r="G1418" s="1"/>
      <c r="H1418" s="1"/>
      <c r="I1418" s="41"/>
      <c r="J1418" s="199"/>
      <c r="K1418" s="200"/>
    </row>
    <row r="1419">
      <c r="A1419" s="1"/>
      <c r="B1419" s="1"/>
      <c r="C1419" s="1"/>
      <c r="D1419" s="1"/>
      <c r="E1419" s="1"/>
      <c r="F1419" s="1"/>
      <c r="G1419" s="1"/>
      <c r="H1419" s="1"/>
      <c r="I1419" s="41"/>
      <c r="J1419" s="199"/>
      <c r="K1419" s="200"/>
    </row>
    <row r="1420">
      <c r="A1420" s="1"/>
      <c r="B1420" s="1"/>
      <c r="C1420" s="1"/>
      <c r="D1420" s="1"/>
      <c r="E1420" s="1"/>
      <c r="F1420" s="1"/>
      <c r="G1420" s="1"/>
      <c r="H1420" s="1"/>
      <c r="I1420" s="41"/>
      <c r="J1420" s="199"/>
      <c r="K1420" s="200"/>
    </row>
    <row r="1421">
      <c r="A1421" s="1"/>
      <c r="B1421" s="44" t="s">
        <v>65</v>
      </c>
    </row>
    <row r="142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</row>
    <row r="1423">
      <c r="A1423" s="3" t="s">
        <v>1</v>
      </c>
      <c r="B1423" s="34" t="s">
        <v>734</v>
      </c>
      <c r="C1423" s="1"/>
      <c r="D1423" s="1"/>
      <c r="E1423" s="1"/>
      <c r="F1423" s="1"/>
      <c r="G1423" s="1"/>
      <c r="H1423" s="1"/>
      <c r="I1423" s="1"/>
      <c r="J1423" s="1"/>
      <c r="K1423" s="1"/>
    </row>
    <row r="1424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</row>
    <row r="1425">
      <c r="A1425" s="5" t="s">
        <v>3</v>
      </c>
      <c r="B1425" s="1"/>
      <c r="C1425" s="6" t="s">
        <v>4</v>
      </c>
      <c r="D1425" s="1"/>
      <c r="E1425" s="1"/>
      <c r="F1425" s="1"/>
      <c r="G1425" s="1"/>
      <c r="H1425" s="1"/>
      <c r="I1425" s="1"/>
      <c r="J1425" s="1"/>
      <c r="K1425" s="1"/>
    </row>
    <row r="1426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>
      <c r="A1427" s="7" t="s">
        <v>5</v>
      </c>
      <c r="B1427" s="1"/>
      <c r="C1427" s="1"/>
      <c r="D1427" s="1"/>
      <c r="E1427" s="1"/>
      <c r="F1427" s="1"/>
      <c r="G1427" s="1"/>
      <c r="H1427" s="1"/>
      <c r="I1427" s="1"/>
      <c r="J1427" s="1"/>
      <c r="K1427" s="1"/>
    </row>
    <row r="1428">
      <c r="A1428" s="1"/>
      <c r="B1428" s="8" t="s">
        <v>6</v>
      </c>
      <c r="C1428" s="9"/>
      <c r="D1428" s="9"/>
      <c r="E1428" s="9"/>
      <c r="F1428" s="9"/>
      <c r="G1428" s="9"/>
      <c r="H1428" s="9"/>
      <c r="I1428" s="9"/>
      <c r="J1428" s="9"/>
      <c r="K1428" s="9"/>
    </row>
    <row r="1429">
      <c r="A1429" s="10"/>
      <c r="B1429" s="11" t="s">
        <v>7</v>
      </c>
      <c r="C1429" s="12" t="s">
        <v>8</v>
      </c>
      <c r="D1429" s="13"/>
      <c r="E1429" s="11" t="s">
        <v>9</v>
      </c>
      <c r="F1429" s="11" t="s">
        <v>10</v>
      </c>
      <c r="G1429" s="11" t="s">
        <v>11</v>
      </c>
      <c r="H1429" s="11" t="s">
        <v>10</v>
      </c>
      <c r="I1429" s="14" t="s">
        <v>12</v>
      </c>
      <c r="J1429" s="14" t="s">
        <v>10</v>
      </c>
      <c r="K1429" s="14" t="s">
        <v>13</v>
      </c>
    </row>
    <row r="1430">
      <c r="A1430" s="10"/>
      <c r="B1430" s="15">
        <v>1.0</v>
      </c>
      <c r="C1430" s="16" t="s">
        <v>723</v>
      </c>
      <c r="E1430" s="17">
        <v>8.0</v>
      </c>
      <c r="F1430" s="17" t="s">
        <v>724</v>
      </c>
      <c r="G1430" s="17" t="s">
        <v>16</v>
      </c>
      <c r="H1430" s="17" t="s">
        <v>16</v>
      </c>
      <c r="I1430" s="18">
        <v>160.0</v>
      </c>
      <c r="J1430" s="169"/>
      <c r="K1430" s="18">
        <v>300.0</v>
      </c>
    </row>
    <row r="1431">
      <c r="A1431" s="10"/>
      <c r="B1431" s="15">
        <v>2.0</v>
      </c>
      <c r="C1431" s="16" t="s">
        <v>725</v>
      </c>
      <c r="E1431" s="17">
        <v>4.0</v>
      </c>
      <c r="F1431" s="17" t="s">
        <v>724</v>
      </c>
      <c r="G1431" s="17" t="s">
        <v>16</v>
      </c>
      <c r="H1431" s="17" t="s">
        <v>16</v>
      </c>
      <c r="I1431" s="18">
        <v>160.0</v>
      </c>
      <c r="J1431" s="24"/>
      <c r="K1431" s="18">
        <v>160.0</v>
      </c>
    </row>
    <row r="1432">
      <c r="A1432" s="10"/>
      <c r="B1432" s="15">
        <v>3.0</v>
      </c>
      <c r="C1432" s="16" t="s">
        <v>14</v>
      </c>
      <c r="E1432" s="17">
        <v>6.0</v>
      </c>
      <c r="F1432" s="17" t="s">
        <v>15</v>
      </c>
      <c r="G1432" s="17" t="s">
        <v>16</v>
      </c>
      <c r="H1432" s="17" t="s">
        <v>17</v>
      </c>
      <c r="I1432" s="18">
        <v>145.0</v>
      </c>
      <c r="J1432" s="19" t="s">
        <v>18</v>
      </c>
      <c r="K1432" s="18">
        <v>29.0</v>
      </c>
    </row>
    <row r="1433">
      <c r="A1433" s="10"/>
      <c r="B1433" s="15">
        <v>4.0</v>
      </c>
      <c r="C1433" s="16" t="s">
        <v>19</v>
      </c>
      <c r="E1433" s="17">
        <v>1.0</v>
      </c>
      <c r="F1433" s="17" t="s">
        <v>20</v>
      </c>
      <c r="G1433" s="38">
        <v>43316.0</v>
      </c>
      <c r="H1433" s="17" t="s">
        <v>17</v>
      </c>
      <c r="I1433" s="18">
        <v>132.0</v>
      </c>
      <c r="J1433" s="19" t="s">
        <v>21</v>
      </c>
      <c r="K1433" s="20">
        <v>7.92</v>
      </c>
    </row>
    <row r="1434">
      <c r="A1434" s="10"/>
      <c r="B1434" s="15">
        <v>5.0</v>
      </c>
      <c r="C1434" s="16" t="s">
        <v>22</v>
      </c>
      <c r="E1434" s="17">
        <v>1.0</v>
      </c>
      <c r="F1434" s="17" t="s">
        <v>20</v>
      </c>
      <c r="G1434" s="38">
        <v>43288.0</v>
      </c>
      <c r="H1434" s="17" t="s">
        <v>17</v>
      </c>
      <c r="I1434" s="18">
        <v>249.0</v>
      </c>
      <c r="J1434" s="21" t="s">
        <v>23</v>
      </c>
      <c r="K1434" s="20">
        <v>23.97</v>
      </c>
    </row>
    <row r="1435">
      <c r="A1435" s="10"/>
      <c r="B1435" s="15">
        <v>6.0</v>
      </c>
      <c r="C1435" s="16" t="s">
        <v>24</v>
      </c>
      <c r="E1435" s="17" t="s">
        <v>25</v>
      </c>
      <c r="F1435" s="17" t="s">
        <v>20</v>
      </c>
      <c r="G1435" s="38">
        <v>43261.0</v>
      </c>
      <c r="H1435" s="17" t="s">
        <v>17</v>
      </c>
      <c r="I1435" s="18">
        <v>149.0</v>
      </c>
      <c r="J1435" s="19" t="s">
        <v>26</v>
      </c>
      <c r="K1435" s="20">
        <v>19.7</v>
      </c>
    </row>
    <row r="1436">
      <c r="A1436" s="10"/>
      <c r="B1436" s="15">
        <v>7.0</v>
      </c>
      <c r="C1436" s="16" t="s">
        <v>27</v>
      </c>
      <c r="E1436" s="17">
        <v>1.0</v>
      </c>
      <c r="F1436" s="17" t="s">
        <v>20</v>
      </c>
      <c r="G1436" s="17">
        <v>6.0</v>
      </c>
      <c r="H1436" s="17" t="s">
        <v>17</v>
      </c>
      <c r="I1436" s="18">
        <v>454.0</v>
      </c>
      <c r="J1436" s="19" t="s">
        <v>28</v>
      </c>
      <c r="K1436" s="18">
        <v>42.56</v>
      </c>
    </row>
    <row r="1437">
      <c r="A1437" s="10"/>
      <c r="B1437" s="15">
        <v>8.0</v>
      </c>
      <c r="C1437" s="16" t="s">
        <v>29</v>
      </c>
      <c r="E1437" s="22">
        <v>42767.0</v>
      </c>
      <c r="F1437" s="17" t="s">
        <v>20</v>
      </c>
      <c r="G1437" s="17">
        <v>2.0</v>
      </c>
      <c r="H1437" s="17" t="s">
        <v>17</v>
      </c>
      <c r="I1437" s="18">
        <v>119.0</v>
      </c>
      <c r="J1437" s="19" t="s">
        <v>30</v>
      </c>
      <c r="K1437" s="18">
        <v>34.0</v>
      </c>
    </row>
    <row r="1438">
      <c r="A1438" s="10"/>
      <c r="B1438" s="15">
        <v>9.0</v>
      </c>
      <c r="C1438" s="16" t="s">
        <v>31</v>
      </c>
      <c r="E1438" s="17">
        <v>2.0</v>
      </c>
      <c r="F1438" s="17" t="s">
        <v>32</v>
      </c>
      <c r="G1438" s="17" t="s">
        <v>33</v>
      </c>
      <c r="H1438" s="17" t="s">
        <v>17</v>
      </c>
      <c r="I1438" s="18">
        <v>55.0</v>
      </c>
      <c r="J1438" s="19" t="s">
        <v>34</v>
      </c>
      <c r="K1438" s="18">
        <v>0.57</v>
      </c>
    </row>
    <row r="1439">
      <c r="A1439" s="10"/>
      <c r="B1439" s="15"/>
      <c r="C1439" s="16" t="s">
        <v>35</v>
      </c>
      <c r="E1439" s="17">
        <v>2.0</v>
      </c>
      <c r="F1439" s="17" t="s">
        <v>32</v>
      </c>
      <c r="G1439" s="17" t="s">
        <v>36</v>
      </c>
      <c r="H1439" s="17" t="s">
        <v>17</v>
      </c>
      <c r="I1439" s="18">
        <v>77.0</v>
      </c>
      <c r="J1439" s="19" t="s">
        <v>37</v>
      </c>
      <c r="K1439" s="20">
        <v>1.35</v>
      </c>
    </row>
    <row r="1440">
      <c r="A1440" s="10"/>
      <c r="B1440" s="15"/>
      <c r="C1440" s="16" t="s">
        <v>38</v>
      </c>
      <c r="E1440" s="17">
        <v>2.0</v>
      </c>
      <c r="F1440" s="17" t="s">
        <v>32</v>
      </c>
      <c r="G1440" s="17" t="s">
        <v>33</v>
      </c>
      <c r="H1440" s="17" t="s">
        <v>17</v>
      </c>
      <c r="I1440" s="18">
        <v>179.0</v>
      </c>
      <c r="J1440" s="17" t="s">
        <v>39</v>
      </c>
      <c r="K1440" s="18">
        <v>51.14</v>
      </c>
    </row>
    <row r="1441">
      <c r="A1441" s="10"/>
      <c r="B1441" s="15"/>
      <c r="C1441" s="34" t="s">
        <v>735</v>
      </c>
      <c r="D1441" s="1"/>
      <c r="E1441" s="15"/>
      <c r="F1441" s="15"/>
      <c r="G1441" s="15"/>
      <c r="H1441" s="15"/>
      <c r="I1441" s="24"/>
      <c r="J1441" s="15"/>
      <c r="K1441" s="23">
        <v>80.0</v>
      </c>
    </row>
    <row r="1442">
      <c r="A1442" s="10"/>
      <c r="B1442" s="15">
        <v>10.0</v>
      </c>
      <c r="E1442" s="15"/>
      <c r="F1442" s="15"/>
      <c r="G1442" s="15"/>
      <c r="H1442" s="15"/>
      <c r="I1442" s="24"/>
      <c r="J1442" s="15"/>
      <c r="K1442" s="25"/>
    </row>
    <row r="1443">
      <c r="A1443" s="1"/>
      <c r="B1443" s="1"/>
      <c r="C1443" s="1"/>
      <c r="D1443" s="1"/>
      <c r="E1443" s="1"/>
      <c r="F1443" s="1"/>
      <c r="G1443" s="1"/>
      <c r="H1443" s="1"/>
      <c r="I1443" s="1"/>
      <c r="J1443" s="26" t="s">
        <v>45</v>
      </c>
      <c r="K1443" s="27">
        <f>SUM(K1430:K1442)</f>
        <v>750.21</v>
      </c>
    </row>
    <row r="1444">
      <c r="A1444" s="28" t="s">
        <v>46</v>
      </c>
      <c r="B1444" s="1"/>
      <c r="C1444" s="1"/>
      <c r="D1444" s="1"/>
      <c r="E1444" s="1"/>
      <c r="F1444" s="1"/>
      <c r="G1444" s="1"/>
      <c r="H1444" s="1"/>
      <c r="I1444" s="1" t="s">
        <v>47</v>
      </c>
      <c r="J1444" s="1"/>
      <c r="K1444" s="29"/>
    </row>
    <row r="1445">
      <c r="A1445" s="1"/>
      <c r="B1445" s="30">
        <v>11.0</v>
      </c>
      <c r="C1445" s="6" t="s">
        <v>48</v>
      </c>
      <c r="D1445" s="1"/>
      <c r="E1445" s="1"/>
      <c r="F1445" s="31" t="s">
        <v>49</v>
      </c>
      <c r="G1445" s="1"/>
      <c r="H1445" s="1"/>
      <c r="I1445" s="32">
        <v>0.25</v>
      </c>
      <c r="J1445" s="33" t="s">
        <v>45</v>
      </c>
      <c r="K1445" s="27">
        <f>+K1443*I1445</f>
        <v>187.5525</v>
      </c>
    </row>
    <row r="1446">
      <c r="A1446" s="1"/>
      <c r="B1446" s="30"/>
      <c r="C1446" s="1"/>
      <c r="D1446" s="1"/>
      <c r="E1446" s="1"/>
      <c r="F1446" s="1"/>
      <c r="G1446" s="1"/>
      <c r="H1446" s="1"/>
      <c r="I1446" s="1"/>
      <c r="J1446" s="1"/>
      <c r="K1446" s="1"/>
    </row>
    <row r="1447">
      <c r="A1447" s="28" t="s">
        <v>51</v>
      </c>
      <c r="B1447" s="30"/>
      <c r="C1447" s="1"/>
      <c r="D1447" s="1"/>
      <c r="E1447" s="1"/>
      <c r="F1447" s="1"/>
      <c r="G1447" s="1"/>
      <c r="H1447" s="1"/>
      <c r="I1447" s="1"/>
      <c r="J1447" s="1"/>
      <c r="K1447" s="35"/>
    </row>
    <row r="1448">
      <c r="A1448" s="1"/>
      <c r="B1448" s="30">
        <v>12.0</v>
      </c>
      <c r="C1448" s="6" t="s">
        <v>52</v>
      </c>
      <c r="D1448" s="1"/>
      <c r="E1448" s="1"/>
      <c r="F1448" s="1"/>
      <c r="G1448" s="1"/>
      <c r="H1448" s="1"/>
      <c r="I1448" s="36">
        <v>0.35</v>
      </c>
      <c r="J1448" s="33" t="s">
        <v>45</v>
      </c>
      <c r="K1448" s="27">
        <f>+K1443*I1448</f>
        <v>262.5735</v>
      </c>
    </row>
    <row r="1449">
      <c r="A1449" s="1"/>
      <c r="B1449" s="30"/>
      <c r="C1449" s="1"/>
      <c r="D1449" s="1"/>
      <c r="E1449" s="1"/>
      <c r="F1449" s="1"/>
      <c r="G1449" s="1"/>
      <c r="H1449" s="1"/>
      <c r="I1449" s="1"/>
      <c r="J1449" s="1"/>
      <c r="K1449" s="1"/>
    </row>
    <row r="1450">
      <c r="A1450" s="28" t="s">
        <v>53</v>
      </c>
      <c r="B1450" s="30"/>
      <c r="C1450" s="1"/>
      <c r="D1450" s="1"/>
      <c r="E1450" s="1"/>
      <c r="F1450" s="1"/>
      <c r="G1450" s="1"/>
      <c r="H1450" s="1"/>
      <c r="I1450" s="1"/>
      <c r="J1450" s="1"/>
      <c r="K1450" s="35"/>
    </row>
    <row r="1451">
      <c r="A1451" s="1"/>
      <c r="B1451" s="30">
        <v>13.0</v>
      </c>
      <c r="C1451" s="6" t="s">
        <v>54</v>
      </c>
      <c r="D1451" s="1"/>
      <c r="E1451" s="1"/>
      <c r="F1451" s="1"/>
      <c r="G1451" s="1"/>
      <c r="H1451" s="1"/>
      <c r="I1451" s="36">
        <v>0.1</v>
      </c>
      <c r="J1451" s="33" t="s">
        <v>45</v>
      </c>
      <c r="K1451" s="27">
        <f>+K1443*I1451</f>
        <v>75.021</v>
      </c>
    </row>
    <row r="145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35"/>
    </row>
    <row r="1453">
      <c r="A1453" s="1"/>
      <c r="B1453" s="1"/>
      <c r="C1453" s="1"/>
      <c r="D1453" s="1"/>
      <c r="E1453" s="1"/>
      <c r="F1453" s="1"/>
      <c r="G1453" s="1"/>
      <c r="H1453" s="1"/>
      <c r="I1453" s="1"/>
      <c r="J1453" s="37" t="s">
        <v>57</v>
      </c>
      <c r="K1453" s="27">
        <f>+K1451+K1448+K1445+K1443</f>
        <v>1275.357</v>
      </c>
    </row>
    <row r="1454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35"/>
    </row>
    <row r="1455">
      <c r="A1455" s="1"/>
      <c r="B1455" s="1"/>
      <c r="C1455" s="1"/>
      <c r="D1455" s="1"/>
      <c r="E1455" s="1"/>
      <c r="F1455" s="1"/>
      <c r="G1455" s="1"/>
      <c r="H1455" s="1"/>
      <c r="I1455" s="32">
        <v>0.77</v>
      </c>
      <c r="J1455" s="37" t="s">
        <v>61</v>
      </c>
      <c r="K1455" s="57">
        <f>+K1453*I1455</f>
        <v>982.02489</v>
      </c>
    </row>
    <row r="1456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35"/>
    </row>
    <row r="1457">
      <c r="A1457" s="1"/>
      <c r="B1457" s="1"/>
      <c r="C1457" s="1"/>
      <c r="D1457" s="1"/>
      <c r="E1457" s="1"/>
      <c r="F1457" s="1"/>
      <c r="G1457" s="1"/>
      <c r="H1457" s="1"/>
      <c r="I1457" s="41"/>
      <c r="J1457" s="42" t="s">
        <v>62</v>
      </c>
      <c r="K1457" s="181">
        <f>+K1455+K1453</f>
        <v>2257.38189</v>
      </c>
    </row>
    <row r="1458">
      <c r="A1458" s="1"/>
      <c r="B1458" s="1"/>
      <c r="C1458" s="1"/>
      <c r="D1458" s="1"/>
      <c r="E1458" s="1"/>
      <c r="F1458" s="1"/>
      <c r="G1458" s="1"/>
      <c r="H1458" s="1"/>
      <c r="I1458" s="41"/>
      <c r="J1458" s="199"/>
      <c r="K1458" s="200"/>
    </row>
    <row r="1459">
      <c r="A1459" s="1"/>
      <c r="B1459" s="1"/>
      <c r="C1459" s="1"/>
      <c r="D1459" s="1"/>
      <c r="E1459" s="1"/>
      <c r="F1459" s="1"/>
      <c r="G1459" s="1"/>
      <c r="H1459" s="1"/>
      <c r="I1459" s="41"/>
      <c r="J1459" s="42" t="s">
        <v>62</v>
      </c>
      <c r="K1459" s="43">
        <f>+K1457/8</f>
        <v>282.1727363</v>
      </c>
    </row>
    <row r="1460">
      <c r="A1460" s="1"/>
      <c r="B1460" s="1"/>
      <c r="C1460" s="1"/>
      <c r="D1460" s="1"/>
      <c r="E1460" s="1"/>
      <c r="F1460" s="1"/>
      <c r="G1460" s="1"/>
      <c r="H1460" s="1"/>
      <c r="I1460" s="41"/>
      <c r="J1460" s="199"/>
      <c r="K1460" s="200"/>
    </row>
    <row r="1461">
      <c r="A1461" s="1"/>
      <c r="B1461" s="1"/>
      <c r="C1461" s="1"/>
      <c r="D1461" s="1"/>
      <c r="E1461" s="1"/>
      <c r="F1461" s="1"/>
      <c r="G1461" s="1"/>
      <c r="H1461" s="1"/>
      <c r="I1461" s="41"/>
      <c r="J1461" s="199"/>
      <c r="K1461" s="200"/>
    </row>
    <row r="1462">
      <c r="A1462" s="1"/>
      <c r="B1462" s="205" t="s">
        <v>65</v>
      </c>
    </row>
    <row r="146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206"/>
    </row>
    <row r="1464">
      <c r="A1464" s="3" t="s">
        <v>1</v>
      </c>
      <c r="B1464" s="163" t="s">
        <v>736</v>
      </c>
      <c r="C1464" s="175"/>
      <c r="D1464" s="1"/>
      <c r="E1464" s="1"/>
      <c r="F1464" s="1"/>
      <c r="G1464" s="1"/>
      <c r="H1464" s="1"/>
      <c r="I1464" s="1"/>
      <c r="J1464" s="1"/>
      <c r="K1464" s="206"/>
    </row>
    <row r="146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206"/>
    </row>
    <row r="1466">
      <c r="A1466" s="5" t="s">
        <v>3</v>
      </c>
      <c r="B1466" s="1"/>
      <c r="C1466" s="164" t="s">
        <v>4</v>
      </c>
      <c r="D1466" s="175"/>
      <c r="E1466" s="1"/>
      <c r="F1466" s="1"/>
      <c r="G1466" s="1"/>
      <c r="H1466" s="1"/>
      <c r="I1466" s="1"/>
      <c r="J1466" s="1"/>
      <c r="K1466" s="206"/>
    </row>
    <row r="1467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206"/>
    </row>
    <row r="1468">
      <c r="A1468" s="166" t="s">
        <v>5</v>
      </c>
      <c r="B1468" s="1"/>
      <c r="C1468" s="1"/>
      <c r="D1468" s="1"/>
      <c r="E1468" s="1"/>
      <c r="F1468" s="1"/>
      <c r="G1468" s="1"/>
      <c r="H1468" s="1"/>
      <c r="I1468" s="1"/>
      <c r="J1468" s="1"/>
      <c r="K1468" s="206"/>
    </row>
    <row r="1469">
      <c r="A1469" s="1"/>
      <c r="B1469" s="207" t="s">
        <v>6</v>
      </c>
      <c r="C1469" s="9"/>
      <c r="D1469" s="9"/>
      <c r="E1469" s="9"/>
      <c r="F1469" s="9"/>
      <c r="G1469" s="9"/>
      <c r="H1469" s="9"/>
      <c r="I1469" s="9"/>
      <c r="J1469" s="9"/>
      <c r="K1469" s="9"/>
    </row>
    <row r="1470">
      <c r="A1470" s="10"/>
      <c r="B1470" s="11" t="s">
        <v>7</v>
      </c>
      <c r="C1470" s="12" t="s">
        <v>8</v>
      </c>
      <c r="D1470" s="13"/>
      <c r="E1470" s="11" t="s">
        <v>9</v>
      </c>
      <c r="F1470" s="11" t="s">
        <v>10</v>
      </c>
      <c r="G1470" s="11" t="s">
        <v>11</v>
      </c>
      <c r="H1470" s="11" t="s">
        <v>10</v>
      </c>
      <c r="I1470" s="14" t="s">
        <v>12</v>
      </c>
      <c r="J1470" s="14" t="s">
        <v>10</v>
      </c>
      <c r="K1470" s="208" t="s">
        <v>13</v>
      </c>
    </row>
    <row r="1471">
      <c r="A1471" s="10"/>
      <c r="B1471" s="15">
        <v>1.0</v>
      </c>
      <c r="C1471" s="34" t="s">
        <v>737</v>
      </c>
      <c r="E1471" s="17">
        <v>8.0</v>
      </c>
      <c r="F1471" s="15" t="s">
        <v>724</v>
      </c>
      <c r="G1471" s="15" t="s">
        <v>16</v>
      </c>
      <c r="H1471" s="15" t="s">
        <v>16</v>
      </c>
      <c r="I1471" s="193">
        <v>160.0</v>
      </c>
      <c r="J1471" s="169"/>
      <c r="K1471" s="193">
        <v>160.0</v>
      </c>
    </row>
    <row r="1472">
      <c r="A1472" s="10"/>
      <c r="B1472" s="15">
        <v>2.0</v>
      </c>
      <c r="C1472" s="34" t="s">
        <v>738</v>
      </c>
      <c r="E1472" s="17">
        <v>8.0</v>
      </c>
      <c r="F1472" s="15" t="s">
        <v>724</v>
      </c>
      <c r="G1472" s="15" t="s">
        <v>16</v>
      </c>
      <c r="H1472" s="15" t="s">
        <v>16</v>
      </c>
      <c r="I1472" s="193">
        <v>160.0</v>
      </c>
      <c r="J1472" s="169"/>
      <c r="K1472" s="193">
        <v>160.0</v>
      </c>
    </row>
    <row r="1473">
      <c r="A1473" s="10"/>
      <c r="B1473" s="15">
        <v>3.0</v>
      </c>
      <c r="C1473" s="1" t="s">
        <v>14</v>
      </c>
      <c r="E1473" s="15">
        <v>6.0</v>
      </c>
      <c r="F1473" s="15" t="s">
        <v>15</v>
      </c>
      <c r="G1473" s="15" t="s">
        <v>16</v>
      </c>
      <c r="H1473" s="15" t="s">
        <v>17</v>
      </c>
      <c r="I1473" s="193">
        <v>145.0</v>
      </c>
      <c r="J1473" s="194" t="s">
        <v>18</v>
      </c>
      <c r="K1473" s="193">
        <v>29.0</v>
      </c>
    </row>
    <row r="1474">
      <c r="A1474" s="10"/>
      <c r="B1474" s="15">
        <v>4.0</v>
      </c>
      <c r="C1474" s="1" t="s">
        <v>19</v>
      </c>
      <c r="E1474" s="15">
        <v>1.0</v>
      </c>
      <c r="F1474" s="15" t="s">
        <v>20</v>
      </c>
      <c r="G1474" s="192">
        <v>43316.0</v>
      </c>
      <c r="H1474" s="15" t="s">
        <v>17</v>
      </c>
      <c r="I1474" s="193">
        <v>132.0</v>
      </c>
      <c r="J1474" s="194" t="s">
        <v>21</v>
      </c>
      <c r="K1474" s="193">
        <v>7.92</v>
      </c>
    </row>
    <row r="1475">
      <c r="A1475" s="10"/>
      <c r="B1475" s="15">
        <v>5.0</v>
      </c>
      <c r="C1475" s="1" t="s">
        <v>22</v>
      </c>
      <c r="E1475" s="15">
        <v>1.0</v>
      </c>
      <c r="F1475" s="15" t="s">
        <v>20</v>
      </c>
      <c r="G1475" s="192">
        <v>43288.0</v>
      </c>
      <c r="H1475" s="15" t="s">
        <v>17</v>
      </c>
      <c r="I1475" s="193">
        <v>249.0</v>
      </c>
      <c r="J1475" s="209" t="s">
        <v>23</v>
      </c>
      <c r="K1475" s="193">
        <v>23.97</v>
      </c>
    </row>
    <row r="1476">
      <c r="A1476" s="10"/>
      <c r="B1476" s="15">
        <v>6.0</v>
      </c>
      <c r="C1476" s="1" t="s">
        <v>24</v>
      </c>
      <c r="E1476" s="15" t="s">
        <v>25</v>
      </c>
      <c r="F1476" s="15" t="s">
        <v>20</v>
      </c>
      <c r="G1476" s="192">
        <v>43261.0</v>
      </c>
      <c r="H1476" s="15" t="s">
        <v>17</v>
      </c>
      <c r="I1476" s="193">
        <v>149.0</v>
      </c>
      <c r="J1476" s="194" t="s">
        <v>26</v>
      </c>
      <c r="K1476" s="193">
        <v>19.7</v>
      </c>
    </row>
    <row r="1477">
      <c r="A1477" s="10"/>
      <c r="B1477" s="15">
        <v>7.0</v>
      </c>
      <c r="C1477" s="1" t="s">
        <v>27</v>
      </c>
      <c r="E1477" s="15">
        <v>1.0</v>
      </c>
      <c r="F1477" s="15" t="s">
        <v>20</v>
      </c>
      <c r="G1477" s="15">
        <v>6.0</v>
      </c>
      <c r="H1477" s="15" t="s">
        <v>17</v>
      </c>
      <c r="I1477" s="193">
        <v>454.0</v>
      </c>
      <c r="J1477" s="194" t="s">
        <v>28</v>
      </c>
      <c r="K1477" s="193">
        <v>42.56</v>
      </c>
    </row>
    <row r="1478">
      <c r="A1478" s="10"/>
      <c r="B1478" s="15">
        <v>8.0</v>
      </c>
      <c r="C1478" s="1" t="s">
        <v>29</v>
      </c>
      <c r="E1478" s="197">
        <v>42767.0</v>
      </c>
      <c r="F1478" s="15" t="s">
        <v>20</v>
      </c>
      <c r="G1478" s="15">
        <v>2.0</v>
      </c>
      <c r="H1478" s="15" t="s">
        <v>17</v>
      </c>
      <c r="I1478" s="193">
        <v>119.0</v>
      </c>
      <c r="J1478" s="194" t="s">
        <v>30</v>
      </c>
      <c r="K1478" s="193">
        <v>34.0</v>
      </c>
    </row>
    <row r="1479">
      <c r="A1479" s="10"/>
      <c r="B1479" s="15">
        <v>9.0</v>
      </c>
      <c r="C1479" s="1" t="s">
        <v>31</v>
      </c>
      <c r="E1479" s="15">
        <v>2.0</v>
      </c>
      <c r="F1479" s="15" t="s">
        <v>32</v>
      </c>
      <c r="G1479" s="15" t="s">
        <v>33</v>
      </c>
      <c r="H1479" s="15" t="s">
        <v>17</v>
      </c>
      <c r="I1479" s="193">
        <v>55.0</v>
      </c>
      <c r="J1479" s="194" t="s">
        <v>34</v>
      </c>
      <c r="K1479" s="193">
        <v>0.57</v>
      </c>
    </row>
    <row r="1480">
      <c r="A1480" s="10"/>
      <c r="B1480" s="15"/>
      <c r="C1480" s="1" t="s">
        <v>35</v>
      </c>
      <c r="E1480" s="15">
        <v>2.0</v>
      </c>
      <c r="F1480" s="15" t="s">
        <v>32</v>
      </c>
      <c r="G1480" s="15" t="s">
        <v>36</v>
      </c>
      <c r="H1480" s="15" t="s">
        <v>17</v>
      </c>
      <c r="I1480" s="193">
        <v>77.0</v>
      </c>
      <c r="J1480" s="194" t="s">
        <v>37</v>
      </c>
      <c r="K1480" s="193">
        <v>1.35</v>
      </c>
    </row>
    <row r="1481">
      <c r="A1481" s="10"/>
      <c r="B1481" s="15"/>
      <c r="C1481" s="1" t="s">
        <v>38</v>
      </c>
      <c r="E1481" s="15">
        <v>2.0</v>
      </c>
      <c r="F1481" s="15" t="s">
        <v>32</v>
      </c>
      <c r="G1481" s="15" t="s">
        <v>33</v>
      </c>
      <c r="H1481" s="15" t="s">
        <v>17</v>
      </c>
      <c r="I1481" s="193">
        <v>179.0</v>
      </c>
      <c r="J1481" s="15" t="s">
        <v>39</v>
      </c>
      <c r="K1481" s="193">
        <v>51.14</v>
      </c>
    </row>
    <row r="1482">
      <c r="A1482" s="10"/>
      <c r="B1482" s="15"/>
      <c r="C1482" s="34" t="s">
        <v>735</v>
      </c>
      <c r="D1482" s="1"/>
      <c r="E1482" s="15"/>
      <c r="F1482" s="15"/>
      <c r="G1482" s="15"/>
      <c r="H1482" s="15"/>
      <c r="I1482" s="24"/>
      <c r="J1482" s="15"/>
      <c r="K1482" s="23">
        <v>80.0</v>
      </c>
    </row>
    <row r="1483">
      <c r="A1483" s="10"/>
      <c r="B1483" s="15">
        <v>10.0</v>
      </c>
      <c r="C1483" s="1"/>
      <c r="E1483" s="15"/>
      <c r="F1483" s="15"/>
      <c r="G1483" s="15"/>
      <c r="H1483" s="15"/>
      <c r="I1483" s="24"/>
      <c r="J1483" s="15"/>
      <c r="K1483" s="25"/>
    </row>
    <row r="1484">
      <c r="A1484" s="1"/>
      <c r="B1484" s="1"/>
      <c r="C1484" s="1"/>
      <c r="D1484" s="1"/>
      <c r="E1484" s="1"/>
      <c r="F1484" s="1"/>
      <c r="G1484" s="1"/>
      <c r="H1484" s="1"/>
      <c r="I1484" s="1"/>
      <c r="J1484" s="26" t="s">
        <v>45</v>
      </c>
      <c r="K1484" s="27">
        <f>SUM(K1471:K1483)</f>
        <v>610.21</v>
      </c>
    </row>
    <row r="1485">
      <c r="A1485" s="174" t="s">
        <v>46</v>
      </c>
      <c r="B1485" s="1"/>
      <c r="C1485" s="1"/>
      <c r="D1485" s="1"/>
      <c r="E1485" s="1"/>
      <c r="F1485" s="1"/>
      <c r="G1485" s="1"/>
      <c r="H1485" s="1"/>
      <c r="I1485" s="164" t="s">
        <v>47</v>
      </c>
      <c r="J1485" s="1"/>
      <c r="K1485" s="29"/>
    </row>
    <row r="1486">
      <c r="A1486" s="1"/>
      <c r="B1486" s="30">
        <v>11.0</v>
      </c>
      <c r="C1486" s="164" t="s">
        <v>48</v>
      </c>
      <c r="D1486" s="175"/>
      <c r="E1486" s="1"/>
      <c r="F1486" s="176" t="s">
        <v>49</v>
      </c>
      <c r="G1486" s="175"/>
      <c r="H1486" s="1"/>
      <c r="I1486" s="32">
        <v>0.25</v>
      </c>
      <c r="J1486" s="33" t="s">
        <v>45</v>
      </c>
      <c r="K1486" s="27">
        <f>+K1484*I1486</f>
        <v>152.5525</v>
      </c>
    </row>
    <row r="1487">
      <c r="A1487" s="1"/>
      <c r="B1487" s="30"/>
      <c r="C1487" s="1"/>
      <c r="D1487" s="1"/>
      <c r="E1487" s="1"/>
      <c r="F1487" s="1"/>
      <c r="G1487" s="1"/>
      <c r="H1487" s="1"/>
      <c r="I1487" s="1"/>
      <c r="J1487" s="1"/>
      <c r="K1487" s="206"/>
    </row>
    <row r="1488">
      <c r="A1488" s="174" t="s">
        <v>51</v>
      </c>
      <c r="B1488" s="210"/>
      <c r="C1488" s="1"/>
      <c r="D1488" s="1"/>
      <c r="E1488" s="1"/>
      <c r="F1488" s="1"/>
      <c r="G1488" s="1"/>
      <c r="H1488" s="1"/>
      <c r="I1488" s="1"/>
      <c r="J1488" s="1"/>
      <c r="K1488" s="29"/>
    </row>
    <row r="1489">
      <c r="A1489" s="1"/>
      <c r="B1489" s="30">
        <v>12.0</v>
      </c>
      <c r="C1489" s="164" t="s">
        <v>52</v>
      </c>
      <c r="D1489" s="175"/>
      <c r="E1489" s="175"/>
      <c r="F1489" s="175"/>
      <c r="G1489" s="1"/>
      <c r="H1489" s="1"/>
      <c r="I1489" s="36">
        <v>0.35</v>
      </c>
      <c r="J1489" s="33" t="s">
        <v>45</v>
      </c>
      <c r="K1489" s="27">
        <f>+K1484*I1489</f>
        <v>213.5735</v>
      </c>
    </row>
    <row r="1490">
      <c r="A1490" s="1"/>
      <c r="B1490" s="30"/>
      <c r="C1490" s="1"/>
      <c r="D1490" s="1"/>
      <c r="E1490" s="1"/>
      <c r="F1490" s="1"/>
      <c r="G1490" s="1"/>
      <c r="H1490" s="1"/>
      <c r="I1490" s="1"/>
      <c r="J1490" s="1"/>
      <c r="K1490" s="206"/>
    </row>
    <row r="1491">
      <c r="A1491" s="174" t="s">
        <v>53</v>
      </c>
      <c r="B1491" s="30"/>
      <c r="C1491" s="1"/>
      <c r="D1491" s="1"/>
      <c r="E1491" s="1"/>
      <c r="F1491" s="1"/>
      <c r="G1491" s="1"/>
      <c r="H1491" s="1"/>
      <c r="I1491" s="1"/>
      <c r="J1491" s="1"/>
      <c r="K1491" s="29"/>
    </row>
    <row r="1492">
      <c r="A1492" s="1"/>
      <c r="B1492" s="30">
        <v>13.0</v>
      </c>
      <c r="C1492" s="164" t="s">
        <v>54</v>
      </c>
      <c r="D1492" s="175"/>
      <c r="E1492" s="175"/>
      <c r="F1492" s="1"/>
      <c r="G1492" s="1"/>
      <c r="H1492" s="1"/>
      <c r="I1492" s="36">
        <v>0.1</v>
      </c>
      <c r="J1492" s="33" t="s">
        <v>45</v>
      </c>
      <c r="K1492" s="27">
        <f>+K1484*I1492</f>
        <v>61.021</v>
      </c>
    </row>
    <row r="149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29"/>
    </row>
    <row r="1494">
      <c r="A1494" s="1"/>
      <c r="B1494" s="1"/>
      <c r="C1494" s="1"/>
      <c r="D1494" s="1"/>
      <c r="E1494" s="1"/>
      <c r="F1494" s="1"/>
      <c r="G1494" s="1"/>
      <c r="H1494" s="1"/>
      <c r="I1494" s="1"/>
      <c r="J1494" s="37" t="s">
        <v>57</v>
      </c>
      <c r="K1494" s="27">
        <f>+K1492+K1489+K1486+K1484</f>
        <v>1037.357</v>
      </c>
    </row>
    <row r="149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29"/>
    </row>
    <row r="1496">
      <c r="A1496" s="1"/>
      <c r="B1496" s="1"/>
      <c r="C1496" s="1"/>
      <c r="D1496" s="1"/>
      <c r="E1496" s="1"/>
      <c r="F1496" s="1"/>
      <c r="G1496" s="1"/>
      <c r="H1496" s="1"/>
      <c r="I1496" s="32">
        <v>0.77</v>
      </c>
      <c r="J1496" s="37" t="s">
        <v>61</v>
      </c>
      <c r="K1496" s="57">
        <f>+K1494*I1496</f>
        <v>798.76489</v>
      </c>
    </row>
    <row r="1497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29"/>
    </row>
    <row r="1498">
      <c r="A1498" s="1"/>
      <c r="B1498" s="1"/>
      <c r="C1498" s="1"/>
      <c r="D1498" s="1"/>
      <c r="E1498" s="1"/>
      <c r="F1498" s="1"/>
      <c r="G1498" s="1"/>
      <c r="H1498" s="1"/>
      <c r="I1498" s="1"/>
      <c r="J1498" s="42" t="s">
        <v>62</v>
      </c>
      <c r="K1498" s="181">
        <f>+K1496+K1494</f>
        <v>1836.12189</v>
      </c>
    </row>
    <row r="1499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206"/>
    </row>
    <row r="1500">
      <c r="A1500" s="1"/>
      <c r="B1500" s="1"/>
      <c r="C1500" s="1"/>
      <c r="D1500" s="1"/>
      <c r="E1500" s="1"/>
      <c r="F1500" s="1"/>
      <c r="G1500" s="1"/>
      <c r="H1500" s="1"/>
      <c r="I1500" s="1"/>
      <c r="J1500" s="42" t="s">
        <v>62</v>
      </c>
      <c r="K1500" s="178">
        <f>+K1498/8</f>
        <v>229.5152363</v>
      </c>
    </row>
    <row r="1501">
      <c r="A1501" s="1"/>
      <c r="B1501" s="1"/>
      <c r="C1501" s="1"/>
      <c r="D1501" s="1"/>
      <c r="E1501" s="1"/>
      <c r="F1501" s="1"/>
      <c r="G1501" s="1"/>
      <c r="H1501" s="1"/>
      <c r="I1501" s="41"/>
      <c r="J1501" s="199"/>
      <c r="K1501" s="200"/>
    </row>
    <row r="1502">
      <c r="A1502" s="1"/>
      <c r="B1502" s="1"/>
      <c r="C1502" s="1"/>
      <c r="D1502" s="1"/>
      <c r="E1502" s="1"/>
      <c r="F1502" s="1"/>
      <c r="G1502" s="1"/>
      <c r="H1502" s="1"/>
      <c r="I1502" s="41"/>
      <c r="J1502" s="199"/>
      <c r="K1502" s="200"/>
    </row>
    <row r="1503">
      <c r="A1503" s="1"/>
      <c r="B1503" s="1"/>
      <c r="C1503" s="44" t="s">
        <v>65</v>
      </c>
    </row>
    <row r="1504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</row>
    <row r="1505">
      <c r="A1505" s="1"/>
      <c r="B1505" s="3" t="s">
        <v>1</v>
      </c>
      <c r="C1505" s="34" t="s">
        <v>739</v>
      </c>
      <c r="D1505" s="1"/>
      <c r="E1505" s="1"/>
      <c r="F1505" s="1"/>
      <c r="G1505" s="1"/>
      <c r="H1505" s="1"/>
      <c r="I1505" s="1"/>
      <c r="J1505" s="1"/>
      <c r="K1505" s="1"/>
      <c r="L1505" s="1"/>
    </row>
    <row r="1506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>
      <c r="A1507" s="1"/>
      <c r="B1507" s="5" t="s">
        <v>3</v>
      </c>
      <c r="C1507" s="1"/>
      <c r="D1507" s="6" t="s">
        <v>4</v>
      </c>
      <c r="E1507" s="1"/>
      <c r="F1507" s="1"/>
      <c r="G1507" s="1"/>
      <c r="H1507" s="1"/>
      <c r="I1507" s="1"/>
      <c r="J1507" s="1"/>
      <c r="K1507" s="1"/>
      <c r="L1507" s="1"/>
    </row>
    <row r="1508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>
      <c r="A1509" s="1"/>
      <c r="B1509" s="7" t="s">
        <v>5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>
      <c r="A1510" s="1"/>
      <c r="B1510" s="1"/>
      <c r="C1510" s="8" t="s">
        <v>6</v>
      </c>
      <c r="D1510" s="9"/>
      <c r="E1510" s="9"/>
      <c r="F1510" s="9"/>
      <c r="G1510" s="9"/>
      <c r="H1510" s="9"/>
      <c r="I1510" s="9"/>
      <c r="J1510" s="9"/>
      <c r="K1510" s="9"/>
      <c r="L1510" s="9"/>
    </row>
    <row r="1511">
      <c r="A1511" s="1"/>
      <c r="B1511" s="10"/>
      <c r="C1511" s="11" t="s">
        <v>7</v>
      </c>
      <c r="D1511" s="12" t="s">
        <v>8</v>
      </c>
      <c r="E1511" s="13"/>
      <c r="F1511" s="11" t="s">
        <v>9</v>
      </c>
      <c r="G1511" s="11" t="s">
        <v>10</v>
      </c>
      <c r="H1511" s="11" t="s">
        <v>11</v>
      </c>
      <c r="I1511" s="11" t="s">
        <v>10</v>
      </c>
      <c r="J1511" s="14" t="s">
        <v>12</v>
      </c>
      <c r="K1511" s="14" t="s">
        <v>10</v>
      </c>
      <c r="L1511" s="14" t="s">
        <v>13</v>
      </c>
    </row>
    <row r="1512">
      <c r="A1512" s="10"/>
      <c r="B1512" s="10"/>
      <c r="C1512" s="15">
        <v>1.0</v>
      </c>
      <c r="D1512" s="16" t="s">
        <v>648</v>
      </c>
      <c r="F1512" s="56" t="s">
        <v>25</v>
      </c>
      <c r="G1512" s="53" t="s">
        <v>99</v>
      </c>
      <c r="H1512" s="56">
        <v>6.0</v>
      </c>
      <c r="I1512" s="17" t="s">
        <v>17</v>
      </c>
      <c r="J1512" s="18">
        <v>329.0</v>
      </c>
      <c r="K1512" s="19" t="s">
        <v>393</v>
      </c>
      <c r="L1512" s="18">
        <v>12.34</v>
      </c>
    </row>
    <row r="1513">
      <c r="A1513" s="10"/>
      <c r="B1513" s="10"/>
      <c r="C1513" s="15">
        <v>2.0</v>
      </c>
      <c r="D1513" s="16" t="s">
        <v>546</v>
      </c>
      <c r="F1513" s="56" t="s">
        <v>25</v>
      </c>
      <c r="G1513" s="53" t="s">
        <v>99</v>
      </c>
      <c r="H1513" s="56">
        <v>6.0</v>
      </c>
      <c r="I1513" s="17" t="s">
        <v>17</v>
      </c>
      <c r="J1513" s="18">
        <v>149.0</v>
      </c>
      <c r="K1513" s="19" t="s">
        <v>26</v>
      </c>
      <c r="L1513" s="18">
        <v>11.18</v>
      </c>
    </row>
    <row r="1514">
      <c r="A1514" s="10"/>
      <c r="B1514" s="10"/>
      <c r="C1514" s="15">
        <v>3.0</v>
      </c>
      <c r="D1514" s="16" t="s">
        <v>128</v>
      </c>
      <c r="F1514" s="53">
        <v>2.0</v>
      </c>
      <c r="G1514" s="53" t="s">
        <v>649</v>
      </c>
      <c r="H1514" s="53" t="s">
        <v>33</v>
      </c>
      <c r="I1514" s="17" t="s">
        <v>17</v>
      </c>
      <c r="J1514" s="53">
        <v>50.0</v>
      </c>
      <c r="K1514" s="53" t="s">
        <v>650</v>
      </c>
      <c r="L1514" s="18">
        <v>0.75</v>
      </c>
    </row>
    <row r="1515">
      <c r="A1515" s="10"/>
      <c r="B1515" s="10"/>
      <c r="C1515" s="15">
        <v>4.0</v>
      </c>
      <c r="D1515" s="16" t="s">
        <v>22</v>
      </c>
      <c r="F1515" s="17">
        <v>1.0</v>
      </c>
      <c r="G1515" s="17" t="s">
        <v>99</v>
      </c>
      <c r="H1515" s="56">
        <v>6.0</v>
      </c>
      <c r="I1515" s="17" t="s">
        <v>17</v>
      </c>
      <c r="J1515" s="18">
        <v>249.0</v>
      </c>
      <c r="K1515" s="21" t="s">
        <v>23</v>
      </c>
      <c r="L1515" s="18">
        <v>18.68</v>
      </c>
    </row>
    <row r="1516">
      <c r="A1516" s="10"/>
      <c r="B1516" s="10"/>
      <c r="C1516" s="15">
        <v>5.0</v>
      </c>
      <c r="D1516" s="16" t="s">
        <v>186</v>
      </c>
      <c r="F1516" s="17">
        <v>4.0</v>
      </c>
      <c r="G1516" s="17" t="s">
        <v>76</v>
      </c>
      <c r="H1516" s="180" t="s">
        <v>16</v>
      </c>
      <c r="I1516" s="17" t="s">
        <v>16</v>
      </c>
      <c r="J1516" s="18">
        <v>140.0</v>
      </c>
      <c r="K1516" s="18" t="s">
        <v>18</v>
      </c>
      <c r="L1516" s="18">
        <v>18.67</v>
      </c>
    </row>
    <row r="1517">
      <c r="A1517" s="10"/>
      <c r="B1517" s="10"/>
      <c r="C1517" s="15">
        <v>6.0</v>
      </c>
      <c r="D1517" s="16" t="s">
        <v>529</v>
      </c>
      <c r="F1517" s="17">
        <v>3.0</v>
      </c>
      <c r="G1517" s="17" t="s">
        <v>76</v>
      </c>
      <c r="H1517" s="17" t="s">
        <v>16</v>
      </c>
      <c r="I1517" s="17" t="s">
        <v>16</v>
      </c>
      <c r="J1517" s="18">
        <v>5.0</v>
      </c>
      <c r="K1517" s="18" t="s">
        <v>209</v>
      </c>
      <c r="L1517" s="18">
        <v>15.0</v>
      </c>
    </row>
    <row r="1518">
      <c r="A1518" s="10"/>
      <c r="B1518" s="10"/>
      <c r="C1518" s="15">
        <v>7.0</v>
      </c>
      <c r="D1518" s="16" t="s">
        <v>73</v>
      </c>
      <c r="F1518" s="17">
        <v>1.0</v>
      </c>
      <c r="G1518" s="17" t="s">
        <v>99</v>
      </c>
      <c r="H1518" s="56">
        <v>6.0</v>
      </c>
      <c r="I1518" s="17" t="s">
        <v>17</v>
      </c>
      <c r="J1518" s="18">
        <v>190.0</v>
      </c>
      <c r="K1518" s="17" t="s">
        <v>487</v>
      </c>
      <c r="L1518" s="18">
        <v>47.5</v>
      </c>
    </row>
    <row r="1519">
      <c r="A1519" s="10"/>
      <c r="B1519" s="10"/>
      <c r="C1519" s="15">
        <v>8.0</v>
      </c>
      <c r="D1519" s="16"/>
      <c r="F1519" s="17"/>
      <c r="G1519" s="17"/>
      <c r="H1519" s="17"/>
      <c r="I1519" s="17"/>
      <c r="J1519" s="18"/>
      <c r="K1519" s="17"/>
      <c r="L1519" s="23"/>
    </row>
    <row r="1520">
      <c r="A1520" s="10"/>
      <c r="B1520" s="10"/>
      <c r="C1520" s="15">
        <v>9.0</v>
      </c>
      <c r="D1520" s="16" t="s">
        <v>42</v>
      </c>
      <c r="F1520" s="17">
        <v>15.0</v>
      </c>
      <c r="G1520" s="17" t="s">
        <v>15</v>
      </c>
      <c r="H1520" s="17" t="s">
        <v>16</v>
      </c>
      <c r="I1520" s="17" t="s">
        <v>16</v>
      </c>
      <c r="J1520" s="18">
        <v>350.0</v>
      </c>
      <c r="K1520" s="17" t="s">
        <v>43</v>
      </c>
      <c r="L1520" s="23">
        <v>4.0</v>
      </c>
    </row>
    <row r="1521">
      <c r="A1521" s="10"/>
      <c r="B1521" s="10"/>
      <c r="C1521" s="15"/>
      <c r="D1521" s="16" t="s">
        <v>58</v>
      </c>
      <c r="E1521" s="16"/>
      <c r="F1521" s="17"/>
      <c r="G1521" s="17"/>
      <c r="H1521" s="17"/>
      <c r="I1521" s="17"/>
      <c r="J1521" s="18">
        <v>380.0</v>
      </c>
      <c r="K1521" s="17">
        <v>100.0</v>
      </c>
      <c r="L1521" s="56">
        <v>50.0</v>
      </c>
    </row>
    <row r="1522">
      <c r="A1522" s="10"/>
      <c r="B1522" s="10"/>
      <c r="C1522" s="15"/>
      <c r="D1522" s="16" t="s">
        <v>228</v>
      </c>
      <c r="F1522" s="17"/>
      <c r="G1522" s="17"/>
      <c r="H1522" s="17"/>
      <c r="I1522" s="17"/>
      <c r="J1522" s="18">
        <v>343.0</v>
      </c>
      <c r="K1522" s="17">
        <v>100.0</v>
      </c>
      <c r="L1522" s="23">
        <v>170.0</v>
      </c>
    </row>
    <row r="1523">
      <c r="A1523" s="10"/>
      <c r="B1523" s="1"/>
      <c r="C1523" s="1"/>
      <c r="D1523" s="1"/>
      <c r="E1523" s="1"/>
      <c r="F1523" s="1"/>
      <c r="G1523" s="1"/>
      <c r="H1523" s="1"/>
      <c r="I1523" s="1"/>
      <c r="J1523" s="1"/>
      <c r="K1523" s="26" t="s">
        <v>45</v>
      </c>
      <c r="L1523" s="27">
        <f>SUM(L1512:L1522)</f>
        <v>348.12</v>
      </c>
    </row>
    <row r="1524">
      <c r="A1524" s="10"/>
      <c r="B1524" s="28" t="s">
        <v>46</v>
      </c>
      <c r="C1524" s="1"/>
      <c r="D1524" s="1"/>
      <c r="E1524" s="1"/>
      <c r="F1524" s="1"/>
      <c r="G1524" s="1"/>
      <c r="H1524" s="1"/>
      <c r="I1524" s="1"/>
      <c r="J1524" s="1" t="s">
        <v>47</v>
      </c>
      <c r="K1524" s="1"/>
      <c r="L1524" s="29"/>
    </row>
    <row r="1525">
      <c r="A1525" s="10"/>
      <c r="B1525" s="1"/>
      <c r="C1525" s="30">
        <v>11.0</v>
      </c>
      <c r="D1525" s="6" t="s">
        <v>48</v>
      </c>
      <c r="E1525" s="1"/>
      <c r="F1525" s="1"/>
      <c r="G1525" s="31" t="s">
        <v>49</v>
      </c>
      <c r="H1525" s="1"/>
      <c r="I1525" s="1"/>
      <c r="J1525" s="36">
        <v>0.15</v>
      </c>
      <c r="K1525" s="33" t="s">
        <v>45</v>
      </c>
      <c r="L1525" s="27">
        <f>+L1523*J1525</f>
        <v>52.218</v>
      </c>
    </row>
    <row r="1526">
      <c r="A1526" s="10"/>
      <c r="B1526" s="1"/>
      <c r="C1526" s="30"/>
      <c r="D1526" s="1"/>
      <c r="E1526" s="1"/>
      <c r="F1526" s="1"/>
      <c r="G1526" s="1"/>
      <c r="H1526" s="1"/>
      <c r="I1526" s="1"/>
      <c r="J1526" s="1"/>
      <c r="K1526" s="1"/>
      <c r="L1526" s="1"/>
    </row>
    <row r="1527">
      <c r="A1527" s="10"/>
      <c r="B1527" s="28" t="s">
        <v>51</v>
      </c>
      <c r="C1527" s="30"/>
      <c r="D1527" s="1"/>
      <c r="E1527" s="1"/>
      <c r="F1527" s="1"/>
      <c r="G1527" s="1"/>
      <c r="H1527" s="1"/>
      <c r="I1527" s="1"/>
      <c r="J1527" s="1"/>
      <c r="K1527" s="1"/>
      <c r="L1527" s="35"/>
    </row>
    <row r="1528">
      <c r="A1528" s="1"/>
      <c r="B1528" s="1"/>
      <c r="C1528" s="30">
        <v>12.0</v>
      </c>
      <c r="D1528" s="6" t="s">
        <v>52</v>
      </c>
      <c r="E1528" s="1"/>
      <c r="F1528" s="1"/>
      <c r="G1528" s="1"/>
      <c r="H1528" s="1"/>
      <c r="I1528" s="1"/>
      <c r="J1528" s="36">
        <v>0.35</v>
      </c>
      <c r="K1528" s="33" t="s">
        <v>45</v>
      </c>
      <c r="L1528" s="27">
        <f>+L1523*J1528</f>
        <v>121.842</v>
      </c>
    </row>
    <row r="1529">
      <c r="A1529" s="28" t="s">
        <v>46</v>
      </c>
      <c r="B1529" s="1"/>
      <c r="C1529" s="30"/>
      <c r="D1529" s="1"/>
      <c r="E1529" s="1"/>
      <c r="F1529" s="1"/>
      <c r="G1529" s="1"/>
      <c r="H1529" s="1"/>
      <c r="I1529" s="1"/>
      <c r="J1529" s="1"/>
      <c r="K1529" s="1"/>
      <c r="L1529" s="1"/>
    </row>
    <row r="1530">
      <c r="A1530" s="1"/>
      <c r="B1530" s="28" t="s">
        <v>53</v>
      </c>
      <c r="C1530" s="30"/>
      <c r="D1530" s="1"/>
      <c r="E1530" s="1"/>
      <c r="F1530" s="1"/>
      <c r="G1530" s="1"/>
      <c r="H1530" s="1"/>
      <c r="I1530" s="1"/>
      <c r="J1530" s="1"/>
      <c r="K1530" s="1"/>
      <c r="L1530" s="35"/>
    </row>
    <row r="1531">
      <c r="A1531" s="1"/>
      <c r="B1531" s="1"/>
      <c r="C1531" s="30">
        <v>13.0</v>
      </c>
      <c r="D1531" s="6" t="s">
        <v>54</v>
      </c>
      <c r="E1531" s="1"/>
      <c r="F1531" s="1"/>
      <c r="G1531" s="1"/>
      <c r="H1531" s="1"/>
      <c r="I1531" s="1"/>
      <c r="J1531" s="36">
        <v>0.1</v>
      </c>
      <c r="K1531" s="33" t="s">
        <v>45</v>
      </c>
      <c r="L1531" s="27">
        <f>+L1523*J1531</f>
        <v>34.812</v>
      </c>
    </row>
    <row r="1532">
      <c r="A1532" s="28" t="s">
        <v>51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35"/>
    </row>
    <row r="153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37" t="s">
        <v>57</v>
      </c>
      <c r="L1533" s="27">
        <f>+L1531+L1528+L1525+L1523</f>
        <v>556.992</v>
      </c>
    </row>
    <row r="1534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35"/>
    </row>
    <row r="1535">
      <c r="A1535" s="28" t="s">
        <v>53</v>
      </c>
      <c r="B1535" s="1"/>
      <c r="C1535" s="1"/>
      <c r="D1535" s="1"/>
      <c r="E1535" s="1"/>
      <c r="F1535" s="1"/>
      <c r="G1535" s="1"/>
      <c r="H1535" s="1"/>
      <c r="I1535" s="1"/>
      <c r="J1535" s="32">
        <v>0.8</v>
      </c>
      <c r="K1535" s="37" t="s">
        <v>61</v>
      </c>
      <c r="L1535" s="57">
        <f>+L1533*J1535</f>
        <v>445.5936</v>
      </c>
    </row>
    <row r="1536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35"/>
    </row>
    <row r="1537">
      <c r="A1537" s="1"/>
      <c r="B1537" s="1"/>
      <c r="C1537" s="1"/>
      <c r="D1537" s="1"/>
      <c r="E1537" s="1"/>
      <c r="F1537" s="1"/>
      <c r="G1537" s="1"/>
      <c r="H1537" s="1"/>
      <c r="I1537" s="1"/>
      <c r="J1537" s="41"/>
      <c r="K1537" s="42" t="s">
        <v>62</v>
      </c>
      <c r="L1537" s="181">
        <f>+L1535+L1533</f>
        <v>1002.5856</v>
      </c>
    </row>
    <row r="1538">
      <c r="A1538" s="1"/>
      <c r="K1538" s="42"/>
      <c r="L1538" s="43"/>
    </row>
    <row r="1539">
      <c r="A1539" s="1"/>
      <c r="K1539" s="42" t="s">
        <v>62</v>
      </c>
      <c r="L1539" s="43">
        <f>+L1537/48</f>
        <v>20.8872</v>
      </c>
    </row>
    <row r="1540">
      <c r="A1540" s="1"/>
      <c r="B1540" s="1"/>
      <c r="C1540" s="1"/>
      <c r="D1540" s="1"/>
      <c r="E1540" s="1"/>
      <c r="F1540" s="1"/>
      <c r="G1540" s="1"/>
      <c r="H1540" s="1"/>
      <c r="I1540" s="41"/>
      <c r="J1540" s="199"/>
      <c r="K1540" s="200"/>
    </row>
    <row r="1541">
      <c r="A1541" s="1"/>
      <c r="B1541" s="1"/>
      <c r="C1541" s="1"/>
      <c r="D1541" s="1"/>
      <c r="E1541" s="1"/>
      <c r="F1541" s="1"/>
      <c r="G1541" s="1"/>
      <c r="H1541" s="1"/>
      <c r="I1541" s="41"/>
      <c r="J1541" s="199"/>
      <c r="K1541" s="200"/>
    </row>
    <row r="1542">
      <c r="A1542" s="1"/>
      <c r="B1542" s="1"/>
      <c r="C1542" s="1"/>
      <c r="D1542" s="1"/>
      <c r="E1542" s="1"/>
      <c r="F1542" s="1"/>
      <c r="G1542" s="1"/>
      <c r="H1542" s="1"/>
      <c r="I1542" s="41"/>
      <c r="J1542" s="199"/>
      <c r="K1542" s="200"/>
    </row>
    <row r="1543">
      <c r="A1543" s="1"/>
      <c r="B1543" s="1"/>
      <c r="C1543" s="2" t="s">
        <v>0</v>
      </c>
    </row>
    <row r="1544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>
      <c r="A1545" s="1"/>
      <c r="B1545" s="3" t="s">
        <v>1</v>
      </c>
      <c r="C1545" s="4" t="s">
        <v>2</v>
      </c>
      <c r="D1545" s="1"/>
      <c r="E1545" s="1"/>
      <c r="F1545" s="1"/>
      <c r="G1545" s="1"/>
      <c r="H1545" s="1"/>
      <c r="I1545" s="1"/>
      <c r="J1545" s="1"/>
      <c r="K1545" s="1"/>
      <c r="L1545" s="1"/>
    </row>
    <row r="1546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>
      <c r="A1547" s="1"/>
      <c r="B1547" s="5" t="s">
        <v>3</v>
      </c>
      <c r="C1547" s="1"/>
      <c r="D1547" s="6" t="s">
        <v>4</v>
      </c>
      <c r="E1547" s="1"/>
      <c r="F1547" s="1"/>
      <c r="G1547" s="1"/>
      <c r="H1547" s="1"/>
      <c r="I1547" s="1"/>
      <c r="J1547" s="1"/>
      <c r="K1547" s="1"/>
      <c r="L1547" s="1"/>
    </row>
    <row r="1548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>
      <c r="A1549" s="1"/>
      <c r="B1549" s="7" t="s">
        <v>5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>
      <c r="A1550" s="1"/>
      <c r="B1550" s="1"/>
      <c r="C1550" s="8" t="s">
        <v>6</v>
      </c>
      <c r="D1550" s="9"/>
      <c r="E1550" s="9"/>
      <c r="F1550" s="9"/>
      <c r="G1550" s="9"/>
      <c r="H1550" s="9"/>
      <c r="I1550" s="9"/>
      <c r="J1550" s="9"/>
      <c r="K1550" s="9"/>
      <c r="L1550" s="9"/>
    </row>
    <row r="1551">
      <c r="A1551" s="1"/>
      <c r="B1551" s="10"/>
      <c r="C1551" s="11" t="s">
        <v>7</v>
      </c>
      <c r="D1551" s="12" t="s">
        <v>8</v>
      </c>
      <c r="E1551" s="13"/>
      <c r="F1551" s="11" t="s">
        <v>9</v>
      </c>
      <c r="G1551" s="11" t="s">
        <v>10</v>
      </c>
      <c r="H1551" s="11" t="s">
        <v>11</v>
      </c>
      <c r="I1551" s="11" t="s">
        <v>10</v>
      </c>
      <c r="J1551" s="14" t="s">
        <v>12</v>
      </c>
      <c r="K1551" s="14" t="s">
        <v>10</v>
      </c>
      <c r="L1551" s="14" t="s">
        <v>13</v>
      </c>
    </row>
    <row r="1552">
      <c r="A1552" s="1"/>
      <c r="B1552" s="10"/>
      <c r="C1552" s="15">
        <v>1.0</v>
      </c>
      <c r="D1552" s="16" t="s">
        <v>14</v>
      </c>
      <c r="F1552" s="17">
        <v>6.0</v>
      </c>
      <c r="G1552" s="17" t="s">
        <v>15</v>
      </c>
      <c r="H1552" s="17" t="s">
        <v>16</v>
      </c>
      <c r="I1552" s="17" t="s">
        <v>17</v>
      </c>
      <c r="J1552" s="18">
        <v>145.0</v>
      </c>
      <c r="K1552" s="19" t="s">
        <v>18</v>
      </c>
      <c r="L1552" s="18">
        <v>29.0</v>
      </c>
    </row>
    <row r="1553">
      <c r="A1553" s="1"/>
      <c r="B1553" s="10"/>
      <c r="C1553" s="15">
        <v>2.0</v>
      </c>
      <c r="D1553" s="16" t="s">
        <v>19</v>
      </c>
      <c r="F1553" s="17">
        <v>1.0</v>
      </c>
      <c r="G1553" s="17" t="s">
        <v>20</v>
      </c>
      <c r="H1553" s="38">
        <v>43316.0</v>
      </c>
      <c r="I1553" s="17" t="s">
        <v>17</v>
      </c>
      <c r="J1553" s="18">
        <v>132.0</v>
      </c>
      <c r="K1553" s="19" t="s">
        <v>21</v>
      </c>
      <c r="L1553" s="20">
        <v>7.92</v>
      </c>
    </row>
    <row r="1554">
      <c r="A1554" s="1"/>
      <c r="B1554" s="10"/>
      <c r="C1554" s="15">
        <v>3.0</v>
      </c>
      <c r="D1554" s="16" t="s">
        <v>22</v>
      </c>
      <c r="F1554" s="17">
        <v>1.0</v>
      </c>
      <c r="G1554" s="17" t="s">
        <v>20</v>
      </c>
      <c r="H1554" s="38">
        <v>43288.0</v>
      </c>
      <c r="I1554" s="17" t="s">
        <v>17</v>
      </c>
      <c r="J1554" s="18">
        <v>249.0</v>
      </c>
      <c r="K1554" s="21" t="s">
        <v>23</v>
      </c>
      <c r="L1554" s="20">
        <v>23.97</v>
      </c>
    </row>
    <row r="1555">
      <c r="A1555" s="1"/>
      <c r="B1555" s="10"/>
      <c r="C1555" s="15">
        <v>4.0</v>
      </c>
      <c r="D1555" s="16" t="s">
        <v>24</v>
      </c>
      <c r="F1555" s="17" t="s">
        <v>25</v>
      </c>
      <c r="G1555" s="17" t="s">
        <v>20</v>
      </c>
      <c r="H1555" s="38">
        <v>43261.0</v>
      </c>
      <c r="I1555" s="17" t="s">
        <v>17</v>
      </c>
      <c r="J1555" s="18">
        <v>149.0</v>
      </c>
      <c r="K1555" s="19" t="s">
        <v>26</v>
      </c>
      <c r="L1555" s="20">
        <v>19.7</v>
      </c>
    </row>
    <row r="1556">
      <c r="A1556" s="1"/>
      <c r="B1556" s="10"/>
      <c r="C1556" s="15">
        <v>5.0</v>
      </c>
      <c r="D1556" s="16" t="s">
        <v>27</v>
      </c>
      <c r="F1556" s="17">
        <v>1.0</v>
      </c>
      <c r="G1556" s="17" t="s">
        <v>20</v>
      </c>
      <c r="H1556" s="17">
        <v>6.0</v>
      </c>
      <c r="I1556" s="17" t="s">
        <v>17</v>
      </c>
      <c r="J1556" s="18">
        <v>454.0</v>
      </c>
      <c r="K1556" s="19" t="s">
        <v>28</v>
      </c>
      <c r="L1556" s="18">
        <v>42.56</v>
      </c>
    </row>
    <row r="1557">
      <c r="A1557" s="1"/>
      <c r="B1557" s="10"/>
      <c r="C1557" s="15">
        <v>6.0</v>
      </c>
      <c r="D1557" s="16" t="s">
        <v>29</v>
      </c>
      <c r="F1557" s="22">
        <v>42767.0</v>
      </c>
      <c r="G1557" s="17" t="s">
        <v>20</v>
      </c>
      <c r="H1557" s="17">
        <v>2.0</v>
      </c>
      <c r="I1557" s="17" t="s">
        <v>17</v>
      </c>
      <c r="J1557" s="18">
        <v>119.0</v>
      </c>
      <c r="K1557" s="19" t="s">
        <v>30</v>
      </c>
      <c r="L1557" s="18">
        <v>34.0</v>
      </c>
    </row>
    <row r="1558">
      <c r="A1558" s="1"/>
      <c r="B1558" s="10"/>
      <c r="C1558" s="15">
        <v>7.0</v>
      </c>
      <c r="D1558" s="16" t="s">
        <v>31</v>
      </c>
      <c r="F1558" s="17">
        <v>2.0</v>
      </c>
      <c r="G1558" s="17" t="s">
        <v>32</v>
      </c>
      <c r="H1558" s="17" t="s">
        <v>33</v>
      </c>
      <c r="I1558" s="17" t="s">
        <v>17</v>
      </c>
      <c r="J1558" s="18">
        <v>55.0</v>
      </c>
      <c r="K1558" s="19" t="s">
        <v>34</v>
      </c>
      <c r="L1558" s="18">
        <v>0.57</v>
      </c>
    </row>
    <row r="1559">
      <c r="A1559" s="1"/>
      <c r="B1559" s="10"/>
      <c r="C1559" s="15">
        <v>8.0</v>
      </c>
      <c r="D1559" s="16" t="s">
        <v>35</v>
      </c>
      <c r="F1559" s="17">
        <v>2.0</v>
      </c>
      <c r="G1559" s="17" t="s">
        <v>32</v>
      </c>
      <c r="H1559" s="17" t="s">
        <v>36</v>
      </c>
      <c r="I1559" s="17" t="s">
        <v>17</v>
      </c>
      <c r="J1559" s="18">
        <v>77.0</v>
      </c>
      <c r="K1559" s="19" t="s">
        <v>37</v>
      </c>
      <c r="L1559" s="20">
        <v>1.35</v>
      </c>
    </row>
    <row r="1560">
      <c r="A1560" s="1"/>
      <c r="B1560" s="10"/>
      <c r="C1560" s="15">
        <v>9.0</v>
      </c>
      <c r="D1560" s="16" t="s">
        <v>38</v>
      </c>
      <c r="F1560" s="17">
        <v>2.0</v>
      </c>
      <c r="G1560" s="17" t="s">
        <v>32</v>
      </c>
      <c r="H1560" s="17" t="s">
        <v>33</v>
      </c>
      <c r="I1560" s="17" t="s">
        <v>17</v>
      </c>
      <c r="J1560" s="18">
        <v>179.0</v>
      </c>
      <c r="K1560" s="17" t="s">
        <v>39</v>
      </c>
      <c r="L1560" s="18">
        <v>51.14</v>
      </c>
    </row>
    <row r="1561">
      <c r="A1561" s="1"/>
      <c r="B1561" s="10"/>
      <c r="C1561" s="17">
        <v>10.0</v>
      </c>
      <c r="D1561" s="16"/>
      <c r="F1561" s="17"/>
      <c r="G1561" s="17"/>
      <c r="H1561" s="17"/>
      <c r="I1561" s="17"/>
      <c r="J1561" s="18"/>
      <c r="K1561" s="17"/>
      <c r="L1561" s="23"/>
    </row>
    <row r="1562">
      <c r="A1562" s="1"/>
      <c r="B1562" s="10"/>
      <c r="C1562" s="17">
        <v>11.0</v>
      </c>
      <c r="D1562" s="16" t="s">
        <v>42</v>
      </c>
      <c r="F1562" s="17">
        <v>15.0</v>
      </c>
      <c r="G1562" s="17" t="s">
        <v>15</v>
      </c>
      <c r="H1562" s="17" t="s">
        <v>16</v>
      </c>
      <c r="I1562" s="17" t="s">
        <v>16</v>
      </c>
      <c r="J1562" s="18">
        <v>350.0</v>
      </c>
      <c r="K1562" s="17" t="s">
        <v>43</v>
      </c>
      <c r="L1562" s="23">
        <v>4.0</v>
      </c>
    </row>
    <row r="1563">
      <c r="A1563" s="1"/>
      <c r="B1563" s="10"/>
      <c r="C1563" s="17">
        <v>12.0</v>
      </c>
      <c r="D1563" s="16" t="s">
        <v>58</v>
      </c>
      <c r="E1563" s="16"/>
      <c r="F1563" s="17"/>
      <c r="G1563" s="17"/>
      <c r="H1563" s="17"/>
      <c r="I1563" s="17"/>
      <c r="J1563" s="18">
        <v>380.0</v>
      </c>
      <c r="K1563" s="17">
        <v>100.0</v>
      </c>
      <c r="L1563" s="56">
        <v>50.0</v>
      </c>
    </row>
    <row r="1564">
      <c r="A1564" s="1"/>
      <c r="B1564" s="10"/>
      <c r="C1564" s="17">
        <v>13.0</v>
      </c>
      <c r="D1564" s="16" t="s">
        <v>228</v>
      </c>
      <c r="F1564" s="17"/>
      <c r="G1564" s="17"/>
      <c r="H1564" s="17"/>
      <c r="I1564" s="17"/>
      <c r="J1564" s="18">
        <v>343.0</v>
      </c>
      <c r="K1564" s="17">
        <v>100.0</v>
      </c>
      <c r="L1564" s="23">
        <v>170.0</v>
      </c>
    </row>
    <row r="1565">
      <c r="A1565" s="1"/>
      <c r="B1565" s="10"/>
      <c r="C1565" s="17">
        <v>14.0</v>
      </c>
      <c r="D1565" s="16"/>
      <c r="F1565" s="17"/>
      <c r="G1565" s="17"/>
      <c r="H1565" s="17"/>
      <c r="I1565" s="17"/>
      <c r="J1565" s="18"/>
      <c r="K1565" s="17"/>
    </row>
    <row r="1566">
      <c r="A1566" s="1"/>
      <c r="B1566" s="10"/>
      <c r="C1566" s="15"/>
      <c r="F1566" s="15"/>
      <c r="G1566" s="15"/>
      <c r="H1566" s="15"/>
      <c r="I1566" s="15"/>
      <c r="J1566" s="24"/>
      <c r="K1566" s="15"/>
      <c r="L1566" s="25"/>
    </row>
    <row r="1567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26" t="s">
        <v>45</v>
      </c>
      <c r="L1567" s="27">
        <f>SUM(L1552:L1566)</f>
        <v>434.21</v>
      </c>
    </row>
    <row r="1568">
      <c r="A1568" s="1"/>
      <c r="B1568" s="28" t="s">
        <v>46</v>
      </c>
      <c r="C1568" s="1"/>
      <c r="D1568" s="1"/>
      <c r="E1568" s="1"/>
      <c r="F1568" s="1"/>
      <c r="G1568" s="1"/>
      <c r="H1568" s="1"/>
      <c r="I1568" s="1"/>
      <c r="J1568" s="1" t="s">
        <v>47</v>
      </c>
      <c r="K1568" s="1"/>
      <c r="L1568" s="29"/>
    </row>
    <row r="1569">
      <c r="A1569" s="1"/>
      <c r="B1569" s="1"/>
      <c r="C1569" s="30">
        <v>11.0</v>
      </c>
      <c r="D1569" s="6" t="s">
        <v>48</v>
      </c>
      <c r="E1569" s="1"/>
      <c r="F1569" s="1"/>
      <c r="G1569" s="31" t="s">
        <v>49</v>
      </c>
      <c r="H1569" s="1"/>
      <c r="I1569" s="1"/>
      <c r="J1569" s="32">
        <v>0.2</v>
      </c>
      <c r="K1569" s="33" t="s">
        <v>45</v>
      </c>
      <c r="L1569" s="27">
        <f>+L1567*J1569</f>
        <v>86.842</v>
      </c>
    </row>
    <row r="1570">
      <c r="A1570" s="1"/>
      <c r="B1570" s="1"/>
      <c r="C1570" s="30"/>
      <c r="D1570" s="1"/>
      <c r="E1570" s="1"/>
      <c r="F1570" s="1"/>
      <c r="G1570" s="1"/>
      <c r="H1570" s="1"/>
      <c r="I1570" s="1"/>
      <c r="J1570" s="1"/>
      <c r="K1570" s="1"/>
      <c r="L1570" s="1"/>
    </row>
    <row r="1571">
      <c r="A1571" s="1"/>
      <c r="B1571" s="28" t="s">
        <v>51</v>
      </c>
      <c r="C1571" s="30"/>
      <c r="D1571" s="1"/>
      <c r="E1571" s="1"/>
      <c r="F1571" s="1"/>
      <c r="G1571" s="1"/>
      <c r="H1571" s="1"/>
      <c r="I1571" s="1"/>
      <c r="J1571" s="1"/>
      <c r="K1571" s="1"/>
      <c r="L1571" s="35"/>
    </row>
    <row r="1572">
      <c r="A1572" s="1"/>
      <c r="B1572" s="1"/>
      <c r="C1572" s="30">
        <v>12.0</v>
      </c>
      <c r="D1572" s="6" t="s">
        <v>52</v>
      </c>
      <c r="E1572" s="1"/>
      <c r="F1572" s="1"/>
      <c r="G1572" s="1"/>
      <c r="H1572" s="1"/>
      <c r="I1572" s="1"/>
      <c r="J1572" s="32">
        <v>0.3</v>
      </c>
      <c r="K1572" s="33" t="s">
        <v>45</v>
      </c>
      <c r="L1572" s="27">
        <f>+L1567*J1572</f>
        <v>130.263</v>
      </c>
    </row>
    <row r="1573">
      <c r="A1573" s="1"/>
      <c r="B1573" s="1"/>
      <c r="C1573" s="30"/>
      <c r="D1573" s="1"/>
      <c r="E1573" s="1"/>
      <c r="F1573" s="1"/>
      <c r="G1573" s="1"/>
      <c r="H1573" s="1"/>
      <c r="I1573" s="1"/>
      <c r="J1573" s="1"/>
      <c r="K1573" s="1"/>
      <c r="L1573" s="1"/>
    </row>
    <row r="1574">
      <c r="A1574" s="1"/>
      <c r="B1574" s="28" t="s">
        <v>53</v>
      </c>
      <c r="C1574" s="30"/>
      <c r="D1574" s="1"/>
      <c r="E1574" s="1"/>
      <c r="F1574" s="1"/>
      <c r="G1574" s="1"/>
      <c r="H1574" s="1"/>
      <c r="I1574" s="1"/>
      <c r="J1574" s="1"/>
      <c r="K1574" s="1"/>
      <c r="L1574" s="35"/>
    </row>
    <row r="1575">
      <c r="A1575" s="1"/>
      <c r="B1575" s="1"/>
      <c r="C1575" s="30">
        <v>13.0</v>
      </c>
      <c r="D1575" s="6" t="s">
        <v>54</v>
      </c>
      <c r="E1575" s="1"/>
      <c r="F1575" s="1"/>
      <c r="G1575" s="1"/>
      <c r="H1575" s="1"/>
      <c r="I1575" s="1"/>
      <c r="J1575" s="36">
        <v>0.1</v>
      </c>
      <c r="K1575" s="33" t="s">
        <v>45</v>
      </c>
      <c r="L1575" s="27">
        <f>+L1567*J1575</f>
        <v>43.421</v>
      </c>
    </row>
    <row r="1576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35"/>
    </row>
    <row r="1577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37" t="s">
        <v>57</v>
      </c>
      <c r="L1577" s="27">
        <f>+L1575+L1572+L1569+L1567</f>
        <v>694.736</v>
      </c>
    </row>
    <row r="1578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35"/>
    </row>
    <row r="1579">
      <c r="A1579" s="1"/>
      <c r="B1579" s="1"/>
      <c r="C1579" s="1"/>
      <c r="D1579" s="1"/>
      <c r="E1579" s="1"/>
      <c r="F1579" s="1"/>
      <c r="G1579" s="1"/>
      <c r="H1579" s="1"/>
      <c r="I1579" s="1"/>
      <c r="J1579" s="32">
        <v>0.71</v>
      </c>
      <c r="K1579" s="37" t="s">
        <v>61</v>
      </c>
      <c r="L1579" s="40">
        <f>+L1577*J1579</f>
        <v>493.26256</v>
      </c>
    </row>
    <row r="1580">
      <c r="A1580" s="1"/>
      <c r="B1580" s="1"/>
      <c r="C1580" s="1"/>
      <c r="D1580" s="1"/>
      <c r="E1580" s="23"/>
      <c r="F1580" s="1"/>
      <c r="G1580" s="1"/>
      <c r="H1580" s="1"/>
      <c r="I1580" s="1"/>
      <c r="J1580" s="1"/>
      <c r="K1580" s="1"/>
      <c r="L1580" s="35"/>
    </row>
    <row r="1581">
      <c r="A1581" s="1"/>
      <c r="B1581" s="1"/>
      <c r="C1581" s="1"/>
      <c r="D1581" s="1"/>
      <c r="E1581" s="23"/>
      <c r="F1581" s="1"/>
      <c r="G1581" s="1"/>
      <c r="H1581" s="1"/>
      <c r="I1581" s="1"/>
      <c r="J1581" s="41"/>
      <c r="K1581" s="42" t="s">
        <v>62</v>
      </c>
      <c r="L1581" s="27">
        <f>+L1579+L1577</f>
        <v>1187.99856</v>
      </c>
    </row>
    <row r="1582">
      <c r="A1582" s="1"/>
      <c r="E1582" s="23"/>
    </row>
    <row r="1583">
      <c r="A1583" s="1"/>
      <c r="E1583" s="23"/>
      <c r="K1583" s="42" t="s">
        <v>62</v>
      </c>
      <c r="L1583" s="43">
        <f>+L1581/48</f>
        <v>24.74997</v>
      </c>
    </row>
    <row r="1584">
      <c r="A1584" s="1"/>
      <c r="B1584" s="1"/>
      <c r="C1584" s="1"/>
      <c r="D1584" s="1"/>
      <c r="E1584" s="1"/>
      <c r="F1584" s="1"/>
      <c r="G1584" s="1"/>
      <c r="H1584" s="1"/>
      <c r="I1584" s="41"/>
      <c r="J1584" s="199"/>
      <c r="K1584" s="200"/>
    </row>
    <row r="1585">
      <c r="A1585" s="1"/>
      <c r="B1585" s="1"/>
      <c r="C1585" s="1"/>
      <c r="D1585" s="1"/>
      <c r="E1585" s="1"/>
      <c r="F1585" s="1"/>
      <c r="G1585" s="1"/>
      <c r="H1585" s="1"/>
      <c r="I1585" s="41"/>
      <c r="J1585" s="199"/>
      <c r="K1585" s="200"/>
    </row>
    <row r="1586">
      <c r="A1586" s="1"/>
      <c r="B1586" s="1"/>
      <c r="C1586" s="1"/>
      <c r="D1586" s="1"/>
      <c r="E1586" s="1"/>
      <c r="F1586" s="1"/>
      <c r="G1586" s="1"/>
      <c r="H1586" s="1"/>
      <c r="I1586" s="41"/>
      <c r="J1586" s="199"/>
      <c r="K1586" s="200"/>
    </row>
    <row r="1587">
      <c r="A1587" s="1"/>
      <c r="B1587" s="1"/>
      <c r="C1587" s="1"/>
      <c r="D1587" s="1"/>
      <c r="E1587" s="1"/>
      <c r="F1587" s="1"/>
      <c r="G1587" s="1"/>
      <c r="H1587" s="1"/>
      <c r="I1587" s="41"/>
      <c r="J1587" s="199"/>
      <c r="K1587" s="200"/>
    </row>
    <row r="1588">
      <c r="A1588" s="1"/>
      <c r="B1588" s="1"/>
      <c r="C1588" s="1"/>
      <c r="D1588" s="1"/>
      <c r="E1588" s="1"/>
      <c r="F1588" s="1"/>
      <c r="G1588" s="1"/>
      <c r="H1588" s="1"/>
      <c r="I1588" s="41"/>
      <c r="J1588" s="199"/>
      <c r="K1588" s="200"/>
    </row>
    <row r="1589">
      <c r="A1589" s="1"/>
      <c r="B1589" s="1"/>
      <c r="C1589" s="1"/>
      <c r="D1589" s="1"/>
      <c r="E1589" s="1"/>
      <c r="F1589" s="1"/>
      <c r="G1589" s="1"/>
      <c r="H1589" s="1"/>
      <c r="I1589" s="41"/>
      <c r="J1589" s="199"/>
      <c r="K1589" s="200"/>
    </row>
    <row r="1590">
      <c r="A1590" s="1"/>
      <c r="B1590" s="1"/>
      <c r="C1590" s="1"/>
      <c r="D1590" s="1"/>
      <c r="E1590" s="1"/>
      <c r="F1590" s="1"/>
      <c r="G1590" s="1"/>
      <c r="H1590" s="1"/>
      <c r="I1590" s="41"/>
      <c r="J1590" s="199"/>
      <c r="K1590" s="200"/>
    </row>
    <row r="1591">
      <c r="A1591" s="1"/>
      <c r="B1591" s="1"/>
      <c r="C1591" s="1"/>
      <c r="D1591" s="1"/>
      <c r="E1591" s="1"/>
      <c r="F1591" s="1"/>
      <c r="G1591" s="1"/>
      <c r="H1591" s="1"/>
      <c r="I1591" s="41"/>
      <c r="J1591" s="199"/>
      <c r="K1591" s="200"/>
    </row>
    <row r="1592">
      <c r="A1592" s="1"/>
      <c r="B1592" s="1"/>
      <c r="C1592" s="1"/>
      <c r="D1592" s="1"/>
      <c r="E1592" s="1"/>
      <c r="F1592" s="1"/>
      <c r="G1592" s="1"/>
      <c r="H1592" s="1"/>
      <c r="I1592" s="41"/>
      <c r="J1592" s="199"/>
      <c r="K1592" s="200"/>
    </row>
    <row r="1593">
      <c r="A1593" s="1"/>
      <c r="B1593" s="1"/>
      <c r="C1593" s="1"/>
      <c r="D1593" s="1"/>
      <c r="E1593" s="1"/>
      <c r="F1593" s="1"/>
      <c r="G1593" s="1"/>
      <c r="H1593" s="1"/>
      <c r="I1593" s="41"/>
      <c r="J1593" s="199"/>
      <c r="K1593" s="200"/>
    </row>
    <row r="1594">
      <c r="A1594" s="1"/>
      <c r="B1594" s="1"/>
      <c r="C1594" s="1"/>
      <c r="D1594" s="1"/>
      <c r="E1594" s="1"/>
      <c r="F1594" s="1"/>
      <c r="G1594" s="1"/>
      <c r="H1594" s="1"/>
      <c r="I1594" s="41"/>
      <c r="J1594" s="199"/>
      <c r="K1594" s="200"/>
    </row>
    <row r="1595">
      <c r="A1595" s="1"/>
      <c r="B1595" s="1"/>
      <c r="C1595" s="1"/>
      <c r="D1595" s="1"/>
      <c r="E1595" s="1"/>
      <c r="F1595" s="1"/>
      <c r="G1595" s="1"/>
      <c r="H1595" s="1"/>
      <c r="I1595" s="41"/>
      <c r="J1595" s="199"/>
      <c r="K1595" s="200"/>
    </row>
    <row r="1596">
      <c r="A1596" s="1"/>
      <c r="B1596" s="1"/>
      <c r="C1596" s="1"/>
      <c r="D1596" s="1"/>
      <c r="E1596" s="1"/>
      <c r="F1596" s="1"/>
      <c r="G1596" s="1"/>
      <c r="H1596" s="1"/>
      <c r="I1596" s="41"/>
      <c r="J1596" s="199"/>
      <c r="K1596" s="200"/>
    </row>
    <row r="1597">
      <c r="A1597" s="1"/>
      <c r="B1597" s="1"/>
      <c r="C1597" s="1"/>
      <c r="D1597" s="1"/>
      <c r="E1597" s="1"/>
      <c r="F1597" s="1"/>
      <c r="G1597" s="1"/>
      <c r="H1597" s="1"/>
      <c r="I1597" s="41"/>
      <c r="J1597" s="199"/>
      <c r="K1597" s="200"/>
    </row>
    <row r="1598">
      <c r="A1598" s="1"/>
      <c r="B1598" s="1"/>
      <c r="C1598" s="1"/>
      <c r="D1598" s="1"/>
      <c r="E1598" s="1"/>
      <c r="F1598" s="1"/>
      <c r="G1598" s="1"/>
      <c r="H1598" s="1"/>
      <c r="I1598" s="41"/>
      <c r="J1598" s="199"/>
      <c r="K1598" s="200"/>
    </row>
    <row r="1599">
      <c r="A1599" s="1"/>
      <c r="B1599" s="1"/>
      <c r="C1599" s="1"/>
      <c r="D1599" s="1"/>
      <c r="E1599" s="1"/>
      <c r="F1599" s="1"/>
      <c r="G1599" s="1"/>
      <c r="H1599" s="1"/>
      <c r="I1599" s="41"/>
      <c r="J1599" s="199"/>
      <c r="K1599" s="200"/>
    </row>
    <row r="1600">
      <c r="A1600" s="1"/>
      <c r="B1600" s="1"/>
      <c r="C1600" s="1"/>
      <c r="D1600" s="1"/>
      <c r="E1600" s="1"/>
      <c r="F1600" s="1"/>
      <c r="G1600" s="1"/>
      <c r="H1600" s="1"/>
      <c r="I1600" s="41"/>
      <c r="J1600" s="199"/>
      <c r="K1600" s="200"/>
    </row>
    <row r="1601">
      <c r="A1601" s="1"/>
      <c r="B1601" s="1"/>
      <c r="C1601" s="1"/>
      <c r="D1601" s="1"/>
      <c r="E1601" s="1"/>
      <c r="F1601" s="1"/>
      <c r="G1601" s="1"/>
      <c r="H1601" s="1"/>
      <c r="I1601" s="41"/>
      <c r="J1601" s="199"/>
      <c r="K1601" s="200"/>
    </row>
    <row r="1602">
      <c r="A1602" s="1"/>
      <c r="B1602" s="1"/>
      <c r="C1602" s="1"/>
      <c r="D1602" s="1"/>
      <c r="E1602" s="1"/>
      <c r="F1602" s="1"/>
      <c r="G1602" s="1"/>
      <c r="H1602" s="1"/>
      <c r="I1602" s="41"/>
      <c r="J1602" s="199"/>
      <c r="K1602" s="200"/>
    </row>
    <row r="1603">
      <c r="A1603" s="1"/>
      <c r="B1603" s="1"/>
      <c r="C1603" s="1"/>
      <c r="D1603" s="1"/>
      <c r="E1603" s="1"/>
      <c r="F1603" s="1"/>
      <c r="G1603" s="1"/>
      <c r="H1603" s="1"/>
      <c r="I1603" s="41"/>
      <c r="J1603" s="199"/>
      <c r="K1603" s="200"/>
    </row>
    <row r="1604">
      <c r="A1604" s="1"/>
      <c r="B1604" s="1"/>
      <c r="C1604" s="1"/>
      <c r="D1604" s="1"/>
      <c r="E1604" s="1"/>
      <c r="F1604" s="1"/>
      <c r="G1604" s="1"/>
      <c r="H1604" s="1"/>
      <c r="I1604" s="41"/>
      <c r="J1604" s="199"/>
      <c r="K1604" s="200"/>
    </row>
    <row r="1605">
      <c r="A1605" s="1"/>
      <c r="B1605" s="1"/>
      <c r="C1605" s="1"/>
      <c r="D1605" s="1"/>
      <c r="E1605" s="1"/>
      <c r="F1605" s="1"/>
      <c r="G1605" s="1"/>
      <c r="H1605" s="1"/>
      <c r="I1605" s="41"/>
      <c r="J1605" s="199"/>
      <c r="K1605" s="200"/>
    </row>
    <row r="1606">
      <c r="A1606" s="1"/>
      <c r="B1606" s="1"/>
      <c r="C1606" s="1"/>
      <c r="D1606" s="1"/>
      <c r="E1606" s="1"/>
      <c r="F1606" s="1"/>
      <c r="G1606" s="1"/>
      <c r="H1606" s="1"/>
      <c r="I1606" s="41"/>
      <c r="J1606" s="199"/>
      <c r="K1606" s="200"/>
    </row>
    <row r="1607">
      <c r="A1607" s="1"/>
      <c r="B1607" s="1"/>
      <c r="C1607" s="1"/>
      <c r="D1607" s="1"/>
      <c r="E1607" s="1"/>
      <c r="F1607" s="1"/>
      <c r="G1607" s="1"/>
      <c r="H1607" s="1"/>
      <c r="I1607" s="41"/>
      <c r="J1607" s="199"/>
      <c r="K1607" s="200"/>
    </row>
    <row r="1608">
      <c r="A1608" s="1"/>
      <c r="B1608" s="1"/>
      <c r="C1608" s="1"/>
      <c r="D1608" s="1"/>
      <c r="E1608" s="1"/>
      <c r="F1608" s="1"/>
      <c r="G1608" s="1"/>
      <c r="H1608" s="1"/>
      <c r="I1608" s="41"/>
      <c r="J1608" s="199"/>
      <c r="K1608" s="200"/>
    </row>
    <row r="1609">
      <c r="A1609" s="1"/>
      <c r="B1609" s="1"/>
      <c r="C1609" s="1"/>
      <c r="D1609" s="1"/>
      <c r="E1609" s="1"/>
      <c r="F1609" s="1"/>
      <c r="G1609" s="1"/>
      <c r="H1609" s="1"/>
      <c r="I1609" s="41"/>
      <c r="J1609" s="199"/>
      <c r="K1609" s="200"/>
    </row>
    <row r="1610">
      <c r="A1610" s="1"/>
      <c r="B1610" s="1"/>
      <c r="C1610" s="1"/>
      <c r="D1610" s="1"/>
      <c r="E1610" s="1"/>
      <c r="F1610" s="1"/>
      <c r="G1610" s="1"/>
      <c r="H1610" s="1"/>
      <c r="I1610" s="41"/>
      <c r="J1610" s="199"/>
      <c r="K1610" s="200"/>
    </row>
    <row r="1611">
      <c r="A1611" s="1"/>
      <c r="B1611" s="1"/>
      <c r="C1611" s="1"/>
      <c r="D1611" s="1"/>
      <c r="E1611" s="1"/>
      <c r="F1611" s="1"/>
      <c r="G1611" s="1"/>
      <c r="H1611" s="1"/>
      <c r="I1611" s="41"/>
      <c r="J1611" s="199"/>
      <c r="K1611" s="200"/>
    </row>
    <row r="1612">
      <c r="A1612" s="1"/>
      <c r="B1612" s="1"/>
      <c r="C1612" s="1"/>
      <c r="D1612" s="1"/>
      <c r="E1612" s="1"/>
      <c r="F1612" s="1"/>
      <c r="G1612" s="1"/>
      <c r="H1612" s="1"/>
      <c r="I1612" s="41"/>
      <c r="J1612" s="199"/>
      <c r="K1612" s="200"/>
    </row>
    <row r="1613">
      <c r="A1613" s="1"/>
      <c r="B1613" s="1"/>
      <c r="C1613" s="1"/>
      <c r="D1613" s="1"/>
      <c r="E1613" s="1"/>
      <c r="F1613" s="1"/>
      <c r="G1613" s="1"/>
      <c r="H1613" s="1"/>
      <c r="I1613" s="41"/>
      <c r="J1613" s="199"/>
      <c r="K1613" s="200"/>
    </row>
    <row r="1614">
      <c r="A1614" s="1"/>
      <c r="B1614" s="1"/>
      <c r="C1614" s="1"/>
      <c r="D1614" s="1"/>
      <c r="E1614" s="1"/>
      <c r="F1614" s="1"/>
      <c r="G1614" s="1"/>
      <c r="H1614" s="1"/>
      <c r="I1614" s="41"/>
      <c r="J1614" s="199"/>
      <c r="K1614" s="200"/>
    </row>
    <row r="1615">
      <c r="A1615" s="1"/>
      <c r="B1615" s="1"/>
      <c r="C1615" s="1"/>
      <c r="D1615" s="1"/>
      <c r="E1615" s="1"/>
      <c r="F1615" s="1"/>
      <c r="G1615" s="1"/>
      <c r="H1615" s="1"/>
      <c r="I1615" s="41"/>
      <c r="J1615" s="199"/>
      <c r="K1615" s="200"/>
    </row>
    <row r="1616">
      <c r="A1616" s="1"/>
      <c r="B1616" s="1"/>
      <c r="C1616" s="1"/>
      <c r="D1616" s="1"/>
      <c r="E1616" s="1"/>
      <c r="F1616" s="1"/>
      <c r="G1616" s="1"/>
      <c r="H1616" s="1"/>
      <c r="I1616" s="41"/>
      <c r="J1616" s="199"/>
      <c r="K1616" s="200"/>
    </row>
    <row r="1617">
      <c r="A1617" s="1"/>
      <c r="B1617" s="1"/>
      <c r="C1617" s="1"/>
      <c r="D1617" s="1"/>
      <c r="E1617" s="1"/>
      <c r="F1617" s="1"/>
      <c r="G1617" s="1"/>
      <c r="H1617" s="1"/>
      <c r="I1617" s="41"/>
      <c r="J1617" s="199"/>
      <c r="K1617" s="200"/>
    </row>
    <row r="1618">
      <c r="A1618" s="1"/>
      <c r="B1618" s="1"/>
      <c r="C1618" s="1"/>
      <c r="D1618" s="1"/>
      <c r="E1618" s="1"/>
      <c r="F1618" s="1"/>
      <c r="G1618" s="1"/>
      <c r="H1618" s="1"/>
      <c r="I1618" s="41"/>
      <c r="J1618" s="199"/>
      <c r="K1618" s="200"/>
    </row>
    <row r="1619">
      <c r="A1619" s="1"/>
      <c r="B1619" s="1"/>
      <c r="C1619" s="1"/>
      <c r="D1619" s="1"/>
      <c r="E1619" s="1"/>
      <c r="F1619" s="1"/>
      <c r="G1619" s="1"/>
      <c r="H1619" s="1"/>
      <c r="I1619" s="41"/>
      <c r="J1619" s="199"/>
      <c r="K1619" s="200"/>
    </row>
    <row r="1620">
      <c r="A1620" s="1"/>
      <c r="B1620" s="1"/>
      <c r="C1620" s="1"/>
      <c r="D1620" s="1"/>
      <c r="E1620" s="1"/>
      <c r="F1620" s="1"/>
      <c r="G1620" s="1"/>
      <c r="H1620" s="1"/>
      <c r="I1620" s="41"/>
      <c r="J1620" s="199"/>
      <c r="K1620" s="200"/>
    </row>
    <row r="1621">
      <c r="A1621" s="1"/>
      <c r="B1621" s="1"/>
      <c r="C1621" s="1"/>
      <c r="D1621" s="1"/>
      <c r="E1621" s="1"/>
      <c r="F1621" s="1"/>
      <c r="G1621" s="1"/>
      <c r="H1621" s="1"/>
      <c r="I1621" s="41"/>
      <c r="J1621" s="199"/>
      <c r="K1621" s="200"/>
    </row>
    <row r="1622">
      <c r="A1622" s="1"/>
      <c r="B1622" s="1"/>
      <c r="C1622" s="1"/>
      <c r="D1622" s="1"/>
      <c r="E1622" s="1"/>
      <c r="F1622" s="1"/>
      <c r="G1622" s="1"/>
      <c r="H1622" s="1"/>
      <c r="I1622" s="41"/>
      <c r="J1622" s="199"/>
      <c r="K1622" s="200"/>
    </row>
    <row r="1623">
      <c r="A1623" s="1"/>
      <c r="B1623" s="1"/>
      <c r="C1623" s="1"/>
      <c r="D1623" s="1"/>
      <c r="E1623" s="1"/>
      <c r="F1623" s="1"/>
      <c r="G1623" s="1"/>
      <c r="H1623" s="1"/>
      <c r="I1623" s="41"/>
      <c r="J1623" s="199"/>
      <c r="K1623" s="200"/>
    </row>
    <row r="1624">
      <c r="A1624" s="1"/>
      <c r="B1624" s="1"/>
      <c r="C1624" s="1"/>
      <c r="D1624" s="1"/>
      <c r="E1624" s="1"/>
      <c r="F1624" s="1"/>
      <c r="G1624" s="1"/>
      <c r="H1624" s="1"/>
      <c r="I1624" s="41"/>
      <c r="J1624" s="199"/>
      <c r="K1624" s="200"/>
    </row>
    <row r="1625">
      <c r="A1625" s="1"/>
      <c r="B1625" s="1"/>
      <c r="C1625" s="1"/>
      <c r="D1625" s="1"/>
      <c r="E1625" s="1"/>
      <c r="F1625" s="1"/>
      <c r="G1625" s="1"/>
      <c r="H1625" s="1"/>
      <c r="I1625" s="41"/>
      <c r="J1625" s="199"/>
      <c r="K1625" s="200"/>
    </row>
    <row r="1626">
      <c r="A1626" s="1"/>
      <c r="B1626" s="1"/>
      <c r="C1626" s="1"/>
      <c r="D1626" s="1"/>
      <c r="E1626" s="1"/>
      <c r="F1626" s="1"/>
      <c r="G1626" s="1"/>
      <c r="H1626" s="1"/>
      <c r="I1626" s="41"/>
      <c r="J1626" s="199"/>
      <c r="K1626" s="200"/>
    </row>
    <row r="1627">
      <c r="A1627" s="1"/>
      <c r="B1627" s="1"/>
      <c r="C1627" s="1"/>
      <c r="D1627" s="1"/>
      <c r="E1627" s="1"/>
      <c r="F1627" s="1"/>
      <c r="G1627" s="1"/>
      <c r="H1627" s="1"/>
      <c r="I1627" s="41"/>
      <c r="J1627" s="199"/>
      <c r="K1627" s="200"/>
    </row>
    <row r="1628">
      <c r="A1628" s="1"/>
      <c r="B1628" s="1"/>
      <c r="C1628" s="1"/>
      <c r="D1628" s="1"/>
      <c r="E1628" s="1"/>
      <c r="F1628" s="1"/>
      <c r="G1628" s="1"/>
      <c r="H1628" s="1"/>
      <c r="I1628" s="41"/>
      <c r="J1628" s="199"/>
      <c r="K1628" s="200"/>
    </row>
    <row r="1629">
      <c r="A1629" s="1"/>
      <c r="B1629" s="1"/>
      <c r="C1629" s="1"/>
      <c r="D1629" s="1"/>
      <c r="E1629" s="1"/>
      <c r="F1629" s="1"/>
      <c r="G1629" s="1"/>
      <c r="H1629" s="1"/>
      <c r="I1629" s="41"/>
      <c r="J1629" s="199"/>
      <c r="K1629" s="200"/>
    </row>
    <row r="1630">
      <c r="A1630" s="1"/>
      <c r="B1630" s="1"/>
      <c r="C1630" s="1"/>
      <c r="D1630" s="1"/>
      <c r="E1630" s="1"/>
      <c r="F1630" s="1"/>
      <c r="G1630" s="1"/>
      <c r="H1630" s="1"/>
      <c r="I1630" s="41"/>
      <c r="J1630" s="199"/>
      <c r="K1630" s="200"/>
    </row>
    <row r="1631">
      <c r="A1631" s="1"/>
      <c r="B1631" s="1"/>
      <c r="C1631" s="1"/>
      <c r="D1631" s="1"/>
      <c r="E1631" s="1"/>
      <c r="F1631" s="1"/>
      <c r="G1631" s="1"/>
      <c r="H1631" s="1"/>
      <c r="I1631" s="41"/>
      <c r="J1631" s="199"/>
      <c r="K1631" s="200"/>
    </row>
    <row r="1632">
      <c r="A1632" s="1"/>
      <c r="B1632" s="1"/>
      <c r="C1632" s="1"/>
      <c r="D1632" s="1"/>
      <c r="E1632" s="1"/>
      <c r="F1632" s="1"/>
      <c r="G1632" s="1"/>
      <c r="H1632" s="1"/>
      <c r="I1632" s="41"/>
      <c r="J1632" s="199"/>
      <c r="K1632" s="200"/>
    </row>
    <row r="1633">
      <c r="A1633" s="1"/>
      <c r="B1633" s="1"/>
      <c r="C1633" s="1"/>
      <c r="D1633" s="1"/>
      <c r="E1633" s="1"/>
      <c r="F1633" s="1"/>
      <c r="G1633" s="1"/>
      <c r="H1633" s="1"/>
      <c r="I1633" s="41"/>
      <c r="J1633" s="199"/>
      <c r="K1633" s="200"/>
    </row>
    <row r="1634">
      <c r="A1634" s="1"/>
      <c r="B1634" s="1"/>
      <c r="C1634" s="1"/>
      <c r="D1634" s="1"/>
      <c r="E1634" s="1"/>
      <c r="F1634" s="1"/>
      <c r="G1634" s="1"/>
      <c r="H1634" s="1"/>
      <c r="I1634" s="41"/>
      <c r="J1634" s="199"/>
      <c r="K1634" s="200"/>
    </row>
    <row r="1635">
      <c r="A1635" s="1"/>
      <c r="B1635" s="1"/>
      <c r="C1635" s="1"/>
      <c r="D1635" s="1"/>
      <c r="E1635" s="1"/>
      <c r="F1635" s="1"/>
      <c r="G1635" s="1"/>
      <c r="H1635" s="1"/>
      <c r="I1635" s="41"/>
      <c r="J1635" s="199"/>
      <c r="K1635" s="200"/>
    </row>
    <row r="1636">
      <c r="A1636" s="1"/>
      <c r="B1636" s="1"/>
      <c r="C1636" s="1"/>
      <c r="D1636" s="1"/>
      <c r="E1636" s="1"/>
      <c r="F1636" s="1"/>
      <c r="G1636" s="1"/>
      <c r="H1636" s="1"/>
      <c r="I1636" s="41"/>
      <c r="J1636" s="199"/>
      <c r="K1636" s="200"/>
    </row>
    <row r="1637">
      <c r="A1637" s="1"/>
      <c r="B1637" s="1"/>
      <c r="C1637" s="1"/>
      <c r="D1637" s="1"/>
      <c r="E1637" s="1"/>
      <c r="F1637" s="1"/>
      <c r="G1637" s="1"/>
      <c r="H1637" s="1"/>
      <c r="I1637" s="41"/>
      <c r="J1637" s="199"/>
      <c r="K1637" s="200"/>
    </row>
    <row r="1638">
      <c r="A1638" s="1"/>
      <c r="B1638" s="1"/>
      <c r="C1638" s="1"/>
      <c r="D1638" s="1"/>
      <c r="E1638" s="1"/>
      <c r="F1638" s="1"/>
      <c r="G1638" s="1"/>
      <c r="H1638" s="1"/>
      <c r="I1638" s="41"/>
      <c r="J1638" s="199"/>
      <c r="K1638" s="200"/>
    </row>
    <row r="1639">
      <c r="A1639" s="1"/>
      <c r="B1639" s="1"/>
      <c r="C1639" s="1"/>
      <c r="D1639" s="1"/>
      <c r="E1639" s="1"/>
      <c r="F1639" s="1"/>
      <c r="G1639" s="1"/>
      <c r="H1639" s="1"/>
      <c r="I1639" s="41"/>
      <c r="J1639" s="199"/>
      <c r="K1639" s="200"/>
    </row>
    <row r="1640">
      <c r="A1640" s="1"/>
      <c r="B1640" s="1"/>
      <c r="C1640" s="1"/>
      <c r="D1640" s="1"/>
      <c r="E1640" s="1"/>
      <c r="F1640" s="1"/>
      <c r="G1640" s="1"/>
      <c r="H1640" s="1"/>
      <c r="I1640" s="41"/>
      <c r="J1640" s="199"/>
      <c r="K1640" s="200"/>
    </row>
    <row r="1641">
      <c r="A1641" s="1"/>
      <c r="B1641" s="1"/>
      <c r="C1641" s="1"/>
      <c r="D1641" s="1"/>
      <c r="E1641" s="1"/>
      <c r="F1641" s="1"/>
      <c r="G1641" s="1"/>
      <c r="H1641" s="1"/>
      <c r="I1641" s="41"/>
      <c r="J1641" s="199"/>
      <c r="K1641" s="200"/>
    </row>
    <row r="1642">
      <c r="A1642" s="1"/>
      <c r="B1642" s="1"/>
      <c r="C1642" s="1"/>
      <c r="D1642" s="1"/>
      <c r="E1642" s="1"/>
      <c r="F1642" s="1"/>
      <c r="G1642" s="1"/>
      <c r="H1642" s="1"/>
      <c r="I1642" s="41"/>
      <c r="J1642" s="199"/>
      <c r="K1642" s="200"/>
    </row>
    <row r="1643">
      <c r="A1643" s="1"/>
      <c r="B1643" s="1"/>
      <c r="C1643" s="1"/>
      <c r="D1643" s="1"/>
      <c r="E1643" s="1"/>
      <c r="F1643" s="1"/>
      <c r="G1643" s="1"/>
      <c r="H1643" s="1"/>
      <c r="I1643" s="41"/>
      <c r="J1643" s="199"/>
      <c r="K1643" s="200"/>
    </row>
    <row r="1644">
      <c r="A1644" s="1"/>
      <c r="B1644" s="1"/>
      <c r="C1644" s="1"/>
      <c r="D1644" s="1"/>
      <c r="E1644" s="1"/>
      <c r="F1644" s="1"/>
      <c r="G1644" s="1"/>
      <c r="H1644" s="1"/>
      <c r="I1644" s="41"/>
      <c r="J1644" s="199"/>
      <c r="K1644" s="200"/>
    </row>
    <row r="1645">
      <c r="A1645" s="1"/>
      <c r="B1645" s="1"/>
      <c r="C1645" s="1"/>
      <c r="D1645" s="1"/>
      <c r="E1645" s="1"/>
      <c r="F1645" s="1"/>
      <c r="G1645" s="1"/>
      <c r="H1645" s="1"/>
      <c r="I1645" s="41"/>
      <c r="J1645" s="199"/>
      <c r="K1645" s="200"/>
    </row>
    <row r="1646">
      <c r="A1646" s="1"/>
      <c r="B1646" s="1"/>
      <c r="C1646" s="1"/>
      <c r="D1646" s="1"/>
      <c r="E1646" s="1"/>
      <c r="F1646" s="1"/>
      <c r="G1646" s="1"/>
      <c r="H1646" s="1"/>
      <c r="I1646" s="41"/>
      <c r="J1646" s="199"/>
      <c r="K1646" s="200"/>
    </row>
    <row r="1647">
      <c r="A1647" s="1"/>
      <c r="B1647" s="1"/>
      <c r="C1647" s="1"/>
      <c r="D1647" s="1"/>
      <c r="E1647" s="1"/>
      <c r="F1647" s="1"/>
      <c r="G1647" s="1"/>
      <c r="H1647" s="1"/>
      <c r="I1647" s="41"/>
      <c r="J1647" s="199"/>
      <c r="K1647" s="200"/>
    </row>
    <row r="1648">
      <c r="A1648" s="1"/>
      <c r="B1648" s="1"/>
      <c r="C1648" s="1"/>
      <c r="D1648" s="1"/>
      <c r="E1648" s="1"/>
      <c r="F1648" s="1"/>
      <c r="G1648" s="1"/>
      <c r="H1648" s="1"/>
      <c r="I1648" s="41"/>
      <c r="J1648" s="199"/>
      <c r="K1648" s="200"/>
    </row>
    <row r="1649">
      <c r="A1649" s="1"/>
      <c r="B1649" s="1"/>
      <c r="C1649" s="1"/>
      <c r="D1649" s="1"/>
      <c r="E1649" s="1"/>
      <c r="F1649" s="1"/>
      <c r="G1649" s="1"/>
      <c r="H1649" s="1"/>
      <c r="I1649" s="41"/>
      <c r="J1649" s="199"/>
      <c r="K1649" s="200"/>
    </row>
    <row r="1650">
      <c r="A1650" s="1"/>
      <c r="B1650" s="1"/>
      <c r="C1650" s="1"/>
      <c r="D1650" s="1"/>
      <c r="E1650" s="1"/>
      <c r="F1650" s="1"/>
      <c r="G1650" s="1"/>
      <c r="H1650" s="1"/>
      <c r="I1650" s="41"/>
      <c r="J1650" s="199"/>
      <c r="K1650" s="200"/>
    </row>
    <row r="1651">
      <c r="A1651" s="1"/>
      <c r="B1651" s="1"/>
      <c r="C1651" s="1"/>
      <c r="D1651" s="1"/>
      <c r="E1651" s="1"/>
      <c r="F1651" s="1"/>
      <c r="G1651" s="1"/>
      <c r="H1651" s="1"/>
      <c r="I1651" s="41"/>
      <c r="J1651" s="199"/>
      <c r="K1651" s="200"/>
    </row>
    <row r="1652">
      <c r="A1652" s="1"/>
      <c r="B1652" s="1"/>
      <c r="C1652" s="1"/>
      <c r="D1652" s="1"/>
      <c r="E1652" s="1"/>
      <c r="F1652" s="1"/>
      <c r="G1652" s="1"/>
      <c r="H1652" s="1"/>
      <c r="I1652" s="41"/>
      <c r="J1652" s="199"/>
      <c r="K1652" s="200"/>
    </row>
    <row r="1653">
      <c r="A1653" s="1"/>
      <c r="B1653" s="1"/>
      <c r="C1653" s="1"/>
      <c r="D1653" s="1"/>
      <c r="E1653" s="1"/>
      <c r="F1653" s="1"/>
      <c r="G1653" s="1"/>
      <c r="H1653" s="1"/>
      <c r="I1653" s="41"/>
      <c r="J1653" s="199"/>
      <c r="K1653" s="200"/>
    </row>
    <row r="1654">
      <c r="A1654" s="1"/>
      <c r="B1654" s="1"/>
      <c r="C1654" s="1"/>
      <c r="D1654" s="1"/>
      <c r="E1654" s="1"/>
      <c r="F1654" s="1"/>
      <c r="G1654" s="1"/>
      <c r="H1654" s="1"/>
      <c r="I1654" s="41"/>
      <c r="J1654" s="199"/>
      <c r="K1654" s="200"/>
    </row>
    <row r="1655">
      <c r="A1655" s="1"/>
      <c r="B1655" s="1"/>
      <c r="C1655" s="1"/>
      <c r="D1655" s="1"/>
      <c r="E1655" s="1"/>
      <c r="F1655" s="1"/>
      <c r="G1655" s="1"/>
      <c r="H1655" s="1"/>
      <c r="I1655" s="41"/>
      <c r="J1655" s="199"/>
      <c r="K1655" s="200"/>
    </row>
    <row r="1656">
      <c r="A1656" s="1"/>
      <c r="B1656" s="1"/>
      <c r="C1656" s="1"/>
      <c r="D1656" s="1"/>
      <c r="E1656" s="1"/>
      <c r="F1656" s="1"/>
      <c r="G1656" s="1"/>
      <c r="H1656" s="1"/>
      <c r="I1656" s="41"/>
      <c r="J1656" s="199"/>
      <c r="K1656" s="200"/>
    </row>
    <row r="1657">
      <c r="A1657" s="1"/>
      <c r="B1657" s="1"/>
      <c r="C1657" s="1"/>
      <c r="D1657" s="1"/>
      <c r="E1657" s="1"/>
      <c r="F1657" s="1"/>
      <c r="G1657" s="1"/>
      <c r="H1657" s="1"/>
      <c r="I1657" s="41"/>
      <c r="J1657" s="199"/>
      <c r="K1657" s="200"/>
    </row>
    <row r="1658">
      <c r="A1658" s="1"/>
      <c r="B1658" s="1"/>
      <c r="C1658" s="1"/>
      <c r="D1658" s="1"/>
      <c r="E1658" s="1"/>
      <c r="F1658" s="1"/>
      <c r="G1658" s="1"/>
      <c r="H1658" s="1"/>
      <c r="I1658" s="41"/>
      <c r="J1658" s="199"/>
      <c r="K1658" s="200"/>
    </row>
    <row r="1659">
      <c r="A1659" s="1"/>
      <c r="B1659" s="1"/>
      <c r="C1659" s="1"/>
      <c r="D1659" s="1"/>
      <c r="E1659" s="1"/>
      <c r="F1659" s="1"/>
      <c r="G1659" s="1"/>
      <c r="H1659" s="1"/>
      <c r="I1659" s="41"/>
      <c r="J1659" s="199"/>
      <c r="K1659" s="200"/>
    </row>
    <row r="1660">
      <c r="A1660" s="1"/>
      <c r="B1660" s="1"/>
      <c r="C1660" s="1"/>
      <c r="D1660" s="1"/>
      <c r="E1660" s="1"/>
      <c r="F1660" s="1"/>
      <c r="G1660" s="1"/>
      <c r="H1660" s="1"/>
      <c r="I1660" s="41"/>
      <c r="J1660" s="199"/>
      <c r="K1660" s="200"/>
    </row>
    <row r="1661">
      <c r="A1661" s="1"/>
      <c r="B1661" s="1"/>
      <c r="C1661" s="1"/>
      <c r="D1661" s="1"/>
      <c r="E1661" s="1"/>
      <c r="F1661" s="1"/>
      <c r="G1661" s="1"/>
      <c r="H1661" s="1"/>
      <c r="I1661" s="41"/>
      <c r="J1661" s="199"/>
      <c r="K1661" s="200"/>
    </row>
    <row r="1662">
      <c r="A1662" s="1"/>
      <c r="B1662" s="1"/>
      <c r="C1662" s="1"/>
      <c r="D1662" s="1"/>
      <c r="E1662" s="1"/>
      <c r="F1662" s="1"/>
      <c r="G1662" s="1"/>
      <c r="H1662" s="1"/>
      <c r="I1662" s="41"/>
      <c r="J1662" s="199"/>
      <c r="K1662" s="200"/>
    </row>
    <row r="1663">
      <c r="A1663" s="1"/>
      <c r="B1663" s="1"/>
      <c r="C1663" s="1"/>
      <c r="D1663" s="1"/>
      <c r="E1663" s="1"/>
      <c r="F1663" s="1"/>
      <c r="G1663" s="1"/>
      <c r="H1663" s="1"/>
      <c r="I1663" s="41"/>
      <c r="J1663" s="199"/>
      <c r="K1663" s="200"/>
    </row>
    <row r="1664">
      <c r="A1664" s="1"/>
      <c r="B1664" s="1"/>
      <c r="C1664" s="1"/>
      <c r="D1664" s="1"/>
      <c r="E1664" s="1"/>
      <c r="F1664" s="1"/>
      <c r="G1664" s="1"/>
      <c r="H1664" s="1"/>
      <c r="I1664" s="41"/>
      <c r="J1664" s="199"/>
      <c r="K1664" s="200"/>
    </row>
    <row r="1665">
      <c r="A1665" s="1"/>
      <c r="B1665" s="1"/>
      <c r="C1665" s="1"/>
      <c r="D1665" s="1"/>
      <c r="E1665" s="1"/>
      <c r="F1665" s="1"/>
      <c r="G1665" s="1"/>
      <c r="H1665" s="1"/>
      <c r="I1665" s="41"/>
      <c r="J1665" s="199"/>
      <c r="K1665" s="200"/>
    </row>
    <row r="1666">
      <c r="A1666" s="1"/>
      <c r="B1666" s="1"/>
      <c r="C1666" s="1"/>
      <c r="D1666" s="1"/>
      <c r="E1666" s="1"/>
      <c r="F1666" s="1"/>
      <c r="G1666" s="1"/>
      <c r="H1666" s="1"/>
      <c r="I1666" s="41"/>
      <c r="J1666" s="199"/>
      <c r="K1666" s="200"/>
    </row>
    <row r="1667">
      <c r="A1667" s="1"/>
      <c r="B1667" s="1"/>
      <c r="C1667" s="1"/>
      <c r="D1667" s="1"/>
      <c r="E1667" s="1"/>
      <c r="F1667" s="1"/>
      <c r="G1667" s="1"/>
      <c r="H1667" s="1"/>
      <c r="I1667" s="41"/>
      <c r="J1667" s="199"/>
      <c r="K1667" s="200"/>
    </row>
    <row r="1668">
      <c r="A1668" s="1"/>
      <c r="B1668" s="1"/>
      <c r="C1668" s="1"/>
      <c r="D1668" s="1"/>
      <c r="E1668" s="1"/>
      <c r="F1668" s="1"/>
      <c r="G1668" s="1"/>
      <c r="H1668" s="1"/>
      <c r="I1668" s="41"/>
      <c r="J1668" s="199"/>
      <c r="K1668" s="200"/>
    </row>
    <row r="1669">
      <c r="A1669" s="1"/>
      <c r="B1669" s="1"/>
      <c r="C1669" s="1"/>
      <c r="D1669" s="1"/>
      <c r="E1669" s="1"/>
      <c r="F1669" s="1"/>
      <c r="G1669" s="1"/>
      <c r="H1669" s="1"/>
      <c r="I1669" s="41"/>
      <c r="J1669" s="199"/>
      <c r="K1669" s="200"/>
    </row>
    <row r="1670">
      <c r="A1670" s="1"/>
      <c r="B1670" s="1"/>
      <c r="C1670" s="1"/>
      <c r="D1670" s="1"/>
      <c r="E1670" s="1"/>
      <c r="F1670" s="1"/>
      <c r="G1670" s="1"/>
      <c r="H1670" s="1"/>
      <c r="I1670" s="41"/>
      <c r="J1670" s="199"/>
      <c r="K1670" s="200"/>
    </row>
    <row r="1671">
      <c r="A1671" s="1"/>
      <c r="B1671" s="1"/>
      <c r="C1671" s="1"/>
      <c r="D1671" s="1"/>
      <c r="E1671" s="1"/>
      <c r="F1671" s="1"/>
      <c r="G1671" s="1"/>
      <c r="H1671" s="1"/>
      <c r="I1671" s="41"/>
      <c r="J1671" s="199"/>
      <c r="K1671" s="200"/>
    </row>
    <row r="1672">
      <c r="A1672" s="1"/>
      <c r="B1672" s="1"/>
      <c r="C1672" s="1"/>
      <c r="D1672" s="1"/>
      <c r="E1672" s="1"/>
      <c r="F1672" s="1"/>
      <c r="G1672" s="1"/>
      <c r="H1672" s="1"/>
      <c r="I1672" s="41"/>
      <c r="J1672" s="199"/>
      <c r="K1672" s="200"/>
    </row>
    <row r="1673">
      <c r="A1673" s="1"/>
      <c r="B1673" s="1"/>
      <c r="C1673" s="1"/>
      <c r="D1673" s="1"/>
      <c r="E1673" s="1"/>
      <c r="F1673" s="1"/>
      <c r="G1673" s="1"/>
      <c r="H1673" s="1"/>
      <c r="I1673" s="41"/>
      <c r="J1673" s="199"/>
      <c r="K1673" s="200"/>
    </row>
    <row r="1674">
      <c r="A1674" s="1"/>
      <c r="B1674" s="1"/>
      <c r="C1674" s="1"/>
      <c r="D1674" s="1"/>
      <c r="E1674" s="1"/>
      <c r="F1674" s="1"/>
      <c r="G1674" s="1"/>
      <c r="H1674" s="1"/>
      <c r="I1674" s="41"/>
      <c r="J1674" s="199"/>
      <c r="K1674" s="200"/>
    </row>
    <row r="1675">
      <c r="A1675" s="1"/>
      <c r="B1675" s="1"/>
      <c r="C1675" s="1"/>
      <c r="D1675" s="1"/>
      <c r="E1675" s="1"/>
      <c r="F1675" s="1"/>
      <c r="G1675" s="1"/>
      <c r="H1675" s="1"/>
      <c r="I1675" s="41"/>
      <c r="J1675" s="199"/>
      <c r="K1675" s="200"/>
    </row>
    <row r="1676">
      <c r="A1676" s="1"/>
      <c r="B1676" s="1"/>
      <c r="C1676" s="1"/>
      <c r="D1676" s="1"/>
      <c r="E1676" s="1"/>
      <c r="F1676" s="1"/>
      <c r="G1676" s="1"/>
      <c r="H1676" s="1"/>
      <c r="I1676" s="41"/>
      <c r="J1676" s="199"/>
      <c r="K1676" s="200"/>
    </row>
    <row r="1677">
      <c r="A1677" s="1"/>
      <c r="B1677" s="1"/>
      <c r="C1677" s="1"/>
      <c r="D1677" s="1"/>
      <c r="E1677" s="1"/>
      <c r="F1677" s="1"/>
      <c r="G1677" s="1"/>
      <c r="H1677" s="1"/>
      <c r="I1677" s="41"/>
      <c r="J1677" s="199"/>
      <c r="K1677" s="200"/>
    </row>
    <row r="1678">
      <c r="A1678" s="1"/>
      <c r="B1678" s="1"/>
      <c r="C1678" s="1"/>
      <c r="D1678" s="1"/>
      <c r="E1678" s="1"/>
      <c r="F1678" s="1"/>
      <c r="G1678" s="1"/>
      <c r="H1678" s="1"/>
      <c r="I1678" s="41"/>
      <c r="J1678" s="199"/>
      <c r="K1678" s="200"/>
    </row>
    <row r="1679">
      <c r="A1679" s="1"/>
      <c r="B1679" s="1"/>
      <c r="C1679" s="1"/>
      <c r="D1679" s="1"/>
      <c r="E1679" s="1"/>
      <c r="F1679" s="1"/>
      <c r="G1679" s="1"/>
      <c r="H1679" s="1"/>
      <c r="I1679" s="41"/>
      <c r="J1679" s="199"/>
      <c r="K1679" s="200"/>
    </row>
    <row r="1680">
      <c r="A1680" s="1"/>
      <c r="B1680" s="1"/>
      <c r="C1680" s="1"/>
      <c r="D1680" s="1"/>
      <c r="E1680" s="1"/>
      <c r="F1680" s="1"/>
      <c r="G1680" s="1"/>
      <c r="H1680" s="1"/>
      <c r="I1680" s="41"/>
      <c r="J1680" s="199"/>
      <c r="K1680" s="200"/>
    </row>
    <row r="1681">
      <c r="A1681" s="1"/>
      <c r="B1681" s="1"/>
      <c r="C1681" s="1"/>
      <c r="D1681" s="1"/>
      <c r="E1681" s="1"/>
      <c r="F1681" s="1"/>
      <c r="G1681" s="1"/>
      <c r="H1681" s="1"/>
      <c r="I1681" s="41"/>
      <c r="J1681" s="199"/>
      <c r="K1681" s="200"/>
    </row>
    <row r="1682">
      <c r="A1682" s="1"/>
      <c r="B1682" s="1"/>
      <c r="C1682" s="1"/>
      <c r="D1682" s="1"/>
      <c r="E1682" s="1"/>
      <c r="F1682" s="1"/>
      <c r="G1682" s="1"/>
      <c r="H1682" s="1"/>
      <c r="I1682" s="41"/>
      <c r="J1682" s="199"/>
      <c r="K1682" s="200"/>
    </row>
    <row r="1683">
      <c r="A1683" s="1"/>
      <c r="B1683" s="1"/>
      <c r="C1683" s="1"/>
      <c r="D1683" s="1"/>
      <c r="E1683" s="1"/>
      <c r="F1683" s="1"/>
      <c r="G1683" s="1"/>
      <c r="H1683" s="1"/>
      <c r="I1683" s="41"/>
      <c r="J1683" s="199"/>
      <c r="K1683" s="200"/>
    </row>
    <row r="1684">
      <c r="A1684" s="1"/>
      <c r="B1684" s="1"/>
      <c r="C1684" s="1"/>
      <c r="D1684" s="1"/>
      <c r="E1684" s="1"/>
      <c r="F1684" s="1"/>
      <c r="G1684" s="1"/>
      <c r="H1684" s="1"/>
      <c r="I1684" s="41"/>
      <c r="J1684" s="199"/>
      <c r="K1684" s="200"/>
    </row>
    <row r="1685">
      <c r="A1685" s="1"/>
      <c r="B1685" s="1"/>
      <c r="C1685" s="1"/>
      <c r="D1685" s="1"/>
      <c r="E1685" s="1"/>
      <c r="F1685" s="1"/>
      <c r="G1685" s="1"/>
      <c r="H1685" s="1"/>
      <c r="I1685" s="41"/>
      <c r="J1685" s="199"/>
      <c r="K1685" s="200"/>
    </row>
    <row r="1686">
      <c r="A1686" s="1"/>
      <c r="B1686" s="1"/>
      <c r="C1686" s="1"/>
      <c r="D1686" s="1"/>
      <c r="E1686" s="1"/>
      <c r="F1686" s="1"/>
      <c r="G1686" s="1"/>
      <c r="H1686" s="1"/>
      <c r="I1686" s="41"/>
      <c r="J1686" s="199"/>
      <c r="K1686" s="200"/>
    </row>
    <row r="1687">
      <c r="A1687" s="1"/>
      <c r="B1687" s="1"/>
      <c r="C1687" s="1"/>
      <c r="D1687" s="1"/>
      <c r="E1687" s="1"/>
      <c r="F1687" s="1"/>
      <c r="G1687" s="1"/>
      <c r="H1687" s="1"/>
      <c r="I1687" s="41"/>
      <c r="J1687" s="199"/>
      <c r="K1687" s="200"/>
    </row>
    <row r="1688">
      <c r="A1688" s="1"/>
      <c r="B1688" s="1"/>
      <c r="C1688" s="1"/>
      <c r="D1688" s="1"/>
      <c r="E1688" s="1"/>
      <c r="F1688" s="1"/>
      <c r="G1688" s="1"/>
      <c r="H1688" s="1"/>
      <c r="I1688" s="41"/>
      <c r="J1688" s="199"/>
      <c r="K1688" s="200"/>
    </row>
    <row r="1689">
      <c r="A1689" s="1"/>
      <c r="B1689" s="1"/>
      <c r="C1689" s="1"/>
      <c r="D1689" s="1"/>
      <c r="E1689" s="1"/>
      <c r="F1689" s="1"/>
      <c r="G1689" s="1"/>
      <c r="H1689" s="1"/>
      <c r="I1689" s="41"/>
      <c r="J1689" s="199"/>
      <c r="K1689" s="200"/>
    </row>
    <row r="1690">
      <c r="A1690" s="1"/>
      <c r="B1690" s="1"/>
      <c r="C1690" s="1"/>
      <c r="D1690" s="1"/>
      <c r="E1690" s="1"/>
      <c r="F1690" s="1"/>
      <c r="G1690" s="1"/>
      <c r="H1690" s="1"/>
      <c r="I1690" s="41"/>
      <c r="J1690" s="199"/>
      <c r="K1690" s="200"/>
    </row>
    <row r="1691">
      <c r="A1691" s="1"/>
      <c r="B1691" s="1"/>
      <c r="C1691" s="1"/>
      <c r="D1691" s="1"/>
      <c r="E1691" s="1"/>
      <c r="F1691" s="1"/>
      <c r="G1691" s="1"/>
      <c r="H1691" s="1"/>
      <c r="I1691" s="41"/>
      <c r="J1691" s="199"/>
      <c r="K1691" s="200"/>
    </row>
    <row r="1692">
      <c r="A1692" s="1"/>
      <c r="B1692" s="1"/>
      <c r="C1692" s="1"/>
      <c r="D1692" s="1"/>
      <c r="E1692" s="1"/>
      <c r="F1692" s="1"/>
      <c r="G1692" s="1"/>
      <c r="H1692" s="1"/>
      <c r="I1692" s="41"/>
      <c r="J1692" s="199"/>
      <c r="K1692" s="200"/>
    </row>
    <row r="1693">
      <c r="A1693" s="1"/>
      <c r="B1693" s="1"/>
      <c r="C1693" s="1"/>
      <c r="D1693" s="1"/>
      <c r="E1693" s="1"/>
      <c r="F1693" s="1"/>
      <c r="G1693" s="1"/>
      <c r="H1693" s="1"/>
      <c r="I1693" s="41"/>
      <c r="J1693" s="199"/>
      <c r="K1693" s="200"/>
    </row>
    <row r="1694">
      <c r="A1694" s="1"/>
      <c r="B1694" s="1"/>
      <c r="C1694" s="1"/>
      <c r="D1694" s="1"/>
      <c r="E1694" s="1"/>
      <c r="F1694" s="1"/>
      <c r="G1694" s="1"/>
      <c r="H1694" s="1"/>
      <c r="I1694" s="41"/>
      <c r="J1694" s="199"/>
      <c r="K1694" s="200"/>
    </row>
    <row r="1695">
      <c r="A1695" s="1"/>
      <c r="B1695" s="1"/>
      <c r="C1695" s="1"/>
      <c r="D1695" s="1"/>
      <c r="E1695" s="1"/>
      <c r="F1695" s="1"/>
      <c r="G1695" s="1"/>
      <c r="H1695" s="1"/>
      <c r="I1695" s="41"/>
      <c r="J1695" s="199"/>
      <c r="K1695" s="200"/>
    </row>
    <row r="1696">
      <c r="A1696" s="1"/>
      <c r="B1696" s="1"/>
      <c r="C1696" s="1"/>
      <c r="D1696" s="1"/>
      <c r="E1696" s="1"/>
      <c r="F1696" s="1"/>
      <c r="G1696" s="1"/>
      <c r="H1696" s="1"/>
      <c r="I1696" s="41"/>
      <c r="J1696" s="199"/>
      <c r="K1696" s="200"/>
    </row>
    <row r="1697">
      <c r="A1697" s="1"/>
      <c r="B1697" s="1"/>
      <c r="C1697" s="1"/>
      <c r="D1697" s="1"/>
      <c r="E1697" s="1"/>
      <c r="F1697" s="1"/>
      <c r="G1697" s="1"/>
      <c r="H1697" s="1"/>
      <c r="I1697" s="41"/>
      <c r="J1697" s="199"/>
      <c r="K1697" s="200"/>
    </row>
    <row r="1698">
      <c r="A1698" s="1"/>
      <c r="B1698" s="1"/>
      <c r="C1698" s="1"/>
      <c r="D1698" s="1"/>
      <c r="E1698" s="1"/>
      <c r="F1698" s="1"/>
      <c r="G1698" s="1"/>
      <c r="H1698" s="1"/>
      <c r="I1698" s="41"/>
      <c r="J1698" s="199"/>
      <c r="K1698" s="200"/>
    </row>
    <row r="1699">
      <c r="A1699" s="1"/>
      <c r="B1699" s="1"/>
      <c r="C1699" s="1"/>
      <c r="D1699" s="1"/>
      <c r="E1699" s="1"/>
      <c r="F1699" s="1"/>
      <c r="G1699" s="1"/>
      <c r="H1699" s="1"/>
      <c r="I1699" s="41"/>
      <c r="J1699" s="199"/>
      <c r="K1699" s="200"/>
    </row>
    <row r="1700">
      <c r="A1700" s="1"/>
      <c r="B1700" s="1"/>
      <c r="C1700" s="1"/>
      <c r="D1700" s="1"/>
      <c r="E1700" s="1"/>
      <c r="F1700" s="1"/>
      <c r="G1700" s="1"/>
      <c r="H1700" s="1"/>
      <c r="I1700" s="41"/>
      <c r="J1700" s="199"/>
      <c r="K1700" s="200"/>
    </row>
    <row r="1701">
      <c r="A1701" s="1"/>
      <c r="B1701" s="1"/>
      <c r="C1701" s="1"/>
      <c r="D1701" s="1"/>
      <c r="E1701" s="1"/>
      <c r="F1701" s="1"/>
      <c r="G1701" s="1"/>
      <c r="H1701" s="1"/>
      <c r="I1701" s="41"/>
      <c r="J1701" s="199"/>
      <c r="K1701" s="200"/>
    </row>
    <row r="1702">
      <c r="A1702" s="1"/>
      <c r="B1702" s="1"/>
      <c r="C1702" s="1"/>
      <c r="D1702" s="1"/>
      <c r="E1702" s="1"/>
      <c r="F1702" s="1"/>
      <c r="G1702" s="1"/>
      <c r="H1702" s="1"/>
      <c r="I1702" s="41"/>
      <c r="J1702" s="199"/>
      <c r="K1702" s="200"/>
    </row>
    <row r="1703">
      <c r="A1703" s="1"/>
      <c r="B1703" s="1"/>
      <c r="C1703" s="1"/>
      <c r="D1703" s="1"/>
      <c r="E1703" s="1"/>
      <c r="F1703" s="1"/>
      <c r="G1703" s="1"/>
      <c r="H1703" s="1"/>
      <c r="I1703" s="41"/>
      <c r="J1703" s="199"/>
      <c r="K1703" s="200"/>
    </row>
    <row r="1704">
      <c r="A1704" s="1"/>
      <c r="B1704" s="1"/>
      <c r="C1704" s="1"/>
      <c r="D1704" s="1"/>
      <c r="E1704" s="1"/>
      <c r="F1704" s="1"/>
      <c r="G1704" s="1"/>
      <c r="H1704" s="1"/>
      <c r="I1704" s="41"/>
      <c r="J1704" s="199"/>
      <c r="K1704" s="200"/>
    </row>
    <row r="1705">
      <c r="A1705" s="1"/>
      <c r="B1705" s="1"/>
      <c r="C1705" s="1"/>
      <c r="D1705" s="1"/>
      <c r="E1705" s="1"/>
      <c r="F1705" s="1"/>
      <c r="G1705" s="1"/>
      <c r="H1705" s="1"/>
      <c r="I1705" s="41"/>
      <c r="J1705" s="199"/>
      <c r="K1705" s="200"/>
    </row>
    <row r="1706">
      <c r="A1706" s="1"/>
      <c r="B1706" s="1"/>
      <c r="C1706" s="1"/>
      <c r="D1706" s="1"/>
      <c r="E1706" s="1"/>
      <c r="F1706" s="1"/>
      <c r="G1706" s="1"/>
      <c r="H1706" s="1"/>
      <c r="I1706" s="41"/>
      <c r="J1706" s="199"/>
      <c r="K1706" s="200"/>
    </row>
    <row r="1707">
      <c r="A1707" s="1"/>
      <c r="B1707" s="1"/>
      <c r="C1707" s="1"/>
      <c r="D1707" s="1"/>
      <c r="E1707" s="1"/>
      <c r="F1707" s="1"/>
      <c r="G1707" s="1"/>
      <c r="H1707" s="1"/>
      <c r="I1707" s="41"/>
      <c r="J1707" s="199"/>
      <c r="K1707" s="200"/>
    </row>
    <row r="1708">
      <c r="A1708" s="1"/>
      <c r="B1708" s="1"/>
      <c r="C1708" s="1"/>
      <c r="D1708" s="1"/>
      <c r="E1708" s="1"/>
      <c r="F1708" s="1"/>
      <c r="G1708" s="1"/>
      <c r="H1708" s="1"/>
      <c r="I1708" s="41"/>
      <c r="J1708" s="199"/>
      <c r="K1708" s="200"/>
    </row>
    <row r="1709">
      <c r="A1709" s="1"/>
      <c r="B1709" s="1"/>
      <c r="C1709" s="1"/>
      <c r="D1709" s="1"/>
      <c r="E1709" s="1"/>
      <c r="F1709" s="1"/>
      <c r="G1709" s="1"/>
      <c r="H1709" s="1"/>
      <c r="I1709" s="41"/>
      <c r="J1709" s="199"/>
      <c r="K1709" s="200"/>
    </row>
    <row r="1710">
      <c r="A1710" s="1"/>
      <c r="B1710" s="1"/>
      <c r="C1710" s="1"/>
      <c r="D1710" s="1"/>
      <c r="E1710" s="1"/>
      <c r="F1710" s="1"/>
      <c r="G1710" s="1"/>
      <c r="H1710" s="1"/>
      <c r="I1710" s="41"/>
      <c r="J1710" s="199"/>
      <c r="K1710" s="200"/>
    </row>
    <row r="1711">
      <c r="A1711" s="1"/>
      <c r="B1711" s="1"/>
      <c r="C1711" s="1"/>
      <c r="D1711" s="1"/>
      <c r="E1711" s="1"/>
      <c r="F1711" s="1"/>
      <c r="G1711" s="1"/>
      <c r="H1711" s="1"/>
      <c r="I1711" s="41"/>
      <c r="J1711" s="199"/>
      <c r="K1711" s="200"/>
    </row>
    <row r="1712">
      <c r="A1712" s="1"/>
      <c r="B1712" s="1"/>
      <c r="C1712" s="1"/>
      <c r="D1712" s="1"/>
      <c r="E1712" s="1"/>
      <c r="F1712" s="1"/>
      <c r="G1712" s="1"/>
      <c r="H1712" s="1"/>
      <c r="I1712" s="41"/>
      <c r="J1712" s="199"/>
      <c r="K1712" s="200"/>
    </row>
    <row r="1713">
      <c r="A1713" s="1"/>
      <c r="B1713" s="1"/>
      <c r="C1713" s="1"/>
      <c r="D1713" s="1"/>
      <c r="E1713" s="1"/>
      <c r="F1713" s="1"/>
      <c r="G1713" s="1"/>
      <c r="H1713" s="1"/>
      <c r="I1713" s="41"/>
      <c r="J1713" s="199"/>
      <c r="K1713" s="200"/>
    </row>
    <row r="1714">
      <c r="A1714" s="1"/>
      <c r="B1714" s="1"/>
      <c r="C1714" s="1"/>
      <c r="D1714" s="1"/>
      <c r="E1714" s="1"/>
      <c r="F1714" s="1"/>
      <c r="G1714" s="1"/>
      <c r="H1714" s="1"/>
      <c r="I1714" s="41"/>
      <c r="J1714" s="199"/>
      <c r="K1714" s="200"/>
    </row>
    <row r="1715">
      <c r="A1715" s="1"/>
      <c r="B1715" s="1"/>
      <c r="C1715" s="1"/>
      <c r="D1715" s="1"/>
      <c r="E1715" s="1"/>
      <c r="F1715" s="1"/>
      <c r="G1715" s="1"/>
      <c r="H1715" s="1"/>
      <c r="I1715" s="41"/>
      <c r="J1715" s="199"/>
      <c r="K1715" s="200"/>
    </row>
    <row r="1716">
      <c r="A1716" s="1"/>
      <c r="B1716" s="1"/>
      <c r="C1716" s="1"/>
      <c r="D1716" s="1"/>
      <c r="E1716" s="1"/>
      <c r="F1716" s="1"/>
      <c r="G1716" s="1"/>
      <c r="H1716" s="1"/>
      <c r="I1716" s="41"/>
      <c r="J1716" s="199"/>
      <c r="K1716" s="200"/>
    </row>
    <row r="1717">
      <c r="A1717" s="1"/>
      <c r="B1717" s="1"/>
      <c r="C1717" s="1"/>
      <c r="D1717" s="1"/>
      <c r="E1717" s="1"/>
      <c r="F1717" s="1"/>
      <c r="G1717" s="1"/>
      <c r="H1717" s="1"/>
      <c r="I1717" s="41"/>
      <c r="J1717" s="199"/>
      <c r="K1717" s="200"/>
    </row>
    <row r="1718">
      <c r="A1718" s="1"/>
      <c r="B1718" s="1"/>
      <c r="C1718" s="1"/>
      <c r="D1718" s="1"/>
      <c r="E1718" s="1"/>
      <c r="F1718" s="1"/>
      <c r="G1718" s="1"/>
      <c r="H1718" s="1"/>
      <c r="I1718" s="41"/>
      <c r="J1718" s="199"/>
      <c r="K1718" s="200"/>
    </row>
    <row r="1719">
      <c r="A1719" s="1"/>
      <c r="B1719" s="1"/>
      <c r="C1719" s="1"/>
      <c r="D1719" s="1"/>
      <c r="E1719" s="1"/>
      <c r="F1719" s="1"/>
      <c r="G1719" s="1"/>
      <c r="H1719" s="1"/>
      <c r="I1719" s="41"/>
      <c r="J1719" s="199"/>
      <c r="K1719" s="200"/>
    </row>
    <row r="1720">
      <c r="A1720" s="1"/>
      <c r="B1720" s="1"/>
      <c r="C1720" s="1"/>
      <c r="D1720" s="1"/>
      <c r="E1720" s="1"/>
      <c r="F1720" s="1"/>
      <c r="G1720" s="1"/>
      <c r="H1720" s="1"/>
      <c r="I1720" s="41"/>
      <c r="J1720" s="199"/>
      <c r="K1720" s="200"/>
    </row>
    <row r="1721">
      <c r="A1721" s="1"/>
      <c r="B1721" s="1"/>
      <c r="C1721" s="1"/>
      <c r="D1721" s="1"/>
      <c r="E1721" s="1"/>
      <c r="F1721" s="1"/>
      <c r="G1721" s="1"/>
      <c r="H1721" s="1"/>
      <c r="I1721" s="41"/>
      <c r="J1721" s="199"/>
      <c r="K1721" s="200"/>
    </row>
    <row r="1722">
      <c r="A1722" s="1"/>
      <c r="B1722" s="1"/>
      <c r="C1722" s="1"/>
      <c r="D1722" s="1"/>
      <c r="E1722" s="1"/>
      <c r="F1722" s="1"/>
      <c r="G1722" s="1"/>
      <c r="H1722" s="1"/>
      <c r="I1722" s="41"/>
      <c r="J1722" s="199"/>
      <c r="K1722" s="200"/>
    </row>
    <row r="1723">
      <c r="A1723" s="1"/>
      <c r="B1723" s="1"/>
      <c r="C1723" s="1"/>
      <c r="D1723" s="1"/>
      <c r="E1723" s="1"/>
      <c r="F1723" s="1"/>
      <c r="G1723" s="1"/>
      <c r="H1723" s="1"/>
      <c r="I1723" s="41"/>
      <c r="J1723" s="199"/>
      <c r="K1723" s="200"/>
    </row>
    <row r="1724">
      <c r="A1724" s="1"/>
      <c r="B1724" s="1"/>
      <c r="C1724" s="1"/>
      <c r="D1724" s="1"/>
      <c r="E1724" s="1"/>
      <c r="F1724" s="1"/>
      <c r="G1724" s="1"/>
      <c r="H1724" s="1"/>
      <c r="I1724" s="41"/>
      <c r="J1724" s="199"/>
      <c r="K1724" s="200"/>
    </row>
    <row r="1725">
      <c r="A1725" s="1"/>
      <c r="B1725" s="1"/>
      <c r="C1725" s="1"/>
      <c r="D1725" s="1"/>
      <c r="E1725" s="1"/>
      <c r="F1725" s="1"/>
      <c r="G1725" s="1"/>
      <c r="H1725" s="1"/>
      <c r="I1725" s="41"/>
      <c r="J1725" s="199"/>
      <c r="K1725" s="200"/>
    </row>
    <row r="1726">
      <c r="A1726" s="1"/>
      <c r="B1726" s="1"/>
      <c r="C1726" s="1"/>
      <c r="D1726" s="1"/>
      <c r="E1726" s="1"/>
      <c r="F1726" s="1"/>
      <c r="G1726" s="1"/>
      <c r="H1726" s="1"/>
      <c r="I1726" s="41"/>
      <c r="J1726" s="199"/>
      <c r="K1726" s="200"/>
    </row>
    <row r="1727">
      <c r="A1727" s="1"/>
      <c r="B1727" s="1"/>
      <c r="C1727" s="1"/>
      <c r="D1727" s="1"/>
      <c r="E1727" s="1"/>
      <c r="F1727" s="1"/>
      <c r="G1727" s="1"/>
      <c r="H1727" s="1"/>
      <c r="I1727" s="41"/>
      <c r="J1727" s="199"/>
      <c r="K1727" s="200"/>
    </row>
    <row r="1728">
      <c r="A1728" s="1"/>
      <c r="B1728" s="1"/>
      <c r="C1728" s="1"/>
      <c r="D1728" s="1"/>
      <c r="E1728" s="1"/>
      <c r="F1728" s="1"/>
      <c r="G1728" s="1"/>
      <c r="H1728" s="1"/>
      <c r="I1728" s="41"/>
      <c r="J1728" s="199"/>
      <c r="K1728" s="200"/>
    </row>
    <row r="1729">
      <c r="A1729" s="1"/>
      <c r="B1729" s="1"/>
      <c r="C1729" s="1"/>
      <c r="D1729" s="1"/>
      <c r="E1729" s="1"/>
      <c r="F1729" s="1"/>
      <c r="G1729" s="1"/>
      <c r="H1729" s="1"/>
      <c r="I1729" s="41"/>
      <c r="J1729" s="199"/>
      <c r="K1729" s="200"/>
    </row>
    <row r="1730">
      <c r="A1730" s="1"/>
      <c r="B1730" s="1"/>
      <c r="C1730" s="1"/>
      <c r="D1730" s="1"/>
      <c r="E1730" s="1"/>
      <c r="F1730" s="1"/>
      <c r="G1730" s="1"/>
      <c r="H1730" s="1"/>
      <c r="I1730" s="41"/>
      <c r="J1730" s="199"/>
      <c r="K1730" s="200"/>
    </row>
    <row r="1731">
      <c r="A1731" s="1"/>
      <c r="B1731" s="1"/>
      <c r="C1731" s="1"/>
      <c r="D1731" s="1"/>
      <c r="E1731" s="1"/>
      <c r="F1731" s="1"/>
      <c r="G1731" s="1"/>
      <c r="H1731" s="1"/>
      <c r="I1731" s="41"/>
      <c r="J1731" s="199"/>
      <c r="K1731" s="200"/>
    </row>
    <row r="1732">
      <c r="A1732" s="1"/>
      <c r="B1732" s="1"/>
      <c r="C1732" s="1"/>
      <c r="D1732" s="1"/>
      <c r="E1732" s="1"/>
      <c r="F1732" s="1"/>
      <c r="G1732" s="1"/>
      <c r="H1732" s="1"/>
      <c r="I1732" s="41"/>
      <c r="J1732" s="199"/>
      <c r="K1732" s="200"/>
    </row>
    <row r="1733">
      <c r="A1733" s="1"/>
      <c r="B1733" s="1"/>
      <c r="C1733" s="1"/>
      <c r="D1733" s="1"/>
      <c r="E1733" s="1"/>
      <c r="F1733" s="1"/>
      <c r="G1733" s="1"/>
      <c r="H1733" s="1"/>
      <c r="I1733" s="41"/>
      <c r="J1733" s="199"/>
      <c r="K1733" s="200"/>
    </row>
    <row r="1734">
      <c r="A1734" s="1"/>
      <c r="B1734" s="1"/>
      <c r="C1734" s="1"/>
      <c r="D1734" s="1"/>
      <c r="E1734" s="1"/>
      <c r="F1734" s="1"/>
      <c r="G1734" s="1"/>
      <c r="H1734" s="1"/>
      <c r="I1734" s="41"/>
      <c r="J1734" s="199"/>
      <c r="K1734" s="200"/>
    </row>
    <row r="1735">
      <c r="A1735" s="1"/>
      <c r="B1735" s="1"/>
      <c r="C1735" s="1"/>
      <c r="D1735" s="1"/>
      <c r="E1735" s="1"/>
      <c r="F1735" s="1"/>
      <c r="G1735" s="1"/>
      <c r="H1735" s="1"/>
      <c r="I1735" s="41"/>
      <c r="J1735" s="199"/>
      <c r="K1735" s="200"/>
    </row>
    <row r="1736">
      <c r="A1736" s="1"/>
      <c r="B1736" s="1"/>
      <c r="C1736" s="1"/>
      <c r="D1736" s="1"/>
      <c r="E1736" s="1"/>
      <c r="F1736" s="1"/>
      <c r="G1736" s="1"/>
      <c r="H1736" s="1"/>
      <c r="I1736" s="41"/>
      <c r="J1736" s="199"/>
      <c r="K1736" s="200"/>
    </row>
    <row r="1737">
      <c r="A1737" s="1"/>
      <c r="B1737" s="1"/>
      <c r="C1737" s="1"/>
      <c r="D1737" s="1"/>
      <c r="E1737" s="1"/>
      <c r="F1737" s="1"/>
      <c r="G1737" s="1"/>
      <c r="H1737" s="1"/>
      <c r="I1737" s="41"/>
      <c r="J1737" s="199"/>
      <c r="K1737" s="200"/>
    </row>
    <row r="1738">
      <c r="A1738" s="1"/>
      <c r="B1738" s="1"/>
      <c r="C1738" s="1"/>
      <c r="D1738" s="1"/>
      <c r="E1738" s="1"/>
      <c r="F1738" s="1"/>
      <c r="G1738" s="1"/>
      <c r="H1738" s="1"/>
      <c r="I1738" s="41"/>
      <c r="J1738" s="199"/>
      <c r="K1738" s="200"/>
    </row>
    <row r="1739">
      <c r="A1739" s="1"/>
      <c r="B1739" s="1"/>
      <c r="C1739" s="1"/>
      <c r="D1739" s="1"/>
      <c r="E1739" s="1"/>
      <c r="F1739" s="1"/>
      <c r="G1739" s="1"/>
      <c r="H1739" s="1"/>
      <c r="I1739" s="41"/>
      <c r="J1739" s="199"/>
      <c r="K1739" s="200"/>
    </row>
    <row r="1740">
      <c r="A1740" s="1"/>
      <c r="B1740" s="1"/>
      <c r="C1740" s="1"/>
      <c r="D1740" s="1"/>
      <c r="E1740" s="1"/>
      <c r="F1740" s="1"/>
      <c r="G1740" s="1"/>
      <c r="H1740" s="1"/>
      <c r="I1740" s="41"/>
      <c r="J1740" s="199"/>
      <c r="K1740" s="200"/>
    </row>
    <row r="1741">
      <c r="A1741" s="1"/>
      <c r="B1741" s="1"/>
      <c r="C1741" s="1"/>
      <c r="D1741" s="1"/>
      <c r="E1741" s="1"/>
      <c r="F1741" s="1"/>
      <c r="G1741" s="1"/>
      <c r="H1741" s="1"/>
      <c r="I1741" s="41"/>
      <c r="J1741" s="199"/>
      <c r="K1741" s="200"/>
    </row>
    <row r="1742">
      <c r="A1742" s="1"/>
      <c r="B1742" s="1"/>
      <c r="C1742" s="1"/>
      <c r="D1742" s="1"/>
      <c r="E1742" s="1"/>
      <c r="F1742" s="1"/>
      <c r="G1742" s="1"/>
      <c r="H1742" s="1"/>
      <c r="I1742" s="41"/>
      <c r="J1742" s="199"/>
      <c r="K1742" s="200"/>
    </row>
    <row r="1743">
      <c r="A1743" s="1"/>
      <c r="B1743" s="1"/>
      <c r="C1743" s="1"/>
      <c r="D1743" s="1"/>
      <c r="E1743" s="1"/>
      <c r="F1743" s="1"/>
      <c r="G1743" s="1"/>
      <c r="H1743" s="1"/>
      <c r="I1743" s="41"/>
      <c r="J1743" s="199"/>
      <c r="K1743" s="200"/>
    </row>
    <row r="1744">
      <c r="A1744" s="1"/>
      <c r="B1744" s="1"/>
      <c r="C1744" s="1"/>
      <c r="D1744" s="1"/>
      <c r="E1744" s="1"/>
      <c r="F1744" s="1"/>
      <c r="G1744" s="1"/>
      <c r="H1744" s="1"/>
      <c r="I1744" s="41"/>
      <c r="J1744" s="199"/>
      <c r="K1744" s="200"/>
    </row>
    <row r="1745">
      <c r="A1745" s="1"/>
      <c r="B1745" s="1"/>
      <c r="C1745" s="1"/>
      <c r="D1745" s="1"/>
      <c r="E1745" s="1"/>
      <c r="F1745" s="1"/>
      <c r="G1745" s="1"/>
      <c r="H1745" s="1"/>
      <c r="I1745" s="41"/>
      <c r="J1745" s="199"/>
      <c r="K1745" s="200"/>
    </row>
    <row r="1746">
      <c r="A1746" s="1"/>
      <c r="B1746" s="1"/>
      <c r="C1746" s="1"/>
      <c r="D1746" s="1"/>
      <c r="E1746" s="1"/>
      <c r="F1746" s="1"/>
      <c r="G1746" s="1"/>
      <c r="H1746" s="1"/>
      <c r="I1746" s="41"/>
      <c r="J1746" s="199"/>
      <c r="K1746" s="200"/>
    </row>
    <row r="1747">
      <c r="A1747" s="1"/>
      <c r="B1747" s="1"/>
      <c r="C1747" s="1"/>
      <c r="D1747" s="1"/>
      <c r="E1747" s="1"/>
      <c r="F1747" s="1"/>
      <c r="G1747" s="1"/>
      <c r="H1747" s="1"/>
      <c r="I1747" s="41"/>
      <c r="J1747" s="199"/>
      <c r="K1747" s="200"/>
    </row>
    <row r="1748">
      <c r="A1748" s="1"/>
      <c r="B1748" s="1"/>
      <c r="C1748" s="1"/>
      <c r="D1748" s="1"/>
      <c r="E1748" s="1"/>
      <c r="F1748" s="1"/>
      <c r="G1748" s="1"/>
      <c r="H1748" s="1"/>
      <c r="I1748" s="41"/>
      <c r="J1748" s="199"/>
      <c r="K1748" s="200"/>
    </row>
    <row r="1749">
      <c r="A1749" s="1"/>
      <c r="B1749" s="1"/>
      <c r="C1749" s="1"/>
      <c r="D1749" s="1"/>
      <c r="E1749" s="1"/>
      <c r="F1749" s="1"/>
      <c r="G1749" s="1"/>
      <c r="H1749" s="1"/>
      <c r="I1749" s="41"/>
      <c r="J1749" s="199"/>
      <c r="K1749" s="200"/>
    </row>
    <row r="1750">
      <c r="A1750" s="1"/>
      <c r="B1750" s="1"/>
      <c r="C1750" s="1"/>
      <c r="D1750" s="1"/>
      <c r="E1750" s="1"/>
      <c r="F1750" s="1"/>
      <c r="G1750" s="1"/>
      <c r="H1750" s="1"/>
      <c r="I1750" s="41"/>
      <c r="J1750" s="199"/>
      <c r="K1750" s="200"/>
    </row>
    <row r="1751">
      <c r="A1751" s="1"/>
      <c r="B1751" s="1"/>
      <c r="C1751" s="1"/>
      <c r="D1751" s="1"/>
      <c r="E1751" s="1"/>
      <c r="F1751" s="1"/>
      <c r="G1751" s="1"/>
      <c r="H1751" s="1"/>
      <c r="I1751" s="41"/>
      <c r="J1751" s="199"/>
      <c r="K1751" s="200"/>
    </row>
    <row r="1752">
      <c r="A1752" s="1"/>
      <c r="B1752" s="1"/>
      <c r="C1752" s="1"/>
      <c r="D1752" s="1"/>
      <c r="E1752" s="1"/>
      <c r="F1752" s="1"/>
      <c r="G1752" s="1"/>
      <c r="H1752" s="1"/>
      <c r="I1752" s="41"/>
      <c r="J1752" s="199"/>
      <c r="K1752" s="200"/>
    </row>
    <row r="1753">
      <c r="A1753" s="1"/>
      <c r="B1753" s="1"/>
      <c r="C1753" s="1"/>
      <c r="D1753" s="1"/>
      <c r="E1753" s="1"/>
      <c r="F1753" s="1"/>
      <c r="G1753" s="1"/>
      <c r="H1753" s="1"/>
      <c r="I1753" s="41"/>
      <c r="J1753" s="199"/>
      <c r="K1753" s="200"/>
    </row>
    <row r="1754">
      <c r="A1754" s="1"/>
      <c r="B1754" s="1"/>
      <c r="C1754" s="1"/>
      <c r="D1754" s="1"/>
      <c r="E1754" s="1"/>
      <c r="F1754" s="1"/>
      <c r="G1754" s="1"/>
      <c r="H1754" s="1"/>
      <c r="I1754" s="41"/>
      <c r="J1754" s="199"/>
      <c r="K1754" s="200"/>
    </row>
    <row r="1755">
      <c r="A1755" s="1"/>
      <c r="B1755" s="1"/>
      <c r="C1755" s="1"/>
      <c r="D1755" s="1"/>
      <c r="E1755" s="1"/>
      <c r="F1755" s="1"/>
      <c r="G1755" s="1"/>
      <c r="H1755" s="1"/>
      <c r="I1755" s="41"/>
      <c r="J1755" s="199"/>
      <c r="K1755" s="200"/>
    </row>
    <row r="1756">
      <c r="A1756" s="1"/>
      <c r="B1756" s="1"/>
      <c r="C1756" s="1"/>
      <c r="D1756" s="1"/>
      <c r="E1756" s="1"/>
      <c r="F1756" s="1"/>
      <c r="G1756" s="1"/>
      <c r="H1756" s="1"/>
      <c r="I1756" s="41"/>
      <c r="J1756" s="199"/>
      <c r="K1756" s="200"/>
    </row>
    <row r="1757">
      <c r="A1757" s="1"/>
      <c r="B1757" s="1"/>
      <c r="C1757" s="1"/>
      <c r="D1757" s="1"/>
      <c r="E1757" s="1"/>
      <c r="F1757" s="1"/>
      <c r="G1757" s="1"/>
      <c r="H1757" s="1"/>
      <c r="I1757" s="41"/>
      <c r="J1757" s="199"/>
      <c r="K1757" s="200"/>
    </row>
    <row r="1758">
      <c r="A1758" s="1"/>
      <c r="B1758" s="1"/>
      <c r="C1758" s="1"/>
      <c r="D1758" s="1"/>
      <c r="E1758" s="1"/>
      <c r="F1758" s="1"/>
      <c r="G1758" s="1"/>
      <c r="H1758" s="1"/>
      <c r="I1758" s="41"/>
      <c r="J1758" s="199"/>
      <c r="K1758" s="200"/>
    </row>
    <row r="1759">
      <c r="A1759" s="1"/>
      <c r="B1759" s="1"/>
      <c r="C1759" s="1"/>
      <c r="D1759" s="1"/>
      <c r="E1759" s="1"/>
      <c r="F1759" s="1"/>
      <c r="G1759" s="1"/>
      <c r="H1759" s="1"/>
      <c r="I1759" s="41"/>
      <c r="J1759" s="199"/>
      <c r="K1759" s="200"/>
    </row>
    <row r="1760">
      <c r="A1760" s="1"/>
      <c r="B1760" s="1"/>
      <c r="C1760" s="1"/>
      <c r="D1760" s="1"/>
      <c r="E1760" s="1"/>
      <c r="F1760" s="1"/>
      <c r="G1760" s="1"/>
      <c r="H1760" s="1"/>
      <c r="I1760" s="41"/>
      <c r="J1760" s="199"/>
      <c r="K1760" s="200"/>
    </row>
    <row r="1761">
      <c r="A1761" s="1"/>
      <c r="B1761" s="1"/>
      <c r="C1761" s="1"/>
      <c r="D1761" s="1"/>
      <c r="E1761" s="1"/>
      <c r="F1761" s="1"/>
      <c r="G1761" s="1"/>
      <c r="H1761" s="1"/>
      <c r="I1761" s="41"/>
      <c r="J1761" s="199"/>
      <c r="K1761" s="200"/>
    </row>
    <row r="1762">
      <c r="A1762" s="1"/>
      <c r="B1762" s="1"/>
      <c r="C1762" s="1"/>
      <c r="D1762" s="1"/>
      <c r="E1762" s="1"/>
      <c r="F1762" s="1"/>
      <c r="G1762" s="1"/>
      <c r="H1762" s="1"/>
      <c r="I1762" s="41"/>
      <c r="J1762" s="199"/>
      <c r="K1762" s="200"/>
    </row>
    <row r="1763">
      <c r="A1763" s="1"/>
      <c r="B1763" s="1"/>
      <c r="C1763" s="1"/>
      <c r="D1763" s="1"/>
      <c r="E1763" s="1"/>
      <c r="F1763" s="1"/>
      <c r="G1763" s="1"/>
      <c r="H1763" s="1"/>
      <c r="I1763" s="41"/>
      <c r="J1763" s="199"/>
      <c r="K1763" s="200"/>
    </row>
    <row r="1764">
      <c r="A1764" s="1"/>
      <c r="B1764" s="1"/>
      <c r="C1764" s="1"/>
      <c r="D1764" s="1"/>
      <c r="E1764" s="1"/>
      <c r="F1764" s="1"/>
      <c r="G1764" s="1"/>
      <c r="H1764" s="1"/>
      <c r="I1764" s="41"/>
      <c r="J1764" s="199"/>
      <c r="K1764" s="200"/>
    </row>
    <row r="1765">
      <c r="A1765" s="1"/>
      <c r="B1765" s="1"/>
      <c r="C1765" s="1"/>
      <c r="D1765" s="1"/>
      <c r="E1765" s="1"/>
      <c r="F1765" s="1"/>
      <c r="G1765" s="1"/>
      <c r="H1765" s="1"/>
      <c r="I1765" s="41"/>
      <c r="J1765" s="199"/>
      <c r="K1765" s="200"/>
    </row>
    <row r="1766">
      <c r="A1766" s="1"/>
      <c r="B1766" s="1"/>
      <c r="C1766" s="1"/>
      <c r="D1766" s="1"/>
      <c r="E1766" s="1"/>
      <c r="F1766" s="1"/>
      <c r="G1766" s="1"/>
      <c r="H1766" s="1"/>
      <c r="I1766" s="41"/>
      <c r="J1766" s="199"/>
      <c r="K1766" s="200"/>
    </row>
    <row r="1767">
      <c r="A1767" s="1"/>
      <c r="B1767" s="1"/>
      <c r="C1767" s="1"/>
      <c r="D1767" s="1"/>
      <c r="E1767" s="1"/>
      <c r="F1767" s="1"/>
      <c r="G1767" s="1"/>
      <c r="H1767" s="1"/>
      <c r="I1767" s="41"/>
      <c r="J1767" s="199"/>
      <c r="K1767" s="200"/>
    </row>
    <row r="1768">
      <c r="A1768" s="1"/>
      <c r="B1768" s="1"/>
      <c r="C1768" s="1"/>
      <c r="D1768" s="1"/>
      <c r="E1768" s="1"/>
      <c r="F1768" s="1"/>
      <c r="G1768" s="1"/>
      <c r="H1768" s="1"/>
      <c r="I1768" s="41"/>
      <c r="J1768" s="199"/>
      <c r="K1768" s="200"/>
    </row>
    <row r="1769">
      <c r="A1769" s="1"/>
      <c r="B1769" s="1"/>
      <c r="C1769" s="1"/>
      <c r="D1769" s="1"/>
      <c r="E1769" s="1"/>
      <c r="F1769" s="1"/>
      <c r="G1769" s="1"/>
      <c r="H1769" s="1"/>
      <c r="I1769" s="41"/>
      <c r="J1769" s="199"/>
      <c r="K1769" s="200"/>
    </row>
    <row r="1770">
      <c r="A1770" s="1"/>
      <c r="B1770" s="1"/>
      <c r="C1770" s="1"/>
      <c r="D1770" s="1"/>
      <c r="E1770" s="1"/>
      <c r="F1770" s="1"/>
      <c r="G1770" s="1"/>
      <c r="H1770" s="1"/>
      <c r="I1770" s="41"/>
      <c r="J1770" s="199"/>
      <c r="K1770" s="200"/>
    </row>
    <row r="1771">
      <c r="A1771" s="1"/>
      <c r="B1771" s="1"/>
      <c r="C1771" s="1"/>
      <c r="D1771" s="1"/>
      <c r="E1771" s="1"/>
      <c r="F1771" s="1"/>
      <c r="G1771" s="1"/>
      <c r="H1771" s="1"/>
      <c r="I1771" s="41"/>
      <c r="J1771" s="199"/>
      <c r="K1771" s="200"/>
    </row>
    <row r="1772">
      <c r="A1772" s="1"/>
      <c r="B1772" s="1"/>
      <c r="C1772" s="1"/>
      <c r="D1772" s="1"/>
      <c r="E1772" s="1"/>
      <c r="F1772" s="1"/>
      <c r="G1772" s="1"/>
      <c r="H1772" s="1"/>
      <c r="I1772" s="41"/>
      <c r="J1772" s="199"/>
      <c r="K1772" s="200"/>
    </row>
    <row r="1773">
      <c r="A1773" s="1"/>
      <c r="B1773" s="1"/>
      <c r="C1773" s="1"/>
      <c r="D1773" s="1"/>
      <c r="E1773" s="1"/>
      <c r="F1773" s="1"/>
      <c r="G1773" s="1"/>
      <c r="H1773" s="1"/>
      <c r="I1773" s="41"/>
      <c r="J1773" s="199"/>
      <c r="K1773" s="200"/>
    </row>
    <row r="1774">
      <c r="A1774" s="1"/>
      <c r="B1774" s="1"/>
      <c r="C1774" s="1"/>
      <c r="D1774" s="1"/>
      <c r="E1774" s="1"/>
      <c r="F1774" s="1"/>
      <c r="G1774" s="1"/>
      <c r="H1774" s="1"/>
      <c r="I1774" s="41"/>
      <c r="J1774" s="199"/>
      <c r="K1774" s="200"/>
    </row>
    <row r="1775">
      <c r="A1775" s="1"/>
      <c r="B1775" s="1"/>
      <c r="C1775" s="1"/>
      <c r="D1775" s="1"/>
      <c r="E1775" s="1"/>
      <c r="F1775" s="1"/>
      <c r="G1775" s="1"/>
      <c r="H1775" s="1"/>
      <c r="I1775" s="41"/>
      <c r="J1775" s="199"/>
      <c r="K1775" s="200"/>
    </row>
    <row r="1776">
      <c r="A1776" s="1"/>
      <c r="B1776" s="1"/>
      <c r="C1776" s="1"/>
      <c r="D1776" s="1"/>
      <c r="E1776" s="1"/>
      <c r="F1776" s="1"/>
      <c r="G1776" s="1"/>
      <c r="H1776" s="1"/>
      <c r="I1776" s="41"/>
      <c r="J1776" s="199"/>
      <c r="K1776" s="200"/>
    </row>
    <row r="1777">
      <c r="A1777" s="1"/>
      <c r="B1777" s="1"/>
      <c r="C1777" s="1"/>
      <c r="D1777" s="1"/>
      <c r="E1777" s="1"/>
      <c r="F1777" s="1"/>
      <c r="G1777" s="1"/>
      <c r="H1777" s="1"/>
      <c r="I1777" s="41"/>
      <c r="J1777" s="199"/>
      <c r="K1777" s="200"/>
    </row>
    <row r="1778">
      <c r="A1778" s="1"/>
      <c r="B1778" s="1"/>
      <c r="C1778" s="1"/>
      <c r="D1778" s="1"/>
      <c r="E1778" s="1"/>
      <c r="F1778" s="1"/>
      <c r="G1778" s="1"/>
      <c r="H1778" s="1"/>
      <c r="I1778" s="41"/>
      <c r="J1778" s="199"/>
      <c r="K1778" s="200"/>
    </row>
    <row r="1779">
      <c r="A1779" s="1"/>
      <c r="B1779" s="1"/>
      <c r="C1779" s="1"/>
      <c r="D1779" s="1"/>
      <c r="E1779" s="1"/>
      <c r="F1779" s="1"/>
      <c r="G1779" s="1"/>
      <c r="H1779" s="1"/>
      <c r="I1779" s="41"/>
      <c r="J1779" s="199"/>
      <c r="K1779" s="200"/>
    </row>
    <row r="1780">
      <c r="A1780" s="1"/>
      <c r="B1780" s="1"/>
      <c r="C1780" s="1"/>
      <c r="D1780" s="1"/>
      <c r="E1780" s="1"/>
      <c r="F1780" s="1"/>
      <c r="G1780" s="1"/>
      <c r="H1780" s="1"/>
      <c r="I1780" s="41"/>
      <c r="J1780" s="199"/>
      <c r="K1780" s="200"/>
    </row>
    <row r="1781">
      <c r="A1781" s="1"/>
      <c r="B1781" s="1"/>
      <c r="C1781" s="1"/>
      <c r="D1781" s="1"/>
      <c r="E1781" s="1"/>
      <c r="F1781" s="1"/>
      <c r="G1781" s="1"/>
      <c r="H1781" s="1"/>
      <c r="I1781" s="41"/>
      <c r="J1781" s="199"/>
      <c r="K1781" s="200"/>
    </row>
    <row r="1782">
      <c r="A1782" s="1"/>
      <c r="B1782" s="1"/>
      <c r="C1782" s="1"/>
      <c r="D1782" s="1"/>
      <c r="E1782" s="1"/>
      <c r="F1782" s="1"/>
      <c r="G1782" s="1"/>
      <c r="H1782" s="1"/>
      <c r="I1782" s="41"/>
      <c r="J1782" s="199"/>
      <c r="K1782" s="200"/>
    </row>
    <row r="1783">
      <c r="A1783" s="1"/>
      <c r="B1783" s="1"/>
      <c r="C1783" s="1"/>
      <c r="D1783" s="1"/>
      <c r="E1783" s="1"/>
      <c r="F1783" s="1"/>
      <c r="G1783" s="1"/>
      <c r="H1783" s="1"/>
      <c r="I1783" s="41"/>
      <c r="J1783" s="199"/>
      <c r="K1783" s="200"/>
    </row>
    <row r="1784">
      <c r="A1784" s="1"/>
      <c r="B1784" s="1"/>
      <c r="C1784" s="1"/>
      <c r="D1784" s="1"/>
      <c r="E1784" s="1"/>
      <c r="F1784" s="1"/>
      <c r="G1784" s="1"/>
      <c r="H1784" s="1"/>
      <c r="I1784" s="41"/>
      <c r="J1784" s="199"/>
      <c r="K1784" s="200"/>
    </row>
    <row r="1785">
      <c r="A1785" s="1"/>
      <c r="B1785" s="1"/>
      <c r="C1785" s="1"/>
      <c r="D1785" s="1"/>
      <c r="E1785" s="1"/>
      <c r="F1785" s="1"/>
      <c r="G1785" s="1"/>
      <c r="H1785" s="1"/>
      <c r="I1785" s="41"/>
      <c r="J1785" s="199"/>
      <c r="K1785" s="200"/>
    </row>
    <row r="1786">
      <c r="A1786" s="1"/>
      <c r="B1786" s="1"/>
      <c r="C1786" s="1"/>
      <c r="D1786" s="1"/>
      <c r="E1786" s="1"/>
      <c r="F1786" s="1"/>
      <c r="G1786" s="1"/>
      <c r="H1786" s="1"/>
      <c r="I1786" s="41"/>
      <c r="J1786" s="199"/>
      <c r="K1786" s="200"/>
    </row>
    <row r="1787">
      <c r="A1787" s="1"/>
      <c r="B1787" s="1"/>
      <c r="C1787" s="1"/>
      <c r="D1787" s="1"/>
      <c r="E1787" s="1"/>
      <c r="F1787" s="1"/>
      <c r="G1787" s="1"/>
      <c r="H1787" s="1"/>
      <c r="I1787" s="41"/>
      <c r="J1787" s="199"/>
      <c r="K1787" s="200"/>
    </row>
    <row r="1788">
      <c r="A1788" s="1"/>
      <c r="B1788" s="1"/>
      <c r="C1788" s="1"/>
      <c r="D1788" s="1"/>
      <c r="E1788" s="1"/>
      <c r="F1788" s="1"/>
      <c r="G1788" s="1"/>
      <c r="H1788" s="1"/>
      <c r="I1788" s="41"/>
      <c r="J1788" s="199"/>
      <c r="K1788" s="200"/>
    </row>
    <row r="1789">
      <c r="A1789" s="1"/>
      <c r="B1789" s="1"/>
      <c r="C1789" s="1"/>
      <c r="D1789" s="1"/>
      <c r="E1789" s="1"/>
      <c r="F1789" s="1"/>
      <c r="G1789" s="1"/>
      <c r="H1789" s="1"/>
      <c r="I1789" s="41"/>
      <c r="J1789" s="199"/>
      <c r="K1789" s="200"/>
    </row>
    <row r="1790">
      <c r="A1790" s="1"/>
      <c r="B1790" s="1"/>
      <c r="C1790" s="1"/>
      <c r="D1790" s="1"/>
      <c r="E1790" s="1"/>
      <c r="F1790" s="1"/>
      <c r="G1790" s="1"/>
      <c r="H1790" s="1"/>
      <c r="I1790" s="41"/>
      <c r="J1790" s="199"/>
      <c r="K1790" s="200"/>
    </row>
    <row r="1791">
      <c r="A1791" s="1"/>
      <c r="B1791" s="1"/>
      <c r="C1791" s="1"/>
      <c r="D1791" s="1"/>
      <c r="E1791" s="1"/>
      <c r="F1791" s="1"/>
      <c r="G1791" s="1"/>
      <c r="H1791" s="1"/>
      <c r="I1791" s="41"/>
      <c r="J1791" s="199"/>
      <c r="K1791" s="200"/>
    </row>
    <row r="1792">
      <c r="A1792" s="1"/>
      <c r="B1792" s="1"/>
      <c r="C1792" s="1"/>
      <c r="D1792" s="1"/>
      <c r="E1792" s="1"/>
      <c r="F1792" s="1"/>
      <c r="G1792" s="1"/>
      <c r="H1792" s="1"/>
      <c r="I1792" s="41"/>
      <c r="J1792" s="199"/>
      <c r="K1792" s="200"/>
    </row>
    <row r="1793">
      <c r="A1793" s="1"/>
      <c r="B1793" s="1"/>
      <c r="C1793" s="1"/>
      <c r="D1793" s="1"/>
      <c r="E1793" s="1"/>
      <c r="F1793" s="1"/>
      <c r="G1793" s="1"/>
      <c r="H1793" s="1"/>
      <c r="I1793" s="41"/>
      <c r="J1793" s="199"/>
      <c r="K1793" s="200"/>
    </row>
    <row r="1794">
      <c r="A1794" s="1"/>
      <c r="B1794" s="1"/>
      <c r="C1794" s="1"/>
      <c r="D1794" s="1"/>
      <c r="E1794" s="1"/>
      <c r="F1794" s="1"/>
      <c r="G1794" s="1"/>
      <c r="H1794" s="1"/>
      <c r="I1794" s="41"/>
      <c r="J1794" s="199"/>
      <c r="K1794" s="200"/>
    </row>
    <row r="1795">
      <c r="A1795" s="1"/>
      <c r="B1795" s="1"/>
      <c r="C1795" s="1"/>
      <c r="D1795" s="1"/>
      <c r="E1795" s="1"/>
      <c r="F1795" s="1"/>
      <c r="G1795" s="1"/>
      <c r="H1795" s="1"/>
      <c r="I1795" s="41"/>
      <c r="J1795" s="199"/>
      <c r="K1795" s="200"/>
    </row>
    <row r="1796">
      <c r="A1796" s="1"/>
      <c r="B1796" s="1"/>
      <c r="C1796" s="1"/>
      <c r="D1796" s="1"/>
      <c r="E1796" s="1"/>
      <c r="F1796" s="1"/>
      <c r="G1796" s="1"/>
      <c r="H1796" s="1"/>
      <c r="I1796" s="41"/>
      <c r="J1796" s="199"/>
      <c r="K1796" s="200"/>
    </row>
    <row r="1797">
      <c r="A1797" s="1"/>
      <c r="B1797" s="1"/>
      <c r="C1797" s="1"/>
      <c r="D1797" s="1"/>
      <c r="E1797" s="1"/>
      <c r="F1797" s="1"/>
      <c r="G1797" s="1"/>
      <c r="H1797" s="1"/>
      <c r="I1797" s="41"/>
      <c r="J1797" s="199"/>
      <c r="K1797" s="200"/>
    </row>
    <row r="1798">
      <c r="A1798" s="1"/>
      <c r="B1798" s="1"/>
      <c r="C1798" s="1"/>
      <c r="D1798" s="1"/>
      <c r="E1798" s="1"/>
      <c r="F1798" s="1"/>
      <c r="G1798" s="1"/>
      <c r="H1798" s="1"/>
      <c r="I1798" s="41"/>
      <c r="J1798" s="199"/>
      <c r="K1798" s="200"/>
    </row>
    <row r="1799">
      <c r="A1799" s="1"/>
      <c r="B1799" s="1"/>
      <c r="C1799" s="1"/>
      <c r="D1799" s="1"/>
      <c r="E1799" s="1"/>
      <c r="F1799" s="1"/>
      <c r="G1799" s="1"/>
      <c r="H1799" s="1"/>
      <c r="I1799" s="41"/>
      <c r="J1799" s="199"/>
      <c r="K1799" s="200"/>
    </row>
    <row r="1800">
      <c r="A1800" s="1"/>
      <c r="B1800" s="1"/>
      <c r="C1800" s="1"/>
      <c r="D1800" s="1"/>
      <c r="E1800" s="1"/>
      <c r="F1800" s="1"/>
      <c r="G1800" s="1"/>
      <c r="H1800" s="1"/>
      <c r="I1800" s="41"/>
      <c r="J1800" s="199"/>
      <c r="K1800" s="200"/>
    </row>
    <row r="1801">
      <c r="A1801" s="1"/>
      <c r="B1801" s="1"/>
      <c r="C1801" s="1"/>
      <c r="D1801" s="1"/>
      <c r="E1801" s="1"/>
      <c r="F1801" s="1"/>
      <c r="G1801" s="1"/>
      <c r="H1801" s="1"/>
      <c r="I1801" s="41"/>
      <c r="J1801" s="199"/>
      <c r="K1801" s="200"/>
    </row>
    <row r="1802">
      <c r="A1802" s="1"/>
      <c r="B1802" s="1"/>
      <c r="C1802" s="1"/>
      <c r="D1802" s="1"/>
      <c r="E1802" s="1"/>
      <c r="F1802" s="1"/>
      <c r="G1802" s="1"/>
      <c r="H1802" s="1"/>
      <c r="I1802" s="41"/>
      <c r="J1802" s="199"/>
      <c r="K1802" s="200"/>
    </row>
    <row r="1803">
      <c r="A1803" s="1"/>
      <c r="B1803" s="1"/>
      <c r="C1803" s="1"/>
      <c r="D1803" s="1"/>
      <c r="E1803" s="1"/>
      <c r="F1803" s="1"/>
      <c r="G1803" s="1"/>
      <c r="H1803" s="1"/>
      <c r="I1803" s="41"/>
      <c r="J1803" s="199"/>
      <c r="K1803" s="200"/>
    </row>
    <row r="1804">
      <c r="A1804" s="1"/>
      <c r="B1804" s="1"/>
      <c r="C1804" s="1"/>
      <c r="D1804" s="1"/>
      <c r="E1804" s="1"/>
      <c r="F1804" s="1"/>
      <c r="G1804" s="1"/>
      <c r="H1804" s="1"/>
      <c r="I1804" s="41"/>
      <c r="J1804" s="199"/>
      <c r="K1804" s="200"/>
    </row>
    <row r="1805">
      <c r="A1805" s="1"/>
      <c r="B1805" s="1"/>
      <c r="C1805" s="1"/>
      <c r="D1805" s="1"/>
      <c r="E1805" s="1"/>
      <c r="F1805" s="1"/>
      <c r="G1805" s="1"/>
      <c r="H1805" s="1"/>
      <c r="I1805" s="41"/>
      <c r="J1805" s="199"/>
      <c r="K1805" s="200"/>
    </row>
    <row r="1806">
      <c r="A1806" s="1"/>
      <c r="B1806" s="1"/>
      <c r="C1806" s="1"/>
      <c r="D1806" s="1"/>
      <c r="E1806" s="1"/>
      <c r="F1806" s="1"/>
      <c r="G1806" s="1"/>
      <c r="H1806" s="1"/>
      <c r="I1806" s="41"/>
      <c r="J1806" s="199"/>
      <c r="K1806" s="200"/>
    </row>
    <row r="1807">
      <c r="A1807" s="1"/>
      <c r="B1807" s="1"/>
      <c r="C1807" s="1"/>
      <c r="D1807" s="1"/>
      <c r="E1807" s="1"/>
      <c r="F1807" s="1"/>
      <c r="G1807" s="1"/>
      <c r="H1807" s="1"/>
      <c r="I1807" s="41"/>
      <c r="J1807" s="199"/>
      <c r="K1807" s="200"/>
    </row>
    <row r="1808">
      <c r="A1808" s="1"/>
      <c r="B1808" s="1"/>
      <c r="C1808" s="1"/>
      <c r="D1808" s="1"/>
      <c r="E1808" s="1"/>
      <c r="F1808" s="1"/>
      <c r="G1808" s="1"/>
      <c r="H1808" s="1"/>
      <c r="I1808" s="41"/>
      <c r="J1808" s="199"/>
      <c r="K1808" s="200"/>
    </row>
    <row r="1809">
      <c r="A1809" s="1"/>
      <c r="B1809" s="1"/>
      <c r="C1809" s="1"/>
      <c r="D1809" s="1"/>
      <c r="E1809" s="1"/>
      <c r="F1809" s="1"/>
      <c r="G1809" s="1"/>
      <c r="H1809" s="1"/>
      <c r="I1809" s="41"/>
      <c r="J1809" s="199"/>
      <c r="K1809" s="200"/>
    </row>
    <row r="1810">
      <c r="A1810" s="1"/>
      <c r="B1810" s="1"/>
      <c r="C1810" s="1"/>
      <c r="D1810" s="1"/>
      <c r="E1810" s="1"/>
      <c r="F1810" s="1"/>
      <c r="G1810" s="1"/>
      <c r="H1810" s="1"/>
      <c r="I1810" s="41"/>
      <c r="J1810" s="199"/>
      <c r="K1810" s="200"/>
    </row>
    <row r="1811">
      <c r="A1811" s="1"/>
      <c r="B1811" s="1"/>
      <c r="C1811" s="1"/>
      <c r="D1811" s="1"/>
      <c r="E1811" s="1"/>
      <c r="F1811" s="1"/>
      <c r="G1811" s="1"/>
      <c r="H1811" s="1"/>
      <c r="I1811" s="41"/>
      <c r="J1811" s="199"/>
      <c r="K1811" s="200"/>
    </row>
    <row r="1812">
      <c r="A1812" s="1"/>
      <c r="B1812" s="1"/>
      <c r="C1812" s="1"/>
      <c r="D1812" s="1"/>
      <c r="E1812" s="1"/>
      <c r="F1812" s="1"/>
      <c r="G1812" s="1"/>
      <c r="H1812" s="1"/>
      <c r="I1812" s="41"/>
      <c r="J1812" s="199"/>
      <c r="K1812" s="200"/>
    </row>
    <row r="1813">
      <c r="A1813" s="1"/>
      <c r="B1813" s="1"/>
      <c r="C1813" s="1"/>
      <c r="D1813" s="1"/>
      <c r="E1813" s="1"/>
      <c r="F1813" s="1"/>
      <c r="G1813" s="1"/>
      <c r="H1813" s="1"/>
      <c r="I1813" s="41"/>
      <c r="J1813" s="199"/>
      <c r="K1813" s="200"/>
    </row>
    <row r="1814">
      <c r="A1814" s="1"/>
      <c r="B1814" s="1"/>
      <c r="C1814" s="1"/>
      <c r="D1814" s="1"/>
      <c r="E1814" s="1"/>
      <c r="F1814" s="1"/>
      <c r="G1814" s="1"/>
      <c r="H1814" s="1"/>
      <c r="I1814" s="41"/>
      <c r="J1814" s="199"/>
      <c r="K1814" s="200"/>
    </row>
    <row r="1815">
      <c r="A1815" s="1"/>
      <c r="B1815" s="1"/>
      <c r="C1815" s="1"/>
      <c r="D1815" s="1"/>
      <c r="E1815" s="1"/>
      <c r="F1815" s="1"/>
      <c r="G1815" s="1"/>
      <c r="H1815" s="1"/>
      <c r="I1815" s="41"/>
      <c r="J1815" s="199"/>
      <c r="K1815" s="200"/>
    </row>
    <row r="1816">
      <c r="A1816" s="1"/>
      <c r="B1816" s="1"/>
      <c r="C1816" s="1"/>
      <c r="D1816" s="1"/>
      <c r="E1816" s="1"/>
      <c r="F1816" s="1"/>
      <c r="G1816" s="1"/>
      <c r="H1816" s="1"/>
      <c r="I1816" s="41"/>
      <c r="J1816" s="199"/>
      <c r="K1816" s="200"/>
    </row>
    <row r="1817">
      <c r="A1817" s="1"/>
      <c r="B1817" s="1"/>
      <c r="C1817" s="1"/>
      <c r="D1817" s="1"/>
      <c r="E1817" s="1"/>
      <c r="F1817" s="1"/>
      <c r="G1817" s="1"/>
      <c r="H1817" s="1"/>
      <c r="I1817" s="41"/>
      <c r="J1817" s="199"/>
      <c r="K1817" s="200"/>
    </row>
    <row r="1818">
      <c r="A1818" s="1"/>
      <c r="B1818" s="1"/>
      <c r="C1818" s="1"/>
      <c r="D1818" s="1"/>
      <c r="E1818" s="1"/>
      <c r="F1818" s="1"/>
      <c r="G1818" s="1"/>
      <c r="H1818" s="1"/>
      <c r="I1818" s="41"/>
      <c r="J1818" s="199"/>
      <c r="K1818" s="200"/>
    </row>
    <row r="1819">
      <c r="A1819" s="1"/>
      <c r="B1819" s="1"/>
      <c r="C1819" s="1"/>
      <c r="D1819" s="1"/>
      <c r="E1819" s="1"/>
      <c r="F1819" s="1"/>
      <c r="G1819" s="1"/>
      <c r="H1819" s="1"/>
      <c r="I1819" s="41"/>
      <c r="J1819" s="199"/>
      <c r="K1819" s="200"/>
    </row>
    <row r="1820">
      <c r="A1820" s="1"/>
      <c r="B1820" s="1"/>
      <c r="C1820" s="1"/>
      <c r="D1820" s="1"/>
      <c r="E1820" s="1"/>
      <c r="F1820" s="1"/>
      <c r="G1820" s="1"/>
      <c r="H1820" s="1"/>
      <c r="I1820" s="41"/>
      <c r="J1820" s="199"/>
      <c r="K1820" s="200"/>
    </row>
    <row r="1821">
      <c r="A1821" s="1"/>
      <c r="B1821" s="1"/>
      <c r="C1821" s="1"/>
      <c r="D1821" s="1"/>
      <c r="E1821" s="1"/>
      <c r="F1821" s="1"/>
      <c r="G1821" s="1"/>
      <c r="H1821" s="1"/>
      <c r="I1821" s="41"/>
      <c r="J1821" s="199"/>
      <c r="K1821" s="200"/>
    </row>
    <row r="1822">
      <c r="A1822" s="1"/>
      <c r="B1822" s="1"/>
      <c r="C1822" s="1"/>
      <c r="D1822" s="1"/>
      <c r="E1822" s="1"/>
      <c r="F1822" s="1"/>
      <c r="G1822" s="1"/>
      <c r="H1822" s="1"/>
      <c r="I1822" s="41"/>
      <c r="J1822" s="199"/>
      <c r="K1822" s="200"/>
    </row>
    <row r="1823">
      <c r="A1823" s="1"/>
      <c r="B1823" s="1"/>
      <c r="C1823" s="1"/>
      <c r="D1823" s="1"/>
      <c r="E1823" s="1"/>
      <c r="F1823" s="1"/>
      <c r="G1823" s="1"/>
      <c r="H1823" s="1"/>
      <c r="I1823" s="41"/>
      <c r="J1823" s="199"/>
      <c r="K1823" s="200"/>
    </row>
    <row r="1824">
      <c r="A1824" s="1"/>
      <c r="B1824" s="1"/>
      <c r="C1824" s="1"/>
      <c r="D1824" s="1"/>
      <c r="E1824" s="1"/>
      <c r="F1824" s="1"/>
      <c r="G1824" s="1"/>
      <c r="H1824" s="1"/>
      <c r="I1824" s="41"/>
      <c r="J1824" s="199"/>
      <c r="K1824" s="200"/>
    </row>
    <row r="1825">
      <c r="A1825" s="1"/>
      <c r="B1825" s="1"/>
      <c r="C1825" s="1"/>
      <c r="D1825" s="1"/>
      <c r="E1825" s="1"/>
      <c r="F1825" s="1"/>
      <c r="G1825" s="1"/>
      <c r="H1825" s="1"/>
      <c r="I1825" s="41"/>
      <c r="J1825" s="199"/>
      <c r="K1825" s="200"/>
    </row>
    <row r="1826">
      <c r="A1826" s="1"/>
      <c r="B1826" s="1"/>
      <c r="C1826" s="1"/>
      <c r="D1826" s="1"/>
      <c r="E1826" s="1"/>
      <c r="F1826" s="1"/>
      <c r="G1826" s="1"/>
      <c r="H1826" s="1"/>
      <c r="I1826" s="41"/>
      <c r="J1826" s="199"/>
      <c r="K1826" s="200"/>
    </row>
    <row r="1827">
      <c r="A1827" s="1"/>
      <c r="B1827" s="1"/>
      <c r="C1827" s="1"/>
      <c r="D1827" s="1"/>
      <c r="E1827" s="1"/>
      <c r="F1827" s="1"/>
      <c r="G1827" s="1"/>
      <c r="H1827" s="1"/>
      <c r="I1827" s="41"/>
      <c r="J1827" s="199"/>
      <c r="K1827" s="200"/>
    </row>
    <row r="1828">
      <c r="A1828" s="1"/>
      <c r="B1828" s="1"/>
      <c r="C1828" s="1"/>
      <c r="D1828" s="1"/>
      <c r="E1828" s="1"/>
      <c r="F1828" s="1"/>
      <c r="G1828" s="1"/>
      <c r="H1828" s="1"/>
      <c r="I1828" s="41"/>
      <c r="J1828" s="199"/>
      <c r="K1828" s="200"/>
    </row>
    <row r="1829">
      <c r="A1829" s="1"/>
      <c r="B1829" s="1"/>
      <c r="C1829" s="1"/>
      <c r="D1829" s="1"/>
      <c r="E1829" s="1"/>
      <c r="F1829" s="1"/>
      <c r="G1829" s="1"/>
      <c r="H1829" s="1"/>
      <c r="I1829" s="41"/>
      <c r="J1829" s="199"/>
      <c r="K1829" s="200"/>
    </row>
    <row r="1830">
      <c r="A1830" s="1"/>
      <c r="B1830" s="1"/>
      <c r="C1830" s="1"/>
      <c r="D1830" s="1"/>
      <c r="E1830" s="1"/>
      <c r="F1830" s="1"/>
      <c r="G1830" s="1"/>
      <c r="H1830" s="1"/>
      <c r="I1830" s="41"/>
      <c r="J1830" s="199"/>
      <c r="K1830" s="200"/>
    </row>
    <row r="1831">
      <c r="A1831" s="1"/>
      <c r="B1831" s="1"/>
      <c r="C1831" s="1"/>
      <c r="D1831" s="1"/>
      <c r="E1831" s="1"/>
      <c r="F1831" s="1"/>
      <c r="G1831" s="1"/>
      <c r="H1831" s="1"/>
      <c r="I1831" s="41"/>
      <c r="J1831" s="199"/>
      <c r="K1831" s="200"/>
    </row>
    <row r="1832">
      <c r="A1832" s="1"/>
      <c r="B1832" s="1"/>
      <c r="C1832" s="1"/>
      <c r="D1832" s="1"/>
      <c r="E1832" s="1"/>
      <c r="F1832" s="1"/>
      <c r="G1832" s="1"/>
      <c r="H1832" s="1"/>
      <c r="I1832" s="41"/>
      <c r="J1832" s="199"/>
      <c r="K1832" s="200"/>
    </row>
    <row r="1833">
      <c r="A1833" s="1"/>
      <c r="B1833" s="1"/>
      <c r="C1833" s="1"/>
      <c r="D1833" s="1"/>
      <c r="E1833" s="1"/>
      <c r="F1833" s="1"/>
      <c r="G1833" s="1"/>
      <c r="H1833" s="1"/>
      <c r="I1833" s="41"/>
      <c r="J1833" s="199"/>
      <c r="K1833" s="200"/>
    </row>
    <row r="1834">
      <c r="A1834" s="1"/>
      <c r="B1834" s="1"/>
      <c r="C1834" s="1"/>
      <c r="D1834" s="1"/>
      <c r="E1834" s="1"/>
      <c r="F1834" s="1"/>
      <c r="G1834" s="1"/>
      <c r="H1834" s="1"/>
      <c r="I1834" s="41"/>
      <c r="J1834" s="199"/>
      <c r="K1834" s="200"/>
    </row>
    <row r="1835">
      <c r="A1835" s="1"/>
      <c r="B1835" s="1"/>
      <c r="C1835" s="1"/>
      <c r="D1835" s="1"/>
      <c r="E1835" s="1"/>
      <c r="F1835" s="1"/>
      <c r="G1835" s="1"/>
      <c r="H1835" s="1"/>
      <c r="I1835" s="41"/>
      <c r="J1835" s="199"/>
      <c r="K1835" s="200"/>
    </row>
    <row r="1836">
      <c r="A1836" s="1"/>
      <c r="B1836" s="1"/>
      <c r="C1836" s="1"/>
      <c r="D1836" s="1"/>
      <c r="E1836" s="1"/>
      <c r="F1836" s="1"/>
      <c r="G1836" s="1"/>
      <c r="H1836" s="1"/>
      <c r="I1836" s="41"/>
      <c r="J1836" s="199"/>
      <c r="K1836" s="200"/>
    </row>
    <row r="1837">
      <c r="A1837" s="1"/>
      <c r="B1837" s="1"/>
      <c r="C1837" s="1"/>
      <c r="D1837" s="1"/>
      <c r="E1837" s="1"/>
      <c r="F1837" s="1"/>
      <c r="G1837" s="1"/>
      <c r="H1837" s="1"/>
      <c r="I1837" s="41"/>
      <c r="J1837" s="199"/>
      <c r="K1837" s="200"/>
    </row>
    <row r="1838">
      <c r="A1838" s="1"/>
      <c r="B1838" s="1"/>
      <c r="C1838" s="1"/>
      <c r="D1838" s="1"/>
      <c r="E1838" s="1"/>
      <c r="F1838" s="1"/>
      <c r="G1838" s="1"/>
      <c r="H1838" s="1"/>
      <c r="I1838" s="41"/>
      <c r="J1838" s="199"/>
      <c r="K1838" s="200"/>
    </row>
    <row r="1839">
      <c r="A1839" s="1"/>
      <c r="B1839" s="1"/>
      <c r="C1839" s="1"/>
      <c r="D1839" s="1"/>
      <c r="E1839" s="1"/>
      <c r="F1839" s="1"/>
      <c r="G1839" s="1"/>
      <c r="H1839" s="1"/>
      <c r="I1839" s="41"/>
      <c r="J1839" s="199"/>
      <c r="K1839" s="200"/>
    </row>
    <row r="1840">
      <c r="A1840" s="1"/>
      <c r="B1840" s="1"/>
      <c r="C1840" s="1"/>
      <c r="D1840" s="1"/>
      <c r="E1840" s="1"/>
      <c r="F1840" s="1"/>
      <c r="G1840" s="1"/>
      <c r="H1840" s="1"/>
      <c r="I1840" s="41"/>
      <c r="J1840" s="199"/>
      <c r="K1840" s="200"/>
    </row>
    <row r="1841">
      <c r="A1841" s="1"/>
      <c r="B1841" s="1"/>
      <c r="C1841" s="1"/>
      <c r="D1841" s="1"/>
      <c r="E1841" s="1"/>
      <c r="F1841" s="1"/>
      <c r="G1841" s="1"/>
      <c r="H1841" s="1"/>
      <c r="I1841" s="41"/>
      <c r="J1841" s="199"/>
      <c r="K1841" s="200"/>
    </row>
    <row r="1842">
      <c r="A1842" s="1"/>
      <c r="B1842" s="1"/>
      <c r="C1842" s="1"/>
      <c r="D1842" s="1"/>
      <c r="E1842" s="1"/>
      <c r="F1842" s="1"/>
      <c r="G1842" s="1"/>
      <c r="H1842" s="1"/>
      <c r="I1842" s="41"/>
      <c r="J1842" s="199"/>
      <c r="K1842" s="200"/>
    </row>
    <row r="1843">
      <c r="A1843" s="1"/>
      <c r="B1843" s="1"/>
      <c r="C1843" s="1"/>
      <c r="D1843" s="1"/>
      <c r="E1843" s="1"/>
      <c r="F1843" s="1"/>
      <c r="G1843" s="1"/>
      <c r="H1843" s="1"/>
      <c r="I1843" s="41"/>
      <c r="J1843" s="199"/>
      <c r="K1843" s="200"/>
    </row>
    <row r="1844">
      <c r="A1844" s="1"/>
      <c r="B1844" s="1"/>
      <c r="C1844" s="1"/>
      <c r="D1844" s="1"/>
      <c r="E1844" s="1"/>
      <c r="F1844" s="1"/>
      <c r="G1844" s="1"/>
      <c r="H1844" s="1"/>
      <c r="I1844" s="41"/>
      <c r="J1844" s="199"/>
      <c r="K1844" s="200"/>
    </row>
    <row r="1845">
      <c r="A1845" s="1"/>
      <c r="B1845" s="1"/>
      <c r="C1845" s="1"/>
      <c r="D1845" s="1"/>
      <c r="E1845" s="1"/>
      <c r="F1845" s="1"/>
      <c r="G1845" s="1"/>
      <c r="H1845" s="1"/>
      <c r="I1845" s="41"/>
      <c r="J1845" s="199"/>
      <c r="K1845" s="200"/>
    </row>
    <row r="1846">
      <c r="A1846" s="1"/>
      <c r="B1846" s="1"/>
      <c r="C1846" s="1"/>
      <c r="D1846" s="1"/>
      <c r="E1846" s="1"/>
      <c r="F1846" s="1"/>
      <c r="G1846" s="1"/>
      <c r="H1846" s="1"/>
      <c r="I1846" s="41"/>
      <c r="J1846" s="199"/>
      <c r="K1846" s="200"/>
    </row>
    <row r="1847">
      <c r="A1847" s="1"/>
      <c r="B1847" s="1"/>
      <c r="C1847" s="1"/>
      <c r="D1847" s="1"/>
      <c r="E1847" s="1"/>
      <c r="F1847" s="1"/>
      <c r="G1847" s="1"/>
      <c r="H1847" s="1"/>
      <c r="I1847" s="41"/>
      <c r="J1847" s="199"/>
      <c r="K1847" s="200"/>
    </row>
    <row r="1848">
      <c r="A1848" s="1"/>
      <c r="B1848" s="1"/>
      <c r="C1848" s="1"/>
      <c r="D1848" s="1"/>
      <c r="E1848" s="1"/>
      <c r="F1848" s="1"/>
      <c r="G1848" s="1"/>
      <c r="H1848" s="1"/>
      <c r="I1848" s="41"/>
      <c r="J1848" s="199"/>
      <c r="K1848" s="200"/>
    </row>
    <row r="1849">
      <c r="A1849" s="1"/>
      <c r="B1849" s="1"/>
      <c r="C1849" s="1"/>
      <c r="D1849" s="1"/>
      <c r="E1849" s="1"/>
      <c r="F1849" s="1"/>
      <c r="G1849" s="1"/>
      <c r="H1849" s="1"/>
      <c r="I1849" s="41"/>
      <c r="J1849" s="199"/>
      <c r="K1849" s="200"/>
    </row>
    <row r="1850">
      <c r="A1850" s="1"/>
      <c r="B1850" s="1"/>
      <c r="C1850" s="1"/>
      <c r="D1850" s="1"/>
      <c r="E1850" s="1"/>
      <c r="F1850" s="1"/>
      <c r="G1850" s="1"/>
      <c r="H1850" s="1"/>
      <c r="I1850" s="41"/>
      <c r="J1850" s="199"/>
      <c r="K1850" s="200"/>
    </row>
    <row r="1851">
      <c r="A1851" s="1"/>
      <c r="B1851" s="1"/>
      <c r="C1851" s="1"/>
      <c r="D1851" s="1"/>
      <c r="E1851" s="1"/>
      <c r="F1851" s="1"/>
      <c r="G1851" s="1"/>
      <c r="H1851" s="1"/>
      <c r="I1851" s="41"/>
      <c r="J1851" s="199"/>
      <c r="K1851" s="200"/>
    </row>
    <row r="1852">
      <c r="A1852" s="1"/>
      <c r="B1852" s="1"/>
      <c r="C1852" s="1"/>
      <c r="D1852" s="1"/>
      <c r="E1852" s="1"/>
      <c r="F1852" s="1"/>
      <c r="G1852" s="1"/>
      <c r="H1852" s="1"/>
      <c r="I1852" s="41"/>
      <c r="J1852" s="199"/>
      <c r="K1852" s="200"/>
    </row>
    <row r="1853">
      <c r="A1853" s="1"/>
      <c r="B1853" s="1"/>
      <c r="C1853" s="1"/>
      <c r="D1853" s="1"/>
      <c r="E1853" s="1"/>
      <c r="F1853" s="1"/>
      <c r="G1853" s="1"/>
      <c r="H1853" s="1"/>
      <c r="I1853" s="41"/>
      <c r="J1853" s="199"/>
      <c r="K1853" s="200"/>
    </row>
    <row r="1854">
      <c r="A1854" s="1"/>
      <c r="B1854" s="1"/>
      <c r="C1854" s="1"/>
      <c r="D1854" s="1"/>
      <c r="E1854" s="1"/>
      <c r="F1854" s="1"/>
      <c r="G1854" s="1"/>
      <c r="H1854" s="1"/>
      <c r="I1854" s="41"/>
      <c r="J1854" s="199"/>
      <c r="K1854" s="200"/>
    </row>
    <row r="1855">
      <c r="A1855" s="1"/>
      <c r="B1855" s="1"/>
      <c r="C1855" s="1"/>
      <c r="D1855" s="1"/>
      <c r="E1855" s="1"/>
      <c r="F1855" s="1"/>
      <c r="G1855" s="1"/>
      <c r="H1855" s="1"/>
      <c r="I1855" s="41"/>
      <c r="J1855" s="199"/>
      <c r="K1855" s="200"/>
    </row>
    <row r="1856">
      <c r="A1856" s="1"/>
      <c r="B1856" s="1"/>
      <c r="C1856" s="1"/>
      <c r="D1856" s="1"/>
      <c r="E1856" s="1"/>
      <c r="F1856" s="1"/>
      <c r="G1856" s="1"/>
      <c r="H1856" s="1"/>
      <c r="I1856" s="41"/>
      <c r="J1856" s="199"/>
      <c r="K1856" s="200"/>
    </row>
    <row r="1857">
      <c r="A1857" s="1"/>
      <c r="B1857" s="1"/>
      <c r="C1857" s="1"/>
      <c r="D1857" s="1"/>
      <c r="E1857" s="1"/>
      <c r="F1857" s="1"/>
      <c r="G1857" s="1"/>
      <c r="H1857" s="1"/>
      <c r="I1857" s="41"/>
      <c r="J1857" s="199"/>
      <c r="K1857" s="200"/>
    </row>
    <row r="1858">
      <c r="A1858" s="1"/>
      <c r="B1858" s="1"/>
      <c r="C1858" s="1"/>
      <c r="D1858" s="1"/>
      <c r="E1858" s="1"/>
      <c r="F1858" s="1"/>
      <c r="G1858" s="1"/>
      <c r="H1858" s="1"/>
      <c r="I1858" s="41"/>
      <c r="J1858" s="199"/>
      <c r="K1858" s="200"/>
    </row>
    <row r="1859">
      <c r="A1859" s="1"/>
      <c r="B1859" s="1"/>
      <c r="C1859" s="1"/>
      <c r="D1859" s="1"/>
      <c r="E1859" s="1"/>
      <c r="F1859" s="1"/>
      <c r="G1859" s="1"/>
      <c r="H1859" s="1"/>
      <c r="I1859" s="41"/>
      <c r="J1859" s="199"/>
      <c r="K1859" s="200"/>
    </row>
    <row r="1860">
      <c r="A1860" s="1"/>
      <c r="B1860" s="1"/>
      <c r="C1860" s="1"/>
      <c r="D1860" s="1"/>
      <c r="E1860" s="1"/>
      <c r="F1860" s="1"/>
      <c r="G1860" s="1"/>
      <c r="H1860" s="1"/>
      <c r="I1860" s="41"/>
      <c r="J1860" s="199"/>
      <c r="K1860" s="200"/>
    </row>
    <row r="1861">
      <c r="A1861" s="1"/>
      <c r="B1861" s="1"/>
      <c r="C1861" s="1"/>
      <c r="D1861" s="1"/>
      <c r="E1861" s="1"/>
      <c r="F1861" s="1"/>
      <c r="G1861" s="1"/>
      <c r="H1861" s="1"/>
      <c r="I1861" s="41"/>
      <c r="J1861" s="199"/>
      <c r="K1861" s="200"/>
    </row>
    <row r="1862">
      <c r="A1862" s="1"/>
      <c r="B1862" s="1"/>
      <c r="C1862" s="1"/>
      <c r="D1862" s="1"/>
      <c r="E1862" s="1"/>
      <c r="F1862" s="1"/>
      <c r="G1862" s="1"/>
      <c r="H1862" s="1"/>
      <c r="I1862" s="41"/>
      <c r="J1862" s="199"/>
      <c r="K1862" s="200"/>
    </row>
    <row r="1863">
      <c r="A1863" s="1"/>
      <c r="B1863" s="1"/>
      <c r="C1863" s="1"/>
      <c r="D1863" s="1"/>
      <c r="E1863" s="1"/>
      <c r="F1863" s="1"/>
      <c r="G1863" s="1"/>
      <c r="H1863" s="1"/>
      <c r="I1863" s="41"/>
      <c r="J1863" s="199"/>
      <c r="K1863" s="200"/>
    </row>
    <row r="1864">
      <c r="A1864" s="1"/>
      <c r="B1864" s="1"/>
      <c r="C1864" s="1"/>
      <c r="D1864" s="1"/>
      <c r="E1864" s="1"/>
      <c r="F1864" s="1"/>
      <c r="G1864" s="1"/>
      <c r="H1864" s="1"/>
      <c r="I1864" s="41"/>
      <c r="J1864" s="199"/>
      <c r="K1864" s="200"/>
    </row>
    <row r="1865">
      <c r="A1865" s="1"/>
      <c r="B1865" s="1"/>
      <c r="C1865" s="1"/>
      <c r="D1865" s="1"/>
      <c r="E1865" s="1"/>
      <c r="F1865" s="1"/>
      <c r="G1865" s="1"/>
      <c r="H1865" s="1"/>
      <c r="I1865" s="41"/>
      <c r="J1865" s="199"/>
      <c r="K1865" s="200"/>
    </row>
    <row r="1866">
      <c r="A1866" s="1"/>
      <c r="B1866" s="1"/>
      <c r="C1866" s="1"/>
      <c r="D1866" s="1"/>
      <c r="E1866" s="1"/>
      <c r="F1866" s="1"/>
      <c r="G1866" s="1"/>
      <c r="H1866" s="1"/>
      <c r="I1866" s="41"/>
      <c r="J1866" s="199"/>
      <c r="K1866" s="200"/>
    </row>
    <row r="1867">
      <c r="A1867" s="1"/>
      <c r="B1867" s="1"/>
      <c r="C1867" s="1"/>
      <c r="D1867" s="1"/>
      <c r="E1867" s="1"/>
      <c r="F1867" s="1"/>
      <c r="G1867" s="1"/>
      <c r="H1867" s="1"/>
      <c r="I1867" s="41"/>
      <c r="J1867" s="199"/>
      <c r="K1867" s="200"/>
    </row>
    <row r="1868">
      <c r="A1868" s="1"/>
      <c r="B1868" s="1"/>
      <c r="C1868" s="1"/>
      <c r="D1868" s="1"/>
      <c r="E1868" s="1"/>
      <c r="F1868" s="1"/>
      <c r="G1868" s="1"/>
      <c r="H1868" s="1"/>
      <c r="I1868" s="41"/>
      <c r="J1868" s="199"/>
      <c r="K1868" s="200"/>
    </row>
    <row r="1869">
      <c r="A1869" s="1"/>
      <c r="B1869" s="1"/>
      <c r="C1869" s="1"/>
      <c r="D1869" s="1"/>
      <c r="E1869" s="1"/>
      <c r="F1869" s="1"/>
      <c r="G1869" s="1"/>
      <c r="H1869" s="1"/>
      <c r="I1869" s="41"/>
      <c r="J1869" s="199"/>
      <c r="K1869" s="200"/>
    </row>
    <row r="1870">
      <c r="A1870" s="1"/>
      <c r="B1870" s="1"/>
      <c r="C1870" s="1"/>
      <c r="D1870" s="1"/>
      <c r="E1870" s="1"/>
      <c r="F1870" s="1"/>
      <c r="G1870" s="1"/>
      <c r="H1870" s="1"/>
      <c r="I1870" s="41"/>
      <c r="J1870" s="199"/>
      <c r="K1870" s="200"/>
    </row>
    <row r="1871">
      <c r="A1871" s="1"/>
      <c r="B1871" s="1"/>
      <c r="C1871" s="1"/>
      <c r="D1871" s="1"/>
      <c r="E1871" s="1"/>
      <c r="F1871" s="1"/>
      <c r="G1871" s="1"/>
      <c r="H1871" s="1"/>
      <c r="I1871" s="41"/>
      <c r="J1871" s="199"/>
      <c r="K1871" s="200"/>
    </row>
    <row r="1872">
      <c r="A1872" s="1"/>
      <c r="B1872" s="1"/>
      <c r="C1872" s="1"/>
      <c r="D1872" s="1"/>
      <c r="E1872" s="1"/>
      <c r="F1872" s="1"/>
      <c r="G1872" s="1"/>
      <c r="H1872" s="1"/>
      <c r="I1872" s="41"/>
      <c r="J1872" s="199"/>
      <c r="K1872" s="200"/>
    </row>
    <row r="1873">
      <c r="A1873" s="1"/>
      <c r="B1873" s="1"/>
      <c r="C1873" s="1"/>
      <c r="D1873" s="1"/>
      <c r="E1873" s="1"/>
      <c r="F1873" s="1"/>
      <c r="G1873" s="1"/>
      <c r="H1873" s="1"/>
      <c r="I1873" s="41"/>
      <c r="J1873" s="199"/>
      <c r="K1873" s="200"/>
    </row>
    <row r="1874">
      <c r="A1874" s="1"/>
      <c r="B1874" s="1"/>
      <c r="C1874" s="1"/>
      <c r="D1874" s="1"/>
      <c r="E1874" s="1"/>
      <c r="F1874" s="1"/>
      <c r="G1874" s="1"/>
      <c r="H1874" s="1"/>
      <c r="I1874" s="41"/>
      <c r="J1874" s="199"/>
      <c r="K1874" s="200"/>
    </row>
    <row r="1875">
      <c r="A1875" s="1"/>
      <c r="B1875" s="1"/>
      <c r="C1875" s="1"/>
      <c r="D1875" s="1"/>
      <c r="E1875" s="1"/>
      <c r="F1875" s="1"/>
      <c r="G1875" s="1"/>
      <c r="H1875" s="1"/>
      <c r="I1875" s="41"/>
      <c r="J1875" s="199"/>
      <c r="K1875" s="200"/>
    </row>
    <row r="1876">
      <c r="A1876" s="1"/>
      <c r="B1876" s="1"/>
      <c r="C1876" s="1"/>
      <c r="D1876" s="1"/>
      <c r="E1876" s="1"/>
      <c r="F1876" s="1"/>
      <c r="G1876" s="1"/>
      <c r="H1876" s="1"/>
      <c r="I1876" s="41"/>
      <c r="J1876" s="199"/>
      <c r="K1876" s="200"/>
    </row>
    <row r="1877">
      <c r="A1877" s="1"/>
      <c r="B1877" s="1"/>
      <c r="C1877" s="1"/>
      <c r="D1877" s="1"/>
      <c r="E1877" s="1"/>
      <c r="F1877" s="1"/>
      <c r="G1877" s="1"/>
      <c r="H1877" s="1"/>
      <c r="I1877" s="41"/>
      <c r="J1877" s="199"/>
      <c r="K1877" s="200"/>
    </row>
    <row r="1878">
      <c r="A1878" s="1"/>
      <c r="B1878" s="1"/>
      <c r="C1878" s="1"/>
      <c r="D1878" s="1"/>
      <c r="E1878" s="1"/>
      <c r="F1878" s="1"/>
      <c r="G1878" s="1"/>
      <c r="H1878" s="1"/>
      <c r="I1878" s="41"/>
      <c r="J1878" s="199"/>
      <c r="K1878" s="200"/>
    </row>
    <row r="1879">
      <c r="A1879" s="1"/>
      <c r="B1879" s="1"/>
      <c r="C1879" s="1"/>
      <c r="D1879" s="1"/>
      <c r="E1879" s="1"/>
      <c r="F1879" s="1"/>
      <c r="G1879" s="1"/>
      <c r="H1879" s="1"/>
      <c r="I1879" s="41"/>
      <c r="J1879" s="199"/>
      <c r="K1879" s="200"/>
    </row>
    <row r="1880">
      <c r="A1880" s="1"/>
      <c r="B1880" s="1"/>
      <c r="C1880" s="1"/>
      <c r="D1880" s="1"/>
      <c r="E1880" s="1"/>
      <c r="F1880" s="1"/>
      <c r="G1880" s="1"/>
      <c r="H1880" s="1"/>
      <c r="I1880" s="41"/>
      <c r="J1880" s="199"/>
      <c r="K1880" s="200"/>
    </row>
    <row r="1881">
      <c r="A1881" s="1"/>
      <c r="B1881" s="1"/>
      <c r="C1881" s="1"/>
      <c r="D1881" s="1"/>
      <c r="E1881" s="1"/>
      <c r="F1881" s="1"/>
      <c r="G1881" s="1"/>
      <c r="H1881" s="1"/>
      <c r="I1881" s="41"/>
      <c r="J1881" s="199"/>
      <c r="K1881" s="200"/>
    </row>
    <row r="1882">
      <c r="A1882" s="1"/>
      <c r="B1882" s="1"/>
      <c r="C1882" s="1"/>
      <c r="D1882" s="1"/>
      <c r="E1882" s="1"/>
      <c r="F1882" s="1"/>
      <c r="G1882" s="1"/>
      <c r="H1882" s="1"/>
      <c r="I1882" s="41"/>
      <c r="J1882" s="199"/>
      <c r="K1882" s="200"/>
    </row>
    <row r="1883">
      <c r="A1883" s="1"/>
      <c r="B1883" s="1"/>
      <c r="C1883" s="1"/>
      <c r="D1883" s="1"/>
      <c r="E1883" s="1"/>
      <c r="F1883" s="1"/>
      <c r="G1883" s="1"/>
      <c r="H1883" s="1"/>
      <c r="I1883" s="41"/>
      <c r="J1883" s="199"/>
      <c r="K1883" s="200"/>
    </row>
    <row r="1884">
      <c r="A1884" s="1"/>
      <c r="B1884" s="1"/>
      <c r="C1884" s="1"/>
      <c r="D1884" s="1"/>
      <c r="E1884" s="1"/>
      <c r="F1884" s="1"/>
      <c r="G1884" s="1"/>
      <c r="H1884" s="1"/>
      <c r="I1884" s="41"/>
      <c r="J1884" s="199"/>
      <c r="K1884" s="200"/>
    </row>
    <row r="1885">
      <c r="A1885" s="1"/>
      <c r="B1885" s="1"/>
      <c r="C1885" s="1"/>
      <c r="D1885" s="1"/>
      <c r="E1885" s="1"/>
      <c r="F1885" s="1"/>
      <c r="G1885" s="1"/>
      <c r="H1885" s="1"/>
      <c r="I1885" s="41"/>
      <c r="J1885" s="199"/>
      <c r="K1885" s="200"/>
    </row>
    <row r="1886">
      <c r="A1886" s="1"/>
      <c r="B1886" s="1"/>
      <c r="C1886" s="1"/>
      <c r="D1886" s="1"/>
      <c r="E1886" s="1"/>
      <c r="F1886" s="1"/>
      <c r="G1886" s="1"/>
      <c r="H1886" s="1"/>
      <c r="I1886" s="41"/>
      <c r="J1886" s="199"/>
      <c r="K1886" s="200"/>
    </row>
    <row r="1887">
      <c r="A1887" s="1"/>
      <c r="B1887" s="1"/>
      <c r="C1887" s="1"/>
      <c r="D1887" s="1"/>
      <c r="E1887" s="1"/>
      <c r="F1887" s="1"/>
      <c r="G1887" s="1"/>
      <c r="H1887" s="1"/>
      <c r="I1887" s="41"/>
      <c r="J1887" s="199"/>
      <c r="K1887" s="200"/>
    </row>
    <row r="1888">
      <c r="A1888" s="1"/>
      <c r="B1888" s="1"/>
      <c r="C1888" s="1"/>
      <c r="D1888" s="1"/>
      <c r="E1888" s="1"/>
      <c r="F1888" s="1"/>
      <c r="G1888" s="1"/>
      <c r="H1888" s="1"/>
      <c r="I1888" s="41"/>
      <c r="J1888" s="199"/>
      <c r="K1888" s="200"/>
    </row>
    <row r="1889">
      <c r="A1889" s="1"/>
      <c r="B1889" s="1"/>
      <c r="C1889" s="1"/>
      <c r="D1889" s="1"/>
      <c r="E1889" s="1"/>
      <c r="F1889" s="1"/>
      <c r="G1889" s="1"/>
      <c r="H1889" s="1"/>
      <c r="I1889" s="41"/>
      <c r="J1889" s="199"/>
      <c r="K1889" s="200"/>
    </row>
    <row r="1890">
      <c r="A1890" s="1"/>
      <c r="B1890" s="1"/>
      <c r="C1890" s="1"/>
      <c r="D1890" s="1"/>
      <c r="E1890" s="1"/>
      <c r="F1890" s="1"/>
      <c r="G1890" s="1"/>
      <c r="H1890" s="1"/>
      <c r="I1890" s="41"/>
      <c r="J1890" s="199"/>
      <c r="K1890" s="200"/>
    </row>
    <row r="1891">
      <c r="A1891" s="1"/>
      <c r="B1891" s="1"/>
      <c r="C1891" s="1"/>
      <c r="D1891" s="1"/>
      <c r="E1891" s="1"/>
      <c r="F1891" s="1"/>
      <c r="G1891" s="1"/>
      <c r="H1891" s="1"/>
      <c r="I1891" s="41"/>
      <c r="J1891" s="199"/>
      <c r="K1891" s="200"/>
    </row>
    <row r="1892">
      <c r="A1892" s="1"/>
      <c r="B1892" s="1"/>
      <c r="C1892" s="1"/>
      <c r="D1892" s="1"/>
      <c r="E1892" s="1"/>
      <c r="F1892" s="1"/>
      <c r="G1892" s="1"/>
      <c r="H1892" s="1"/>
      <c r="I1892" s="41"/>
      <c r="J1892" s="199"/>
      <c r="K1892" s="200"/>
    </row>
    <row r="1893">
      <c r="A1893" s="1"/>
      <c r="B1893" s="1"/>
      <c r="C1893" s="1"/>
      <c r="D1893" s="1"/>
      <c r="E1893" s="1"/>
      <c r="F1893" s="1"/>
      <c r="G1893" s="1"/>
      <c r="H1893" s="1"/>
      <c r="I1893" s="41"/>
      <c r="J1893" s="199"/>
      <c r="K1893" s="200"/>
    </row>
    <row r="1894">
      <c r="A1894" s="1"/>
      <c r="B1894" s="1"/>
      <c r="C1894" s="1"/>
      <c r="D1894" s="1"/>
      <c r="E1894" s="1"/>
      <c r="F1894" s="1"/>
      <c r="G1894" s="1"/>
      <c r="H1894" s="1"/>
      <c r="I1894" s="41"/>
      <c r="J1894" s="199"/>
      <c r="K1894" s="200"/>
    </row>
    <row r="1895">
      <c r="A1895" s="1"/>
      <c r="B1895" s="1"/>
      <c r="C1895" s="1"/>
      <c r="D1895" s="1"/>
      <c r="E1895" s="1"/>
      <c r="F1895" s="1"/>
      <c r="G1895" s="1"/>
      <c r="H1895" s="1"/>
      <c r="I1895" s="41"/>
      <c r="J1895" s="199"/>
      <c r="K1895" s="200"/>
    </row>
    <row r="1896">
      <c r="A1896" s="1"/>
      <c r="B1896" s="1"/>
      <c r="C1896" s="1"/>
      <c r="D1896" s="1"/>
      <c r="E1896" s="1"/>
      <c r="F1896" s="1"/>
      <c r="G1896" s="1"/>
      <c r="H1896" s="1"/>
      <c r="I1896" s="41"/>
      <c r="J1896" s="199"/>
      <c r="K1896" s="200"/>
    </row>
    <row r="1897">
      <c r="A1897" s="1"/>
      <c r="B1897" s="1"/>
      <c r="C1897" s="1"/>
      <c r="D1897" s="1"/>
      <c r="E1897" s="1"/>
      <c r="F1897" s="1"/>
      <c r="G1897" s="1"/>
      <c r="H1897" s="1"/>
      <c r="I1897" s="41"/>
      <c r="J1897" s="199"/>
      <c r="K1897" s="200"/>
    </row>
    <row r="1898">
      <c r="A1898" s="1"/>
      <c r="B1898" s="1"/>
      <c r="C1898" s="1"/>
      <c r="D1898" s="1"/>
      <c r="E1898" s="1"/>
      <c r="F1898" s="1"/>
      <c r="G1898" s="1"/>
      <c r="H1898" s="1"/>
      <c r="I1898" s="41"/>
      <c r="J1898" s="199"/>
      <c r="K1898" s="200"/>
    </row>
    <row r="1899">
      <c r="A1899" s="1"/>
      <c r="B1899" s="1"/>
      <c r="C1899" s="1"/>
      <c r="D1899" s="1"/>
      <c r="E1899" s="1"/>
      <c r="F1899" s="1"/>
      <c r="G1899" s="1"/>
      <c r="H1899" s="1"/>
      <c r="I1899" s="41"/>
      <c r="J1899" s="199"/>
      <c r="K1899" s="200"/>
    </row>
    <row r="1900">
      <c r="A1900" s="1"/>
      <c r="B1900" s="1"/>
      <c r="C1900" s="1"/>
      <c r="D1900" s="1"/>
      <c r="E1900" s="1"/>
      <c r="F1900" s="1"/>
      <c r="G1900" s="1"/>
      <c r="H1900" s="1"/>
      <c r="I1900" s="41"/>
      <c r="J1900" s="199"/>
      <c r="K1900" s="200"/>
    </row>
    <row r="1901">
      <c r="A1901" s="1"/>
      <c r="B1901" s="1"/>
      <c r="C1901" s="1"/>
      <c r="D1901" s="1"/>
      <c r="E1901" s="1"/>
      <c r="F1901" s="1"/>
      <c r="G1901" s="1"/>
      <c r="H1901" s="1"/>
      <c r="I1901" s="41"/>
      <c r="J1901" s="199"/>
      <c r="K1901" s="200"/>
    </row>
    <row r="1902">
      <c r="A1902" s="1"/>
      <c r="B1902" s="1"/>
      <c r="C1902" s="1"/>
      <c r="D1902" s="1"/>
      <c r="E1902" s="1"/>
      <c r="F1902" s="1"/>
      <c r="G1902" s="1"/>
      <c r="H1902" s="1"/>
      <c r="I1902" s="41"/>
      <c r="J1902" s="199"/>
      <c r="K1902" s="200"/>
    </row>
    <row r="1903">
      <c r="A1903" s="1"/>
      <c r="B1903" s="1"/>
      <c r="C1903" s="1"/>
      <c r="D1903" s="1"/>
      <c r="E1903" s="1"/>
      <c r="F1903" s="1"/>
      <c r="G1903" s="1"/>
      <c r="H1903" s="1"/>
      <c r="I1903" s="41"/>
      <c r="J1903" s="199"/>
      <c r="K1903" s="200"/>
    </row>
    <row r="1904">
      <c r="A1904" s="1"/>
      <c r="B1904" s="1"/>
      <c r="C1904" s="1"/>
      <c r="D1904" s="1"/>
      <c r="E1904" s="1"/>
      <c r="F1904" s="1"/>
      <c r="G1904" s="1"/>
      <c r="H1904" s="1"/>
      <c r="I1904" s="41"/>
      <c r="J1904" s="199"/>
      <c r="K1904" s="200"/>
    </row>
    <row r="1905">
      <c r="A1905" s="1"/>
      <c r="B1905" s="1"/>
      <c r="C1905" s="1"/>
      <c r="D1905" s="1"/>
      <c r="E1905" s="1"/>
      <c r="F1905" s="1"/>
      <c r="G1905" s="1"/>
      <c r="H1905" s="1"/>
      <c r="I1905" s="41"/>
      <c r="J1905" s="199"/>
      <c r="K1905" s="200"/>
    </row>
    <row r="1906">
      <c r="A1906" s="1"/>
      <c r="B1906" s="1"/>
      <c r="C1906" s="1"/>
      <c r="D1906" s="1"/>
      <c r="E1906" s="1"/>
      <c r="F1906" s="1"/>
      <c r="G1906" s="1"/>
      <c r="H1906" s="1"/>
      <c r="I1906" s="41"/>
      <c r="J1906" s="199"/>
      <c r="K1906" s="200"/>
    </row>
    <row r="1907">
      <c r="A1907" s="1"/>
      <c r="B1907" s="1"/>
      <c r="C1907" s="1"/>
      <c r="D1907" s="1"/>
      <c r="E1907" s="1"/>
      <c r="F1907" s="1"/>
      <c r="G1907" s="1"/>
      <c r="H1907" s="1"/>
      <c r="I1907" s="41"/>
      <c r="J1907" s="199"/>
      <c r="K1907" s="200"/>
    </row>
    <row r="1908">
      <c r="A1908" s="1"/>
      <c r="B1908" s="1"/>
      <c r="C1908" s="1"/>
      <c r="D1908" s="1"/>
      <c r="E1908" s="1"/>
      <c r="F1908" s="1"/>
      <c r="G1908" s="1"/>
      <c r="H1908" s="1"/>
      <c r="I1908" s="41"/>
      <c r="J1908" s="199"/>
      <c r="K1908" s="200"/>
    </row>
    <row r="1909">
      <c r="A1909" s="1"/>
      <c r="B1909" s="1"/>
      <c r="C1909" s="1"/>
      <c r="D1909" s="1"/>
      <c r="E1909" s="1"/>
      <c r="F1909" s="1"/>
      <c r="G1909" s="1"/>
      <c r="H1909" s="1"/>
      <c r="I1909" s="41"/>
      <c r="J1909" s="199"/>
      <c r="K1909" s="200"/>
    </row>
    <row r="1910">
      <c r="A1910" s="1"/>
      <c r="B1910" s="1"/>
      <c r="C1910" s="1"/>
      <c r="D1910" s="1"/>
      <c r="E1910" s="1"/>
      <c r="F1910" s="1"/>
      <c r="G1910" s="1"/>
      <c r="H1910" s="1"/>
      <c r="I1910" s="41"/>
      <c r="J1910" s="199"/>
      <c r="K1910" s="200"/>
    </row>
    <row r="1911">
      <c r="A1911" s="1"/>
      <c r="B1911" s="1"/>
      <c r="C1911" s="1"/>
      <c r="D1911" s="1"/>
      <c r="E1911" s="1"/>
      <c r="F1911" s="1"/>
      <c r="G1911" s="1"/>
      <c r="H1911" s="1"/>
      <c r="I1911" s="41"/>
      <c r="J1911" s="199"/>
      <c r="K1911" s="200"/>
    </row>
    <row r="1912">
      <c r="A1912" s="1"/>
      <c r="B1912" s="1"/>
      <c r="C1912" s="1"/>
      <c r="D1912" s="1"/>
      <c r="E1912" s="1"/>
      <c r="F1912" s="1"/>
      <c r="G1912" s="1"/>
      <c r="H1912" s="1"/>
      <c r="I1912" s="41"/>
      <c r="J1912" s="199"/>
      <c r="K1912" s="200"/>
    </row>
    <row r="1913">
      <c r="A1913" s="1"/>
      <c r="B1913" s="1"/>
      <c r="C1913" s="1"/>
      <c r="D1913" s="1"/>
      <c r="E1913" s="1"/>
      <c r="F1913" s="1"/>
      <c r="G1913" s="1"/>
      <c r="H1913" s="1"/>
      <c r="I1913" s="41"/>
      <c r="J1913" s="199"/>
      <c r="K1913" s="200"/>
    </row>
    <row r="1914">
      <c r="A1914" s="1"/>
      <c r="B1914" s="1"/>
      <c r="C1914" s="1"/>
      <c r="D1914" s="1"/>
      <c r="E1914" s="1"/>
      <c r="F1914" s="1"/>
      <c r="G1914" s="1"/>
      <c r="H1914" s="1"/>
      <c r="I1914" s="41"/>
      <c r="J1914" s="199"/>
      <c r="K1914" s="200"/>
    </row>
    <row r="1915">
      <c r="A1915" s="1"/>
      <c r="B1915" s="1"/>
      <c r="C1915" s="1"/>
      <c r="D1915" s="1"/>
      <c r="E1915" s="1"/>
      <c r="F1915" s="1"/>
      <c r="G1915" s="1"/>
      <c r="H1915" s="1"/>
      <c r="I1915" s="41"/>
      <c r="J1915" s="199"/>
      <c r="K1915" s="200"/>
    </row>
    <row r="1916">
      <c r="A1916" s="1"/>
      <c r="B1916" s="1"/>
      <c r="C1916" s="1"/>
      <c r="D1916" s="1"/>
      <c r="E1916" s="1"/>
      <c r="F1916" s="1"/>
      <c r="G1916" s="1"/>
      <c r="H1916" s="1"/>
      <c r="I1916" s="41"/>
      <c r="J1916" s="199"/>
      <c r="K1916" s="200"/>
    </row>
    <row r="1917">
      <c r="A1917" s="1"/>
      <c r="B1917" s="1"/>
      <c r="C1917" s="1"/>
      <c r="D1917" s="1"/>
      <c r="E1917" s="1"/>
      <c r="F1917" s="1"/>
      <c r="G1917" s="1"/>
      <c r="H1917" s="1"/>
      <c r="I1917" s="41"/>
      <c r="J1917" s="199"/>
      <c r="K1917" s="200"/>
    </row>
    <row r="1918">
      <c r="A1918" s="1"/>
      <c r="B1918" s="1"/>
      <c r="C1918" s="1"/>
      <c r="D1918" s="1"/>
      <c r="E1918" s="1"/>
      <c r="F1918" s="1"/>
      <c r="G1918" s="1"/>
      <c r="H1918" s="1"/>
      <c r="I1918" s="41"/>
      <c r="J1918" s="199"/>
      <c r="K1918" s="200"/>
    </row>
    <row r="1919">
      <c r="A1919" s="1"/>
      <c r="B1919" s="1"/>
      <c r="C1919" s="1"/>
      <c r="D1919" s="1"/>
      <c r="E1919" s="1"/>
      <c r="F1919" s="1"/>
      <c r="G1919" s="1"/>
      <c r="H1919" s="1"/>
      <c r="I1919" s="41"/>
      <c r="J1919" s="199"/>
      <c r="K1919" s="200"/>
    </row>
    <row r="1920">
      <c r="A1920" s="1"/>
      <c r="B1920" s="1"/>
      <c r="C1920" s="1"/>
      <c r="D1920" s="1"/>
      <c r="E1920" s="1"/>
      <c r="F1920" s="1"/>
      <c r="G1920" s="1"/>
      <c r="H1920" s="1"/>
      <c r="I1920" s="41"/>
      <c r="J1920" s="199"/>
      <c r="K1920" s="200"/>
    </row>
    <row r="1921">
      <c r="A1921" s="1"/>
      <c r="B1921" s="1"/>
      <c r="C1921" s="1"/>
      <c r="D1921" s="1"/>
      <c r="E1921" s="1"/>
      <c r="F1921" s="1"/>
      <c r="G1921" s="1"/>
      <c r="H1921" s="1"/>
      <c r="I1921" s="41"/>
      <c r="J1921" s="199"/>
      <c r="K1921" s="200"/>
    </row>
    <row r="1922">
      <c r="A1922" s="1"/>
      <c r="B1922" s="1"/>
      <c r="C1922" s="1"/>
      <c r="D1922" s="1"/>
      <c r="E1922" s="1"/>
      <c r="F1922" s="1"/>
      <c r="G1922" s="1"/>
      <c r="H1922" s="1"/>
      <c r="I1922" s="41"/>
      <c r="J1922" s="199"/>
      <c r="K1922" s="200"/>
    </row>
    <row r="1923">
      <c r="A1923" s="1"/>
      <c r="B1923" s="1"/>
      <c r="C1923" s="1"/>
      <c r="D1923" s="1"/>
      <c r="E1923" s="1"/>
      <c r="F1923" s="1"/>
      <c r="G1923" s="1"/>
      <c r="H1923" s="1"/>
      <c r="I1923" s="41"/>
      <c r="J1923" s="199"/>
      <c r="K1923" s="200"/>
    </row>
    <row r="1924">
      <c r="A1924" s="1"/>
      <c r="B1924" s="1"/>
      <c r="C1924" s="1"/>
      <c r="D1924" s="1"/>
      <c r="E1924" s="1"/>
      <c r="F1924" s="1"/>
      <c r="G1924" s="1"/>
      <c r="H1924" s="1"/>
      <c r="I1924" s="41"/>
      <c r="J1924" s="199"/>
      <c r="K1924" s="200"/>
    </row>
    <row r="1925">
      <c r="A1925" s="1"/>
      <c r="B1925" s="1"/>
      <c r="C1925" s="1"/>
      <c r="D1925" s="1"/>
      <c r="E1925" s="1"/>
      <c r="F1925" s="1"/>
      <c r="G1925" s="1"/>
      <c r="H1925" s="1"/>
      <c r="I1925" s="41"/>
      <c r="J1925" s="199"/>
      <c r="K1925" s="200"/>
    </row>
    <row r="1926">
      <c r="A1926" s="1"/>
      <c r="B1926" s="1"/>
      <c r="C1926" s="1"/>
      <c r="D1926" s="1"/>
      <c r="E1926" s="1"/>
      <c r="F1926" s="1"/>
      <c r="G1926" s="1"/>
      <c r="H1926" s="1"/>
      <c r="I1926" s="41"/>
      <c r="J1926" s="199"/>
      <c r="K1926" s="200"/>
    </row>
    <row r="1927">
      <c r="A1927" s="1"/>
      <c r="B1927" s="1"/>
      <c r="C1927" s="1"/>
      <c r="D1927" s="1"/>
      <c r="E1927" s="1"/>
      <c r="F1927" s="1"/>
      <c r="G1927" s="1"/>
      <c r="H1927" s="1"/>
      <c r="I1927" s="41"/>
      <c r="J1927" s="199"/>
      <c r="K1927" s="200"/>
    </row>
    <row r="1928">
      <c r="A1928" s="1"/>
      <c r="B1928" s="1"/>
      <c r="C1928" s="1"/>
      <c r="D1928" s="1"/>
      <c r="E1928" s="1"/>
      <c r="F1928" s="1"/>
      <c r="G1928" s="1"/>
      <c r="H1928" s="1"/>
      <c r="I1928" s="41"/>
      <c r="J1928" s="199"/>
      <c r="K1928" s="200"/>
    </row>
    <row r="1929">
      <c r="A1929" s="1"/>
      <c r="B1929" s="1"/>
      <c r="C1929" s="1"/>
      <c r="D1929" s="1"/>
      <c r="E1929" s="1"/>
      <c r="F1929" s="1"/>
      <c r="G1929" s="1"/>
      <c r="H1929" s="1"/>
      <c r="I1929" s="41"/>
      <c r="J1929" s="199"/>
      <c r="K1929" s="200"/>
    </row>
    <row r="1930">
      <c r="A1930" s="1"/>
      <c r="B1930" s="1"/>
      <c r="C1930" s="1"/>
      <c r="D1930" s="1"/>
      <c r="E1930" s="1"/>
      <c r="F1930" s="1"/>
      <c r="G1930" s="1"/>
      <c r="H1930" s="1"/>
      <c r="I1930" s="41"/>
      <c r="J1930" s="199"/>
      <c r="K1930" s="200"/>
    </row>
    <row r="1931">
      <c r="A1931" s="1"/>
      <c r="B1931" s="1"/>
      <c r="C1931" s="1"/>
      <c r="D1931" s="1"/>
      <c r="E1931" s="1"/>
      <c r="F1931" s="1"/>
      <c r="G1931" s="1"/>
      <c r="H1931" s="1"/>
      <c r="I1931" s="41"/>
      <c r="J1931" s="199"/>
      <c r="K1931" s="200"/>
    </row>
    <row r="1932">
      <c r="A1932" s="1"/>
      <c r="B1932" s="1"/>
      <c r="C1932" s="1"/>
      <c r="D1932" s="1"/>
      <c r="E1932" s="1"/>
      <c r="F1932" s="1"/>
      <c r="G1932" s="1"/>
      <c r="H1932" s="1"/>
      <c r="I1932" s="41"/>
      <c r="J1932" s="199"/>
      <c r="K1932" s="200"/>
    </row>
    <row r="1933">
      <c r="A1933" s="1"/>
      <c r="B1933" s="1"/>
      <c r="C1933" s="1"/>
      <c r="D1933" s="1"/>
      <c r="E1933" s="1"/>
      <c r="F1933" s="1"/>
      <c r="G1933" s="1"/>
      <c r="H1933" s="1"/>
      <c r="I1933" s="41"/>
      <c r="J1933" s="199"/>
      <c r="K1933" s="200"/>
    </row>
    <row r="1934">
      <c r="A1934" s="1"/>
      <c r="B1934" s="1"/>
      <c r="C1934" s="1"/>
      <c r="D1934" s="1"/>
      <c r="E1934" s="1"/>
      <c r="F1934" s="1"/>
      <c r="G1934" s="1"/>
      <c r="H1934" s="1"/>
      <c r="I1934" s="41"/>
      <c r="J1934" s="199"/>
      <c r="K1934" s="200"/>
    </row>
    <row r="1935">
      <c r="A1935" s="1"/>
      <c r="B1935" s="1"/>
      <c r="C1935" s="1"/>
      <c r="D1935" s="1"/>
      <c r="E1935" s="1"/>
      <c r="F1935" s="1"/>
      <c r="G1935" s="1"/>
      <c r="H1935" s="1"/>
      <c r="I1935" s="41"/>
      <c r="J1935" s="199"/>
      <c r="K1935" s="200"/>
    </row>
    <row r="1936">
      <c r="A1936" s="1"/>
      <c r="B1936" s="1"/>
      <c r="C1936" s="1"/>
      <c r="D1936" s="1"/>
      <c r="E1936" s="1"/>
      <c r="F1936" s="1"/>
      <c r="G1936" s="1"/>
      <c r="H1936" s="1"/>
      <c r="I1936" s="41"/>
      <c r="J1936" s="199"/>
      <c r="K1936" s="200"/>
    </row>
    <row r="1937">
      <c r="A1937" s="1"/>
      <c r="B1937" s="1"/>
      <c r="C1937" s="1"/>
      <c r="D1937" s="1"/>
      <c r="E1937" s="1"/>
      <c r="F1937" s="1"/>
      <c r="G1937" s="1"/>
      <c r="H1937" s="1"/>
      <c r="I1937" s="41"/>
      <c r="J1937" s="199"/>
      <c r="K1937" s="200"/>
    </row>
    <row r="1938">
      <c r="A1938" s="1"/>
      <c r="B1938" s="1"/>
      <c r="C1938" s="1"/>
      <c r="D1938" s="1"/>
      <c r="E1938" s="1"/>
      <c r="F1938" s="1"/>
      <c r="G1938" s="1"/>
      <c r="H1938" s="1"/>
      <c r="I1938" s="41"/>
      <c r="J1938" s="199"/>
      <c r="K1938" s="200"/>
    </row>
    <row r="1939">
      <c r="A1939" s="1"/>
      <c r="B1939" s="1"/>
      <c r="C1939" s="1"/>
      <c r="D1939" s="1"/>
      <c r="E1939" s="1"/>
      <c r="F1939" s="1"/>
      <c r="G1939" s="1"/>
      <c r="H1939" s="1"/>
      <c r="I1939" s="41"/>
      <c r="J1939" s="199"/>
      <c r="K1939" s="200"/>
    </row>
    <row r="1940">
      <c r="A1940" s="1"/>
      <c r="B1940" s="1"/>
      <c r="C1940" s="1"/>
      <c r="D1940" s="1"/>
      <c r="E1940" s="1"/>
      <c r="F1940" s="1"/>
      <c r="G1940" s="1"/>
      <c r="H1940" s="1"/>
      <c r="I1940" s="41"/>
      <c r="J1940" s="199"/>
      <c r="K1940" s="200"/>
    </row>
    <row r="1941">
      <c r="A1941" s="1"/>
      <c r="B1941" s="1"/>
      <c r="C1941" s="1"/>
      <c r="D1941" s="1"/>
      <c r="E1941" s="1"/>
      <c r="F1941" s="1"/>
      <c r="G1941" s="1"/>
      <c r="H1941" s="1"/>
      <c r="I1941" s="41"/>
      <c r="J1941" s="199"/>
      <c r="K1941" s="200"/>
    </row>
    <row r="1942">
      <c r="A1942" s="1"/>
      <c r="B1942" s="1"/>
      <c r="C1942" s="1"/>
      <c r="D1942" s="1"/>
      <c r="E1942" s="1"/>
      <c r="F1942" s="1"/>
      <c r="G1942" s="1"/>
      <c r="H1942" s="1"/>
      <c r="I1942" s="41"/>
      <c r="J1942" s="199"/>
      <c r="K1942" s="200"/>
    </row>
    <row r="1943">
      <c r="A1943" s="1"/>
      <c r="B1943" s="1"/>
      <c r="C1943" s="1"/>
      <c r="D1943" s="1"/>
      <c r="E1943" s="1"/>
      <c r="F1943" s="1"/>
      <c r="G1943" s="1"/>
      <c r="H1943" s="1"/>
      <c r="I1943" s="41"/>
      <c r="J1943" s="199"/>
      <c r="K1943" s="200"/>
    </row>
    <row r="1944">
      <c r="A1944" s="1"/>
      <c r="B1944" s="1"/>
      <c r="C1944" s="1"/>
      <c r="D1944" s="1"/>
      <c r="E1944" s="1"/>
      <c r="F1944" s="1"/>
      <c r="G1944" s="1"/>
      <c r="H1944" s="1"/>
      <c r="I1944" s="41"/>
      <c r="J1944" s="199"/>
      <c r="K1944" s="200"/>
    </row>
    <row r="1945">
      <c r="A1945" s="1"/>
      <c r="B1945" s="1"/>
      <c r="C1945" s="1"/>
      <c r="D1945" s="1"/>
      <c r="E1945" s="1"/>
      <c r="F1945" s="1"/>
      <c r="G1945" s="1"/>
      <c r="H1945" s="1"/>
      <c r="I1945" s="41"/>
      <c r="J1945" s="199"/>
      <c r="K1945" s="200"/>
    </row>
    <row r="1946">
      <c r="A1946" s="1"/>
      <c r="B1946" s="1"/>
      <c r="C1946" s="1"/>
      <c r="D1946" s="1"/>
      <c r="E1946" s="1"/>
      <c r="F1946" s="1"/>
      <c r="G1946" s="1"/>
      <c r="H1946" s="1"/>
      <c r="I1946" s="41"/>
      <c r="J1946" s="199"/>
      <c r="K1946" s="200"/>
    </row>
    <row r="1947">
      <c r="A1947" s="1"/>
      <c r="B1947" s="1"/>
      <c r="C1947" s="1"/>
      <c r="D1947" s="1"/>
      <c r="E1947" s="1"/>
      <c r="F1947" s="1"/>
      <c r="G1947" s="1"/>
      <c r="H1947" s="1"/>
      <c r="I1947" s="41"/>
      <c r="J1947" s="199"/>
      <c r="K1947" s="200"/>
    </row>
    <row r="1948">
      <c r="A1948" s="1"/>
      <c r="B1948" s="1"/>
      <c r="C1948" s="1"/>
      <c r="D1948" s="1"/>
      <c r="E1948" s="1"/>
      <c r="F1948" s="1"/>
      <c r="G1948" s="1"/>
      <c r="H1948" s="1"/>
      <c r="I1948" s="41"/>
      <c r="J1948" s="199"/>
      <c r="K1948" s="200"/>
    </row>
    <row r="1949">
      <c r="A1949" s="1"/>
      <c r="B1949" s="1"/>
      <c r="C1949" s="1"/>
      <c r="D1949" s="1"/>
      <c r="E1949" s="1"/>
      <c r="F1949" s="1"/>
      <c r="G1949" s="1"/>
      <c r="H1949" s="1"/>
      <c r="I1949" s="41"/>
      <c r="J1949" s="199"/>
      <c r="K1949" s="200"/>
    </row>
    <row r="1950">
      <c r="A1950" s="1"/>
      <c r="B1950" s="1"/>
      <c r="C1950" s="1"/>
      <c r="D1950" s="1"/>
      <c r="E1950" s="1"/>
      <c r="F1950" s="1"/>
      <c r="G1950" s="1"/>
      <c r="H1950" s="1"/>
      <c r="I1950" s="41"/>
      <c r="J1950" s="199"/>
      <c r="K1950" s="200"/>
    </row>
    <row r="1951">
      <c r="A1951" s="1"/>
      <c r="B1951" s="1"/>
      <c r="C1951" s="1"/>
      <c r="D1951" s="1"/>
      <c r="E1951" s="1"/>
      <c r="F1951" s="1"/>
      <c r="G1951" s="1"/>
      <c r="H1951" s="1"/>
      <c r="I1951" s="41"/>
      <c r="J1951" s="199"/>
      <c r="K1951" s="200"/>
    </row>
    <row r="1952">
      <c r="A1952" s="1"/>
      <c r="B1952" s="1"/>
      <c r="C1952" s="1"/>
      <c r="D1952" s="1"/>
      <c r="E1952" s="1"/>
      <c r="F1952" s="1"/>
      <c r="G1952" s="1"/>
      <c r="H1952" s="1"/>
      <c r="I1952" s="41"/>
      <c r="J1952" s="199"/>
      <c r="K1952" s="200"/>
    </row>
    <row r="1953">
      <c r="A1953" s="1"/>
      <c r="B1953" s="1"/>
      <c r="C1953" s="1"/>
      <c r="D1953" s="1"/>
      <c r="E1953" s="1"/>
      <c r="F1953" s="1"/>
      <c r="G1953" s="1"/>
      <c r="H1953" s="1"/>
      <c r="I1953" s="41"/>
      <c r="J1953" s="199"/>
      <c r="K1953" s="200"/>
    </row>
    <row r="1954">
      <c r="A1954" s="1"/>
      <c r="B1954" s="1"/>
      <c r="C1954" s="1"/>
      <c r="D1954" s="1"/>
      <c r="E1954" s="1"/>
      <c r="F1954" s="1"/>
      <c r="G1954" s="1"/>
      <c r="H1954" s="1"/>
      <c r="I1954" s="41"/>
      <c r="J1954" s="199"/>
      <c r="K1954" s="200"/>
    </row>
    <row r="1955">
      <c r="A1955" s="1"/>
      <c r="B1955" s="1"/>
      <c r="C1955" s="1"/>
      <c r="D1955" s="1"/>
      <c r="E1955" s="1"/>
      <c r="F1955" s="1"/>
      <c r="G1955" s="1"/>
      <c r="H1955" s="1"/>
      <c r="I1955" s="41"/>
      <c r="J1955" s="199"/>
      <c r="K1955" s="200"/>
    </row>
    <row r="1956">
      <c r="A1956" s="1"/>
      <c r="B1956" s="1"/>
      <c r="C1956" s="1"/>
      <c r="D1956" s="1"/>
      <c r="E1956" s="1"/>
      <c r="F1956" s="1"/>
      <c r="G1956" s="1"/>
      <c r="H1956" s="1"/>
      <c r="I1956" s="41"/>
      <c r="J1956" s="199"/>
      <c r="K1956" s="200"/>
    </row>
    <row r="1957">
      <c r="A1957" s="1"/>
      <c r="B1957" s="1"/>
      <c r="C1957" s="1"/>
      <c r="D1957" s="1"/>
      <c r="E1957" s="1"/>
      <c r="F1957" s="1"/>
      <c r="G1957" s="1"/>
      <c r="H1957" s="1"/>
      <c r="I1957" s="41"/>
      <c r="J1957" s="199"/>
      <c r="K1957" s="200"/>
    </row>
    <row r="1958">
      <c r="A1958" s="1"/>
      <c r="B1958" s="1"/>
      <c r="C1958" s="1"/>
      <c r="D1958" s="1"/>
      <c r="E1958" s="1"/>
      <c r="F1958" s="1"/>
      <c r="G1958" s="1"/>
      <c r="H1958" s="1"/>
      <c r="I1958" s="41"/>
      <c r="J1958" s="199"/>
      <c r="K1958" s="200"/>
    </row>
    <row r="1959">
      <c r="A1959" s="1"/>
      <c r="B1959" s="1"/>
      <c r="C1959" s="1"/>
      <c r="D1959" s="1"/>
      <c r="E1959" s="1"/>
      <c r="F1959" s="1"/>
      <c r="G1959" s="1"/>
      <c r="H1959" s="1"/>
      <c r="I1959" s="41"/>
      <c r="J1959" s="199"/>
      <c r="K1959" s="200"/>
    </row>
    <row r="1960">
      <c r="A1960" s="1"/>
      <c r="B1960" s="1"/>
      <c r="C1960" s="1"/>
      <c r="D1960" s="1"/>
      <c r="E1960" s="1"/>
      <c r="F1960" s="1"/>
      <c r="G1960" s="1"/>
      <c r="H1960" s="1"/>
      <c r="I1960" s="41"/>
      <c r="J1960" s="199"/>
      <c r="K1960" s="200"/>
    </row>
    <row r="1961">
      <c r="A1961" s="1"/>
      <c r="B1961" s="1"/>
      <c r="C1961" s="1"/>
      <c r="D1961" s="1"/>
      <c r="E1961" s="1"/>
      <c r="F1961" s="1"/>
      <c r="G1961" s="1"/>
      <c r="H1961" s="1"/>
      <c r="I1961" s="41"/>
      <c r="J1961" s="199"/>
      <c r="K1961" s="200"/>
    </row>
    <row r="1962">
      <c r="A1962" s="1"/>
      <c r="B1962" s="1"/>
      <c r="C1962" s="1"/>
      <c r="D1962" s="1"/>
      <c r="E1962" s="1"/>
      <c r="F1962" s="1"/>
      <c r="G1962" s="1"/>
      <c r="H1962" s="1"/>
      <c r="I1962" s="41"/>
      <c r="J1962" s="199"/>
      <c r="K1962" s="200"/>
    </row>
    <row r="1963">
      <c r="A1963" s="1"/>
      <c r="B1963" s="1"/>
      <c r="C1963" s="1"/>
      <c r="D1963" s="1"/>
      <c r="E1963" s="1"/>
      <c r="F1963" s="1"/>
      <c r="G1963" s="1"/>
      <c r="H1963" s="1"/>
      <c r="I1963" s="41"/>
      <c r="J1963" s="199"/>
      <c r="K1963" s="200"/>
    </row>
    <row r="1964">
      <c r="A1964" s="1"/>
      <c r="B1964" s="1"/>
      <c r="C1964" s="1"/>
      <c r="D1964" s="1"/>
      <c r="E1964" s="1"/>
      <c r="F1964" s="1"/>
      <c r="G1964" s="1"/>
      <c r="H1964" s="1"/>
      <c r="I1964" s="41"/>
      <c r="J1964" s="199"/>
      <c r="K1964" s="200"/>
    </row>
    <row r="1965">
      <c r="A1965" s="1"/>
      <c r="B1965" s="1"/>
      <c r="C1965" s="1"/>
      <c r="D1965" s="1"/>
      <c r="E1965" s="1"/>
      <c r="F1965" s="1"/>
      <c r="G1965" s="1"/>
      <c r="H1965" s="1"/>
      <c r="I1965" s="41"/>
      <c r="J1965" s="199"/>
      <c r="K1965" s="200"/>
    </row>
    <row r="1966">
      <c r="A1966" s="1"/>
      <c r="B1966" s="1"/>
      <c r="C1966" s="1"/>
      <c r="D1966" s="1"/>
      <c r="E1966" s="1"/>
      <c r="F1966" s="1"/>
      <c r="G1966" s="1"/>
      <c r="H1966" s="1"/>
      <c r="I1966" s="41"/>
      <c r="J1966" s="199"/>
      <c r="K1966" s="200"/>
    </row>
    <row r="1967">
      <c r="A1967" s="1"/>
      <c r="B1967" s="1"/>
      <c r="C1967" s="1"/>
      <c r="D1967" s="1"/>
      <c r="E1967" s="1"/>
      <c r="F1967" s="1"/>
      <c r="G1967" s="1"/>
      <c r="H1967" s="1"/>
      <c r="I1967" s="41"/>
      <c r="J1967" s="199"/>
      <c r="K1967" s="200"/>
    </row>
    <row r="1968">
      <c r="A1968" s="1"/>
      <c r="B1968" s="1"/>
      <c r="C1968" s="1"/>
      <c r="D1968" s="1"/>
      <c r="E1968" s="1"/>
      <c r="F1968" s="1"/>
      <c r="G1968" s="1"/>
      <c r="H1968" s="1"/>
      <c r="I1968" s="41"/>
      <c r="J1968" s="199"/>
      <c r="K1968" s="200"/>
    </row>
    <row r="1969">
      <c r="A1969" s="1"/>
      <c r="B1969" s="1"/>
      <c r="C1969" s="1"/>
      <c r="D1969" s="1"/>
      <c r="E1969" s="1"/>
      <c r="F1969" s="1"/>
      <c r="G1969" s="1"/>
      <c r="H1969" s="1"/>
      <c r="I1969" s="41"/>
      <c r="J1969" s="199"/>
      <c r="K1969" s="200"/>
    </row>
    <row r="1970">
      <c r="A1970" s="1"/>
      <c r="B1970" s="1"/>
      <c r="C1970" s="1"/>
      <c r="D1970" s="1"/>
      <c r="E1970" s="1"/>
      <c r="F1970" s="1"/>
      <c r="G1970" s="1"/>
      <c r="H1970" s="1"/>
      <c r="I1970" s="41"/>
      <c r="J1970" s="199"/>
      <c r="K1970" s="200"/>
    </row>
    <row r="1971">
      <c r="A1971" s="1"/>
      <c r="B1971" s="1"/>
      <c r="C1971" s="1"/>
      <c r="D1971" s="1"/>
      <c r="E1971" s="1"/>
      <c r="F1971" s="1"/>
      <c r="G1971" s="1"/>
      <c r="H1971" s="1"/>
      <c r="I1971" s="41"/>
      <c r="J1971" s="199"/>
      <c r="K1971" s="200"/>
    </row>
    <row r="1972">
      <c r="A1972" s="1"/>
      <c r="B1972" s="1"/>
      <c r="C1972" s="1"/>
      <c r="D1972" s="1"/>
      <c r="E1972" s="1"/>
      <c r="F1972" s="1"/>
      <c r="G1972" s="1"/>
      <c r="H1972" s="1"/>
      <c r="I1972" s="41"/>
      <c r="J1972" s="199"/>
      <c r="K1972" s="200"/>
    </row>
    <row r="1973">
      <c r="A1973" s="1"/>
      <c r="B1973" s="1"/>
      <c r="C1973" s="1"/>
      <c r="D1973" s="1"/>
      <c r="E1973" s="1"/>
      <c r="F1973" s="1"/>
      <c r="G1973" s="1"/>
      <c r="H1973" s="1"/>
      <c r="I1973" s="41"/>
      <c r="J1973" s="199"/>
      <c r="K1973" s="200"/>
    </row>
    <row r="1974">
      <c r="A1974" s="1"/>
      <c r="B1974" s="1"/>
      <c r="C1974" s="1"/>
      <c r="D1974" s="1"/>
      <c r="E1974" s="1"/>
      <c r="F1974" s="1"/>
      <c r="G1974" s="1"/>
      <c r="H1974" s="1"/>
      <c r="I1974" s="41"/>
      <c r="J1974" s="199"/>
      <c r="K1974" s="200"/>
    </row>
    <row r="1975">
      <c r="A1975" s="1"/>
      <c r="B1975" s="1"/>
      <c r="C1975" s="1"/>
      <c r="D1975" s="1"/>
      <c r="E1975" s="1"/>
      <c r="F1975" s="1"/>
      <c r="G1975" s="1"/>
      <c r="H1975" s="1"/>
      <c r="I1975" s="41"/>
      <c r="J1975" s="199"/>
      <c r="K1975" s="200"/>
    </row>
    <row r="1976">
      <c r="A1976" s="1"/>
      <c r="B1976" s="1"/>
      <c r="C1976" s="1"/>
      <c r="D1976" s="1"/>
      <c r="E1976" s="1"/>
      <c r="F1976" s="1"/>
      <c r="G1976" s="1"/>
      <c r="H1976" s="1"/>
      <c r="I1976" s="41"/>
      <c r="J1976" s="199"/>
      <c r="K1976" s="200"/>
    </row>
    <row r="1977">
      <c r="A1977" s="1"/>
      <c r="B1977" s="1"/>
      <c r="C1977" s="1"/>
      <c r="D1977" s="1"/>
      <c r="E1977" s="1"/>
      <c r="F1977" s="1"/>
      <c r="G1977" s="1"/>
      <c r="H1977" s="1"/>
      <c r="I1977" s="41"/>
      <c r="J1977" s="199"/>
      <c r="K1977" s="200"/>
    </row>
    <row r="1978">
      <c r="A1978" s="1"/>
      <c r="B1978" s="1"/>
      <c r="C1978" s="1"/>
      <c r="D1978" s="1"/>
      <c r="E1978" s="1"/>
      <c r="F1978" s="1"/>
      <c r="G1978" s="1"/>
      <c r="H1978" s="1"/>
      <c r="I1978" s="41"/>
      <c r="J1978" s="199"/>
      <c r="K1978" s="200"/>
    </row>
    <row r="1979">
      <c r="A1979" s="1"/>
      <c r="B1979" s="1"/>
      <c r="C1979" s="1"/>
      <c r="D1979" s="1"/>
      <c r="E1979" s="1"/>
      <c r="F1979" s="1"/>
      <c r="G1979" s="1"/>
      <c r="H1979" s="1"/>
      <c r="I1979" s="41"/>
      <c r="J1979" s="199"/>
      <c r="K1979" s="200"/>
    </row>
    <row r="1980">
      <c r="A1980" s="1"/>
      <c r="B1980" s="1"/>
      <c r="C1980" s="1"/>
      <c r="D1980" s="1"/>
      <c r="E1980" s="1"/>
      <c r="F1980" s="1"/>
      <c r="G1980" s="1"/>
      <c r="H1980" s="1"/>
      <c r="I1980" s="41"/>
      <c r="J1980" s="199"/>
      <c r="K1980" s="200"/>
    </row>
    <row r="1981">
      <c r="A1981" s="1"/>
      <c r="B1981" s="1"/>
      <c r="C1981" s="1"/>
      <c r="D1981" s="1"/>
      <c r="E1981" s="1"/>
      <c r="F1981" s="1"/>
      <c r="G1981" s="1"/>
      <c r="H1981" s="1"/>
      <c r="I1981" s="41"/>
      <c r="J1981" s="199"/>
      <c r="K1981" s="200"/>
    </row>
    <row r="1982">
      <c r="A1982" s="1"/>
      <c r="B1982" s="1"/>
      <c r="C1982" s="1"/>
      <c r="D1982" s="1"/>
      <c r="E1982" s="1"/>
      <c r="F1982" s="1"/>
      <c r="G1982" s="1"/>
      <c r="H1982" s="1"/>
      <c r="I1982" s="41"/>
      <c r="J1982" s="199"/>
      <c r="K1982" s="200"/>
    </row>
    <row r="1983">
      <c r="A1983" s="1"/>
      <c r="B1983" s="1"/>
      <c r="C1983" s="1"/>
      <c r="D1983" s="1"/>
      <c r="E1983" s="1"/>
      <c r="F1983" s="1"/>
      <c r="G1983" s="1"/>
      <c r="H1983" s="1"/>
      <c r="I1983" s="41"/>
      <c r="J1983" s="199"/>
      <c r="K1983" s="200"/>
    </row>
    <row r="1984">
      <c r="A1984" s="1"/>
      <c r="B1984" s="1"/>
      <c r="C1984" s="1"/>
      <c r="D1984" s="1"/>
      <c r="E1984" s="1"/>
      <c r="F1984" s="1"/>
      <c r="G1984" s="1"/>
      <c r="H1984" s="1"/>
      <c r="I1984" s="41"/>
      <c r="J1984" s="199"/>
      <c r="K1984" s="200"/>
    </row>
    <row r="1985">
      <c r="A1985" s="1"/>
      <c r="B1985" s="1"/>
      <c r="C1985" s="1"/>
      <c r="D1985" s="1"/>
      <c r="E1985" s="1"/>
      <c r="F1985" s="1"/>
      <c r="G1985" s="1"/>
      <c r="H1985" s="1"/>
      <c r="I1985" s="41"/>
      <c r="J1985" s="199"/>
      <c r="K1985" s="200"/>
    </row>
    <row r="1986">
      <c r="A1986" s="1"/>
      <c r="B1986" s="1"/>
      <c r="C1986" s="1"/>
      <c r="D1986" s="1"/>
      <c r="E1986" s="1"/>
      <c r="F1986" s="1"/>
      <c r="G1986" s="1"/>
      <c r="H1986" s="1"/>
      <c r="I1986" s="41"/>
      <c r="J1986" s="199"/>
      <c r="K1986" s="200"/>
    </row>
    <row r="1987">
      <c r="A1987" s="1"/>
      <c r="B1987" s="1"/>
      <c r="C1987" s="1"/>
      <c r="D1987" s="1"/>
      <c r="E1987" s="1"/>
      <c r="F1987" s="1"/>
      <c r="G1987" s="1"/>
      <c r="H1987" s="1"/>
      <c r="I1987" s="41"/>
      <c r="J1987" s="199"/>
      <c r="K1987" s="200"/>
    </row>
    <row r="1988">
      <c r="A1988" s="1"/>
      <c r="B1988" s="1"/>
      <c r="C1988" s="1"/>
      <c r="D1988" s="1"/>
      <c r="E1988" s="1"/>
      <c r="F1988" s="1"/>
      <c r="G1988" s="1"/>
      <c r="H1988" s="1"/>
      <c r="I1988" s="41"/>
      <c r="J1988" s="199"/>
      <c r="K1988" s="200"/>
    </row>
    <row r="1989">
      <c r="A1989" s="1"/>
      <c r="B1989" s="1"/>
      <c r="C1989" s="1"/>
      <c r="D1989" s="1"/>
      <c r="E1989" s="1"/>
      <c r="F1989" s="1"/>
      <c r="G1989" s="1"/>
      <c r="H1989" s="1"/>
      <c r="I1989" s="41"/>
      <c r="J1989" s="199"/>
      <c r="K1989" s="200"/>
    </row>
    <row r="1990">
      <c r="A1990" s="1"/>
      <c r="B1990" s="1"/>
      <c r="C1990" s="1"/>
      <c r="D1990" s="1"/>
      <c r="E1990" s="1"/>
      <c r="F1990" s="1"/>
      <c r="G1990" s="1"/>
      <c r="H1990" s="1"/>
      <c r="I1990" s="41"/>
      <c r="J1990" s="199"/>
      <c r="K1990" s="200"/>
    </row>
    <row r="1991">
      <c r="A1991" s="1"/>
      <c r="B1991" s="1"/>
      <c r="C1991" s="1"/>
      <c r="D1991" s="1"/>
      <c r="E1991" s="1"/>
      <c r="F1991" s="1"/>
      <c r="G1991" s="1"/>
      <c r="H1991" s="1"/>
      <c r="I1991" s="41"/>
      <c r="J1991" s="199"/>
      <c r="K1991" s="200"/>
    </row>
    <row r="1992">
      <c r="A1992" s="1"/>
      <c r="B1992" s="1"/>
      <c r="C1992" s="1"/>
      <c r="D1992" s="1"/>
      <c r="E1992" s="1"/>
      <c r="F1992" s="1"/>
      <c r="G1992" s="1"/>
      <c r="H1992" s="1"/>
      <c r="I1992" s="41"/>
      <c r="J1992" s="199"/>
      <c r="K1992" s="200"/>
    </row>
    <row r="1993">
      <c r="A1993" s="1"/>
      <c r="B1993" s="1"/>
      <c r="C1993" s="1"/>
      <c r="D1993" s="1"/>
      <c r="E1993" s="1"/>
      <c r="F1993" s="1"/>
      <c r="G1993" s="1"/>
      <c r="H1993" s="1"/>
      <c r="I1993" s="41"/>
      <c r="J1993" s="199"/>
      <c r="K1993" s="200"/>
    </row>
    <row r="1994">
      <c r="A1994" s="1"/>
      <c r="B1994" s="1"/>
      <c r="C1994" s="1"/>
      <c r="D1994" s="1"/>
      <c r="E1994" s="1"/>
      <c r="F1994" s="1"/>
      <c r="G1994" s="1"/>
      <c r="H1994" s="1"/>
      <c r="I1994" s="41"/>
      <c r="J1994" s="199"/>
      <c r="K1994" s="200"/>
    </row>
    <row r="1995">
      <c r="A1995" s="1"/>
      <c r="B1995" s="1"/>
      <c r="C1995" s="1"/>
      <c r="D1995" s="1"/>
      <c r="E1995" s="1"/>
      <c r="F1995" s="1"/>
      <c r="G1995" s="1"/>
      <c r="H1995" s="1"/>
      <c r="I1995" s="41"/>
      <c r="J1995" s="199"/>
      <c r="K1995" s="200"/>
    </row>
    <row r="1996">
      <c r="A1996" s="1"/>
      <c r="B1996" s="1"/>
      <c r="C1996" s="1"/>
      <c r="D1996" s="1"/>
      <c r="E1996" s="1"/>
      <c r="F1996" s="1"/>
      <c r="G1996" s="1"/>
      <c r="H1996" s="1"/>
      <c r="I1996" s="41"/>
      <c r="J1996" s="199"/>
      <c r="K1996" s="200"/>
    </row>
    <row r="1997">
      <c r="A1997" s="1"/>
      <c r="B1997" s="1"/>
      <c r="C1997" s="1"/>
      <c r="D1997" s="1"/>
      <c r="E1997" s="1"/>
      <c r="F1997" s="1"/>
      <c r="G1997" s="1"/>
      <c r="H1997" s="1"/>
      <c r="I1997" s="41"/>
      <c r="J1997" s="199"/>
      <c r="K1997" s="200"/>
    </row>
    <row r="1998">
      <c r="A1998" s="1"/>
      <c r="B1998" s="1"/>
      <c r="C1998" s="1"/>
      <c r="D1998" s="1"/>
      <c r="E1998" s="1"/>
      <c r="F1998" s="1"/>
      <c r="G1998" s="1"/>
      <c r="H1998" s="1"/>
      <c r="I1998" s="41"/>
      <c r="J1998" s="199"/>
      <c r="K1998" s="200"/>
    </row>
    <row r="1999">
      <c r="A1999" s="1"/>
      <c r="B1999" s="1"/>
      <c r="C1999" s="1"/>
      <c r="D1999" s="1"/>
      <c r="E1999" s="1"/>
      <c r="F1999" s="1"/>
      <c r="G1999" s="1"/>
      <c r="H1999" s="1"/>
      <c r="I1999" s="41"/>
      <c r="J1999" s="199"/>
      <c r="K1999" s="200"/>
    </row>
    <row r="2000">
      <c r="A2000" s="1"/>
      <c r="B2000" s="1"/>
      <c r="C2000" s="1"/>
      <c r="D2000" s="1"/>
      <c r="E2000" s="1"/>
      <c r="F2000" s="1"/>
      <c r="G2000" s="1"/>
      <c r="H2000" s="1"/>
      <c r="I2000" s="41"/>
      <c r="J2000" s="199"/>
      <c r="K2000" s="200"/>
    </row>
    <row r="2001">
      <c r="A2001" s="1"/>
      <c r="B2001" s="1"/>
      <c r="C2001" s="1"/>
      <c r="D2001" s="1"/>
      <c r="E2001" s="1"/>
      <c r="F2001" s="1"/>
      <c r="G2001" s="1"/>
      <c r="H2001" s="1"/>
      <c r="I2001" s="41"/>
      <c r="J2001" s="199"/>
      <c r="K2001" s="200"/>
    </row>
    <row r="2002">
      <c r="A2002" s="1"/>
      <c r="B2002" s="1"/>
      <c r="C2002" s="1"/>
      <c r="D2002" s="1"/>
      <c r="E2002" s="1"/>
      <c r="F2002" s="1"/>
      <c r="G2002" s="1"/>
      <c r="H2002" s="1"/>
      <c r="I2002" s="41"/>
      <c r="J2002" s="199"/>
      <c r="K2002" s="200"/>
    </row>
    <row r="2003">
      <c r="A2003" s="1"/>
      <c r="B2003" s="1"/>
      <c r="C2003" s="1"/>
      <c r="D2003" s="1"/>
      <c r="E2003" s="1"/>
      <c r="F2003" s="1"/>
      <c r="G2003" s="1"/>
      <c r="H2003" s="1"/>
      <c r="I2003" s="41"/>
      <c r="J2003" s="199"/>
      <c r="K2003" s="200"/>
    </row>
    <row r="2004">
      <c r="A2004" s="1"/>
      <c r="B2004" s="1"/>
      <c r="C2004" s="1"/>
      <c r="D2004" s="1"/>
      <c r="E2004" s="1"/>
      <c r="F2004" s="1"/>
      <c r="G2004" s="1"/>
      <c r="H2004" s="1"/>
      <c r="I2004" s="41"/>
      <c r="J2004" s="199"/>
      <c r="K2004" s="200"/>
    </row>
    <row r="2005">
      <c r="A2005" s="1"/>
      <c r="B2005" s="1"/>
      <c r="C2005" s="1"/>
      <c r="D2005" s="1"/>
      <c r="E2005" s="1"/>
      <c r="F2005" s="1"/>
      <c r="G2005" s="1"/>
      <c r="H2005" s="1"/>
      <c r="I2005" s="41"/>
      <c r="J2005" s="199"/>
      <c r="K2005" s="200"/>
    </row>
    <row r="2006">
      <c r="A2006" s="1"/>
      <c r="B2006" s="1"/>
      <c r="C2006" s="1"/>
      <c r="D2006" s="1"/>
      <c r="E2006" s="1"/>
      <c r="F2006" s="1"/>
      <c r="G2006" s="1"/>
      <c r="H2006" s="1"/>
      <c r="I2006" s="41"/>
      <c r="J2006" s="199"/>
      <c r="K2006" s="200"/>
    </row>
    <row r="2007">
      <c r="A2007" s="1"/>
      <c r="B2007" s="1"/>
      <c r="C2007" s="1"/>
      <c r="D2007" s="1"/>
      <c r="E2007" s="1"/>
      <c r="F2007" s="1"/>
      <c r="G2007" s="1"/>
      <c r="H2007" s="1"/>
      <c r="I2007" s="41"/>
      <c r="J2007" s="199"/>
      <c r="K2007" s="200"/>
    </row>
    <row r="2008">
      <c r="A2008" s="1"/>
      <c r="B2008" s="1"/>
      <c r="C2008" s="1"/>
      <c r="D2008" s="1"/>
      <c r="E2008" s="1"/>
      <c r="F2008" s="1"/>
      <c r="G2008" s="1"/>
      <c r="H2008" s="1"/>
      <c r="I2008" s="41"/>
      <c r="J2008" s="199"/>
      <c r="K2008" s="200"/>
    </row>
    <row r="2009">
      <c r="A2009" s="1"/>
      <c r="B2009" s="1"/>
      <c r="C2009" s="1"/>
      <c r="D2009" s="1"/>
      <c r="E2009" s="1"/>
      <c r="F2009" s="1"/>
      <c r="G2009" s="1"/>
      <c r="H2009" s="1"/>
      <c r="I2009" s="41"/>
      <c r="J2009" s="199"/>
      <c r="K2009" s="200"/>
    </row>
    <row r="2010">
      <c r="A2010" s="1"/>
      <c r="B2010" s="1"/>
      <c r="C2010" s="1"/>
      <c r="D2010" s="1"/>
      <c r="E2010" s="1"/>
      <c r="F2010" s="1"/>
      <c r="G2010" s="1"/>
      <c r="H2010" s="1"/>
      <c r="I2010" s="41"/>
      <c r="J2010" s="199"/>
      <c r="K2010" s="200"/>
    </row>
    <row r="2011">
      <c r="A2011" s="1"/>
      <c r="B2011" s="1"/>
      <c r="C2011" s="1"/>
      <c r="D2011" s="1"/>
      <c r="E2011" s="1"/>
      <c r="F2011" s="1"/>
      <c r="G2011" s="1"/>
      <c r="H2011" s="1"/>
      <c r="I2011" s="41"/>
      <c r="J2011" s="199"/>
      <c r="K2011" s="200"/>
    </row>
    <row r="2012">
      <c r="A2012" s="1"/>
      <c r="B2012" s="1"/>
      <c r="C2012" s="1"/>
      <c r="D2012" s="1"/>
      <c r="E2012" s="1"/>
      <c r="F2012" s="1"/>
      <c r="G2012" s="1"/>
      <c r="H2012" s="1"/>
      <c r="I2012" s="41"/>
      <c r="J2012" s="199"/>
      <c r="K2012" s="200"/>
    </row>
    <row r="2013">
      <c r="A2013" s="1"/>
      <c r="B2013" s="1"/>
      <c r="C2013" s="1"/>
      <c r="D2013" s="1"/>
      <c r="E2013" s="1"/>
      <c r="F2013" s="1"/>
      <c r="G2013" s="1"/>
      <c r="H2013" s="1"/>
      <c r="I2013" s="41"/>
      <c r="J2013" s="199"/>
      <c r="K2013" s="200"/>
    </row>
    <row r="2014">
      <c r="A2014" s="1"/>
      <c r="B2014" s="1"/>
      <c r="C2014" s="1"/>
      <c r="D2014" s="1"/>
      <c r="E2014" s="1"/>
      <c r="F2014" s="1"/>
      <c r="G2014" s="1"/>
      <c r="H2014" s="1"/>
      <c r="I2014" s="41"/>
      <c r="J2014" s="199"/>
      <c r="K2014" s="200"/>
    </row>
    <row r="2015">
      <c r="A2015" s="1"/>
      <c r="B2015" s="1"/>
      <c r="C2015" s="1"/>
      <c r="D2015" s="1"/>
      <c r="E2015" s="1"/>
      <c r="F2015" s="1"/>
      <c r="G2015" s="1"/>
      <c r="H2015" s="1"/>
      <c r="I2015" s="41"/>
      <c r="J2015" s="199"/>
      <c r="K2015" s="200"/>
    </row>
    <row r="2016">
      <c r="A2016" s="1"/>
      <c r="B2016" s="44" t="s">
        <v>65</v>
      </c>
    </row>
    <row r="2017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</row>
    <row r="2018">
      <c r="A2018" s="3" t="s">
        <v>1</v>
      </c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</row>
    <row r="2020">
      <c r="A2020" s="5" t="s">
        <v>3</v>
      </c>
      <c r="B2020" s="1"/>
      <c r="C2020" s="6" t="s">
        <v>4</v>
      </c>
      <c r="D2020" s="1"/>
      <c r="E2020" s="1"/>
      <c r="F2020" s="1"/>
      <c r="G2020" s="1"/>
      <c r="H2020" s="1"/>
      <c r="I2020" s="1"/>
      <c r="J2020" s="1"/>
      <c r="K2020" s="1"/>
    </row>
    <row r="2021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</row>
    <row r="2022">
      <c r="A2022" s="7" t="s">
        <v>5</v>
      </c>
      <c r="B2022" s="1"/>
      <c r="C2022" s="1"/>
      <c r="D2022" s="1"/>
      <c r="E2022" s="1"/>
      <c r="F2022" s="1"/>
      <c r="G2022" s="1"/>
      <c r="H2022" s="1"/>
      <c r="I2022" s="1"/>
      <c r="J2022" s="1"/>
      <c r="K2022" s="1"/>
    </row>
    <row r="2023">
      <c r="A2023" s="1"/>
      <c r="B2023" s="8" t="s">
        <v>6</v>
      </c>
      <c r="C2023" s="9"/>
      <c r="D2023" s="9"/>
      <c r="E2023" s="9"/>
      <c r="F2023" s="9"/>
      <c r="G2023" s="9"/>
      <c r="H2023" s="9"/>
      <c r="I2023" s="9"/>
      <c r="J2023" s="9"/>
      <c r="K2023" s="9"/>
    </row>
    <row r="2024">
      <c r="A2024" s="10"/>
      <c r="B2024" s="11" t="s">
        <v>7</v>
      </c>
      <c r="C2024" s="12" t="s">
        <v>8</v>
      </c>
      <c r="D2024" s="13"/>
      <c r="E2024" s="11" t="s">
        <v>9</v>
      </c>
      <c r="F2024" s="11" t="s">
        <v>10</v>
      </c>
      <c r="G2024" s="11" t="s">
        <v>11</v>
      </c>
      <c r="H2024" s="11" t="s">
        <v>10</v>
      </c>
      <c r="I2024" s="14" t="s">
        <v>12</v>
      </c>
      <c r="J2024" s="14" t="s">
        <v>10</v>
      </c>
      <c r="K2024" s="14" t="s">
        <v>13</v>
      </c>
    </row>
    <row r="2025">
      <c r="A2025" s="10"/>
      <c r="B2025" s="15">
        <v>1.0</v>
      </c>
      <c r="E2025" s="15"/>
      <c r="F2025" s="15"/>
      <c r="G2025" s="15"/>
      <c r="H2025" s="15"/>
      <c r="I2025" s="24"/>
      <c r="J2025" s="24"/>
      <c r="K2025" s="24"/>
    </row>
    <row r="2026">
      <c r="A2026" s="10"/>
      <c r="B2026" s="15">
        <v>2.0</v>
      </c>
      <c r="E2026" s="15"/>
      <c r="F2026" s="15"/>
      <c r="G2026" s="15"/>
      <c r="H2026" s="15"/>
      <c r="I2026" s="24"/>
      <c r="J2026" s="24"/>
      <c r="K2026" s="24"/>
    </row>
    <row r="2027">
      <c r="A2027" s="10"/>
      <c r="B2027" s="15">
        <v>3.0</v>
      </c>
      <c r="E2027" s="15"/>
      <c r="F2027" s="15"/>
      <c r="G2027" s="15"/>
      <c r="H2027" s="15"/>
      <c r="I2027" s="24"/>
      <c r="J2027" s="169"/>
      <c r="K2027" s="24"/>
    </row>
    <row r="2028">
      <c r="A2028" s="10"/>
      <c r="B2028" s="15">
        <v>4.0</v>
      </c>
      <c r="E2028" s="15"/>
      <c r="F2028" s="15"/>
      <c r="G2028" s="15"/>
      <c r="H2028" s="15"/>
      <c r="I2028" s="24"/>
      <c r="J2028" s="24"/>
      <c r="K2028" s="24"/>
    </row>
    <row r="2029">
      <c r="A2029" s="10"/>
      <c r="B2029" s="15">
        <v>5.0</v>
      </c>
      <c r="E2029" s="15"/>
      <c r="F2029" s="15"/>
      <c r="G2029" s="177"/>
      <c r="H2029" s="15"/>
      <c r="I2029" s="24"/>
      <c r="J2029" s="24"/>
      <c r="K2029" s="24"/>
    </row>
    <row r="2030">
      <c r="A2030" s="10"/>
      <c r="B2030" s="15">
        <v>6.0</v>
      </c>
      <c r="E2030" s="15"/>
      <c r="F2030" s="15"/>
      <c r="G2030" s="15"/>
      <c r="H2030" s="15"/>
      <c r="I2030" s="24"/>
      <c r="J2030" s="24"/>
      <c r="K2030" s="24"/>
    </row>
    <row r="2031">
      <c r="A2031" s="10"/>
      <c r="B2031" s="15">
        <v>7.0</v>
      </c>
      <c r="E2031" s="15"/>
      <c r="F2031" s="15"/>
      <c r="G2031" s="15"/>
      <c r="H2031" s="15"/>
      <c r="I2031" s="24"/>
      <c r="J2031" s="24"/>
      <c r="K2031" s="24"/>
    </row>
    <row r="2032">
      <c r="A2032" s="10"/>
      <c r="B2032" s="15">
        <v>8.0</v>
      </c>
      <c r="E2032" s="15"/>
      <c r="F2032" s="15"/>
      <c r="G2032" s="15"/>
      <c r="H2032" s="15"/>
      <c r="I2032" s="24"/>
      <c r="J2032" s="24"/>
      <c r="K2032" s="24"/>
    </row>
    <row r="2033">
      <c r="A2033" s="10"/>
      <c r="B2033" s="15">
        <v>9.0</v>
      </c>
      <c r="E2033" s="15"/>
      <c r="F2033" s="15"/>
      <c r="G2033" s="15"/>
      <c r="H2033" s="15"/>
      <c r="I2033" s="24"/>
      <c r="J2033" s="15"/>
      <c r="K2033" s="24"/>
    </row>
    <row r="2034">
      <c r="A2034" s="10"/>
      <c r="B2034" s="15">
        <v>10.0</v>
      </c>
      <c r="E2034" s="15"/>
      <c r="F2034" s="15"/>
      <c r="G2034" s="15"/>
      <c r="H2034" s="15"/>
      <c r="I2034" s="24"/>
      <c r="J2034" s="15"/>
      <c r="K2034" s="25"/>
    </row>
    <row r="2035">
      <c r="A2035" s="1"/>
      <c r="B2035" s="1"/>
      <c r="C2035" s="1"/>
      <c r="D2035" s="1"/>
      <c r="E2035" s="1"/>
      <c r="F2035" s="1"/>
      <c r="G2035" s="1"/>
      <c r="H2035" s="1"/>
      <c r="I2035" s="1"/>
      <c r="J2035" s="26" t="s">
        <v>45</v>
      </c>
      <c r="K2035" s="27">
        <f>SUM(K2025:K2034)</f>
        <v>0</v>
      </c>
    </row>
    <row r="2036">
      <c r="A2036" s="28" t="s">
        <v>46</v>
      </c>
      <c r="B2036" s="1"/>
      <c r="C2036" s="1"/>
      <c r="D2036" s="1"/>
      <c r="E2036" s="1"/>
      <c r="F2036" s="1"/>
      <c r="G2036" s="1"/>
      <c r="H2036" s="1"/>
      <c r="I2036" s="1" t="s">
        <v>47</v>
      </c>
      <c r="J2036" s="1"/>
      <c r="K2036" s="29"/>
    </row>
    <row r="2037">
      <c r="A2037" s="1"/>
      <c r="B2037" s="30">
        <v>11.0</v>
      </c>
      <c r="C2037" s="6" t="s">
        <v>48</v>
      </c>
      <c r="D2037" s="1"/>
      <c r="E2037" s="1"/>
      <c r="F2037" s="31" t="s">
        <v>49</v>
      </c>
      <c r="G2037" s="1"/>
      <c r="H2037" s="1"/>
      <c r="I2037" s="36">
        <v>0.15</v>
      </c>
      <c r="J2037" s="33" t="s">
        <v>45</v>
      </c>
      <c r="K2037" s="27">
        <f>+K2035*I2037</f>
        <v>0</v>
      </c>
    </row>
    <row r="2038">
      <c r="A2038" s="1"/>
      <c r="B2038" s="30"/>
      <c r="C2038" s="1"/>
      <c r="D2038" s="1"/>
      <c r="E2038" s="1"/>
      <c r="F2038" s="1"/>
      <c r="G2038" s="1"/>
      <c r="H2038" s="1"/>
      <c r="I2038" s="1"/>
      <c r="J2038" s="1"/>
      <c r="K2038" s="1"/>
    </row>
    <row r="2039">
      <c r="A2039" s="28" t="s">
        <v>51</v>
      </c>
      <c r="B2039" s="30"/>
      <c r="C2039" s="1"/>
      <c r="D2039" s="1"/>
      <c r="E2039" s="1"/>
      <c r="F2039" s="1"/>
      <c r="G2039" s="1"/>
      <c r="H2039" s="1"/>
      <c r="I2039" s="1"/>
      <c r="J2039" s="1"/>
      <c r="K2039" s="35"/>
    </row>
    <row r="2040">
      <c r="A2040" s="1"/>
      <c r="B2040" s="30">
        <v>12.0</v>
      </c>
      <c r="C2040" s="6" t="s">
        <v>52</v>
      </c>
      <c r="D2040" s="1"/>
      <c r="E2040" s="1"/>
      <c r="F2040" s="1"/>
      <c r="G2040" s="1"/>
      <c r="H2040" s="1"/>
      <c r="I2040" s="36">
        <v>0.35</v>
      </c>
      <c r="J2040" s="33" t="s">
        <v>45</v>
      </c>
      <c r="K2040" s="27">
        <f>+K2035*I2040</f>
        <v>0</v>
      </c>
    </row>
    <row r="2041">
      <c r="A2041" s="1"/>
      <c r="B2041" s="30"/>
      <c r="C2041" s="1"/>
      <c r="D2041" s="1"/>
      <c r="E2041" s="1"/>
      <c r="F2041" s="1"/>
      <c r="G2041" s="1"/>
      <c r="H2041" s="1"/>
      <c r="I2041" s="1"/>
      <c r="J2041" s="1"/>
      <c r="K2041" s="1"/>
    </row>
    <row r="2042">
      <c r="A2042" s="28" t="s">
        <v>53</v>
      </c>
      <c r="B2042" s="30"/>
      <c r="C2042" s="1"/>
      <c r="D2042" s="1"/>
      <c r="E2042" s="1"/>
      <c r="F2042" s="1"/>
      <c r="G2042" s="1"/>
      <c r="H2042" s="1"/>
      <c r="I2042" s="1"/>
      <c r="J2042" s="1"/>
      <c r="K2042" s="35"/>
    </row>
    <row r="2043">
      <c r="A2043" s="1"/>
      <c r="B2043" s="30">
        <v>13.0</v>
      </c>
      <c r="C2043" s="6" t="s">
        <v>54</v>
      </c>
      <c r="D2043" s="1"/>
      <c r="E2043" s="1"/>
      <c r="F2043" s="1"/>
      <c r="G2043" s="1"/>
      <c r="H2043" s="1"/>
      <c r="I2043" s="36">
        <v>0.1</v>
      </c>
      <c r="J2043" s="33" t="s">
        <v>45</v>
      </c>
      <c r="K2043" s="27">
        <f>+K2035*I2043</f>
        <v>0</v>
      </c>
    </row>
    <row r="2044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35"/>
    </row>
    <row r="2045">
      <c r="A2045" s="1"/>
      <c r="B2045" s="1"/>
      <c r="C2045" s="1"/>
      <c r="D2045" s="1"/>
      <c r="E2045" s="1"/>
      <c r="F2045" s="1"/>
      <c r="G2045" s="1"/>
      <c r="H2045" s="1"/>
      <c r="I2045" s="1"/>
      <c r="J2045" s="37" t="s">
        <v>57</v>
      </c>
      <c r="K2045" s="27">
        <f>+K2043+K2040+K2037+K2035</f>
        <v>0</v>
      </c>
    </row>
    <row r="2046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35"/>
    </row>
    <row r="2047">
      <c r="A2047" s="1"/>
      <c r="B2047" s="1"/>
      <c r="C2047" s="1"/>
      <c r="D2047" s="1"/>
      <c r="E2047" s="1"/>
      <c r="F2047" s="1"/>
      <c r="G2047" s="1"/>
      <c r="H2047" s="1"/>
      <c r="I2047" s="36">
        <v>0.3</v>
      </c>
      <c r="J2047" s="37" t="s">
        <v>61</v>
      </c>
      <c r="K2047" s="57">
        <f>+K2045*I2047</f>
        <v>0</v>
      </c>
    </row>
    <row r="2048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35"/>
    </row>
    <row r="2049">
      <c r="A2049" s="1"/>
      <c r="B2049" s="1"/>
      <c r="C2049" s="1"/>
      <c r="D2049" s="1"/>
      <c r="E2049" s="1"/>
      <c r="F2049" s="1"/>
      <c r="G2049" s="1"/>
      <c r="H2049" s="1"/>
      <c r="I2049" s="41"/>
      <c r="J2049" s="42" t="s">
        <v>62</v>
      </c>
      <c r="K2049" s="181">
        <f>+K2047+K2045</f>
        <v>0</v>
      </c>
    </row>
  </sheetData>
  <mergeCells count="613">
    <mergeCell ref="C19:D19"/>
    <mergeCell ref="C20:D20"/>
    <mergeCell ref="C12:D12"/>
    <mergeCell ref="C21:D21"/>
    <mergeCell ref="C63:D63"/>
    <mergeCell ref="C64:D64"/>
    <mergeCell ref="B53:K53"/>
    <mergeCell ref="B60:K60"/>
    <mergeCell ref="B50:K50"/>
    <mergeCell ref="B4:K4"/>
    <mergeCell ref="B11:K11"/>
    <mergeCell ref="C22:D22"/>
    <mergeCell ref="C23:D23"/>
    <mergeCell ref="C61:D61"/>
    <mergeCell ref="C25:D25"/>
    <mergeCell ref="C26:D26"/>
    <mergeCell ref="C27:D27"/>
    <mergeCell ref="C24:D24"/>
    <mergeCell ref="C14:D14"/>
    <mergeCell ref="C13:D13"/>
    <mergeCell ref="C77:D77"/>
    <mergeCell ref="C78:D78"/>
    <mergeCell ref="B97:K97"/>
    <mergeCell ref="B100:K100"/>
    <mergeCell ref="B107:K107"/>
    <mergeCell ref="C75:D75"/>
    <mergeCell ref="C74:D74"/>
    <mergeCell ref="C112:D112"/>
    <mergeCell ref="C113:D113"/>
    <mergeCell ref="C108:D108"/>
    <mergeCell ref="C109:D109"/>
    <mergeCell ref="C110:D110"/>
    <mergeCell ref="C111:D111"/>
    <mergeCell ref="C68:D68"/>
    <mergeCell ref="C66:D66"/>
    <mergeCell ref="C65:D65"/>
    <mergeCell ref="C62:D62"/>
    <mergeCell ref="C76:D76"/>
    <mergeCell ref="C72:D72"/>
    <mergeCell ref="C73:D73"/>
    <mergeCell ref="C70:D70"/>
    <mergeCell ref="C69:D69"/>
    <mergeCell ref="C71:D71"/>
    <mergeCell ref="C67:D67"/>
    <mergeCell ref="C15:D15"/>
    <mergeCell ref="C18:D18"/>
    <mergeCell ref="C17:D17"/>
    <mergeCell ref="C16:D16"/>
    <mergeCell ref="C355:D355"/>
    <mergeCell ref="C303:D303"/>
    <mergeCell ref="C314:D314"/>
    <mergeCell ref="C305:D305"/>
    <mergeCell ref="C304:D304"/>
    <mergeCell ref="C316:D316"/>
    <mergeCell ref="C317:D317"/>
    <mergeCell ref="C267:D267"/>
    <mergeCell ref="C268:D268"/>
    <mergeCell ref="C264:D264"/>
    <mergeCell ref="C265:D265"/>
    <mergeCell ref="C260:D260"/>
    <mergeCell ref="C261:D261"/>
    <mergeCell ref="C263:D263"/>
    <mergeCell ref="C262:D262"/>
    <mergeCell ref="C266:D266"/>
    <mergeCell ref="C258:D258"/>
    <mergeCell ref="C259:D259"/>
    <mergeCell ref="C300:D300"/>
    <mergeCell ref="C301:D301"/>
    <mergeCell ref="C357:D357"/>
    <mergeCell ref="C356:D356"/>
    <mergeCell ref="C211:D211"/>
    <mergeCell ref="C207:D207"/>
    <mergeCell ref="C208:D208"/>
    <mergeCell ref="C218:D218"/>
    <mergeCell ref="C302:D302"/>
    <mergeCell ref="C216:D216"/>
    <mergeCell ref="C215:D215"/>
    <mergeCell ref="C220:D220"/>
    <mergeCell ref="C219:D219"/>
    <mergeCell ref="C217:D217"/>
    <mergeCell ref="C214:D214"/>
    <mergeCell ref="C257:D257"/>
    <mergeCell ref="C256:D256"/>
    <mergeCell ref="C251:D251"/>
    <mergeCell ref="C252:D252"/>
    <mergeCell ref="C206:D206"/>
    <mergeCell ref="C205:D205"/>
    <mergeCell ref="C203:D203"/>
    <mergeCell ref="C204:D204"/>
    <mergeCell ref="C171:D171"/>
    <mergeCell ref="C170:D170"/>
    <mergeCell ref="C312:D312"/>
    <mergeCell ref="C311:D311"/>
    <mergeCell ref="B354:K354"/>
    <mergeCell ref="B347:K347"/>
    <mergeCell ref="B299:K299"/>
    <mergeCell ref="B292:K292"/>
    <mergeCell ref="C308:D308"/>
    <mergeCell ref="C309:D309"/>
    <mergeCell ref="C310:D310"/>
    <mergeCell ref="C313:D313"/>
    <mergeCell ref="C306:D306"/>
    <mergeCell ref="C315:D315"/>
    <mergeCell ref="C307:D307"/>
    <mergeCell ref="C414:D414"/>
    <mergeCell ref="C415:D415"/>
    <mergeCell ref="C448:D448"/>
    <mergeCell ref="C447:D447"/>
    <mergeCell ref="C449:D449"/>
    <mergeCell ref="C450:D450"/>
    <mergeCell ref="C451:D451"/>
    <mergeCell ref="C446:D446"/>
    <mergeCell ref="C369:D369"/>
    <mergeCell ref="C368:D368"/>
    <mergeCell ref="C366:D366"/>
    <mergeCell ref="C367:D367"/>
    <mergeCell ref="C364:D364"/>
    <mergeCell ref="C365:D365"/>
    <mergeCell ref="C404:D404"/>
    <mergeCell ref="C405:D405"/>
    <mergeCell ref="C406:D406"/>
    <mergeCell ref="C407:D407"/>
    <mergeCell ref="C209:D209"/>
    <mergeCell ref="C210:D210"/>
    <mergeCell ref="C212:D212"/>
    <mergeCell ref="C213:D213"/>
    <mergeCell ref="C254:D254"/>
    <mergeCell ref="C253:D253"/>
    <mergeCell ref="C255:D255"/>
    <mergeCell ref="D529:E529"/>
    <mergeCell ref="D528:E528"/>
    <mergeCell ref="C524:L524"/>
    <mergeCell ref="D535:E535"/>
    <mergeCell ref="D537:E537"/>
    <mergeCell ref="D536:E536"/>
    <mergeCell ref="D539:E539"/>
    <mergeCell ref="D534:E534"/>
    <mergeCell ref="D533:E533"/>
    <mergeCell ref="B569:K569"/>
    <mergeCell ref="B562:K562"/>
    <mergeCell ref="C360:D360"/>
    <mergeCell ref="C359:D359"/>
    <mergeCell ref="C361:D361"/>
    <mergeCell ref="C362:D362"/>
    <mergeCell ref="C403:D403"/>
    <mergeCell ref="C402:D402"/>
    <mergeCell ref="B401:K401"/>
    <mergeCell ref="B394:K394"/>
    <mergeCell ref="C412:D412"/>
    <mergeCell ref="C413:D413"/>
    <mergeCell ref="C370:D370"/>
    <mergeCell ref="C358:D358"/>
    <mergeCell ref="C371:D371"/>
    <mergeCell ref="C372:D372"/>
    <mergeCell ref="C408:D408"/>
    <mergeCell ref="C363:D363"/>
    <mergeCell ref="D526:E526"/>
    <mergeCell ref="D527:E527"/>
    <mergeCell ref="C517:K517"/>
    <mergeCell ref="B487:K487"/>
    <mergeCell ref="B445:K445"/>
    <mergeCell ref="B480:K480"/>
    <mergeCell ref="C411:D411"/>
    <mergeCell ref="C409:D409"/>
    <mergeCell ref="C410:D410"/>
    <mergeCell ref="D525:E525"/>
    <mergeCell ref="D531:E531"/>
    <mergeCell ref="D530:E530"/>
    <mergeCell ref="D532:E532"/>
    <mergeCell ref="B606:K606"/>
    <mergeCell ref="B613:K613"/>
    <mergeCell ref="B653:K653"/>
    <mergeCell ref="N657:O657"/>
    <mergeCell ref="B660:K660"/>
    <mergeCell ref="L214:M214"/>
    <mergeCell ref="L215:M215"/>
    <mergeCell ref="C169:D169"/>
    <mergeCell ref="C168:D168"/>
    <mergeCell ref="B195:K195"/>
    <mergeCell ref="B243:K243"/>
    <mergeCell ref="B202:K202"/>
    <mergeCell ref="B250:K250"/>
    <mergeCell ref="L217:M217"/>
    <mergeCell ref="L216:M216"/>
    <mergeCell ref="C163:D163"/>
    <mergeCell ref="C164:D164"/>
    <mergeCell ref="C165:D165"/>
    <mergeCell ref="C173:D173"/>
    <mergeCell ref="C172:D172"/>
    <mergeCell ref="C167:D167"/>
    <mergeCell ref="C166:D166"/>
    <mergeCell ref="C122:D122"/>
    <mergeCell ref="C121:D121"/>
    <mergeCell ref="C115:D115"/>
    <mergeCell ref="C116:D116"/>
    <mergeCell ref="C118:D118"/>
    <mergeCell ref="C117:D117"/>
    <mergeCell ref="C123:D123"/>
    <mergeCell ref="C126:D126"/>
    <mergeCell ref="C127:D127"/>
    <mergeCell ref="C124:D124"/>
    <mergeCell ref="C125:D125"/>
    <mergeCell ref="C114:D114"/>
    <mergeCell ref="C120:D120"/>
    <mergeCell ref="C119:D119"/>
    <mergeCell ref="B155:K155"/>
    <mergeCell ref="B148:K148"/>
    <mergeCell ref="C162:D162"/>
    <mergeCell ref="C156:D156"/>
    <mergeCell ref="C161:D161"/>
    <mergeCell ref="C159:D159"/>
    <mergeCell ref="C160:D160"/>
    <mergeCell ref="C158:D158"/>
    <mergeCell ref="C157:D157"/>
    <mergeCell ref="C1435:D1435"/>
    <mergeCell ref="C1430:D1430"/>
    <mergeCell ref="C1431:D1431"/>
    <mergeCell ref="C1434:D1434"/>
    <mergeCell ref="C1432:D1432"/>
    <mergeCell ref="C1433:D1433"/>
    <mergeCell ref="C1510:L1510"/>
    <mergeCell ref="C1503:K1503"/>
    <mergeCell ref="C1473:D1473"/>
    <mergeCell ref="C1474:D1474"/>
    <mergeCell ref="C1475:D1475"/>
    <mergeCell ref="C1472:D1472"/>
    <mergeCell ref="C1470:D1470"/>
    <mergeCell ref="C1471:D1471"/>
    <mergeCell ref="B1462:K1462"/>
    <mergeCell ref="B1469:K1469"/>
    <mergeCell ref="B1421:K1421"/>
    <mergeCell ref="B1428:K1428"/>
    <mergeCell ref="C1429:D1429"/>
    <mergeCell ref="D1552:E1552"/>
    <mergeCell ref="D1551:E1551"/>
    <mergeCell ref="C1543:L1543"/>
    <mergeCell ref="C1550:L1550"/>
    <mergeCell ref="D1519:E1519"/>
    <mergeCell ref="D1522:E1522"/>
    <mergeCell ref="D1520:E1520"/>
    <mergeCell ref="D1557:E1557"/>
    <mergeCell ref="B2016:K2016"/>
    <mergeCell ref="B2023:K2023"/>
    <mergeCell ref="D1516:E1516"/>
    <mergeCell ref="D1515:E1515"/>
    <mergeCell ref="D1553:E1553"/>
    <mergeCell ref="D1554:E1554"/>
    <mergeCell ref="D1556:E1556"/>
    <mergeCell ref="D1555:E1555"/>
    <mergeCell ref="D1518:E1518"/>
    <mergeCell ref="D1513:E1513"/>
    <mergeCell ref="D1514:E1514"/>
    <mergeCell ref="C1476:D1476"/>
    <mergeCell ref="C1477:D1477"/>
    <mergeCell ref="C1478:D1478"/>
    <mergeCell ref="C1479:D1479"/>
    <mergeCell ref="C1483:D1483"/>
    <mergeCell ref="C1481:D1481"/>
    <mergeCell ref="C1439:D1439"/>
    <mergeCell ref="C1436:D1436"/>
    <mergeCell ref="C1437:D1437"/>
    <mergeCell ref="C1438:D1438"/>
    <mergeCell ref="D1517:E1517"/>
    <mergeCell ref="D1512:E1512"/>
    <mergeCell ref="D1511:E1511"/>
    <mergeCell ref="C1480:D1480"/>
    <mergeCell ref="C1440:D1440"/>
    <mergeCell ref="C1442:D1442"/>
    <mergeCell ref="D1559:E1559"/>
    <mergeCell ref="D1558:E1558"/>
    <mergeCell ref="D1560:E1560"/>
    <mergeCell ref="D1561:E1561"/>
    <mergeCell ref="D1562:E1562"/>
    <mergeCell ref="D1565:E1565"/>
    <mergeCell ref="D1566:E1566"/>
    <mergeCell ref="D1564:E1564"/>
    <mergeCell ref="C829:D829"/>
    <mergeCell ref="C828:D828"/>
    <mergeCell ref="C858:D858"/>
    <mergeCell ref="C863:D863"/>
    <mergeCell ref="C862:D862"/>
    <mergeCell ref="C861:D861"/>
    <mergeCell ref="C860:D860"/>
    <mergeCell ref="C859:D859"/>
    <mergeCell ref="C788:D788"/>
    <mergeCell ref="C787:D787"/>
    <mergeCell ref="C857:D857"/>
    <mergeCell ref="C906:D906"/>
    <mergeCell ref="C827:D827"/>
    <mergeCell ref="C785:D785"/>
    <mergeCell ref="C832:D832"/>
    <mergeCell ref="C830:D830"/>
    <mergeCell ref="C831:D831"/>
    <mergeCell ref="C786:D786"/>
    <mergeCell ref="C907:D907"/>
    <mergeCell ref="C944:D944"/>
    <mergeCell ref="C946:D946"/>
    <mergeCell ref="C945:D945"/>
    <mergeCell ref="C985:D985"/>
    <mergeCell ref="C984:D984"/>
    <mergeCell ref="C986:D986"/>
    <mergeCell ref="C951:D951"/>
    <mergeCell ref="C949:D949"/>
    <mergeCell ref="C940:D940"/>
    <mergeCell ref="C954:D954"/>
    <mergeCell ref="C953:D953"/>
    <mergeCell ref="C952:D952"/>
    <mergeCell ref="C1071:D1071"/>
    <mergeCell ref="C1081:D1081"/>
    <mergeCell ref="C1079:D1079"/>
    <mergeCell ref="C1078:D1078"/>
    <mergeCell ref="C1076:D1076"/>
    <mergeCell ref="C1075:D1075"/>
    <mergeCell ref="C1031:D1031"/>
    <mergeCell ref="C1032:D1032"/>
    <mergeCell ref="C495:D495"/>
    <mergeCell ref="C496:D496"/>
    <mergeCell ref="C490:D490"/>
    <mergeCell ref="C489:D489"/>
    <mergeCell ref="C488:D488"/>
    <mergeCell ref="C491:D491"/>
    <mergeCell ref="C492:D492"/>
    <mergeCell ref="C453:D453"/>
    <mergeCell ref="C452:D452"/>
    <mergeCell ref="C454:D454"/>
    <mergeCell ref="C456:D456"/>
    <mergeCell ref="C707:D707"/>
    <mergeCell ref="C708:D708"/>
    <mergeCell ref="C664:D664"/>
    <mergeCell ref="C663:D663"/>
    <mergeCell ref="C661:D661"/>
    <mergeCell ref="C662:D662"/>
    <mergeCell ref="C616:D616"/>
    <mergeCell ref="C625:D625"/>
    <mergeCell ref="C1203:D1203"/>
    <mergeCell ref="C1204:D1204"/>
    <mergeCell ref="C996:D996"/>
    <mergeCell ref="C997:D997"/>
    <mergeCell ref="C1070:D1070"/>
    <mergeCell ref="C1191:D1191"/>
    <mergeCell ref="C1198:D1198"/>
    <mergeCell ref="C1153:D1153"/>
    <mergeCell ref="C1156:D1156"/>
    <mergeCell ref="C1155:D1155"/>
    <mergeCell ref="C1154:D1154"/>
    <mergeCell ref="C1202:D1202"/>
    <mergeCell ref="C1201:D1201"/>
    <mergeCell ref="C1037:D1037"/>
    <mergeCell ref="C1038:D1038"/>
    <mergeCell ref="C1028:D1028"/>
    <mergeCell ref="C1030:D1030"/>
    <mergeCell ref="C1029:D1029"/>
    <mergeCell ref="C1039:D1039"/>
    <mergeCell ref="C1041:D1041"/>
    <mergeCell ref="C1040:D1040"/>
    <mergeCell ref="C1120:D1120"/>
    <mergeCell ref="C1124:D1124"/>
    <mergeCell ref="C1123:D1123"/>
    <mergeCell ref="C1121:D1121"/>
    <mergeCell ref="C1122:D1122"/>
    <mergeCell ref="C1119:D1119"/>
    <mergeCell ref="C1117:D1117"/>
    <mergeCell ref="C746:D746"/>
    <mergeCell ref="C743:D743"/>
    <mergeCell ref="C745:D745"/>
    <mergeCell ref="C744:D744"/>
    <mergeCell ref="C710:D710"/>
    <mergeCell ref="C709:D709"/>
    <mergeCell ref="C711:D711"/>
    <mergeCell ref="C713:D713"/>
    <mergeCell ref="C712:D712"/>
    <mergeCell ref="C715:D715"/>
    <mergeCell ref="C714:D714"/>
    <mergeCell ref="C747:D747"/>
    <mergeCell ref="C748:D748"/>
    <mergeCell ref="C749:D749"/>
    <mergeCell ref="C750:D750"/>
    <mergeCell ref="C752:D752"/>
    <mergeCell ref="C751:D751"/>
    <mergeCell ref="C781:D781"/>
    <mergeCell ref="C782:D782"/>
    <mergeCell ref="C753:D753"/>
    <mergeCell ref="C783:D783"/>
    <mergeCell ref="C784:D784"/>
    <mergeCell ref="C706:D706"/>
    <mergeCell ref="C742:D742"/>
    <mergeCell ref="C673:D673"/>
    <mergeCell ref="C674:D674"/>
    <mergeCell ref="C670:D670"/>
    <mergeCell ref="C705:D705"/>
    <mergeCell ref="C676:D676"/>
    <mergeCell ref="C675:D675"/>
    <mergeCell ref="C701:D701"/>
    <mergeCell ref="C700:D700"/>
    <mergeCell ref="C704:D704"/>
    <mergeCell ref="C574:D574"/>
    <mergeCell ref="C571:D571"/>
    <mergeCell ref="C570:D570"/>
    <mergeCell ref="C572:D572"/>
    <mergeCell ref="C573:D573"/>
    <mergeCell ref="C614:D614"/>
    <mergeCell ref="C578:D578"/>
    <mergeCell ref="C582:D582"/>
    <mergeCell ref="C581:D581"/>
    <mergeCell ref="C577:D577"/>
    <mergeCell ref="C575:D575"/>
    <mergeCell ref="C576:D576"/>
    <mergeCell ref="C580:D580"/>
    <mergeCell ref="C583:D583"/>
    <mergeCell ref="C493:D493"/>
    <mergeCell ref="C494:D494"/>
    <mergeCell ref="C579:D579"/>
    <mergeCell ref="C617:D617"/>
    <mergeCell ref="C615:D615"/>
    <mergeCell ref="C626:D626"/>
    <mergeCell ref="C618:D618"/>
    <mergeCell ref="C668:D668"/>
    <mergeCell ref="C669:D669"/>
    <mergeCell ref="C667:D667"/>
    <mergeCell ref="C665:D665"/>
    <mergeCell ref="C666:D666"/>
    <mergeCell ref="C627:D627"/>
    <mergeCell ref="C629:D629"/>
    <mergeCell ref="C628:D628"/>
    <mergeCell ref="C620:D620"/>
    <mergeCell ref="C619:D619"/>
    <mergeCell ref="C672:D672"/>
    <mergeCell ref="C671:D671"/>
    <mergeCell ref="C702:D702"/>
    <mergeCell ref="C703:D703"/>
    <mergeCell ref="C624:D624"/>
    <mergeCell ref="C623:D623"/>
    <mergeCell ref="C622:D622"/>
    <mergeCell ref="C621:D621"/>
    <mergeCell ref="C2029:D2029"/>
    <mergeCell ref="C2030:D2030"/>
    <mergeCell ref="C2032:D2032"/>
    <mergeCell ref="C2031:D2031"/>
    <mergeCell ref="C2034:D2034"/>
    <mergeCell ref="C2033:D2033"/>
    <mergeCell ref="C2025:D2025"/>
    <mergeCell ref="C2024:D2024"/>
    <mergeCell ref="C2027:D2027"/>
    <mergeCell ref="C2026:D2026"/>
    <mergeCell ref="C2028:D2028"/>
    <mergeCell ref="C955:D955"/>
    <mergeCell ref="C950:D950"/>
    <mergeCell ref="C987:D987"/>
    <mergeCell ref="C991:D991"/>
    <mergeCell ref="C998:D998"/>
    <mergeCell ref="C904:D904"/>
    <mergeCell ref="C905:D905"/>
    <mergeCell ref="C941:D941"/>
    <mergeCell ref="C988:D988"/>
    <mergeCell ref="C943:D943"/>
    <mergeCell ref="C942:D942"/>
    <mergeCell ref="C903:D903"/>
    <mergeCell ref="C902:D902"/>
    <mergeCell ref="C900:D900"/>
    <mergeCell ref="C899:D899"/>
    <mergeCell ref="C871:D871"/>
    <mergeCell ref="C901:D901"/>
    <mergeCell ref="C869:D869"/>
    <mergeCell ref="C868:D868"/>
    <mergeCell ref="C864:D864"/>
    <mergeCell ref="C870:D870"/>
    <mergeCell ref="C865:D865"/>
    <mergeCell ref="C989:D989"/>
    <mergeCell ref="C990:D990"/>
    <mergeCell ref="C908:D908"/>
    <mergeCell ref="C909:D909"/>
    <mergeCell ref="C948:D948"/>
    <mergeCell ref="C947:D947"/>
    <mergeCell ref="C1080:D1080"/>
    <mergeCell ref="C1077:D1077"/>
    <mergeCell ref="C1035:D1035"/>
    <mergeCell ref="C1034:D1034"/>
    <mergeCell ref="C1027:D1027"/>
    <mergeCell ref="C1033:D1033"/>
    <mergeCell ref="C1026:D1026"/>
    <mergeCell ref="C1036:D1036"/>
    <mergeCell ref="C1082:D1082"/>
    <mergeCell ref="C1083:D1083"/>
    <mergeCell ref="C1084:D1084"/>
    <mergeCell ref="C1085:D1085"/>
    <mergeCell ref="B1018:K1018"/>
    <mergeCell ref="B976:K976"/>
    <mergeCell ref="B983:K983"/>
    <mergeCell ref="C992:D992"/>
    <mergeCell ref="C994:D994"/>
    <mergeCell ref="C993:D993"/>
    <mergeCell ref="C995:D995"/>
    <mergeCell ref="B1106:K1106"/>
    <mergeCell ref="B1062:K1062"/>
    <mergeCell ref="B1069:K1069"/>
    <mergeCell ref="B1025:K1025"/>
    <mergeCell ref="C1074:D1074"/>
    <mergeCell ref="C1073:D1073"/>
    <mergeCell ref="C1072:D1072"/>
    <mergeCell ref="C1321:D1321"/>
    <mergeCell ref="C1322:D1322"/>
    <mergeCell ref="C1325:D1325"/>
    <mergeCell ref="C1326:D1326"/>
    <mergeCell ref="C1323:D1323"/>
    <mergeCell ref="C1324:D1324"/>
    <mergeCell ref="C1289:D1289"/>
    <mergeCell ref="C1327:D1327"/>
    <mergeCell ref="B1309:K1309"/>
    <mergeCell ref="B1316:K1316"/>
    <mergeCell ref="C1320:D1320"/>
    <mergeCell ref="C1319:D1319"/>
    <mergeCell ref="C1317:D1317"/>
    <mergeCell ref="C1360:D1360"/>
    <mergeCell ref="C1364:D1364"/>
    <mergeCell ref="C1361:D1361"/>
    <mergeCell ref="C1363:D1363"/>
    <mergeCell ref="C1362:D1362"/>
    <mergeCell ref="C1392:D1392"/>
    <mergeCell ref="C1394:D1394"/>
    <mergeCell ref="C1395:D1395"/>
    <mergeCell ref="C1396:D1396"/>
    <mergeCell ref="C1356:D1356"/>
    <mergeCell ref="C1359:D1359"/>
    <mergeCell ref="C1357:D1357"/>
    <mergeCell ref="C1358:D1358"/>
    <mergeCell ref="C1354:D1354"/>
    <mergeCell ref="B1346:K1346"/>
    <mergeCell ref="B1353:K1353"/>
    <mergeCell ref="B1384:K1384"/>
    <mergeCell ref="B1391:K1391"/>
    <mergeCell ref="C1398:D1398"/>
    <mergeCell ref="C1397:D1397"/>
    <mergeCell ref="B734:K734"/>
    <mergeCell ref="B741:K741"/>
    <mergeCell ref="B780:K780"/>
    <mergeCell ref="B773:K773"/>
    <mergeCell ref="B699:K699"/>
    <mergeCell ref="C824:D824"/>
    <mergeCell ref="C826:D826"/>
    <mergeCell ref="C825:D825"/>
    <mergeCell ref="C789:D789"/>
    <mergeCell ref="C790:D790"/>
    <mergeCell ref="C792:D792"/>
    <mergeCell ref="C791:D791"/>
    <mergeCell ref="C867:D867"/>
    <mergeCell ref="C866:D866"/>
    <mergeCell ref="B932:K932"/>
    <mergeCell ref="B939:K939"/>
    <mergeCell ref="C823:D823"/>
    <mergeCell ref="C821:D821"/>
    <mergeCell ref="C822:D822"/>
    <mergeCell ref="B856:K856"/>
    <mergeCell ref="B820:K820"/>
    <mergeCell ref="B898:K898"/>
    <mergeCell ref="C872:D872"/>
    <mergeCell ref="C1283:D1283"/>
    <mergeCell ref="C1284:D1284"/>
    <mergeCell ref="C1285:D1285"/>
    <mergeCell ref="C1288:D1288"/>
    <mergeCell ref="C1286:D1286"/>
    <mergeCell ref="C1281:D1281"/>
    <mergeCell ref="C1280:D1280"/>
    <mergeCell ref="C1279:D1279"/>
    <mergeCell ref="C1282:D1282"/>
    <mergeCell ref="C1157:D1157"/>
    <mergeCell ref="C1152:D1152"/>
    <mergeCell ref="B1113:K1113"/>
    <mergeCell ref="C1114:D1114"/>
    <mergeCell ref="C1115:D1115"/>
    <mergeCell ref="C1116:D1116"/>
    <mergeCell ref="C1118:D1118"/>
    <mergeCell ref="C1190:D1190"/>
    <mergeCell ref="C1189:D1189"/>
    <mergeCell ref="B1188:K1188"/>
    <mergeCell ref="B1181:K1181"/>
    <mergeCell ref="B1144:K1144"/>
    <mergeCell ref="B1151:K1151"/>
    <mergeCell ref="C1160:D1160"/>
    <mergeCell ref="C1243:D1243"/>
    <mergeCell ref="C1242:D1242"/>
    <mergeCell ref="B1265:K1265"/>
    <mergeCell ref="B1272:K1272"/>
    <mergeCell ref="B1232:K1232"/>
    <mergeCell ref="C1233:D1233"/>
    <mergeCell ref="C1234:D1234"/>
    <mergeCell ref="B1225:K1225"/>
    <mergeCell ref="C1195:D1195"/>
    <mergeCell ref="C1193:D1193"/>
    <mergeCell ref="C1192:D1192"/>
    <mergeCell ref="C1196:D1196"/>
    <mergeCell ref="C1199:D1199"/>
    <mergeCell ref="C1200:D1200"/>
    <mergeCell ref="C1197:D1197"/>
    <mergeCell ref="C1194:D1194"/>
    <mergeCell ref="C1273:D1273"/>
    <mergeCell ref="C1274:D1274"/>
    <mergeCell ref="C1402:D1402"/>
    <mergeCell ref="C1401:D1401"/>
    <mergeCell ref="C1399:D1399"/>
    <mergeCell ref="C1400:D1400"/>
    <mergeCell ref="C1276:D1276"/>
    <mergeCell ref="C1277:D1277"/>
    <mergeCell ref="C1278:D1278"/>
    <mergeCell ref="C1240:D1240"/>
    <mergeCell ref="C1241:D1241"/>
    <mergeCell ref="C1235:D1235"/>
    <mergeCell ref="C1238:D1238"/>
    <mergeCell ref="C1236:D1236"/>
    <mergeCell ref="C1239:D1239"/>
    <mergeCell ref="C1275:D1275"/>
    <mergeCell ref="C1162:D1162"/>
    <mergeCell ref="C1158:D1158"/>
    <mergeCell ref="C1161:D116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19.71"/>
  </cols>
  <sheetData>
    <row r="1">
      <c r="A1" s="1"/>
      <c r="B1" s="2" t="s">
        <v>0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3" t="s">
        <v>1</v>
      </c>
      <c r="B3" s="4" t="s">
        <v>2</v>
      </c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5" t="s">
        <v>3</v>
      </c>
      <c r="B5" s="1"/>
      <c r="C5" s="6" t="s">
        <v>4</v>
      </c>
      <c r="D5" s="1"/>
      <c r="E5" s="1"/>
      <c r="F5" s="1"/>
      <c r="G5" s="1"/>
      <c r="H5" s="1"/>
      <c r="I5" s="1"/>
      <c r="J5" s="1"/>
      <c r="K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>
      <c r="A7" s="7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>
      <c r="A8" s="1"/>
      <c r="B8" s="8" t="s">
        <v>6</v>
      </c>
      <c r="C8" s="9"/>
      <c r="D8" s="9"/>
      <c r="E8" s="9"/>
      <c r="F8" s="9"/>
      <c r="G8" s="9"/>
      <c r="H8" s="9"/>
      <c r="I8" s="9"/>
      <c r="J8" s="9"/>
      <c r="K8" s="9"/>
    </row>
    <row r="9">
      <c r="A9" s="10"/>
      <c r="B9" s="11" t="s">
        <v>7</v>
      </c>
      <c r="C9" s="12" t="s">
        <v>8</v>
      </c>
      <c r="D9" s="13"/>
      <c r="E9" s="11" t="s">
        <v>9</v>
      </c>
      <c r="F9" s="11" t="s">
        <v>10</v>
      </c>
      <c r="G9" s="11" t="s">
        <v>11</v>
      </c>
      <c r="H9" s="11" t="s">
        <v>10</v>
      </c>
      <c r="I9" s="14" t="s">
        <v>12</v>
      </c>
      <c r="J9" s="14" t="s">
        <v>10</v>
      </c>
      <c r="K9" s="14" t="s">
        <v>13</v>
      </c>
    </row>
    <row r="10">
      <c r="A10" s="10"/>
      <c r="B10" s="15">
        <v>1.0</v>
      </c>
      <c r="C10" s="16" t="s">
        <v>14</v>
      </c>
      <c r="E10" s="17">
        <v>6.0</v>
      </c>
      <c r="F10" s="17" t="s">
        <v>15</v>
      </c>
      <c r="G10" s="17" t="s">
        <v>16</v>
      </c>
      <c r="H10" s="17" t="s">
        <v>17</v>
      </c>
      <c r="I10" s="18">
        <v>140.0</v>
      </c>
      <c r="J10" s="19" t="s">
        <v>18</v>
      </c>
      <c r="K10" s="18">
        <v>28.0</v>
      </c>
    </row>
    <row r="11">
      <c r="A11" s="10"/>
      <c r="B11" s="15">
        <v>2.0</v>
      </c>
      <c r="C11" s="16" t="s">
        <v>19</v>
      </c>
      <c r="E11" s="17">
        <v>1.0</v>
      </c>
      <c r="F11" s="17" t="s">
        <v>20</v>
      </c>
      <c r="G11" s="17">
        <v>4.0</v>
      </c>
      <c r="H11" s="17" t="s">
        <v>17</v>
      </c>
      <c r="I11" s="18">
        <v>132.0</v>
      </c>
      <c r="J11" s="19" t="s">
        <v>21</v>
      </c>
      <c r="K11" s="20">
        <v>6.6</v>
      </c>
    </row>
    <row r="12">
      <c r="A12" s="10"/>
      <c r="B12" s="15">
        <v>3.0</v>
      </c>
      <c r="C12" s="16" t="s">
        <v>22</v>
      </c>
      <c r="E12" s="17">
        <v>1.0</v>
      </c>
      <c r="F12" s="17" t="s">
        <v>20</v>
      </c>
      <c r="G12" s="17">
        <v>5.0</v>
      </c>
      <c r="H12" s="17" t="s">
        <v>17</v>
      </c>
      <c r="I12" s="18">
        <v>249.0</v>
      </c>
      <c r="J12" s="21" t="s">
        <v>23</v>
      </c>
      <c r="K12" s="20">
        <v>15.56</v>
      </c>
    </row>
    <row r="13">
      <c r="A13" s="10"/>
      <c r="B13" s="15">
        <v>4.0</v>
      </c>
      <c r="C13" s="16" t="s">
        <v>24</v>
      </c>
      <c r="E13" s="17" t="s">
        <v>25</v>
      </c>
      <c r="F13" s="17" t="s">
        <v>20</v>
      </c>
      <c r="G13" s="17">
        <v>8.0</v>
      </c>
      <c r="H13" s="17" t="s">
        <v>17</v>
      </c>
      <c r="I13" s="18">
        <v>149.0</v>
      </c>
      <c r="J13" s="19" t="s">
        <v>26</v>
      </c>
      <c r="K13" s="20">
        <v>14.9</v>
      </c>
    </row>
    <row r="14">
      <c r="A14" s="10"/>
      <c r="B14" s="15">
        <v>5.0</v>
      </c>
      <c r="C14" s="16" t="s">
        <v>27</v>
      </c>
      <c r="E14" s="17">
        <v>1.0</v>
      </c>
      <c r="F14" s="17" t="s">
        <v>20</v>
      </c>
      <c r="G14" s="17">
        <v>5.0</v>
      </c>
      <c r="H14" s="17" t="s">
        <v>17</v>
      </c>
      <c r="I14" s="18">
        <v>454.0</v>
      </c>
      <c r="J14" s="19" t="s">
        <v>28</v>
      </c>
      <c r="K14" s="18">
        <v>35.47</v>
      </c>
    </row>
    <row r="15">
      <c r="A15" s="10"/>
      <c r="B15" s="15">
        <v>6.0</v>
      </c>
      <c r="C15" s="16" t="s">
        <v>29</v>
      </c>
      <c r="E15" s="22">
        <v>42767.0</v>
      </c>
      <c r="F15" s="17" t="s">
        <v>20</v>
      </c>
      <c r="G15" s="17">
        <v>3.0</v>
      </c>
      <c r="H15" s="17" t="s">
        <v>17</v>
      </c>
      <c r="I15" s="18">
        <v>119.0</v>
      </c>
      <c r="J15" s="19" t="s">
        <v>30</v>
      </c>
      <c r="K15" s="18">
        <v>51.0</v>
      </c>
    </row>
    <row r="16">
      <c r="A16" s="10"/>
      <c r="B16" s="15">
        <v>7.0</v>
      </c>
      <c r="C16" s="16" t="s">
        <v>31</v>
      </c>
      <c r="E16" s="17">
        <v>2.0</v>
      </c>
      <c r="F16" s="17" t="s">
        <v>32</v>
      </c>
      <c r="G16" s="17" t="s">
        <v>33</v>
      </c>
      <c r="H16" s="17" t="s">
        <v>17</v>
      </c>
      <c r="I16" s="18">
        <v>55.0</v>
      </c>
      <c r="J16" s="19" t="s">
        <v>34</v>
      </c>
      <c r="K16" s="18">
        <v>0.57</v>
      </c>
    </row>
    <row r="17">
      <c r="A17" s="10"/>
      <c r="B17" s="15">
        <v>8.0</v>
      </c>
      <c r="C17" s="16" t="s">
        <v>35</v>
      </c>
      <c r="E17" s="17">
        <v>2.0</v>
      </c>
      <c r="F17" s="17" t="s">
        <v>32</v>
      </c>
      <c r="G17" s="17" t="s">
        <v>36</v>
      </c>
      <c r="H17" s="17" t="s">
        <v>17</v>
      </c>
      <c r="I17" s="18">
        <v>77.0</v>
      </c>
      <c r="J17" s="19" t="s">
        <v>37</v>
      </c>
      <c r="K17" s="20">
        <v>1.35</v>
      </c>
    </row>
    <row r="18">
      <c r="A18" s="10"/>
      <c r="B18" s="15">
        <v>9.0</v>
      </c>
      <c r="C18" s="16" t="s">
        <v>38</v>
      </c>
      <c r="E18" s="17">
        <v>2.0</v>
      </c>
      <c r="F18" s="17" t="s">
        <v>32</v>
      </c>
      <c r="G18" s="17" t="s">
        <v>33</v>
      </c>
      <c r="H18" s="17" t="s">
        <v>17</v>
      </c>
      <c r="I18" s="18">
        <v>179.0</v>
      </c>
      <c r="J18" s="17" t="s">
        <v>39</v>
      </c>
      <c r="K18" s="18">
        <v>51.14</v>
      </c>
    </row>
    <row r="19">
      <c r="A19" s="10"/>
      <c r="B19" s="17">
        <v>10.0</v>
      </c>
      <c r="C19" s="16" t="s">
        <v>40</v>
      </c>
      <c r="E19" s="17">
        <v>15.0</v>
      </c>
      <c r="F19" s="17" t="s">
        <v>15</v>
      </c>
      <c r="G19" s="17" t="s">
        <v>16</v>
      </c>
      <c r="H19" s="17" t="s">
        <v>16</v>
      </c>
      <c r="I19" s="18">
        <v>235.0</v>
      </c>
      <c r="J19" s="17" t="s">
        <v>41</v>
      </c>
      <c r="K19" s="23"/>
    </row>
    <row r="20">
      <c r="A20" s="10"/>
      <c r="B20" s="17">
        <v>11.0</v>
      </c>
      <c r="C20" s="16" t="s">
        <v>42</v>
      </c>
      <c r="E20" s="17">
        <v>12.0</v>
      </c>
      <c r="F20" s="17" t="s">
        <v>15</v>
      </c>
      <c r="G20" s="17" t="s">
        <v>16</v>
      </c>
      <c r="H20" s="17" t="s">
        <v>16</v>
      </c>
      <c r="I20" s="18">
        <v>350.0</v>
      </c>
      <c r="J20" s="17" t="s">
        <v>43</v>
      </c>
      <c r="L20" s="23">
        <v>36.52</v>
      </c>
    </row>
    <row r="21">
      <c r="A21" s="10"/>
      <c r="B21" s="17">
        <v>12.0</v>
      </c>
      <c r="C21" s="16" t="s">
        <v>55</v>
      </c>
      <c r="E21" s="17">
        <v>12.0</v>
      </c>
      <c r="F21" s="17" t="s">
        <v>15</v>
      </c>
      <c r="G21" s="17" t="s">
        <v>16</v>
      </c>
      <c r="H21" s="17" t="s">
        <v>16</v>
      </c>
      <c r="I21" s="18">
        <v>150.0</v>
      </c>
      <c r="J21" s="17" t="s">
        <v>56</v>
      </c>
      <c r="L21" s="23">
        <v>9.0</v>
      </c>
    </row>
    <row r="22">
      <c r="A22" s="10"/>
      <c r="B22" s="17">
        <v>13.0</v>
      </c>
      <c r="C22" s="16" t="s">
        <v>44</v>
      </c>
      <c r="E22" s="17">
        <v>12.0</v>
      </c>
      <c r="F22" s="17" t="s">
        <v>15</v>
      </c>
      <c r="G22" s="17" t="s">
        <v>16</v>
      </c>
      <c r="H22" s="17" t="s">
        <v>16</v>
      </c>
      <c r="I22" s="18">
        <v>108.0</v>
      </c>
      <c r="J22" s="17">
        <v>250.0</v>
      </c>
      <c r="L22" s="23">
        <v>6.48</v>
      </c>
    </row>
    <row r="23">
      <c r="A23" s="10"/>
      <c r="B23" s="17">
        <v>14.0</v>
      </c>
      <c r="C23" s="16" t="s">
        <v>58</v>
      </c>
      <c r="E23" s="17"/>
      <c r="F23" s="17"/>
      <c r="G23" s="17"/>
      <c r="H23" s="17"/>
      <c r="I23" s="18"/>
      <c r="J23" s="17"/>
      <c r="K23" s="16">
        <v>40.0</v>
      </c>
      <c r="L23" s="23">
        <v>120.0</v>
      </c>
      <c r="M23" s="16" t="s">
        <v>59</v>
      </c>
    </row>
    <row r="24">
      <c r="A24" s="10"/>
      <c r="B24" s="15"/>
      <c r="C24" s="16" t="s">
        <v>60</v>
      </c>
      <c r="E24" s="15"/>
      <c r="F24" s="15"/>
      <c r="G24" s="15"/>
      <c r="H24" s="15"/>
      <c r="I24" s="24"/>
      <c r="J24" s="15"/>
      <c r="K24" s="39">
        <v>10.0</v>
      </c>
    </row>
    <row r="25">
      <c r="A25" s="1"/>
      <c r="B25" s="1"/>
      <c r="C25" s="1"/>
      <c r="D25" s="1"/>
      <c r="E25" s="1"/>
      <c r="F25" s="1"/>
      <c r="G25" s="1"/>
      <c r="H25" s="1"/>
      <c r="I25" s="1"/>
      <c r="J25" s="26" t="s">
        <v>45</v>
      </c>
      <c r="K25" s="27">
        <f>SUM(K10:K24)</f>
        <v>254.59</v>
      </c>
    </row>
    <row r="26">
      <c r="A26" s="28" t="s">
        <v>46</v>
      </c>
      <c r="B26" s="1"/>
      <c r="C26" s="1"/>
      <c r="D26" s="1"/>
      <c r="E26" s="1"/>
      <c r="F26" s="1"/>
      <c r="G26" s="1"/>
      <c r="H26" s="1"/>
      <c r="I26" s="1" t="s">
        <v>47</v>
      </c>
      <c r="J26" s="1"/>
      <c r="K26" s="29"/>
    </row>
    <row r="27">
      <c r="A27" s="1"/>
      <c r="B27" s="30">
        <v>11.0</v>
      </c>
      <c r="C27" s="6" t="s">
        <v>48</v>
      </c>
      <c r="D27" s="1"/>
      <c r="E27" s="1"/>
      <c r="F27" s="31" t="s">
        <v>49</v>
      </c>
      <c r="G27" s="1"/>
      <c r="H27" s="1"/>
      <c r="I27" s="36">
        <v>0.15</v>
      </c>
      <c r="J27" s="33" t="s">
        <v>45</v>
      </c>
      <c r="K27" s="27">
        <f>+K25*I27</f>
        <v>38.1885</v>
      </c>
    </row>
    <row r="28">
      <c r="A28" s="1"/>
      <c r="B28" s="30"/>
      <c r="C28" s="1"/>
      <c r="D28" s="1"/>
      <c r="E28" s="1"/>
      <c r="F28" s="1"/>
      <c r="G28" s="1"/>
      <c r="H28" s="1"/>
      <c r="I28" s="1"/>
      <c r="J28" s="1"/>
      <c r="K28" s="1"/>
    </row>
    <row r="29">
      <c r="A29" s="28" t="s">
        <v>51</v>
      </c>
      <c r="B29" s="30"/>
      <c r="C29" s="1"/>
      <c r="D29" s="1"/>
      <c r="E29" s="1"/>
      <c r="F29" s="1"/>
      <c r="G29" s="1"/>
      <c r="H29" s="1"/>
      <c r="I29" s="1"/>
      <c r="J29" s="1"/>
      <c r="K29" s="35"/>
    </row>
    <row r="30">
      <c r="A30" s="1"/>
      <c r="B30" s="30">
        <v>12.0</v>
      </c>
      <c r="C30" s="6" t="s">
        <v>52</v>
      </c>
      <c r="D30" s="1"/>
      <c r="E30" s="1"/>
      <c r="F30" s="1"/>
      <c r="G30" s="1"/>
      <c r="H30" s="1"/>
      <c r="I30" s="32">
        <v>0.3</v>
      </c>
      <c r="J30" s="33" t="s">
        <v>45</v>
      </c>
      <c r="K30" s="27">
        <f>+K25*I30</f>
        <v>76.377</v>
      </c>
    </row>
    <row r="31">
      <c r="A31" s="1"/>
      <c r="B31" s="30"/>
      <c r="C31" s="1"/>
      <c r="D31" s="1"/>
      <c r="E31" s="1"/>
      <c r="F31" s="1"/>
      <c r="G31" s="1"/>
      <c r="H31" s="1"/>
      <c r="I31" s="1"/>
      <c r="J31" s="1"/>
      <c r="K31" s="1"/>
    </row>
    <row r="32">
      <c r="A32" s="28" t="s">
        <v>53</v>
      </c>
      <c r="B32" s="30"/>
      <c r="C32" s="1"/>
      <c r="D32" s="1"/>
      <c r="E32" s="1"/>
      <c r="F32" s="1"/>
      <c r="G32" s="1"/>
      <c r="H32" s="1"/>
      <c r="I32" s="1"/>
      <c r="J32" s="1"/>
      <c r="K32" s="35"/>
    </row>
    <row r="33">
      <c r="A33" s="1"/>
      <c r="B33" s="30">
        <v>13.0</v>
      </c>
      <c r="C33" s="6" t="s">
        <v>54</v>
      </c>
      <c r="D33" s="1"/>
      <c r="E33" s="1"/>
      <c r="F33" s="1"/>
      <c r="G33" s="1"/>
      <c r="H33" s="1"/>
      <c r="I33" s="36">
        <v>0.1</v>
      </c>
      <c r="J33" s="33" t="s">
        <v>45</v>
      </c>
      <c r="K33" s="27">
        <f>+K25*I33</f>
        <v>25.459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35"/>
    </row>
    <row r="35">
      <c r="A35" s="1"/>
      <c r="B35" s="1"/>
      <c r="C35" s="1"/>
      <c r="D35" s="1"/>
      <c r="E35" s="1"/>
      <c r="F35" s="1"/>
      <c r="G35" s="1"/>
      <c r="H35" s="1"/>
      <c r="I35" s="1"/>
      <c r="J35" s="37" t="s">
        <v>57</v>
      </c>
      <c r="K35" s="27">
        <f>+K33+K30+K27+K25</f>
        <v>394.6145</v>
      </c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35"/>
    </row>
    <row r="37">
      <c r="A37" s="1"/>
      <c r="B37" s="1"/>
      <c r="C37" s="1"/>
      <c r="D37" s="1"/>
      <c r="E37" s="1"/>
      <c r="F37" s="1"/>
      <c r="G37" s="1"/>
      <c r="H37" s="1"/>
      <c r="I37" s="32">
        <v>0.5</v>
      </c>
      <c r="J37" s="37" t="s">
        <v>61</v>
      </c>
      <c r="K37" s="40">
        <f>+K35*I37</f>
        <v>197.30725</v>
      </c>
    </row>
    <row r="38">
      <c r="A38" s="1"/>
      <c r="B38" s="1"/>
      <c r="C38" s="1"/>
      <c r="D38" s="23"/>
      <c r="E38" s="1"/>
      <c r="F38" s="1"/>
      <c r="G38" s="1"/>
      <c r="H38" s="1"/>
      <c r="I38" s="1"/>
      <c r="J38" s="1"/>
      <c r="K38" s="35"/>
    </row>
    <row r="39">
      <c r="A39" s="1"/>
      <c r="B39" s="1"/>
      <c r="C39" s="1"/>
      <c r="D39" s="23"/>
      <c r="E39" s="1"/>
      <c r="F39" s="1"/>
      <c r="G39" s="1"/>
      <c r="H39" s="1"/>
      <c r="I39" s="41"/>
      <c r="J39" s="42" t="s">
        <v>62</v>
      </c>
      <c r="K39" s="27">
        <f>+K37+K35</f>
        <v>591.92175</v>
      </c>
    </row>
    <row r="40">
      <c r="D40" s="23"/>
    </row>
    <row r="41">
      <c r="D41" s="23"/>
      <c r="J41" s="42" t="s">
        <v>62</v>
      </c>
      <c r="K41" s="43">
        <f>+K39/12</f>
        <v>49.3268125</v>
      </c>
    </row>
    <row r="45">
      <c r="A45" s="1"/>
      <c r="B45" s="44" t="s">
        <v>65</v>
      </c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3" t="s">
        <v>1</v>
      </c>
      <c r="B47" s="34" t="s">
        <v>66</v>
      </c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5" t="s">
        <v>3</v>
      </c>
      <c r="B49" s="1"/>
      <c r="C49" s="6" t="s">
        <v>4</v>
      </c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7" t="s">
        <v>5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8" t="s">
        <v>6</v>
      </c>
      <c r="C52" s="9"/>
      <c r="D52" s="9"/>
      <c r="E52" s="9"/>
      <c r="F52" s="9"/>
      <c r="G52" s="9"/>
      <c r="H52" s="9"/>
      <c r="I52" s="9"/>
      <c r="J52" s="9"/>
      <c r="K52" s="9"/>
    </row>
    <row r="53">
      <c r="A53" s="10"/>
      <c r="B53" s="11" t="s">
        <v>7</v>
      </c>
      <c r="C53" s="12" t="s">
        <v>8</v>
      </c>
      <c r="D53" s="13"/>
      <c r="E53" s="11" t="s">
        <v>9</v>
      </c>
      <c r="F53" s="11" t="s">
        <v>10</v>
      </c>
      <c r="G53" s="11" t="s">
        <v>11</v>
      </c>
      <c r="H53" s="11" t="s">
        <v>10</v>
      </c>
      <c r="I53" s="14" t="s">
        <v>12</v>
      </c>
      <c r="J53" s="14" t="s">
        <v>10</v>
      </c>
      <c r="K53" s="14" t="s">
        <v>13</v>
      </c>
    </row>
    <row r="54">
      <c r="A54" s="10"/>
      <c r="B54" s="15">
        <v>1.0</v>
      </c>
      <c r="C54" s="46" t="s">
        <v>69</v>
      </c>
      <c r="D54" s="47"/>
      <c r="E54" s="17">
        <v>10.0</v>
      </c>
      <c r="F54" s="17" t="s">
        <v>17</v>
      </c>
      <c r="G54" s="17" t="s">
        <v>16</v>
      </c>
      <c r="H54" s="17" t="s">
        <v>16</v>
      </c>
      <c r="I54" s="18">
        <v>125.0</v>
      </c>
      <c r="J54" s="19" t="s">
        <v>26</v>
      </c>
      <c r="K54" s="18">
        <v>15.63</v>
      </c>
    </row>
    <row r="55">
      <c r="A55" s="10"/>
      <c r="B55" s="15">
        <v>2.0</v>
      </c>
      <c r="C55" s="46" t="s">
        <v>22</v>
      </c>
      <c r="D55" s="47"/>
      <c r="E55" s="17">
        <v>1.0</v>
      </c>
      <c r="F55" s="17" t="s">
        <v>71</v>
      </c>
      <c r="G55" s="17" t="s">
        <v>16</v>
      </c>
      <c r="H55" s="17" t="s">
        <v>16</v>
      </c>
      <c r="I55" s="18">
        <v>110.0</v>
      </c>
      <c r="J55" s="21" t="s">
        <v>72</v>
      </c>
      <c r="K55" s="18">
        <v>110.0</v>
      </c>
    </row>
    <row r="56">
      <c r="A56" s="10"/>
      <c r="B56" s="15">
        <v>3.0</v>
      </c>
      <c r="C56" s="46" t="s">
        <v>73</v>
      </c>
      <c r="D56" s="47"/>
      <c r="E56" s="17">
        <v>2.0</v>
      </c>
      <c r="F56" s="17" t="s">
        <v>17</v>
      </c>
      <c r="G56" s="17" t="s">
        <v>16</v>
      </c>
      <c r="H56" s="17" t="s">
        <v>16</v>
      </c>
      <c r="I56" s="18">
        <v>95.0</v>
      </c>
      <c r="J56" s="48" t="s">
        <v>74</v>
      </c>
      <c r="K56" s="49">
        <v>11.88</v>
      </c>
    </row>
    <row r="57">
      <c r="A57" s="10"/>
      <c r="B57" s="15">
        <v>4.0</v>
      </c>
      <c r="C57" s="46" t="s">
        <v>75</v>
      </c>
      <c r="D57" s="47"/>
      <c r="E57" s="17">
        <v>1.0</v>
      </c>
      <c r="F57" s="17" t="s">
        <v>76</v>
      </c>
      <c r="G57" s="17" t="s">
        <v>16</v>
      </c>
      <c r="H57" s="17" t="s">
        <v>16</v>
      </c>
      <c r="I57" s="18">
        <v>140.0</v>
      </c>
      <c r="J57" s="19" t="s">
        <v>18</v>
      </c>
      <c r="K57" s="18">
        <v>4.66</v>
      </c>
    </row>
    <row r="58">
      <c r="A58" s="10"/>
      <c r="B58" s="15">
        <v>5.0</v>
      </c>
      <c r="C58" s="46" t="s">
        <v>31</v>
      </c>
      <c r="D58" s="47"/>
      <c r="E58" s="17">
        <v>1.0</v>
      </c>
      <c r="F58" s="17" t="s">
        <v>77</v>
      </c>
      <c r="G58" s="50">
        <v>1.0</v>
      </c>
      <c r="H58" s="17" t="s">
        <v>78</v>
      </c>
      <c r="I58" s="51">
        <v>55.0</v>
      </c>
      <c r="J58" s="52" t="s">
        <v>34</v>
      </c>
      <c r="K58" s="18">
        <v>1.72</v>
      </c>
    </row>
    <row r="59">
      <c r="A59" s="10"/>
      <c r="B59" s="17">
        <v>6.0</v>
      </c>
      <c r="C59" s="46" t="s">
        <v>82</v>
      </c>
      <c r="D59" s="47"/>
      <c r="E59" s="53">
        <v>9.0</v>
      </c>
      <c r="F59" s="53" t="s">
        <v>15</v>
      </c>
      <c r="G59" s="53" t="s">
        <v>16</v>
      </c>
      <c r="H59" s="53" t="s">
        <v>16</v>
      </c>
      <c r="I59" s="51">
        <v>120.0</v>
      </c>
      <c r="J59" s="53" t="s">
        <v>83</v>
      </c>
      <c r="L59" s="51">
        <v>4.32</v>
      </c>
    </row>
    <row r="60">
      <c r="A60" s="10"/>
      <c r="B60" s="17">
        <v>7.0</v>
      </c>
      <c r="C60" s="46" t="s">
        <v>42</v>
      </c>
      <c r="D60" s="47"/>
      <c r="E60" s="53">
        <v>9.0</v>
      </c>
      <c r="F60" s="53" t="s">
        <v>15</v>
      </c>
      <c r="G60" s="53" t="s">
        <v>16</v>
      </c>
      <c r="H60" s="53" t="s">
        <v>16</v>
      </c>
      <c r="I60" s="51">
        <v>350.0</v>
      </c>
      <c r="J60" s="53" t="s">
        <v>43</v>
      </c>
      <c r="K60" s="51">
        <v>27.39</v>
      </c>
    </row>
    <row r="61">
      <c r="A61" s="10"/>
      <c r="B61" s="55"/>
      <c r="C61" s="46" t="s">
        <v>73</v>
      </c>
      <c r="D61" s="47"/>
      <c r="E61" s="17">
        <v>3.0</v>
      </c>
      <c r="F61" s="17" t="s">
        <v>17</v>
      </c>
      <c r="G61" s="53" t="s">
        <v>16</v>
      </c>
      <c r="H61" s="53" t="s">
        <v>16</v>
      </c>
      <c r="I61" s="18">
        <v>149.0</v>
      </c>
      <c r="J61" s="19" t="s">
        <v>26</v>
      </c>
      <c r="K61" s="51">
        <v>5.59</v>
      </c>
    </row>
    <row r="62">
      <c r="A62" s="10"/>
      <c r="B62" s="55"/>
      <c r="C62" s="46" t="s">
        <v>84</v>
      </c>
      <c r="D62" s="47"/>
      <c r="E62" s="17"/>
      <c r="F62" s="17"/>
      <c r="G62" s="17"/>
      <c r="H62" s="17"/>
      <c r="I62" s="18"/>
      <c r="J62" s="17"/>
      <c r="K62" s="51">
        <v>50.0</v>
      </c>
    </row>
    <row r="63">
      <c r="A63" s="10"/>
      <c r="B63" s="55"/>
      <c r="C63" s="46" t="s">
        <v>85</v>
      </c>
      <c r="D63" s="47"/>
      <c r="E63" s="17">
        <v>2.0</v>
      </c>
      <c r="F63" s="17" t="s">
        <v>86</v>
      </c>
      <c r="G63" s="17">
        <v>1.0</v>
      </c>
      <c r="H63" s="17" t="s">
        <v>87</v>
      </c>
      <c r="I63" s="51">
        <v>70.0</v>
      </c>
      <c r="J63" s="53" t="s">
        <v>88</v>
      </c>
      <c r="K63" s="51">
        <v>35.0</v>
      </c>
    </row>
    <row r="64">
      <c r="A64" s="10"/>
      <c r="B64" s="56"/>
      <c r="C64" s="46" t="s">
        <v>55</v>
      </c>
      <c r="D64" s="47"/>
      <c r="E64" s="53">
        <v>9.0</v>
      </c>
      <c r="F64" s="53" t="s">
        <v>15</v>
      </c>
      <c r="G64" s="53" t="s">
        <v>16</v>
      </c>
      <c r="H64" s="53" t="s">
        <v>16</v>
      </c>
      <c r="I64" s="51">
        <v>110.0</v>
      </c>
      <c r="J64" s="53" t="s">
        <v>56</v>
      </c>
      <c r="L64" s="51">
        <v>3.96</v>
      </c>
    </row>
    <row r="65">
      <c r="A65" s="1"/>
      <c r="B65" s="1"/>
      <c r="C65" s="1"/>
      <c r="D65" s="1"/>
      <c r="E65" s="1"/>
      <c r="F65" s="1"/>
      <c r="G65" s="1"/>
      <c r="H65" s="1"/>
      <c r="I65" s="1"/>
      <c r="J65" s="26" t="s">
        <v>45</v>
      </c>
      <c r="K65" s="27">
        <f>SUM(K54:K64)</f>
        <v>261.87</v>
      </c>
    </row>
    <row r="66">
      <c r="A66" s="28" t="s">
        <v>46</v>
      </c>
      <c r="B66" s="1"/>
      <c r="C66" s="1"/>
      <c r="D66" s="1"/>
      <c r="E66" s="1"/>
      <c r="F66" s="1"/>
      <c r="G66" s="1"/>
      <c r="H66" s="1"/>
      <c r="I66" s="1" t="s">
        <v>47</v>
      </c>
      <c r="J66" s="1"/>
      <c r="K66" s="29"/>
    </row>
    <row r="67">
      <c r="A67" s="1"/>
      <c r="B67" s="30">
        <v>11.0</v>
      </c>
      <c r="C67" s="6" t="s">
        <v>48</v>
      </c>
      <c r="D67" s="1"/>
      <c r="E67" s="1"/>
      <c r="F67" s="31" t="s">
        <v>49</v>
      </c>
      <c r="G67" s="1"/>
      <c r="H67" s="1"/>
      <c r="I67" s="36">
        <v>0.15</v>
      </c>
      <c r="J67" s="33" t="s">
        <v>45</v>
      </c>
      <c r="K67" s="27">
        <f>+K65*I67</f>
        <v>39.2805</v>
      </c>
    </row>
    <row r="68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</row>
    <row r="69">
      <c r="A69" s="28" t="s">
        <v>51</v>
      </c>
      <c r="B69" s="30"/>
      <c r="C69" s="1"/>
      <c r="D69" s="1"/>
      <c r="E69" s="1"/>
      <c r="F69" s="1"/>
      <c r="G69" s="1"/>
      <c r="H69" s="1"/>
      <c r="I69" s="1"/>
      <c r="J69" s="1"/>
      <c r="K69" s="35"/>
    </row>
    <row r="70">
      <c r="A70" s="1"/>
      <c r="B70" s="30">
        <v>12.0</v>
      </c>
      <c r="C70" s="6" t="s">
        <v>52</v>
      </c>
      <c r="D70" s="1"/>
      <c r="E70" s="1"/>
      <c r="F70" s="1"/>
      <c r="G70" s="1"/>
      <c r="H70" s="1"/>
      <c r="I70" s="36">
        <v>0.35</v>
      </c>
      <c r="J70" s="33" t="s">
        <v>45</v>
      </c>
      <c r="K70" s="27">
        <f>+K65*I70</f>
        <v>91.6545</v>
      </c>
    </row>
    <row r="71">
      <c r="A71" s="1"/>
      <c r="B71" s="30"/>
      <c r="C71" s="1"/>
      <c r="D71" s="1"/>
      <c r="E71" s="1"/>
      <c r="F71" s="1"/>
      <c r="G71" s="1"/>
      <c r="H71" s="1"/>
      <c r="I71" s="1"/>
      <c r="J71" s="1"/>
      <c r="K71" s="1"/>
    </row>
    <row r="72">
      <c r="A72" s="28" t="s">
        <v>53</v>
      </c>
      <c r="B72" s="30"/>
      <c r="C72" s="1"/>
      <c r="D72" s="1"/>
      <c r="E72" s="1"/>
      <c r="F72" s="1"/>
      <c r="G72" s="1"/>
      <c r="H72" s="1"/>
      <c r="I72" s="1"/>
      <c r="J72" s="1"/>
      <c r="K72" s="35"/>
    </row>
    <row r="73">
      <c r="A73" s="1"/>
      <c r="B73" s="30">
        <v>13.0</v>
      </c>
      <c r="C73" s="6" t="s">
        <v>54</v>
      </c>
      <c r="D73" s="1"/>
      <c r="E73" s="1"/>
      <c r="F73" s="1"/>
      <c r="G73" s="1"/>
      <c r="H73" s="1"/>
      <c r="I73" s="36">
        <v>0.1</v>
      </c>
      <c r="J73" s="33" t="s">
        <v>45</v>
      </c>
      <c r="K73" s="27">
        <f>+K65*I73</f>
        <v>26.187</v>
      </c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35"/>
    </row>
    <row r="75">
      <c r="A75" s="1"/>
      <c r="B75" s="1"/>
      <c r="C75" s="1"/>
      <c r="D75" s="1"/>
      <c r="E75" s="1"/>
      <c r="F75" s="1"/>
      <c r="G75" s="1"/>
      <c r="H75" s="1"/>
      <c r="I75" s="1"/>
      <c r="J75" s="37" t="s">
        <v>57</v>
      </c>
      <c r="K75" s="27">
        <f>+K73+K70+K67+K65</f>
        <v>418.992</v>
      </c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35"/>
    </row>
    <row r="77">
      <c r="A77" s="1"/>
      <c r="B77" s="1"/>
      <c r="C77" s="1"/>
      <c r="D77" s="1"/>
      <c r="E77" s="1"/>
      <c r="F77" s="1"/>
      <c r="G77" s="1"/>
      <c r="H77" s="1"/>
      <c r="I77" s="32">
        <v>0.45</v>
      </c>
      <c r="J77" s="37" t="s">
        <v>61</v>
      </c>
      <c r="K77" s="57">
        <f>+K75*I77</f>
        <v>188.5464</v>
      </c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35"/>
    </row>
    <row r="79">
      <c r="A79" s="1"/>
      <c r="B79" s="1"/>
      <c r="C79" s="1"/>
      <c r="D79" s="1"/>
      <c r="E79" s="1"/>
      <c r="F79" s="1"/>
      <c r="G79" s="1"/>
      <c r="H79" s="1"/>
      <c r="I79" s="41"/>
      <c r="J79" s="42" t="s">
        <v>62</v>
      </c>
      <c r="K79" s="27">
        <f>+K77+K75</f>
        <v>607.5384</v>
      </c>
    </row>
    <row r="81">
      <c r="J81" s="42" t="s">
        <v>62</v>
      </c>
      <c r="K81" s="58">
        <f>+K79/ 55</f>
        <v>11.04615273</v>
      </c>
    </row>
    <row r="87">
      <c r="A87" s="1"/>
      <c r="B87" s="2" t="s">
        <v>0</v>
      </c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3" t="s">
        <v>1</v>
      </c>
      <c r="B89" s="4" t="s">
        <v>93</v>
      </c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5" t="s">
        <v>3</v>
      </c>
      <c r="B91" s="1"/>
      <c r="C91" s="6" t="s">
        <v>4</v>
      </c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7" t="s">
        <v>5</v>
      </c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8" t="s">
        <v>6</v>
      </c>
      <c r="C94" s="9"/>
      <c r="D94" s="9"/>
      <c r="E94" s="9"/>
      <c r="F94" s="9"/>
      <c r="G94" s="9"/>
      <c r="H94" s="9"/>
      <c r="I94" s="9"/>
      <c r="J94" s="9"/>
      <c r="K94" s="9"/>
    </row>
    <row r="95">
      <c r="A95" s="10"/>
      <c r="B95" s="11" t="s">
        <v>7</v>
      </c>
      <c r="C95" s="12" t="s">
        <v>8</v>
      </c>
      <c r="D95" s="13"/>
      <c r="E95" s="11" t="s">
        <v>9</v>
      </c>
      <c r="F95" s="11" t="s">
        <v>10</v>
      </c>
      <c r="G95" s="11" t="s">
        <v>11</v>
      </c>
      <c r="H95" s="11" t="s">
        <v>10</v>
      </c>
      <c r="I95" s="14" t="s">
        <v>12</v>
      </c>
      <c r="J95" s="14" t="s">
        <v>10</v>
      </c>
      <c r="K95" s="14" t="s">
        <v>13</v>
      </c>
    </row>
    <row r="96">
      <c r="A96" s="10"/>
      <c r="B96" s="15">
        <v>1.0</v>
      </c>
      <c r="C96" s="16" t="s">
        <v>14</v>
      </c>
      <c r="E96" s="17">
        <v>6.0</v>
      </c>
      <c r="F96" s="17" t="s">
        <v>15</v>
      </c>
      <c r="G96" s="17" t="s">
        <v>16</v>
      </c>
      <c r="H96" s="17" t="s">
        <v>17</v>
      </c>
      <c r="I96" s="18">
        <v>140.0</v>
      </c>
      <c r="J96" s="19" t="s">
        <v>18</v>
      </c>
      <c r="K96" s="18">
        <v>28.0</v>
      </c>
    </row>
    <row r="97">
      <c r="A97" s="10"/>
      <c r="B97" s="15">
        <v>2.0</v>
      </c>
      <c r="C97" s="16" t="s">
        <v>19</v>
      </c>
      <c r="E97" s="17">
        <v>1.0</v>
      </c>
      <c r="F97" s="17" t="s">
        <v>20</v>
      </c>
      <c r="G97" s="17">
        <v>4.0</v>
      </c>
      <c r="H97" s="17" t="s">
        <v>17</v>
      </c>
      <c r="I97" s="18">
        <v>125.0</v>
      </c>
      <c r="J97" s="19" t="s">
        <v>26</v>
      </c>
      <c r="K97" s="20">
        <v>6.25</v>
      </c>
    </row>
    <row r="98">
      <c r="A98" s="10"/>
      <c r="B98" s="15">
        <v>3.0</v>
      </c>
      <c r="C98" s="16" t="s">
        <v>22</v>
      </c>
      <c r="E98" s="17">
        <v>1.0</v>
      </c>
      <c r="F98" s="17" t="s">
        <v>20</v>
      </c>
      <c r="G98" s="17">
        <v>8.0</v>
      </c>
      <c r="H98" s="17" t="s">
        <v>17</v>
      </c>
      <c r="I98" s="18">
        <v>249.0</v>
      </c>
      <c r="J98" s="21" t="s">
        <v>23</v>
      </c>
      <c r="K98" s="20">
        <v>24.9</v>
      </c>
    </row>
    <row r="99">
      <c r="A99" s="10"/>
      <c r="B99" s="15">
        <v>4.0</v>
      </c>
      <c r="C99" s="16" t="s">
        <v>24</v>
      </c>
      <c r="E99" s="17" t="s">
        <v>25</v>
      </c>
      <c r="F99" s="17" t="s">
        <v>20</v>
      </c>
      <c r="G99" s="38">
        <v>42865.0</v>
      </c>
      <c r="H99" s="17" t="s">
        <v>17</v>
      </c>
      <c r="I99" s="18">
        <v>149.0</v>
      </c>
      <c r="J99" s="19" t="s">
        <v>26</v>
      </c>
      <c r="K99" s="20">
        <v>19.56</v>
      </c>
    </row>
    <row r="100">
      <c r="A100" s="10"/>
      <c r="B100" s="15">
        <v>5.0</v>
      </c>
      <c r="C100" s="16" t="s">
        <v>27</v>
      </c>
      <c r="E100" s="17">
        <v>1.0</v>
      </c>
      <c r="F100" s="17" t="s">
        <v>20</v>
      </c>
      <c r="G100" s="17">
        <v>8.0</v>
      </c>
      <c r="H100" s="17" t="s">
        <v>17</v>
      </c>
      <c r="I100" s="18">
        <v>454.0</v>
      </c>
      <c r="J100" s="19" t="s">
        <v>28</v>
      </c>
      <c r="K100" s="18">
        <v>56.75</v>
      </c>
    </row>
    <row r="101">
      <c r="A101" s="10"/>
      <c r="B101" s="15">
        <v>6.0</v>
      </c>
      <c r="C101" s="16" t="s">
        <v>29</v>
      </c>
      <c r="E101" s="22">
        <v>42767.0</v>
      </c>
      <c r="F101" s="17" t="s">
        <v>20</v>
      </c>
      <c r="G101" s="17">
        <v>3.7</v>
      </c>
      <c r="H101" s="17" t="s">
        <v>17</v>
      </c>
      <c r="I101" s="18">
        <v>119.0</v>
      </c>
      <c r="J101" s="19" t="s">
        <v>30</v>
      </c>
      <c r="K101" s="18">
        <v>68.0</v>
      </c>
    </row>
    <row r="102">
      <c r="A102" s="10"/>
      <c r="B102" s="15">
        <v>7.0</v>
      </c>
      <c r="C102" s="16" t="s">
        <v>31</v>
      </c>
      <c r="E102" s="17">
        <v>2.0</v>
      </c>
      <c r="F102" s="17" t="s">
        <v>32</v>
      </c>
      <c r="G102" s="17" t="s">
        <v>33</v>
      </c>
      <c r="H102" s="17" t="s">
        <v>17</v>
      </c>
      <c r="I102" s="18">
        <v>55.0</v>
      </c>
      <c r="J102" s="19" t="s">
        <v>34</v>
      </c>
      <c r="K102" s="18">
        <v>0.57</v>
      </c>
    </row>
    <row r="103">
      <c r="A103" s="10"/>
      <c r="B103" s="15">
        <v>8.0</v>
      </c>
      <c r="C103" s="16" t="s">
        <v>35</v>
      </c>
      <c r="E103" s="17">
        <v>2.0</v>
      </c>
      <c r="F103" s="17" t="s">
        <v>32</v>
      </c>
      <c r="G103" s="17" t="s">
        <v>36</v>
      </c>
      <c r="H103" s="17" t="s">
        <v>17</v>
      </c>
      <c r="I103" s="18">
        <v>77.0</v>
      </c>
      <c r="J103" s="19" t="s">
        <v>37</v>
      </c>
      <c r="K103" s="20">
        <v>1.35</v>
      </c>
    </row>
    <row r="104">
      <c r="A104" s="10"/>
      <c r="B104" s="15">
        <v>9.0</v>
      </c>
      <c r="C104" s="16" t="s">
        <v>38</v>
      </c>
      <c r="E104" s="17">
        <v>2.0</v>
      </c>
      <c r="F104" s="17" t="s">
        <v>32</v>
      </c>
      <c r="G104" s="17" t="s">
        <v>33</v>
      </c>
      <c r="H104" s="17" t="s">
        <v>17</v>
      </c>
      <c r="I104" s="18">
        <v>179.0</v>
      </c>
      <c r="J104" s="17" t="s">
        <v>39</v>
      </c>
      <c r="K104" s="18">
        <v>51.14</v>
      </c>
    </row>
    <row r="105">
      <c r="A105" s="10"/>
      <c r="B105" s="17">
        <v>10.0</v>
      </c>
      <c r="C105" s="16" t="s">
        <v>40</v>
      </c>
      <c r="E105" s="17">
        <v>15.0</v>
      </c>
      <c r="F105" s="17" t="s">
        <v>15</v>
      </c>
      <c r="G105" s="17" t="s">
        <v>16</v>
      </c>
      <c r="H105" s="17" t="s">
        <v>16</v>
      </c>
      <c r="I105" s="18">
        <v>235.0</v>
      </c>
      <c r="J105" s="17" t="s">
        <v>41</v>
      </c>
      <c r="K105" s="23">
        <v>19.58</v>
      </c>
    </row>
    <row r="106">
      <c r="A106" s="10"/>
      <c r="B106" s="17">
        <v>11.0</v>
      </c>
      <c r="C106" s="16" t="s">
        <v>98</v>
      </c>
      <c r="E106" s="22">
        <v>42767.0</v>
      </c>
      <c r="F106" s="17" t="s">
        <v>99</v>
      </c>
      <c r="G106" s="17">
        <v>2.0</v>
      </c>
      <c r="H106" s="17" t="s">
        <v>17</v>
      </c>
      <c r="I106" s="18">
        <v>109.0</v>
      </c>
      <c r="J106" s="19" t="s">
        <v>100</v>
      </c>
      <c r="K106" s="16">
        <v>15.57</v>
      </c>
      <c r="L106" s="23">
        <v>31.14</v>
      </c>
    </row>
    <row r="107">
      <c r="A107" s="10"/>
      <c r="B107" s="17">
        <v>12.0</v>
      </c>
      <c r="C107" s="16" t="s">
        <v>101</v>
      </c>
      <c r="E107" s="17" t="s">
        <v>102</v>
      </c>
      <c r="F107" s="17" t="s">
        <v>99</v>
      </c>
      <c r="G107" s="17">
        <v>7.0</v>
      </c>
      <c r="H107" s="17" t="s">
        <v>17</v>
      </c>
      <c r="I107" s="18">
        <v>70.0</v>
      </c>
      <c r="J107" s="17" t="s">
        <v>103</v>
      </c>
      <c r="K107" s="16">
        <v>122.5</v>
      </c>
      <c r="L107" s="23">
        <v>245.0</v>
      </c>
    </row>
    <row r="108">
      <c r="A108" s="10"/>
      <c r="B108" s="17">
        <v>13.0</v>
      </c>
      <c r="C108" s="16" t="s">
        <v>104</v>
      </c>
      <c r="E108" s="22">
        <v>42826.0</v>
      </c>
      <c r="F108" s="17" t="s">
        <v>99</v>
      </c>
      <c r="G108" s="17">
        <v>1.0</v>
      </c>
      <c r="H108" s="17" t="s">
        <v>17</v>
      </c>
      <c r="I108" s="18">
        <v>570.0</v>
      </c>
      <c r="J108" s="17" t="s">
        <v>105</v>
      </c>
      <c r="K108" s="16">
        <v>47.5</v>
      </c>
      <c r="L108" s="23">
        <v>95.0</v>
      </c>
    </row>
    <row r="109">
      <c r="A109" s="10"/>
      <c r="B109" s="17">
        <v>14.0</v>
      </c>
      <c r="C109" s="16" t="s">
        <v>42</v>
      </c>
      <c r="E109" s="17">
        <v>15.0</v>
      </c>
      <c r="F109" s="17" t="s">
        <v>15</v>
      </c>
      <c r="G109" s="17" t="s">
        <v>16</v>
      </c>
      <c r="H109" s="17" t="s">
        <v>16</v>
      </c>
      <c r="I109" s="18">
        <v>350.0</v>
      </c>
      <c r="J109" s="17" t="s">
        <v>43</v>
      </c>
      <c r="K109" s="23">
        <v>45.65</v>
      </c>
    </row>
    <row r="110">
      <c r="A110" s="10"/>
      <c r="B110" s="15"/>
      <c r="C110" s="16" t="s">
        <v>55</v>
      </c>
      <c r="E110" s="17">
        <v>15.0</v>
      </c>
      <c r="F110" s="17" t="s">
        <v>15</v>
      </c>
      <c r="G110" s="17" t="s">
        <v>16</v>
      </c>
      <c r="H110" s="17" t="s">
        <v>16</v>
      </c>
      <c r="I110" s="18">
        <v>150.0</v>
      </c>
      <c r="J110" s="17" t="s">
        <v>56</v>
      </c>
      <c r="K110" s="23">
        <v>9.0</v>
      </c>
    </row>
    <row r="111">
      <c r="A111" s="10"/>
      <c r="B111" s="15"/>
      <c r="C111" s="16" t="s">
        <v>44</v>
      </c>
      <c r="E111" s="17">
        <v>15.0</v>
      </c>
      <c r="F111" s="17" t="s">
        <v>15</v>
      </c>
      <c r="G111" s="17" t="s">
        <v>16</v>
      </c>
      <c r="H111" s="17" t="s">
        <v>16</v>
      </c>
      <c r="I111" s="18">
        <v>108.0</v>
      </c>
      <c r="J111" s="17">
        <v>250.0</v>
      </c>
      <c r="K111" s="23">
        <v>6.48</v>
      </c>
    </row>
    <row r="112">
      <c r="A112" s="10"/>
      <c r="B112" s="15"/>
      <c r="C112" s="16"/>
      <c r="E112" s="17"/>
      <c r="F112" s="17"/>
      <c r="G112" s="17"/>
      <c r="H112" s="17"/>
      <c r="I112" s="18"/>
      <c r="J112" s="17"/>
      <c r="K112" s="23"/>
      <c r="L112" s="23"/>
    </row>
    <row r="113">
      <c r="A113" s="10"/>
      <c r="B113" s="15"/>
      <c r="C113" s="16"/>
      <c r="E113" s="17"/>
      <c r="F113" s="17"/>
      <c r="G113" s="17"/>
      <c r="H113" s="17"/>
      <c r="I113" s="18"/>
      <c r="J113" s="17"/>
      <c r="K113" s="23"/>
    </row>
    <row r="114">
      <c r="A114" s="10"/>
      <c r="B114" s="15"/>
      <c r="E114" s="15"/>
      <c r="F114" s="15"/>
      <c r="G114" s="15"/>
      <c r="H114" s="15"/>
      <c r="I114" s="24"/>
      <c r="J114" s="15"/>
      <c r="K114" s="45"/>
    </row>
    <row r="115">
      <c r="A115" s="10"/>
      <c r="B115" s="15"/>
      <c r="E115" s="15"/>
      <c r="F115" s="15"/>
      <c r="G115" s="15"/>
      <c r="H115" s="15"/>
      <c r="I115" s="24"/>
      <c r="J115" s="15"/>
      <c r="K115" s="25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26" t="s">
        <v>45</v>
      </c>
      <c r="K116" s="27">
        <f>SUM(K96:K115)</f>
        <v>522.8</v>
      </c>
    </row>
    <row r="117">
      <c r="A117" s="28" t="s">
        <v>46</v>
      </c>
      <c r="B117" s="1"/>
      <c r="C117" s="1"/>
      <c r="D117" s="1"/>
      <c r="E117" s="1"/>
      <c r="F117" s="1"/>
      <c r="G117" s="1"/>
      <c r="H117" s="1"/>
      <c r="I117" s="1" t="s">
        <v>47</v>
      </c>
      <c r="J117" s="1"/>
      <c r="K117" s="29"/>
    </row>
    <row r="118">
      <c r="A118" s="1"/>
      <c r="B118" s="30">
        <v>11.0</v>
      </c>
      <c r="C118" s="6" t="s">
        <v>48</v>
      </c>
      <c r="D118" s="1"/>
      <c r="E118" s="1"/>
      <c r="F118" s="31" t="s">
        <v>49</v>
      </c>
      <c r="G118" s="1"/>
      <c r="H118" s="1"/>
      <c r="I118" s="36">
        <v>0.15</v>
      </c>
      <c r="J118" s="33" t="s">
        <v>45</v>
      </c>
      <c r="K118" s="27">
        <f>+K116*I118</f>
        <v>78.42</v>
      </c>
    </row>
    <row r="119">
      <c r="A119" s="1"/>
      <c r="B119" s="30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28" t="s">
        <v>51</v>
      </c>
      <c r="B120" s="30"/>
      <c r="C120" s="1"/>
      <c r="D120" s="1"/>
      <c r="E120" s="1"/>
      <c r="F120" s="1"/>
      <c r="G120" s="1"/>
      <c r="H120" s="1"/>
      <c r="I120" s="1"/>
      <c r="J120" s="1"/>
      <c r="K120" s="35"/>
    </row>
    <row r="121">
      <c r="A121" s="1"/>
      <c r="B121" s="30">
        <v>12.0</v>
      </c>
      <c r="C121" s="6" t="s">
        <v>52</v>
      </c>
      <c r="D121" s="1"/>
      <c r="E121" s="1"/>
      <c r="F121" s="1"/>
      <c r="G121" s="1"/>
      <c r="H121" s="1"/>
      <c r="I121" s="32">
        <v>0.3</v>
      </c>
      <c r="J121" s="33" t="s">
        <v>45</v>
      </c>
      <c r="K121" s="27">
        <f>+K116*I121</f>
        <v>156.84</v>
      </c>
    </row>
    <row r="122">
      <c r="A122" s="1"/>
      <c r="B122" s="30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28" t="s">
        <v>53</v>
      </c>
      <c r="B123" s="30"/>
      <c r="C123" s="1"/>
      <c r="D123" s="1"/>
      <c r="E123" s="1"/>
      <c r="F123" s="1"/>
      <c r="G123" s="1"/>
      <c r="H123" s="1"/>
      <c r="I123" s="1"/>
      <c r="J123" s="1"/>
      <c r="K123" s="35"/>
    </row>
    <row r="124">
      <c r="A124" s="1"/>
      <c r="B124" s="30">
        <v>13.0</v>
      </c>
      <c r="C124" s="6" t="s">
        <v>54</v>
      </c>
      <c r="D124" s="1"/>
      <c r="E124" s="1"/>
      <c r="F124" s="1"/>
      <c r="G124" s="1"/>
      <c r="H124" s="1"/>
      <c r="I124" s="36">
        <v>0.1</v>
      </c>
      <c r="J124" s="33" t="s">
        <v>45</v>
      </c>
      <c r="K124" s="27">
        <f>+K116*I124</f>
        <v>52.28</v>
      </c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5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37" t="s">
        <v>57</v>
      </c>
      <c r="K126" s="27">
        <f>+K124+K121+K118+K116</f>
        <v>810.34</v>
      </c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5"/>
    </row>
    <row r="128">
      <c r="A128" s="1"/>
      <c r="B128" s="1"/>
      <c r="C128" s="1"/>
      <c r="D128" s="1"/>
      <c r="E128" s="1"/>
      <c r="F128" s="1"/>
      <c r="G128" s="1"/>
      <c r="H128" s="1"/>
      <c r="I128" s="32">
        <v>0.39</v>
      </c>
      <c r="J128" s="37" t="s">
        <v>61</v>
      </c>
      <c r="K128" s="40">
        <f>+K126*I128</f>
        <v>316.0326</v>
      </c>
    </row>
    <row r="129">
      <c r="A129" s="1"/>
      <c r="B129" s="1"/>
      <c r="C129" s="1"/>
      <c r="D129" s="23"/>
      <c r="E129" s="1"/>
      <c r="F129" s="1"/>
      <c r="G129" s="1"/>
      <c r="H129" s="1"/>
      <c r="I129" s="1"/>
      <c r="J129" s="1"/>
      <c r="K129" s="35"/>
    </row>
    <row r="130">
      <c r="A130" s="1"/>
      <c r="B130" s="1"/>
      <c r="C130" s="1"/>
      <c r="D130" s="23"/>
      <c r="E130" s="1"/>
      <c r="F130" s="1"/>
      <c r="G130" s="1"/>
      <c r="H130" s="1"/>
      <c r="I130" s="41"/>
      <c r="J130" s="42" t="s">
        <v>62</v>
      </c>
      <c r="K130" s="27">
        <f>+K128+K126</f>
        <v>1126.3726</v>
      </c>
    </row>
    <row r="131">
      <c r="D131" s="23"/>
    </row>
    <row r="132">
      <c r="D132" s="23"/>
      <c r="J132" s="42" t="s">
        <v>62</v>
      </c>
      <c r="K132" s="43">
        <f>+K130/15</f>
        <v>75.09150667</v>
      </c>
    </row>
    <row r="138">
      <c r="A138" s="1"/>
      <c r="B138" s="44" t="s">
        <v>65</v>
      </c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3" t="s">
        <v>1</v>
      </c>
      <c r="B140" s="34" t="s">
        <v>106</v>
      </c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5" t="s">
        <v>3</v>
      </c>
      <c r="B142" s="1"/>
      <c r="C142" s="6" t="s">
        <v>4</v>
      </c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7" t="s">
        <v>5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8" t="s">
        <v>6</v>
      </c>
      <c r="C145" s="9"/>
      <c r="D145" s="9"/>
      <c r="E145" s="9"/>
      <c r="F145" s="9"/>
      <c r="G145" s="9"/>
      <c r="H145" s="9"/>
      <c r="I145" s="9"/>
      <c r="J145" s="9"/>
      <c r="K145" s="9"/>
    </row>
    <row r="146">
      <c r="A146" s="10"/>
      <c r="B146" s="11" t="s">
        <v>7</v>
      </c>
      <c r="C146" s="12" t="s">
        <v>8</v>
      </c>
      <c r="D146" s="13"/>
      <c r="E146" s="11" t="s">
        <v>9</v>
      </c>
      <c r="F146" s="11" t="s">
        <v>10</v>
      </c>
      <c r="G146" s="11" t="s">
        <v>11</v>
      </c>
      <c r="H146" s="11" t="s">
        <v>10</v>
      </c>
      <c r="I146" s="14" t="s">
        <v>12</v>
      </c>
      <c r="J146" s="14" t="s">
        <v>10</v>
      </c>
      <c r="K146" s="14" t="s">
        <v>13</v>
      </c>
    </row>
    <row r="147">
      <c r="A147" s="10"/>
      <c r="B147" s="15">
        <v>1.0</v>
      </c>
      <c r="C147" s="46" t="s">
        <v>107</v>
      </c>
      <c r="D147" s="47"/>
      <c r="E147" s="17">
        <v>4.0</v>
      </c>
      <c r="F147" s="17" t="s">
        <v>17</v>
      </c>
      <c r="G147" s="17"/>
      <c r="H147" s="17"/>
      <c r="I147" s="18"/>
      <c r="J147" s="19"/>
      <c r="K147" s="18"/>
    </row>
    <row r="148">
      <c r="A148" s="10"/>
      <c r="B148" s="15">
        <v>2.0</v>
      </c>
      <c r="C148" s="46" t="s">
        <v>98</v>
      </c>
      <c r="D148" s="47"/>
      <c r="E148" s="17">
        <v>186.0</v>
      </c>
      <c r="F148" s="17" t="s">
        <v>108</v>
      </c>
      <c r="G148" s="17"/>
      <c r="H148" s="17"/>
      <c r="I148" s="18"/>
      <c r="J148" s="21"/>
      <c r="K148" s="18">
        <v>66.0</v>
      </c>
    </row>
    <row r="149">
      <c r="A149" s="10"/>
      <c r="B149" s="15">
        <v>3.0</v>
      </c>
      <c r="C149" s="16" t="s">
        <v>29</v>
      </c>
      <c r="E149" s="17">
        <v>24.0</v>
      </c>
      <c r="F149" s="17" t="s">
        <v>17</v>
      </c>
      <c r="G149" s="17"/>
      <c r="H149" s="17"/>
      <c r="I149" s="18"/>
      <c r="J149" s="17"/>
      <c r="K149" s="23"/>
    </row>
    <row r="150">
      <c r="A150" s="10"/>
      <c r="B150" s="15">
        <v>4.0</v>
      </c>
      <c r="C150" s="46" t="s">
        <v>67</v>
      </c>
      <c r="D150" s="47"/>
      <c r="E150" s="17">
        <v>8.0</v>
      </c>
      <c r="F150" s="17" t="s">
        <v>17</v>
      </c>
      <c r="G150" s="17"/>
      <c r="H150" s="17"/>
      <c r="I150" s="18"/>
      <c r="J150" s="19"/>
      <c r="K150" s="18"/>
    </row>
    <row r="151">
      <c r="A151" s="10"/>
      <c r="B151" s="15">
        <v>5.0</v>
      </c>
      <c r="C151" s="46" t="s">
        <v>104</v>
      </c>
      <c r="D151" s="47"/>
      <c r="E151" s="17">
        <v>1.0</v>
      </c>
      <c r="F151" s="17" t="s">
        <v>17</v>
      </c>
      <c r="G151" s="50"/>
      <c r="H151" s="17"/>
      <c r="I151" s="51"/>
      <c r="J151" s="52"/>
      <c r="K151" s="18"/>
    </row>
    <row r="152">
      <c r="A152" s="10"/>
      <c r="B152" s="17">
        <v>6.0</v>
      </c>
      <c r="C152" s="46" t="s">
        <v>109</v>
      </c>
      <c r="D152" s="47"/>
      <c r="E152" s="53">
        <v>2.0</v>
      </c>
      <c r="F152" s="53" t="s">
        <v>17</v>
      </c>
      <c r="G152" s="53"/>
      <c r="H152" s="53"/>
      <c r="I152" s="51"/>
      <c r="J152" s="53"/>
      <c r="K152" s="51"/>
    </row>
    <row r="153">
      <c r="A153" s="10"/>
      <c r="B153" s="17">
        <v>7.0</v>
      </c>
      <c r="C153" s="46" t="s">
        <v>110</v>
      </c>
      <c r="D153" s="47"/>
      <c r="E153" s="53">
        <v>2.0</v>
      </c>
      <c r="F153" s="53" t="s">
        <v>17</v>
      </c>
      <c r="G153" s="53"/>
      <c r="H153" s="53"/>
      <c r="I153" s="51"/>
      <c r="J153" s="53"/>
      <c r="K153" s="51"/>
    </row>
    <row r="154">
      <c r="A154" s="10"/>
      <c r="B154" s="55"/>
      <c r="C154" s="46" t="s">
        <v>112</v>
      </c>
      <c r="D154" s="47"/>
      <c r="E154" s="53">
        <v>1.0</v>
      </c>
      <c r="F154" s="53"/>
      <c r="G154" s="53"/>
      <c r="H154" s="53"/>
      <c r="I154" s="51"/>
      <c r="J154" s="53"/>
      <c r="K154" s="51"/>
    </row>
    <row r="155">
      <c r="A155" s="10"/>
      <c r="B155" s="55"/>
      <c r="C155" s="46" t="s">
        <v>113</v>
      </c>
      <c r="D155" s="47"/>
      <c r="E155" s="53">
        <v>1.0</v>
      </c>
      <c r="F155" s="53"/>
      <c r="G155" s="53"/>
      <c r="H155" s="53"/>
      <c r="I155" s="51"/>
      <c r="J155" s="53"/>
      <c r="K155" s="51">
        <v>5.0</v>
      </c>
    </row>
    <row r="156">
      <c r="A156" s="10"/>
      <c r="B156" s="55"/>
      <c r="C156" s="46" t="s">
        <v>42</v>
      </c>
      <c r="D156" s="47"/>
      <c r="E156" s="53">
        <v>1.0</v>
      </c>
      <c r="F156" s="53"/>
      <c r="G156" s="53"/>
      <c r="H156" s="53"/>
      <c r="I156" s="51"/>
      <c r="J156" s="53"/>
      <c r="K156" s="51"/>
    </row>
    <row r="157">
      <c r="A157" s="10"/>
      <c r="B157" s="56"/>
      <c r="C157" s="46"/>
      <c r="D157" s="47"/>
      <c r="E157" s="53"/>
      <c r="F157" s="53"/>
      <c r="G157" s="53"/>
      <c r="H157" s="53"/>
      <c r="I157" s="51"/>
      <c r="J157" s="53"/>
      <c r="K157" s="5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26" t="s">
        <v>45</v>
      </c>
      <c r="K158" s="27">
        <f>SUM(K147:K157)</f>
        <v>71</v>
      </c>
    </row>
    <row r="159">
      <c r="A159" s="28" t="s">
        <v>46</v>
      </c>
      <c r="B159" s="1"/>
      <c r="C159" s="1"/>
      <c r="D159" s="1"/>
      <c r="E159" s="1"/>
      <c r="F159" s="1"/>
      <c r="G159" s="1"/>
      <c r="H159" s="1"/>
      <c r="I159" s="1" t="s">
        <v>47</v>
      </c>
      <c r="J159" s="1"/>
      <c r="K159" s="29"/>
    </row>
    <row r="160">
      <c r="A160" s="1"/>
      <c r="B160" s="30">
        <v>11.0</v>
      </c>
      <c r="C160" s="6" t="s">
        <v>48</v>
      </c>
      <c r="D160" s="1"/>
      <c r="E160" s="1"/>
      <c r="F160" s="31" t="s">
        <v>49</v>
      </c>
      <c r="G160" s="1"/>
      <c r="H160" s="1"/>
      <c r="I160" s="32">
        <v>0.0</v>
      </c>
      <c r="J160" s="33" t="s">
        <v>45</v>
      </c>
      <c r="K160" s="27">
        <f>+K158*I160</f>
        <v>0</v>
      </c>
    </row>
    <row r="161">
      <c r="A161" s="1"/>
      <c r="B161" s="30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28" t="s">
        <v>51</v>
      </c>
      <c r="B162" s="30"/>
      <c r="C162" s="1"/>
      <c r="D162" s="1"/>
      <c r="E162" s="1"/>
      <c r="F162" s="1"/>
      <c r="G162" s="1"/>
      <c r="H162" s="1"/>
      <c r="I162" s="1"/>
      <c r="J162" s="1"/>
      <c r="K162" s="35"/>
    </row>
    <row r="163">
      <c r="A163" s="1"/>
      <c r="B163" s="30">
        <v>12.0</v>
      </c>
      <c r="C163" s="6" t="s">
        <v>52</v>
      </c>
      <c r="D163" s="1"/>
      <c r="E163" s="1"/>
      <c r="F163" s="1"/>
      <c r="G163" s="1"/>
      <c r="H163" s="1"/>
      <c r="I163" s="32">
        <v>0.0</v>
      </c>
      <c r="J163" s="33" t="s">
        <v>45</v>
      </c>
      <c r="K163" s="27">
        <f>+K158*I163</f>
        <v>0</v>
      </c>
    </row>
    <row r="164">
      <c r="A164" s="1"/>
      <c r="B164" s="30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28" t="s">
        <v>53</v>
      </c>
      <c r="B165" s="30"/>
      <c r="C165" s="1"/>
      <c r="D165" s="1"/>
      <c r="E165" s="1"/>
      <c r="F165" s="1"/>
      <c r="G165" s="1"/>
      <c r="H165" s="1"/>
      <c r="I165" s="1"/>
      <c r="J165" s="1"/>
      <c r="K165" s="35"/>
    </row>
    <row r="166">
      <c r="A166" s="1"/>
      <c r="B166" s="30">
        <v>13.0</v>
      </c>
      <c r="C166" s="6" t="s">
        <v>54</v>
      </c>
      <c r="D166" s="1"/>
      <c r="E166" s="1"/>
      <c r="F166" s="1"/>
      <c r="G166" s="1"/>
      <c r="H166" s="1"/>
      <c r="I166" s="32">
        <v>0.0</v>
      </c>
      <c r="J166" s="33" t="s">
        <v>45</v>
      </c>
      <c r="K166" s="27">
        <f>+K158*I166</f>
        <v>0</v>
      </c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5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37" t="s">
        <v>57</v>
      </c>
      <c r="K168" s="27">
        <f>+K166+K163+K160+K158</f>
        <v>71</v>
      </c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5"/>
    </row>
    <row r="170">
      <c r="A170" s="1"/>
      <c r="B170" s="1"/>
      <c r="C170" s="1"/>
      <c r="D170" s="1"/>
      <c r="E170" s="1"/>
      <c r="F170" s="1"/>
      <c r="G170" s="1"/>
      <c r="H170" s="1"/>
      <c r="I170" s="32">
        <v>0.15</v>
      </c>
      <c r="J170" s="37" t="s">
        <v>61</v>
      </c>
      <c r="K170" s="57">
        <f>+K168*I170</f>
        <v>10.65</v>
      </c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5"/>
    </row>
    <row r="172">
      <c r="A172" s="1"/>
      <c r="B172" s="1"/>
      <c r="C172" s="1"/>
      <c r="D172" s="1"/>
      <c r="E172" s="1"/>
      <c r="F172" s="1"/>
      <c r="G172" s="1"/>
      <c r="H172" s="1"/>
      <c r="I172" s="41"/>
      <c r="J172" s="42" t="s">
        <v>62</v>
      </c>
      <c r="K172" s="27">
        <f>+K170+K168</f>
        <v>81.65</v>
      </c>
    </row>
    <row r="178">
      <c r="A178" s="1"/>
      <c r="B178" s="44" t="s">
        <v>65</v>
      </c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3" t="s">
        <v>1</v>
      </c>
      <c r="B180" s="34" t="s">
        <v>114</v>
      </c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5" t="s">
        <v>3</v>
      </c>
      <c r="B182" s="1"/>
      <c r="C182" s="6" t="s">
        <v>4</v>
      </c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7" t="s">
        <v>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8" t="s">
        <v>6</v>
      </c>
      <c r="C185" s="9"/>
      <c r="D185" s="9"/>
      <c r="E185" s="9"/>
      <c r="F185" s="9"/>
      <c r="G185" s="9"/>
      <c r="H185" s="9"/>
      <c r="I185" s="9"/>
      <c r="J185" s="9"/>
      <c r="K185" s="9"/>
    </row>
    <row r="186">
      <c r="A186" s="10"/>
      <c r="B186" s="11" t="s">
        <v>7</v>
      </c>
      <c r="C186" s="12" t="s">
        <v>8</v>
      </c>
      <c r="D186" s="13"/>
      <c r="E186" s="11" t="s">
        <v>9</v>
      </c>
      <c r="F186" s="11" t="s">
        <v>10</v>
      </c>
      <c r="G186" s="11" t="s">
        <v>11</v>
      </c>
      <c r="H186" s="11" t="s">
        <v>10</v>
      </c>
      <c r="I186" s="14" t="s">
        <v>12</v>
      </c>
      <c r="J186" s="14" t="s">
        <v>10</v>
      </c>
      <c r="K186" s="14" t="s">
        <v>13</v>
      </c>
    </row>
    <row r="187">
      <c r="A187" s="10"/>
      <c r="B187" s="15">
        <v>1.0</v>
      </c>
      <c r="C187" s="46" t="s">
        <v>115</v>
      </c>
      <c r="D187" s="47"/>
      <c r="E187" s="17">
        <v>2.0</v>
      </c>
      <c r="F187" s="17" t="s">
        <v>116</v>
      </c>
      <c r="G187" s="17">
        <v>32.0</v>
      </c>
      <c r="H187" s="17" t="s">
        <v>17</v>
      </c>
      <c r="I187" s="18"/>
      <c r="J187" s="19"/>
      <c r="K187" s="18"/>
    </row>
    <row r="188">
      <c r="A188" s="10"/>
      <c r="B188" s="15">
        <v>2.0</v>
      </c>
      <c r="C188" s="46" t="s">
        <v>117</v>
      </c>
      <c r="D188" s="47"/>
      <c r="E188" s="17">
        <v>6.0</v>
      </c>
      <c r="F188" s="17" t="s">
        <v>118</v>
      </c>
      <c r="G188" s="17">
        <v>3.0</v>
      </c>
      <c r="H188" s="17" t="s">
        <v>17</v>
      </c>
      <c r="I188" s="18">
        <v>77.0</v>
      </c>
      <c r="J188" s="21" t="s">
        <v>119</v>
      </c>
      <c r="K188" s="18">
        <v>20.46</v>
      </c>
    </row>
    <row r="189">
      <c r="A189" s="10"/>
      <c r="B189" s="15">
        <v>3.0</v>
      </c>
      <c r="C189" s="16" t="s">
        <v>24</v>
      </c>
      <c r="E189" s="17">
        <v>6.0</v>
      </c>
      <c r="F189" s="17" t="s">
        <v>118</v>
      </c>
      <c r="G189" s="17">
        <v>3.0</v>
      </c>
      <c r="H189" s="17" t="s">
        <v>17</v>
      </c>
      <c r="I189" s="18"/>
      <c r="J189" s="17"/>
      <c r="K189" s="23"/>
    </row>
    <row r="190">
      <c r="A190" s="10"/>
      <c r="B190" s="15">
        <v>4.0</v>
      </c>
      <c r="C190" s="46" t="s">
        <v>120</v>
      </c>
      <c r="D190" s="47"/>
      <c r="E190" s="17">
        <v>3.0</v>
      </c>
      <c r="F190" s="17" t="s">
        <v>121</v>
      </c>
      <c r="G190" s="17">
        <v>32.0</v>
      </c>
      <c r="H190" s="17" t="s">
        <v>17</v>
      </c>
      <c r="I190" s="18">
        <v>99.0</v>
      </c>
      <c r="J190" s="19" t="s">
        <v>100</v>
      </c>
      <c r="K190" s="18">
        <v>226.29</v>
      </c>
    </row>
    <row r="191">
      <c r="A191" s="10"/>
      <c r="B191" s="15">
        <v>5.0</v>
      </c>
      <c r="C191" s="46" t="s">
        <v>122</v>
      </c>
      <c r="D191" s="47"/>
      <c r="E191" s="17">
        <v>3.0</v>
      </c>
      <c r="F191" s="17" t="s">
        <v>121</v>
      </c>
      <c r="G191" s="17">
        <v>32.0</v>
      </c>
      <c r="H191" s="17" t="s">
        <v>17</v>
      </c>
      <c r="I191" s="51"/>
      <c r="J191" s="52"/>
      <c r="K191" s="18"/>
    </row>
    <row r="192">
      <c r="A192" s="10"/>
      <c r="B192" s="17">
        <v>6.0</v>
      </c>
      <c r="C192" s="46" t="s">
        <v>22</v>
      </c>
      <c r="D192" s="47"/>
      <c r="E192" s="53">
        <v>1.0</v>
      </c>
      <c r="F192" s="53" t="s">
        <v>77</v>
      </c>
      <c r="G192" s="53" t="s">
        <v>123</v>
      </c>
      <c r="H192" s="53" t="s">
        <v>17</v>
      </c>
      <c r="I192" s="51"/>
      <c r="J192" s="53"/>
      <c r="K192" s="51"/>
    </row>
    <row r="193">
      <c r="A193" s="10"/>
      <c r="B193" s="17">
        <v>7.0</v>
      </c>
      <c r="C193" s="46" t="s">
        <v>124</v>
      </c>
      <c r="D193" s="47"/>
      <c r="E193" s="53">
        <v>2.0</v>
      </c>
      <c r="F193" s="53" t="s">
        <v>125</v>
      </c>
      <c r="G193" s="53"/>
      <c r="H193" s="53"/>
      <c r="I193" s="51"/>
      <c r="J193" s="53"/>
      <c r="K193" s="51"/>
    </row>
    <row r="194">
      <c r="A194" s="10"/>
      <c r="B194" s="55"/>
      <c r="C194" s="46" t="s">
        <v>126</v>
      </c>
      <c r="D194" s="47"/>
      <c r="E194" s="61">
        <v>42767.0</v>
      </c>
      <c r="F194" s="53" t="s">
        <v>121</v>
      </c>
      <c r="G194" s="53"/>
      <c r="H194" s="53"/>
      <c r="I194" s="51"/>
      <c r="J194" s="53"/>
      <c r="K194" s="51"/>
    </row>
    <row r="195">
      <c r="A195" s="10"/>
      <c r="B195" s="55"/>
      <c r="C195" s="46" t="s">
        <v>127</v>
      </c>
      <c r="D195" s="47"/>
      <c r="E195" s="61">
        <v>42948.0</v>
      </c>
      <c r="F195" s="53" t="s">
        <v>77</v>
      </c>
      <c r="G195" s="53"/>
      <c r="H195" s="53"/>
      <c r="I195" s="51"/>
      <c r="J195" s="53"/>
      <c r="K195" s="51"/>
    </row>
    <row r="196">
      <c r="A196" s="10"/>
      <c r="B196" s="55"/>
      <c r="C196" s="46" t="s">
        <v>128</v>
      </c>
      <c r="D196" s="47"/>
      <c r="E196" s="61">
        <v>42948.0</v>
      </c>
      <c r="F196" s="53" t="s">
        <v>77</v>
      </c>
      <c r="G196" s="53"/>
      <c r="H196" s="53"/>
      <c r="I196" s="51"/>
      <c r="J196" s="53"/>
      <c r="K196" s="51"/>
    </row>
    <row r="197">
      <c r="A197" s="10"/>
      <c r="B197" s="55"/>
      <c r="C197" s="46" t="s">
        <v>129</v>
      </c>
      <c r="D197" s="47"/>
      <c r="E197" s="53">
        <v>1.0</v>
      </c>
      <c r="F197" s="53" t="s">
        <v>76</v>
      </c>
      <c r="G197" s="53"/>
      <c r="H197" s="53"/>
      <c r="I197" s="51"/>
      <c r="J197" s="53"/>
      <c r="K197" s="51"/>
    </row>
    <row r="198">
      <c r="A198" s="10"/>
      <c r="B198" s="55"/>
      <c r="C198" s="46" t="s">
        <v>130</v>
      </c>
      <c r="D198" s="47"/>
      <c r="E198" s="53"/>
      <c r="F198" s="53"/>
      <c r="G198" s="53"/>
      <c r="H198" s="53"/>
      <c r="I198" s="51"/>
      <c r="J198" s="53"/>
      <c r="K198" s="51"/>
    </row>
    <row r="199">
      <c r="A199" s="10"/>
      <c r="B199" s="55"/>
      <c r="C199" s="46"/>
      <c r="D199" s="47"/>
      <c r="E199" s="53"/>
      <c r="F199" s="53"/>
      <c r="G199" s="53"/>
      <c r="H199" s="53"/>
      <c r="I199" s="51"/>
      <c r="J199" s="53"/>
      <c r="K199" s="51"/>
    </row>
    <row r="200">
      <c r="A200" s="10"/>
      <c r="B200" s="56"/>
      <c r="C200" s="46"/>
      <c r="D200" s="47"/>
      <c r="E200" s="53"/>
      <c r="F200" s="53"/>
      <c r="G200" s="53"/>
      <c r="H200" s="53"/>
      <c r="I200" s="51"/>
      <c r="J200" s="53"/>
      <c r="K200" s="5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26" t="s">
        <v>45</v>
      </c>
      <c r="K201" s="27">
        <f>SUM(K187:K200)</f>
        <v>246.75</v>
      </c>
    </row>
    <row r="202">
      <c r="A202" s="28" t="s">
        <v>46</v>
      </c>
      <c r="B202" s="1"/>
      <c r="C202" s="1"/>
      <c r="D202" s="1"/>
      <c r="E202" s="1"/>
      <c r="F202" s="1"/>
      <c r="G202" s="1"/>
      <c r="H202" s="1"/>
      <c r="I202" s="1" t="s">
        <v>47</v>
      </c>
      <c r="J202" s="1"/>
      <c r="K202" s="29"/>
    </row>
    <row r="203">
      <c r="A203" s="1"/>
      <c r="B203" s="30">
        <v>11.0</v>
      </c>
      <c r="C203" s="6" t="s">
        <v>48</v>
      </c>
      <c r="D203" s="1"/>
      <c r="E203" s="1"/>
      <c r="F203" s="31" t="s">
        <v>49</v>
      </c>
      <c r="G203" s="1"/>
      <c r="H203" s="1"/>
      <c r="I203" s="36">
        <v>0.15</v>
      </c>
      <c r="J203" s="33" t="s">
        <v>45</v>
      </c>
      <c r="K203" s="27">
        <f>+K201*I203</f>
        <v>37.0125</v>
      </c>
    </row>
    <row r="204">
      <c r="A204" s="1"/>
      <c r="B204" s="30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28" t="s">
        <v>51</v>
      </c>
      <c r="B205" s="30"/>
      <c r="C205" s="1"/>
      <c r="D205" s="1"/>
      <c r="E205" s="1"/>
      <c r="F205" s="1"/>
      <c r="G205" s="1"/>
      <c r="H205" s="1"/>
      <c r="I205" s="1"/>
      <c r="J205" s="1"/>
      <c r="K205" s="35"/>
    </row>
    <row r="206">
      <c r="A206" s="1"/>
      <c r="B206" s="30">
        <v>12.0</v>
      </c>
      <c r="C206" s="6" t="s">
        <v>52</v>
      </c>
      <c r="D206" s="1"/>
      <c r="E206" s="1"/>
      <c r="F206" s="1"/>
      <c r="G206" s="1"/>
      <c r="H206" s="1"/>
      <c r="I206" s="36">
        <v>0.35</v>
      </c>
      <c r="J206" s="33" t="s">
        <v>45</v>
      </c>
      <c r="K206" s="27">
        <f>+K201*I206</f>
        <v>86.3625</v>
      </c>
    </row>
    <row r="207">
      <c r="A207" s="1"/>
      <c r="B207" s="30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28" t="s">
        <v>53</v>
      </c>
      <c r="B208" s="30"/>
      <c r="C208" s="1"/>
      <c r="D208" s="1"/>
      <c r="E208" s="1"/>
      <c r="F208" s="1"/>
      <c r="G208" s="1"/>
      <c r="H208" s="1"/>
      <c r="I208" s="1"/>
      <c r="J208" s="1"/>
      <c r="K208" s="35"/>
    </row>
    <row r="209">
      <c r="A209" s="1"/>
      <c r="B209" s="30">
        <v>13.0</v>
      </c>
      <c r="C209" s="6" t="s">
        <v>54</v>
      </c>
      <c r="D209" s="1"/>
      <c r="E209" s="1"/>
      <c r="F209" s="1"/>
      <c r="G209" s="1"/>
      <c r="H209" s="1"/>
      <c r="I209" s="36">
        <v>0.1</v>
      </c>
      <c r="J209" s="33" t="s">
        <v>45</v>
      </c>
      <c r="K209" s="27">
        <f>+K201*I209</f>
        <v>24.675</v>
      </c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5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37" t="s">
        <v>57</v>
      </c>
      <c r="K211" s="27">
        <f>+K209+K206+K203+K201</f>
        <v>394.8</v>
      </c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5"/>
    </row>
    <row r="213">
      <c r="A213" s="1"/>
      <c r="B213" s="1"/>
      <c r="C213" s="1"/>
      <c r="D213" s="1"/>
      <c r="E213" s="1"/>
      <c r="F213" s="1"/>
      <c r="G213" s="1"/>
      <c r="H213" s="1"/>
      <c r="I213" s="32">
        <v>0.4</v>
      </c>
      <c r="J213" s="37" t="s">
        <v>61</v>
      </c>
      <c r="K213" s="57">
        <f>+K211*I213</f>
        <v>157.92</v>
      </c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5"/>
    </row>
    <row r="215">
      <c r="A215" s="1"/>
      <c r="B215" s="1"/>
      <c r="C215" s="1"/>
      <c r="D215" s="1"/>
      <c r="E215" s="1"/>
      <c r="F215" s="1"/>
      <c r="G215" s="1"/>
      <c r="H215" s="1"/>
      <c r="I215" s="41"/>
      <c r="J215" s="42" t="s">
        <v>62</v>
      </c>
      <c r="K215" s="27">
        <f>+K213+K211</f>
        <v>552.72</v>
      </c>
    </row>
    <row r="217">
      <c r="J217" s="42" t="s">
        <v>62</v>
      </c>
      <c r="K217" s="58">
        <f>+K215/6</f>
        <v>92.12</v>
      </c>
    </row>
    <row r="221">
      <c r="A221" s="1"/>
      <c r="B221" s="2" t="s">
        <v>0</v>
      </c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3" t="s">
        <v>1</v>
      </c>
      <c r="B223" s="4" t="s">
        <v>151</v>
      </c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5" t="s">
        <v>3</v>
      </c>
      <c r="B225" s="1"/>
      <c r="C225" s="6" t="s">
        <v>4</v>
      </c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7" t="s">
        <v>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8" t="s">
        <v>6</v>
      </c>
      <c r="C228" s="9"/>
      <c r="D228" s="9"/>
      <c r="E228" s="9"/>
      <c r="F228" s="9"/>
      <c r="G228" s="9"/>
      <c r="H228" s="9"/>
      <c r="I228" s="9"/>
      <c r="J228" s="9"/>
      <c r="K228" s="9"/>
    </row>
    <row r="229">
      <c r="A229" s="10"/>
      <c r="B229" s="11" t="s">
        <v>7</v>
      </c>
      <c r="C229" s="12" t="s">
        <v>8</v>
      </c>
      <c r="D229" s="13"/>
      <c r="E229" s="11" t="s">
        <v>9</v>
      </c>
      <c r="F229" s="11" t="s">
        <v>10</v>
      </c>
      <c r="G229" s="11" t="s">
        <v>11</v>
      </c>
      <c r="H229" s="11" t="s">
        <v>10</v>
      </c>
      <c r="I229" s="14" t="s">
        <v>12</v>
      </c>
      <c r="J229" s="14" t="s">
        <v>10</v>
      </c>
      <c r="K229" s="14" t="s">
        <v>13</v>
      </c>
    </row>
    <row r="230">
      <c r="A230" s="10"/>
      <c r="B230" s="15">
        <v>1.0</v>
      </c>
      <c r="C230" s="16" t="s">
        <v>14</v>
      </c>
      <c r="E230" s="17">
        <v>6.0</v>
      </c>
      <c r="F230" s="17" t="s">
        <v>15</v>
      </c>
      <c r="G230" s="17" t="s">
        <v>16</v>
      </c>
      <c r="H230" s="17" t="s">
        <v>17</v>
      </c>
      <c r="I230" s="18">
        <v>140.0</v>
      </c>
      <c r="J230" s="19" t="s">
        <v>18</v>
      </c>
      <c r="K230" s="18">
        <v>28.0</v>
      </c>
    </row>
    <row r="231">
      <c r="A231" s="10"/>
      <c r="B231" s="15">
        <v>2.0</v>
      </c>
      <c r="C231" s="16" t="s">
        <v>19</v>
      </c>
      <c r="E231" s="17">
        <v>1.0</v>
      </c>
      <c r="F231" s="17" t="s">
        <v>20</v>
      </c>
      <c r="G231" s="17">
        <v>4.0</v>
      </c>
      <c r="H231" s="17" t="s">
        <v>17</v>
      </c>
      <c r="I231" s="18">
        <v>132.0</v>
      </c>
      <c r="J231" s="19" t="s">
        <v>21</v>
      </c>
      <c r="K231" s="20">
        <v>6.6</v>
      </c>
    </row>
    <row r="232">
      <c r="A232" s="10"/>
      <c r="B232" s="15">
        <v>3.0</v>
      </c>
      <c r="C232" s="16" t="s">
        <v>22</v>
      </c>
      <c r="E232" s="17">
        <v>1.0</v>
      </c>
      <c r="F232" s="17" t="s">
        <v>20</v>
      </c>
      <c r="G232" s="17">
        <v>8.0</v>
      </c>
      <c r="H232" s="17" t="s">
        <v>17</v>
      </c>
      <c r="I232" s="18">
        <v>249.0</v>
      </c>
      <c r="J232" s="21" t="s">
        <v>23</v>
      </c>
      <c r="K232" s="20">
        <v>24.9</v>
      </c>
    </row>
    <row r="233">
      <c r="A233" s="10"/>
      <c r="B233" s="15">
        <v>4.0</v>
      </c>
      <c r="C233" s="16" t="s">
        <v>24</v>
      </c>
      <c r="E233" s="17" t="s">
        <v>25</v>
      </c>
      <c r="F233" s="17" t="s">
        <v>20</v>
      </c>
      <c r="G233" s="38">
        <v>42865.0</v>
      </c>
      <c r="H233" s="17" t="s">
        <v>17</v>
      </c>
      <c r="I233" s="18">
        <v>149.0</v>
      </c>
      <c r="J233" s="19" t="s">
        <v>26</v>
      </c>
      <c r="K233" s="20">
        <v>19.56</v>
      </c>
    </row>
    <row r="234">
      <c r="A234" s="10"/>
      <c r="B234" s="15">
        <v>5.0</v>
      </c>
      <c r="C234" s="16" t="s">
        <v>27</v>
      </c>
      <c r="E234" s="17">
        <v>1.0</v>
      </c>
      <c r="F234" s="17" t="s">
        <v>20</v>
      </c>
      <c r="G234" s="17">
        <v>8.0</v>
      </c>
      <c r="H234" s="17" t="s">
        <v>17</v>
      </c>
      <c r="I234" s="18">
        <v>454.0</v>
      </c>
      <c r="J234" s="19" t="s">
        <v>28</v>
      </c>
      <c r="K234" s="18">
        <v>56.75</v>
      </c>
    </row>
    <row r="235">
      <c r="A235" s="10"/>
      <c r="B235" s="15">
        <v>6.0</v>
      </c>
      <c r="C235" s="16" t="s">
        <v>29</v>
      </c>
      <c r="E235" s="22">
        <v>42767.0</v>
      </c>
      <c r="F235" s="17" t="s">
        <v>20</v>
      </c>
      <c r="G235" s="17">
        <v>3.7</v>
      </c>
      <c r="H235" s="17" t="s">
        <v>17</v>
      </c>
      <c r="I235" s="18">
        <v>119.0</v>
      </c>
      <c r="J235" s="19" t="s">
        <v>30</v>
      </c>
      <c r="K235" s="18">
        <v>68.0</v>
      </c>
    </row>
    <row r="236">
      <c r="A236" s="10"/>
      <c r="B236" s="15">
        <v>7.0</v>
      </c>
      <c r="C236" s="16" t="s">
        <v>31</v>
      </c>
      <c r="E236" s="17">
        <v>2.0</v>
      </c>
      <c r="F236" s="17" t="s">
        <v>32</v>
      </c>
      <c r="G236" s="17" t="s">
        <v>33</v>
      </c>
      <c r="H236" s="17" t="s">
        <v>17</v>
      </c>
      <c r="I236" s="18">
        <v>55.0</v>
      </c>
      <c r="J236" s="19" t="s">
        <v>34</v>
      </c>
      <c r="K236" s="18">
        <v>0.57</v>
      </c>
    </row>
    <row r="237">
      <c r="A237" s="10"/>
      <c r="B237" s="15">
        <v>8.0</v>
      </c>
      <c r="C237" s="16" t="s">
        <v>35</v>
      </c>
      <c r="E237" s="17">
        <v>2.0</v>
      </c>
      <c r="F237" s="17" t="s">
        <v>32</v>
      </c>
      <c r="G237" s="17" t="s">
        <v>36</v>
      </c>
      <c r="H237" s="17" t="s">
        <v>17</v>
      </c>
      <c r="I237" s="18">
        <v>77.0</v>
      </c>
      <c r="J237" s="19" t="s">
        <v>37</v>
      </c>
      <c r="K237" s="20">
        <v>1.35</v>
      </c>
    </row>
    <row r="238">
      <c r="A238" s="10"/>
      <c r="B238" s="15">
        <v>9.0</v>
      </c>
      <c r="C238" s="16" t="s">
        <v>38</v>
      </c>
      <c r="E238" s="17">
        <v>2.0</v>
      </c>
      <c r="F238" s="17" t="s">
        <v>32</v>
      </c>
      <c r="G238" s="17" t="s">
        <v>33</v>
      </c>
      <c r="H238" s="17" t="s">
        <v>17</v>
      </c>
      <c r="I238" s="18">
        <v>179.0</v>
      </c>
      <c r="J238" s="17" t="s">
        <v>39</v>
      </c>
      <c r="K238" s="18">
        <v>51.14</v>
      </c>
    </row>
    <row r="239">
      <c r="A239" s="10"/>
      <c r="B239" s="17">
        <v>10.0</v>
      </c>
      <c r="C239" s="16" t="s">
        <v>169</v>
      </c>
      <c r="E239" s="17" t="s">
        <v>25</v>
      </c>
      <c r="F239" s="17" t="s">
        <v>20</v>
      </c>
      <c r="G239" s="38">
        <v>42865.0</v>
      </c>
      <c r="H239" s="17" t="s">
        <v>17</v>
      </c>
      <c r="I239" s="18">
        <v>215.0</v>
      </c>
      <c r="J239" s="17" t="s">
        <v>170</v>
      </c>
      <c r="K239" s="23">
        <v>191.31</v>
      </c>
    </row>
    <row r="240">
      <c r="A240" s="10"/>
      <c r="B240" s="17">
        <v>11.0</v>
      </c>
      <c r="C240" s="16" t="s">
        <v>42</v>
      </c>
      <c r="E240" s="17">
        <v>19.0</v>
      </c>
      <c r="F240" s="17" t="s">
        <v>15</v>
      </c>
      <c r="G240" s="17" t="s">
        <v>16</v>
      </c>
      <c r="H240" s="17" t="s">
        <v>16</v>
      </c>
      <c r="I240" s="18">
        <v>350.0</v>
      </c>
      <c r="J240" s="17" t="s">
        <v>43</v>
      </c>
      <c r="K240" s="23">
        <v>57.83</v>
      </c>
    </row>
    <row r="241">
      <c r="A241" s="10"/>
      <c r="B241" s="17">
        <v>12.0</v>
      </c>
      <c r="C241" s="16" t="s">
        <v>55</v>
      </c>
      <c r="E241" s="17">
        <v>15.0</v>
      </c>
      <c r="F241" s="17" t="s">
        <v>15</v>
      </c>
      <c r="G241" s="17" t="s">
        <v>16</v>
      </c>
      <c r="H241" s="17" t="s">
        <v>16</v>
      </c>
      <c r="I241" s="18">
        <v>150.0</v>
      </c>
      <c r="J241" s="17" t="s">
        <v>56</v>
      </c>
      <c r="K241" s="23">
        <v>9.0</v>
      </c>
    </row>
    <row r="242">
      <c r="A242" s="10"/>
      <c r="B242" s="17">
        <v>13.0</v>
      </c>
      <c r="C242" s="16" t="s">
        <v>44</v>
      </c>
      <c r="E242" s="17">
        <v>15.0</v>
      </c>
      <c r="F242" s="17" t="s">
        <v>15</v>
      </c>
      <c r="G242" s="17" t="s">
        <v>16</v>
      </c>
      <c r="H242" s="17" t="s">
        <v>16</v>
      </c>
      <c r="I242" s="18">
        <v>108.0</v>
      </c>
      <c r="J242" s="17">
        <v>250.0</v>
      </c>
      <c r="K242" s="23">
        <v>6.48</v>
      </c>
    </row>
    <row r="243">
      <c r="A243" s="10"/>
      <c r="B243" s="17">
        <v>14.0</v>
      </c>
      <c r="C243" s="16" t="s">
        <v>63</v>
      </c>
      <c r="E243" s="17">
        <v>4.0</v>
      </c>
      <c r="F243" s="17" t="s">
        <v>10</v>
      </c>
      <c r="G243" s="17" t="s">
        <v>16</v>
      </c>
      <c r="H243" s="17" t="s">
        <v>16</v>
      </c>
      <c r="I243" s="18">
        <v>173.0</v>
      </c>
      <c r="J243" s="17">
        <v>60.0</v>
      </c>
      <c r="K243" s="23">
        <v>11.53</v>
      </c>
    </row>
    <row r="244">
      <c r="A244" s="10"/>
      <c r="B244" s="17">
        <v>15.0</v>
      </c>
      <c r="C244" s="16" t="s">
        <v>67</v>
      </c>
      <c r="E244" s="22">
        <v>42767.0</v>
      </c>
      <c r="F244" s="17" t="s">
        <v>99</v>
      </c>
      <c r="G244" s="17">
        <v>4.0</v>
      </c>
      <c r="H244" s="17" t="s">
        <v>17</v>
      </c>
      <c r="I244" s="18">
        <v>930.0</v>
      </c>
      <c r="J244" s="21" t="s">
        <v>23</v>
      </c>
      <c r="K244" s="23">
        <v>46.5</v>
      </c>
    </row>
    <row r="245">
      <c r="A245" s="10"/>
      <c r="B245" s="17"/>
      <c r="C245" s="16" t="s">
        <v>178</v>
      </c>
      <c r="E245" s="17">
        <v>8.0</v>
      </c>
      <c r="F245" s="17" t="s">
        <v>179</v>
      </c>
      <c r="G245" s="17" t="s">
        <v>16</v>
      </c>
      <c r="H245" s="17" t="s">
        <v>16</v>
      </c>
      <c r="I245" s="24"/>
      <c r="J245" s="15"/>
      <c r="K245" s="23">
        <v>200.0</v>
      </c>
    </row>
    <row r="246">
      <c r="A246" s="10"/>
      <c r="B246" s="15"/>
      <c r="E246" s="15"/>
      <c r="F246" s="15"/>
      <c r="G246" s="15"/>
      <c r="H246" s="15"/>
      <c r="I246" s="24"/>
      <c r="J246" s="15"/>
      <c r="K246" s="25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26" t="s">
        <v>45</v>
      </c>
      <c r="K247" s="27">
        <f>SUM(K230:K246)</f>
        <v>779.52</v>
      </c>
    </row>
    <row r="248">
      <c r="A248" s="28" t="s">
        <v>46</v>
      </c>
      <c r="B248" s="1"/>
      <c r="C248" s="1"/>
      <c r="D248" s="1"/>
      <c r="E248" s="1"/>
      <c r="F248" s="1"/>
      <c r="G248" s="1"/>
      <c r="H248" s="1"/>
      <c r="I248" s="1" t="s">
        <v>47</v>
      </c>
      <c r="J248" s="1"/>
      <c r="K248" s="29"/>
    </row>
    <row r="249">
      <c r="A249" s="1"/>
      <c r="B249" s="30">
        <v>11.0</v>
      </c>
      <c r="C249" s="6" t="s">
        <v>48</v>
      </c>
      <c r="D249" s="1"/>
      <c r="E249" s="1"/>
      <c r="F249" s="31" t="s">
        <v>49</v>
      </c>
      <c r="G249" s="1"/>
      <c r="H249" s="1"/>
      <c r="I249" s="36">
        <v>0.15</v>
      </c>
      <c r="J249" s="33" t="s">
        <v>45</v>
      </c>
      <c r="K249" s="27">
        <f>+K247*I249</f>
        <v>116.928</v>
      </c>
    </row>
    <row r="250">
      <c r="A250" s="1"/>
      <c r="B250" s="30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28" t="s">
        <v>51</v>
      </c>
      <c r="B251" s="30"/>
      <c r="C251" s="1"/>
      <c r="D251" s="1"/>
      <c r="E251" s="1"/>
      <c r="F251" s="1"/>
      <c r="G251" s="1"/>
      <c r="H251" s="1"/>
      <c r="I251" s="1"/>
      <c r="J251" s="1"/>
      <c r="K251" s="35"/>
    </row>
    <row r="252">
      <c r="A252" s="1"/>
      <c r="B252" s="30">
        <v>12.0</v>
      </c>
      <c r="C252" s="6" t="s">
        <v>52</v>
      </c>
      <c r="D252" s="1"/>
      <c r="E252" s="1"/>
      <c r="F252" s="1"/>
      <c r="G252" s="1"/>
      <c r="H252" s="1"/>
      <c r="I252" s="32">
        <v>0.35</v>
      </c>
      <c r="J252" s="33" t="s">
        <v>45</v>
      </c>
      <c r="K252" s="27">
        <f>+K247*I252</f>
        <v>272.832</v>
      </c>
    </row>
    <row r="253">
      <c r="A253" s="1"/>
      <c r="B253" s="30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28" t="s">
        <v>53</v>
      </c>
      <c r="B254" s="30"/>
      <c r="C254" s="1"/>
      <c r="D254" s="1"/>
      <c r="E254" s="1"/>
      <c r="F254" s="1"/>
      <c r="G254" s="1"/>
      <c r="H254" s="1"/>
      <c r="I254" s="1"/>
      <c r="J254" s="1"/>
      <c r="K254" s="35"/>
    </row>
    <row r="255">
      <c r="A255" s="1"/>
      <c r="B255" s="30">
        <v>13.0</v>
      </c>
      <c r="C255" s="6" t="s">
        <v>54</v>
      </c>
      <c r="D255" s="1"/>
      <c r="E255" s="1"/>
      <c r="F255" s="1"/>
      <c r="G255" s="1"/>
      <c r="H255" s="1"/>
      <c r="I255" s="36">
        <v>0.1</v>
      </c>
      <c r="J255" s="33" t="s">
        <v>45</v>
      </c>
      <c r="K255" s="27">
        <f>+K247*I255</f>
        <v>77.952</v>
      </c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5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37" t="s">
        <v>57</v>
      </c>
      <c r="K257" s="27">
        <f>+K255+K252+K249+K247</f>
        <v>1247.232</v>
      </c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5"/>
    </row>
    <row r="259">
      <c r="A259" s="1"/>
      <c r="B259" s="1"/>
      <c r="C259" s="1"/>
      <c r="D259" s="1"/>
      <c r="E259" s="1"/>
      <c r="F259" s="1"/>
      <c r="G259" s="1"/>
      <c r="H259" s="1"/>
      <c r="I259" s="32">
        <v>0.4</v>
      </c>
      <c r="J259" s="37" t="s">
        <v>61</v>
      </c>
      <c r="K259" s="40">
        <f>+K257*I259</f>
        <v>498.8928</v>
      </c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5"/>
    </row>
    <row r="261">
      <c r="A261" s="1"/>
      <c r="B261" s="1"/>
      <c r="C261" s="1"/>
      <c r="D261" s="1"/>
      <c r="E261" s="1"/>
      <c r="F261" s="1"/>
      <c r="G261" s="1"/>
      <c r="H261" s="1"/>
      <c r="I261" s="41"/>
      <c r="J261" s="42" t="s">
        <v>62</v>
      </c>
      <c r="K261" s="27">
        <f>+K259+K257</f>
        <v>1746.1248</v>
      </c>
    </row>
    <row r="263">
      <c r="J263" s="42" t="s">
        <v>62</v>
      </c>
      <c r="K263" s="43">
        <f>+K261/15</f>
        <v>116.40832</v>
      </c>
    </row>
    <row r="269">
      <c r="A269" s="1"/>
      <c r="B269" s="44" t="s">
        <v>65</v>
      </c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3" t="s">
        <v>1</v>
      </c>
      <c r="B271" s="34" t="s">
        <v>180</v>
      </c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5" t="s">
        <v>3</v>
      </c>
      <c r="B273" s="1"/>
      <c r="C273" s="6" t="s">
        <v>4</v>
      </c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7" t="s">
        <v>5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8" t="s">
        <v>6</v>
      </c>
      <c r="C276" s="9"/>
      <c r="D276" s="9"/>
      <c r="E276" s="9"/>
      <c r="F276" s="9"/>
      <c r="G276" s="9"/>
      <c r="H276" s="9"/>
      <c r="I276" s="9"/>
      <c r="J276" s="9"/>
      <c r="K276" s="9"/>
    </row>
    <row r="277">
      <c r="A277" s="10"/>
      <c r="B277" s="11" t="s">
        <v>7</v>
      </c>
      <c r="C277" s="12" t="s">
        <v>8</v>
      </c>
      <c r="D277" s="13"/>
      <c r="E277" s="11" t="s">
        <v>9</v>
      </c>
      <c r="F277" s="11" t="s">
        <v>10</v>
      </c>
      <c r="G277" s="11" t="s">
        <v>11</v>
      </c>
      <c r="H277" s="11" t="s">
        <v>10</v>
      </c>
      <c r="I277" s="14" t="s">
        <v>12</v>
      </c>
      <c r="J277" s="14" t="s">
        <v>10</v>
      </c>
      <c r="K277" s="14" t="s">
        <v>13</v>
      </c>
    </row>
    <row r="278">
      <c r="A278" s="10"/>
      <c r="B278" s="15">
        <v>1.0</v>
      </c>
      <c r="C278" s="46" t="s">
        <v>120</v>
      </c>
      <c r="D278" s="47"/>
      <c r="E278" s="17">
        <v>4.0</v>
      </c>
      <c r="F278" s="17" t="s">
        <v>181</v>
      </c>
      <c r="G278" s="17" t="s">
        <v>16</v>
      </c>
      <c r="H278" s="17" t="s">
        <v>16</v>
      </c>
      <c r="I278" s="18">
        <v>50.0</v>
      </c>
      <c r="J278" s="19" t="s">
        <v>182</v>
      </c>
      <c r="K278" s="18">
        <v>200.0</v>
      </c>
    </row>
    <row r="279">
      <c r="A279" s="10"/>
      <c r="B279" s="15">
        <v>2.0</v>
      </c>
      <c r="C279" s="46" t="s">
        <v>98</v>
      </c>
      <c r="D279" s="47"/>
      <c r="E279" s="17">
        <v>1.0</v>
      </c>
      <c r="F279" s="17" t="s">
        <v>181</v>
      </c>
      <c r="G279" s="17" t="s">
        <v>16</v>
      </c>
      <c r="H279" s="17" t="s">
        <v>16</v>
      </c>
      <c r="I279" s="18">
        <v>100.0</v>
      </c>
      <c r="J279" s="21" t="s">
        <v>183</v>
      </c>
      <c r="K279" s="18">
        <v>100.0</v>
      </c>
    </row>
    <row r="280">
      <c r="A280" s="10"/>
      <c r="B280" s="15">
        <v>3.0</v>
      </c>
      <c r="C280" s="16" t="s">
        <v>184</v>
      </c>
      <c r="E280" s="17">
        <v>1.0</v>
      </c>
      <c r="F280" s="17" t="s">
        <v>10</v>
      </c>
      <c r="G280" s="17" t="s">
        <v>16</v>
      </c>
      <c r="H280" s="17" t="s">
        <v>16</v>
      </c>
      <c r="I280" s="18">
        <v>79.0</v>
      </c>
      <c r="J280" s="17" t="s">
        <v>185</v>
      </c>
      <c r="K280" s="23">
        <v>79.0</v>
      </c>
    </row>
    <row r="281">
      <c r="A281" s="10"/>
      <c r="B281" s="15">
        <v>4.0</v>
      </c>
      <c r="C281" s="46" t="s">
        <v>186</v>
      </c>
      <c r="D281" s="47"/>
      <c r="E281" s="17">
        <v>4.0</v>
      </c>
      <c r="F281" s="17" t="s">
        <v>10</v>
      </c>
      <c r="G281" s="17" t="s">
        <v>16</v>
      </c>
      <c r="H281" s="17" t="s">
        <v>16</v>
      </c>
      <c r="I281" s="18">
        <v>140.0</v>
      </c>
      <c r="J281" s="19" t="s">
        <v>18</v>
      </c>
      <c r="K281" s="18">
        <v>18.67</v>
      </c>
    </row>
    <row r="282">
      <c r="A282" s="10"/>
      <c r="B282" s="15">
        <v>5.0</v>
      </c>
      <c r="C282" s="46" t="s">
        <v>188</v>
      </c>
      <c r="D282" s="47"/>
      <c r="E282" s="17">
        <v>1.0</v>
      </c>
      <c r="F282" s="17" t="s">
        <v>10</v>
      </c>
      <c r="G282" s="50" t="s">
        <v>16</v>
      </c>
      <c r="H282" s="17" t="s">
        <v>16</v>
      </c>
      <c r="I282" s="51">
        <v>49.0</v>
      </c>
      <c r="J282" s="52" t="s">
        <v>103</v>
      </c>
      <c r="K282" s="18">
        <v>49.0</v>
      </c>
    </row>
    <row r="283">
      <c r="A283" s="10"/>
      <c r="B283" s="17">
        <v>6.0</v>
      </c>
      <c r="C283" s="46" t="s">
        <v>190</v>
      </c>
      <c r="D283" s="47"/>
      <c r="E283" s="53">
        <v>6.0</v>
      </c>
      <c r="F283" s="53" t="s">
        <v>17</v>
      </c>
      <c r="G283" s="53" t="s">
        <v>191</v>
      </c>
      <c r="H283" s="53" t="s">
        <v>192</v>
      </c>
      <c r="I283" s="51">
        <v>260.0</v>
      </c>
      <c r="J283" s="53" t="s">
        <v>194</v>
      </c>
      <c r="K283" s="51">
        <v>65.91</v>
      </c>
    </row>
    <row r="284">
      <c r="A284" s="10"/>
      <c r="B284" s="17">
        <v>7.0</v>
      </c>
      <c r="C284" s="46" t="s">
        <v>201</v>
      </c>
      <c r="D284" s="47"/>
      <c r="E284" s="53">
        <v>4.0</v>
      </c>
      <c r="F284" s="53" t="s">
        <v>17</v>
      </c>
      <c r="G284" s="53" t="s">
        <v>203</v>
      </c>
      <c r="H284" s="53" t="s">
        <v>192</v>
      </c>
      <c r="I284" s="56">
        <v>560.0</v>
      </c>
      <c r="J284" s="53" t="s">
        <v>205</v>
      </c>
      <c r="K284" s="56">
        <v>99.37</v>
      </c>
      <c r="M284" s="51">
        <v>560.0</v>
      </c>
      <c r="N284" s="53" t="s">
        <v>205</v>
      </c>
      <c r="O284" s="51"/>
    </row>
    <row r="285">
      <c r="A285" s="10"/>
      <c r="B285" s="55"/>
      <c r="C285" s="46" t="s">
        <v>206</v>
      </c>
      <c r="D285" s="47"/>
      <c r="E285" s="53">
        <v>2.0</v>
      </c>
      <c r="F285" s="53" t="s">
        <v>10</v>
      </c>
      <c r="G285" s="50" t="s">
        <v>16</v>
      </c>
      <c r="H285" s="17" t="s">
        <v>16</v>
      </c>
      <c r="I285" s="51">
        <v>95.0</v>
      </c>
      <c r="J285" s="53" t="s">
        <v>209</v>
      </c>
      <c r="K285" s="51">
        <v>190.0</v>
      </c>
    </row>
    <row r="286">
      <c r="A286" s="10"/>
      <c r="B286" s="55"/>
      <c r="C286" s="46" t="s">
        <v>113</v>
      </c>
      <c r="D286" s="47"/>
      <c r="E286" s="53">
        <v>1.0</v>
      </c>
      <c r="F286" s="53" t="s">
        <v>10</v>
      </c>
      <c r="G286" s="50" t="s">
        <v>16</v>
      </c>
      <c r="H286" s="17" t="s">
        <v>16</v>
      </c>
      <c r="I286" s="51">
        <v>99.0</v>
      </c>
      <c r="J286" s="53"/>
      <c r="K286" s="51">
        <v>15.0</v>
      </c>
    </row>
    <row r="287">
      <c r="A287" s="10"/>
      <c r="B287" s="55"/>
      <c r="C287" s="46" t="s">
        <v>42</v>
      </c>
      <c r="D287" s="47"/>
      <c r="E287" s="53">
        <v>2.0</v>
      </c>
      <c r="F287" s="53" t="s">
        <v>10</v>
      </c>
      <c r="G287" s="80" t="s">
        <v>16</v>
      </c>
      <c r="H287" s="53" t="s">
        <v>16</v>
      </c>
      <c r="I287" s="51">
        <v>350.0</v>
      </c>
      <c r="J287" s="53" t="s">
        <v>43</v>
      </c>
      <c r="K287" s="51">
        <v>6.09</v>
      </c>
    </row>
    <row r="288">
      <c r="A288" s="10"/>
      <c r="B288" s="55"/>
      <c r="C288" s="46" t="s">
        <v>89</v>
      </c>
      <c r="D288" s="47"/>
      <c r="E288" s="56">
        <v>2.0</v>
      </c>
      <c r="F288" s="53" t="s">
        <v>121</v>
      </c>
      <c r="G288" s="80">
        <v>16.0</v>
      </c>
      <c r="H288" s="53" t="s">
        <v>17</v>
      </c>
      <c r="I288" s="56">
        <v>399.0</v>
      </c>
      <c r="J288" s="56" t="s">
        <v>236</v>
      </c>
      <c r="K288" s="56">
        <v>491.08</v>
      </c>
      <c r="L288" s="46" t="s">
        <v>89</v>
      </c>
      <c r="M288" s="47"/>
      <c r="N288" s="56">
        <v>2.0</v>
      </c>
      <c r="O288" s="53" t="s">
        <v>121</v>
      </c>
      <c r="P288" s="80">
        <v>16.0</v>
      </c>
      <c r="Q288" s="53" t="s">
        <v>17</v>
      </c>
      <c r="R288" s="56">
        <v>399.0</v>
      </c>
      <c r="S288" s="56" t="s">
        <v>236</v>
      </c>
      <c r="T288" s="56">
        <v>491.0</v>
      </c>
    </row>
    <row r="289">
      <c r="A289" s="10"/>
      <c r="B289" s="56"/>
      <c r="C289" s="46" t="s">
        <v>246</v>
      </c>
      <c r="D289" s="47"/>
      <c r="E289" s="56">
        <v>2.0</v>
      </c>
      <c r="F289" s="53" t="s">
        <v>10</v>
      </c>
      <c r="G289" s="80" t="s">
        <v>16</v>
      </c>
      <c r="H289" s="53" t="s">
        <v>16</v>
      </c>
      <c r="I289" s="56">
        <v>3.0</v>
      </c>
      <c r="J289" s="56" t="s">
        <v>253</v>
      </c>
      <c r="K289" s="56">
        <v>6.0</v>
      </c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26" t="s">
        <v>45</v>
      </c>
      <c r="K290" s="27">
        <f>SUM(K278:K287)</f>
        <v>823.04</v>
      </c>
    </row>
    <row r="291">
      <c r="A291" s="28" t="s">
        <v>46</v>
      </c>
      <c r="B291" s="1"/>
      <c r="C291" s="1"/>
      <c r="D291" s="1"/>
      <c r="E291" s="1"/>
      <c r="F291" s="1"/>
      <c r="G291" s="1"/>
      <c r="H291" s="1"/>
      <c r="I291" s="1" t="s">
        <v>47</v>
      </c>
      <c r="J291" s="1"/>
      <c r="K291" s="29"/>
    </row>
    <row r="292">
      <c r="A292" s="1"/>
      <c r="B292" s="30">
        <v>11.0</v>
      </c>
      <c r="C292" s="6" t="s">
        <v>48</v>
      </c>
      <c r="D292" s="1"/>
      <c r="E292" s="1"/>
      <c r="F292" s="31" t="s">
        <v>49</v>
      </c>
      <c r="G292" s="1"/>
      <c r="H292" s="1"/>
      <c r="I292" s="32">
        <v>0.1</v>
      </c>
      <c r="J292" s="33" t="s">
        <v>45</v>
      </c>
      <c r="K292" s="27">
        <f>+K290*I292</f>
        <v>82.304</v>
      </c>
    </row>
    <row r="293">
      <c r="A293" s="1"/>
      <c r="B293" s="30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28" t="s">
        <v>51</v>
      </c>
      <c r="B294" s="30"/>
      <c r="C294" s="1"/>
      <c r="D294" s="1"/>
      <c r="E294" s="1"/>
      <c r="F294" s="1"/>
      <c r="G294" s="1"/>
      <c r="H294" s="1"/>
      <c r="I294" s="1"/>
      <c r="J294" s="1"/>
      <c r="K294" s="35"/>
    </row>
    <row r="295">
      <c r="A295" s="1"/>
      <c r="B295" s="30">
        <v>12.0</v>
      </c>
      <c r="C295" s="6" t="s">
        <v>52</v>
      </c>
      <c r="D295" s="1"/>
      <c r="E295" s="1"/>
      <c r="F295" s="1"/>
      <c r="G295" s="1"/>
      <c r="H295" s="1"/>
      <c r="I295" s="32">
        <v>0.1</v>
      </c>
      <c r="J295" s="33" t="s">
        <v>45</v>
      </c>
      <c r="K295" s="27">
        <f>+K290*I295</f>
        <v>82.304</v>
      </c>
    </row>
    <row r="296">
      <c r="A296" s="1"/>
      <c r="B296" s="30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28" t="s">
        <v>53</v>
      </c>
      <c r="B297" s="30"/>
      <c r="C297" s="1"/>
      <c r="D297" s="1"/>
      <c r="E297" s="1"/>
      <c r="F297" s="1"/>
      <c r="G297" s="1"/>
      <c r="H297" s="1"/>
      <c r="I297" s="1"/>
      <c r="J297" s="1"/>
      <c r="K297" s="35"/>
    </row>
    <row r="298">
      <c r="A298" s="1"/>
      <c r="B298" s="30">
        <v>13.0</v>
      </c>
      <c r="C298" s="6" t="s">
        <v>54</v>
      </c>
      <c r="D298" s="1"/>
      <c r="E298" s="1"/>
      <c r="F298" s="1"/>
      <c r="G298" s="1"/>
      <c r="H298" s="1"/>
      <c r="I298" s="32">
        <v>0.0</v>
      </c>
      <c r="J298" s="33" t="s">
        <v>45</v>
      </c>
      <c r="K298" s="27">
        <f>+K290*I298</f>
        <v>0</v>
      </c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5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37" t="s">
        <v>57</v>
      </c>
      <c r="K300" s="27">
        <f>+K298+K295+K292+K290</f>
        <v>987.648</v>
      </c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5"/>
    </row>
    <row r="302">
      <c r="A302" s="1"/>
      <c r="B302" s="1"/>
      <c r="C302" s="1"/>
      <c r="D302" s="1"/>
      <c r="E302" s="1"/>
      <c r="F302" s="1"/>
      <c r="G302" s="1"/>
      <c r="H302" s="1"/>
      <c r="I302" s="32">
        <v>0.28</v>
      </c>
      <c r="J302" s="37" t="s">
        <v>61</v>
      </c>
      <c r="K302" s="57">
        <f>+K300*I302</f>
        <v>276.54144</v>
      </c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5"/>
    </row>
    <row r="304">
      <c r="A304" s="1"/>
      <c r="B304" s="1"/>
      <c r="C304" s="1"/>
      <c r="D304" s="1"/>
      <c r="E304" s="1"/>
      <c r="F304" s="1"/>
      <c r="G304" s="1"/>
      <c r="H304" s="1"/>
      <c r="I304" s="41"/>
      <c r="J304" s="42" t="s">
        <v>62</v>
      </c>
      <c r="K304" s="27">
        <f>+K302+K300</f>
        <v>1264.18944</v>
      </c>
    </row>
    <row r="306">
      <c r="J306" s="42" t="s">
        <v>62</v>
      </c>
      <c r="K306" s="43">
        <f>+K304/2</f>
        <v>632.09472</v>
      </c>
    </row>
    <row r="309">
      <c r="A309" s="1"/>
      <c r="B309" s="44" t="s">
        <v>65</v>
      </c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3" t="s">
        <v>1</v>
      </c>
      <c r="B311" s="34" t="s">
        <v>314</v>
      </c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5" t="s">
        <v>3</v>
      </c>
      <c r="B313" s="1"/>
      <c r="C313" s="6" t="s">
        <v>4</v>
      </c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7" t="s">
        <v>5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8" t="s">
        <v>6</v>
      </c>
      <c r="C316" s="9"/>
      <c r="D316" s="9"/>
      <c r="E316" s="9"/>
      <c r="F316" s="9"/>
      <c r="G316" s="9"/>
      <c r="H316" s="9"/>
      <c r="I316" s="9"/>
      <c r="J316" s="9"/>
      <c r="K316" s="9"/>
    </row>
    <row r="317">
      <c r="A317" s="10"/>
      <c r="B317" s="11" t="s">
        <v>7</v>
      </c>
      <c r="C317" s="12" t="s">
        <v>8</v>
      </c>
      <c r="D317" s="13"/>
      <c r="E317" s="11" t="s">
        <v>9</v>
      </c>
      <c r="F317" s="11" t="s">
        <v>10</v>
      </c>
      <c r="G317" s="11" t="s">
        <v>11</v>
      </c>
      <c r="H317" s="11" t="s">
        <v>10</v>
      </c>
      <c r="I317" s="14" t="s">
        <v>12</v>
      </c>
      <c r="J317" s="14" t="s">
        <v>10</v>
      </c>
      <c r="K317" s="14" t="s">
        <v>13</v>
      </c>
    </row>
    <row r="318">
      <c r="A318" s="10"/>
      <c r="B318" s="15">
        <v>1.0</v>
      </c>
      <c r="C318" s="46" t="s">
        <v>120</v>
      </c>
      <c r="D318" s="47"/>
      <c r="E318" s="17">
        <v>4.0</v>
      </c>
      <c r="F318" s="17" t="s">
        <v>181</v>
      </c>
      <c r="G318" s="17" t="s">
        <v>16</v>
      </c>
      <c r="H318" s="17" t="s">
        <v>16</v>
      </c>
      <c r="I318" s="18">
        <v>50.0</v>
      </c>
      <c r="J318" s="19" t="s">
        <v>182</v>
      </c>
      <c r="K318" s="18">
        <v>200.0</v>
      </c>
    </row>
    <row r="319">
      <c r="A319" s="10"/>
      <c r="B319" s="15">
        <v>2.0</v>
      </c>
      <c r="C319" s="46" t="s">
        <v>98</v>
      </c>
      <c r="D319" s="47"/>
      <c r="E319" s="17">
        <v>1.0</v>
      </c>
      <c r="F319" s="17" t="s">
        <v>181</v>
      </c>
      <c r="G319" s="17" t="s">
        <v>16</v>
      </c>
      <c r="H319" s="17" t="s">
        <v>16</v>
      </c>
      <c r="I319" s="18">
        <v>100.0</v>
      </c>
      <c r="J319" s="21" t="s">
        <v>183</v>
      </c>
      <c r="K319" s="18">
        <v>100.0</v>
      </c>
    </row>
    <row r="320">
      <c r="A320" s="10"/>
      <c r="B320" s="15">
        <v>3.0</v>
      </c>
      <c r="C320" s="16" t="s">
        <v>184</v>
      </c>
      <c r="E320" s="17">
        <v>1.0</v>
      </c>
      <c r="F320" s="17" t="s">
        <v>10</v>
      </c>
      <c r="G320" s="17" t="s">
        <v>16</v>
      </c>
      <c r="H320" s="17" t="s">
        <v>16</v>
      </c>
      <c r="I320" s="18">
        <v>79.0</v>
      </c>
      <c r="J320" s="17" t="s">
        <v>185</v>
      </c>
      <c r="K320" s="23">
        <v>79.0</v>
      </c>
    </row>
    <row r="321">
      <c r="A321" s="10"/>
      <c r="B321" s="15">
        <v>4.0</v>
      </c>
      <c r="C321" s="46" t="s">
        <v>186</v>
      </c>
      <c r="D321" s="47"/>
      <c r="E321" s="17">
        <v>4.0</v>
      </c>
      <c r="F321" s="17" t="s">
        <v>10</v>
      </c>
      <c r="G321" s="17" t="s">
        <v>16</v>
      </c>
      <c r="H321" s="17" t="s">
        <v>16</v>
      </c>
      <c r="I321" s="18">
        <v>140.0</v>
      </c>
      <c r="J321" s="19" t="s">
        <v>18</v>
      </c>
      <c r="K321" s="18">
        <v>18.67</v>
      </c>
    </row>
    <row r="322">
      <c r="A322" s="10"/>
      <c r="B322" s="15">
        <v>5.0</v>
      </c>
      <c r="C322" s="46" t="s">
        <v>188</v>
      </c>
      <c r="D322" s="47"/>
      <c r="E322" s="17">
        <v>1.0</v>
      </c>
      <c r="F322" s="17" t="s">
        <v>10</v>
      </c>
      <c r="G322" s="50" t="s">
        <v>16</v>
      </c>
      <c r="H322" s="17" t="s">
        <v>16</v>
      </c>
      <c r="I322" s="51">
        <v>49.0</v>
      </c>
      <c r="J322" s="52" t="s">
        <v>103</v>
      </c>
      <c r="K322" s="18">
        <v>49.0</v>
      </c>
    </row>
    <row r="323">
      <c r="A323" s="10"/>
      <c r="B323" s="17">
        <v>6.0</v>
      </c>
      <c r="C323" s="46" t="s">
        <v>190</v>
      </c>
      <c r="D323" s="47"/>
      <c r="E323" s="53">
        <v>6.0</v>
      </c>
      <c r="F323" s="53" t="s">
        <v>17</v>
      </c>
      <c r="G323" s="53" t="s">
        <v>191</v>
      </c>
      <c r="H323" s="53" t="s">
        <v>192</v>
      </c>
      <c r="I323" s="51">
        <v>260.0</v>
      </c>
      <c r="J323" s="53" t="s">
        <v>194</v>
      </c>
      <c r="K323" s="51">
        <v>65.91</v>
      </c>
    </row>
    <row r="324">
      <c r="A324" s="10"/>
      <c r="B324" s="17">
        <v>7.0</v>
      </c>
      <c r="C324" s="46" t="s">
        <v>201</v>
      </c>
      <c r="D324" s="47"/>
      <c r="E324" s="53">
        <v>4.0</v>
      </c>
      <c r="F324" s="53" t="s">
        <v>17</v>
      </c>
      <c r="G324" s="53" t="s">
        <v>203</v>
      </c>
      <c r="H324" s="53" t="s">
        <v>192</v>
      </c>
      <c r="I324" s="56">
        <v>560.0</v>
      </c>
      <c r="J324" s="53" t="s">
        <v>205</v>
      </c>
      <c r="K324" s="56">
        <v>99.37</v>
      </c>
    </row>
    <row r="325">
      <c r="A325" s="10"/>
      <c r="B325" s="55"/>
      <c r="C325" s="46" t="s">
        <v>206</v>
      </c>
      <c r="D325" s="47"/>
      <c r="E325" s="53">
        <v>2.0</v>
      </c>
      <c r="F325" s="53" t="s">
        <v>10</v>
      </c>
      <c r="G325" s="50" t="s">
        <v>16</v>
      </c>
      <c r="H325" s="17" t="s">
        <v>16</v>
      </c>
      <c r="I325" s="51">
        <v>37.0</v>
      </c>
      <c r="J325" s="53" t="s">
        <v>209</v>
      </c>
      <c r="K325" s="51">
        <v>74.0</v>
      </c>
    </row>
    <row r="326">
      <c r="A326" s="10"/>
      <c r="B326" s="55"/>
      <c r="C326" s="46" t="s">
        <v>113</v>
      </c>
      <c r="D326" s="47"/>
      <c r="E326" s="53">
        <v>1.0</v>
      </c>
      <c r="F326" s="53" t="s">
        <v>10</v>
      </c>
      <c r="G326" s="50" t="s">
        <v>16</v>
      </c>
      <c r="H326" s="17" t="s">
        <v>16</v>
      </c>
      <c r="I326" s="51">
        <v>99.0</v>
      </c>
      <c r="J326" s="53"/>
      <c r="K326" s="51">
        <v>15.0</v>
      </c>
    </row>
    <row r="327">
      <c r="A327" s="10"/>
      <c r="B327" s="55"/>
      <c r="C327" s="46" t="s">
        <v>42</v>
      </c>
      <c r="D327" s="47"/>
      <c r="E327" s="53">
        <v>2.0</v>
      </c>
      <c r="F327" s="53" t="s">
        <v>10</v>
      </c>
      <c r="G327" s="80" t="s">
        <v>16</v>
      </c>
      <c r="H327" s="53" t="s">
        <v>16</v>
      </c>
      <c r="I327" s="51">
        <v>350.0</v>
      </c>
      <c r="J327" s="53" t="s">
        <v>43</v>
      </c>
      <c r="K327" s="51">
        <v>6.09</v>
      </c>
    </row>
    <row r="328">
      <c r="A328" s="10"/>
      <c r="B328" s="56"/>
      <c r="C328" s="46" t="s">
        <v>246</v>
      </c>
      <c r="D328" s="47"/>
      <c r="E328" s="56">
        <v>2.0</v>
      </c>
      <c r="F328" s="53" t="s">
        <v>10</v>
      </c>
      <c r="G328" s="80" t="s">
        <v>16</v>
      </c>
      <c r="H328" s="53" t="s">
        <v>16</v>
      </c>
      <c r="I328" s="56">
        <v>3.0</v>
      </c>
      <c r="J328" s="56" t="s">
        <v>253</v>
      </c>
      <c r="K328" s="56">
        <v>6.0</v>
      </c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26" t="s">
        <v>45</v>
      </c>
      <c r="K329" s="27">
        <f>SUM(K318:K327)</f>
        <v>707.04</v>
      </c>
    </row>
    <row r="330">
      <c r="A330" s="28" t="s">
        <v>46</v>
      </c>
      <c r="B330" s="1"/>
      <c r="C330" s="1"/>
      <c r="D330" s="1"/>
      <c r="E330" s="1"/>
      <c r="F330" s="1"/>
      <c r="G330" s="1"/>
      <c r="H330" s="1"/>
      <c r="I330" s="1" t="s">
        <v>47</v>
      </c>
      <c r="J330" s="1"/>
      <c r="K330" s="29"/>
    </row>
    <row r="331">
      <c r="A331" s="1"/>
      <c r="B331" s="30">
        <v>11.0</v>
      </c>
      <c r="C331" s="6" t="s">
        <v>48</v>
      </c>
      <c r="D331" s="1"/>
      <c r="E331" s="1"/>
      <c r="F331" s="31" t="s">
        <v>49</v>
      </c>
      <c r="G331" s="1"/>
      <c r="H331" s="1"/>
      <c r="I331" s="32">
        <v>0.1</v>
      </c>
      <c r="J331" s="33" t="s">
        <v>45</v>
      </c>
      <c r="K331" s="27">
        <f>+K329*I331</f>
        <v>70.704</v>
      </c>
    </row>
    <row r="332">
      <c r="A332" s="1"/>
      <c r="B332" s="30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28" t="s">
        <v>51</v>
      </c>
      <c r="B333" s="30"/>
      <c r="C333" s="1"/>
      <c r="D333" s="1"/>
      <c r="E333" s="1"/>
      <c r="F333" s="1"/>
      <c r="G333" s="1"/>
      <c r="H333" s="1"/>
      <c r="I333" s="1"/>
      <c r="J333" s="1"/>
      <c r="K333" s="35"/>
    </row>
    <row r="334">
      <c r="A334" s="1"/>
      <c r="B334" s="30">
        <v>12.0</v>
      </c>
      <c r="C334" s="6" t="s">
        <v>52</v>
      </c>
      <c r="D334" s="1"/>
      <c r="E334" s="1"/>
      <c r="F334" s="1"/>
      <c r="G334" s="1"/>
      <c r="H334" s="1"/>
      <c r="I334" s="32">
        <v>0.1</v>
      </c>
      <c r="J334" s="33" t="s">
        <v>45</v>
      </c>
      <c r="K334" s="27">
        <f>+K329*I334</f>
        <v>70.704</v>
      </c>
    </row>
    <row r="335">
      <c r="A335" s="1"/>
      <c r="B335" s="30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28" t="s">
        <v>53</v>
      </c>
      <c r="B336" s="30"/>
      <c r="C336" s="1"/>
      <c r="D336" s="1"/>
      <c r="E336" s="1"/>
      <c r="F336" s="1"/>
      <c r="G336" s="1"/>
      <c r="H336" s="1"/>
      <c r="I336" s="1"/>
      <c r="J336" s="1"/>
      <c r="K336" s="35"/>
    </row>
    <row r="337">
      <c r="A337" s="1"/>
      <c r="B337" s="30">
        <v>13.0</v>
      </c>
      <c r="C337" s="6" t="s">
        <v>54</v>
      </c>
      <c r="D337" s="1"/>
      <c r="E337" s="1"/>
      <c r="F337" s="1"/>
      <c r="G337" s="1"/>
      <c r="H337" s="1"/>
      <c r="I337" s="32">
        <v>0.0</v>
      </c>
      <c r="J337" s="33" t="s">
        <v>45</v>
      </c>
      <c r="K337" s="27">
        <f>+K329*I337</f>
        <v>0</v>
      </c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5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37" t="s">
        <v>57</v>
      </c>
      <c r="K339" s="27">
        <f>+K337+K334+K331+K329</f>
        <v>848.448</v>
      </c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5"/>
    </row>
    <row r="341">
      <c r="A341" s="1"/>
      <c r="B341" s="1"/>
      <c r="C341" s="1"/>
      <c r="D341" s="1"/>
      <c r="E341" s="1"/>
      <c r="F341" s="1"/>
      <c r="G341" s="1"/>
      <c r="H341" s="1"/>
      <c r="I341" s="32">
        <v>0.25</v>
      </c>
      <c r="J341" s="37" t="s">
        <v>61</v>
      </c>
      <c r="K341" s="57">
        <f>+K339*I341</f>
        <v>212.112</v>
      </c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5"/>
    </row>
    <row r="343">
      <c r="A343" s="1"/>
      <c r="B343" s="1"/>
      <c r="C343" s="1"/>
      <c r="D343" s="1"/>
      <c r="E343" s="1"/>
      <c r="F343" s="1"/>
      <c r="G343" s="1"/>
      <c r="H343" s="1"/>
      <c r="I343" s="41"/>
      <c r="J343" s="42" t="s">
        <v>62</v>
      </c>
      <c r="K343" s="27">
        <f>+K341+K339</f>
        <v>1060.56</v>
      </c>
    </row>
    <row r="345">
      <c r="J345" s="42" t="s">
        <v>62</v>
      </c>
      <c r="K345" s="43">
        <f>+K343/2</f>
        <v>530.28</v>
      </c>
    </row>
    <row r="347">
      <c r="A347" s="1"/>
      <c r="B347" s="44" t="s">
        <v>65</v>
      </c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3" t="s">
        <v>1</v>
      </c>
      <c r="B349" s="34" t="s">
        <v>398</v>
      </c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5" t="s">
        <v>3</v>
      </c>
      <c r="B351" s="1"/>
      <c r="C351" s="6" t="s">
        <v>4</v>
      </c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7" t="s">
        <v>5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8" t="s">
        <v>6</v>
      </c>
      <c r="C354" s="9"/>
      <c r="D354" s="9"/>
      <c r="E354" s="9"/>
      <c r="F354" s="9"/>
      <c r="G354" s="9"/>
      <c r="H354" s="9"/>
      <c r="I354" s="9"/>
      <c r="J354" s="9"/>
      <c r="K354" s="9"/>
    </row>
    <row r="355">
      <c r="A355" s="10"/>
      <c r="B355" s="11" t="s">
        <v>7</v>
      </c>
      <c r="C355" s="12" t="s">
        <v>8</v>
      </c>
      <c r="D355" s="13"/>
      <c r="E355" s="11" t="s">
        <v>9</v>
      </c>
      <c r="F355" s="11" t="s">
        <v>10</v>
      </c>
      <c r="G355" s="11" t="s">
        <v>11</v>
      </c>
      <c r="H355" s="11" t="s">
        <v>10</v>
      </c>
      <c r="I355" s="14" t="s">
        <v>12</v>
      </c>
      <c r="J355" s="14" t="s">
        <v>10</v>
      </c>
      <c r="K355" s="14" t="s">
        <v>13</v>
      </c>
    </row>
    <row r="356">
      <c r="A356" s="10"/>
      <c r="B356" s="15">
        <v>1.0</v>
      </c>
      <c r="C356" s="46" t="s">
        <v>120</v>
      </c>
      <c r="D356" s="47"/>
      <c r="E356" s="17">
        <v>4.0</v>
      </c>
      <c r="F356" s="17" t="s">
        <v>181</v>
      </c>
      <c r="G356" s="17" t="s">
        <v>16</v>
      </c>
      <c r="H356" s="17" t="s">
        <v>16</v>
      </c>
      <c r="I356" s="18">
        <v>50.0</v>
      </c>
      <c r="J356" s="19" t="s">
        <v>182</v>
      </c>
      <c r="K356" s="18">
        <v>200.0</v>
      </c>
    </row>
    <row r="357">
      <c r="A357" s="10"/>
      <c r="B357" s="15">
        <v>2.0</v>
      </c>
      <c r="C357" s="46" t="s">
        <v>98</v>
      </c>
      <c r="D357" s="47"/>
      <c r="E357" s="17">
        <v>1.0</v>
      </c>
      <c r="F357" s="17" t="s">
        <v>181</v>
      </c>
      <c r="G357" s="17" t="s">
        <v>16</v>
      </c>
      <c r="H357" s="17" t="s">
        <v>16</v>
      </c>
      <c r="I357" s="18"/>
      <c r="J357" s="21" t="s">
        <v>183</v>
      </c>
      <c r="K357" s="18">
        <v>99.0</v>
      </c>
    </row>
    <row r="358">
      <c r="A358" s="10"/>
      <c r="B358" s="15">
        <v>3.0</v>
      </c>
      <c r="C358" s="16" t="s">
        <v>184</v>
      </c>
      <c r="E358" s="17">
        <v>1.0</v>
      </c>
      <c r="F358" s="17" t="s">
        <v>10</v>
      </c>
      <c r="G358" s="17" t="s">
        <v>16</v>
      </c>
      <c r="H358" s="17" t="s">
        <v>16</v>
      </c>
      <c r="I358" s="18">
        <v>79.0</v>
      </c>
      <c r="J358" s="17" t="s">
        <v>185</v>
      </c>
      <c r="K358" s="23">
        <v>79.0</v>
      </c>
    </row>
    <row r="359">
      <c r="A359" s="10"/>
      <c r="B359" s="15">
        <v>4.0</v>
      </c>
      <c r="C359" s="46" t="s">
        <v>186</v>
      </c>
      <c r="D359" s="47"/>
      <c r="E359" s="17">
        <v>4.0</v>
      </c>
      <c r="F359" s="17" t="s">
        <v>10</v>
      </c>
      <c r="G359" s="17" t="s">
        <v>16</v>
      </c>
      <c r="H359" s="17" t="s">
        <v>16</v>
      </c>
      <c r="I359" s="18">
        <v>140.0</v>
      </c>
      <c r="J359" s="19" t="s">
        <v>18</v>
      </c>
      <c r="K359" s="18">
        <v>18.67</v>
      </c>
    </row>
    <row r="360">
      <c r="A360" s="10"/>
      <c r="B360" s="15">
        <v>5.0</v>
      </c>
      <c r="C360" s="46" t="s">
        <v>188</v>
      </c>
      <c r="D360" s="47"/>
      <c r="E360" s="17">
        <v>1.0</v>
      </c>
      <c r="F360" s="17" t="s">
        <v>10</v>
      </c>
      <c r="G360" s="50" t="s">
        <v>16</v>
      </c>
      <c r="H360" s="17" t="s">
        <v>16</v>
      </c>
      <c r="I360" s="51">
        <v>49.0</v>
      </c>
      <c r="J360" s="52" t="s">
        <v>103</v>
      </c>
      <c r="K360" s="18">
        <v>49.0</v>
      </c>
    </row>
    <row r="361">
      <c r="A361" s="10"/>
      <c r="B361" s="17">
        <v>6.0</v>
      </c>
      <c r="C361" s="46" t="s">
        <v>190</v>
      </c>
      <c r="D361" s="47"/>
      <c r="E361" s="53">
        <v>6.0</v>
      </c>
      <c r="F361" s="53" t="s">
        <v>17</v>
      </c>
      <c r="G361" s="53" t="s">
        <v>191</v>
      </c>
      <c r="H361" s="53" t="s">
        <v>192</v>
      </c>
      <c r="I361" s="51">
        <v>260.0</v>
      </c>
      <c r="J361" s="53" t="s">
        <v>194</v>
      </c>
      <c r="K361" s="51">
        <v>65.91</v>
      </c>
    </row>
    <row r="362">
      <c r="A362" s="10"/>
      <c r="B362" s="17">
        <v>7.0</v>
      </c>
      <c r="C362" s="46" t="s">
        <v>201</v>
      </c>
      <c r="D362" s="47"/>
      <c r="E362" s="53">
        <v>4.0</v>
      </c>
      <c r="F362" s="53" t="s">
        <v>17</v>
      </c>
      <c r="G362" s="53" t="s">
        <v>203</v>
      </c>
      <c r="H362" s="53" t="s">
        <v>192</v>
      </c>
      <c r="I362" s="56">
        <v>560.0</v>
      </c>
      <c r="J362" s="53" t="s">
        <v>205</v>
      </c>
      <c r="K362" s="56">
        <v>99.37</v>
      </c>
    </row>
    <row r="363">
      <c r="A363" s="10"/>
      <c r="B363" s="55"/>
      <c r="C363" s="46" t="s">
        <v>246</v>
      </c>
      <c r="D363" s="47"/>
      <c r="E363" s="53">
        <v>5.0</v>
      </c>
      <c r="F363" s="53" t="s">
        <v>10</v>
      </c>
      <c r="G363" s="50" t="s">
        <v>16</v>
      </c>
      <c r="H363" s="17" t="s">
        <v>16</v>
      </c>
      <c r="I363" s="51">
        <v>3.0</v>
      </c>
      <c r="J363" s="53" t="s">
        <v>209</v>
      </c>
      <c r="K363" s="51">
        <v>25.0</v>
      </c>
    </row>
    <row r="364">
      <c r="A364" s="10"/>
      <c r="B364" s="55"/>
      <c r="C364" s="46" t="s">
        <v>113</v>
      </c>
      <c r="D364" s="47"/>
      <c r="E364" s="53">
        <v>1.0</v>
      </c>
      <c r="F364" s="53" t="s">
        <v>10</v>
      </c>
      <c r="G364" s="50" t="s">
        <v>16</v>
      </c>
      <c r="H364" s="17" t="s">
        <v>16</v>
      </c>
      <c r="I364" s="51">
        <v>99.0</v>
      </c>
      <c r="J364" s="53"/>
      <c r="K364" s="51">
        <v>25.0</v>
      </c>
    </row>
    <row r="365">
      <c r="A365" s="10"/>
      <c r="B365" s="55"/>
      <c r="C365" s="46" t="s">
        <v>42</v>
      </c>
      <c r="D365" s="47"/>
      <c r="E365" s="53">
        <v>5.0</v>
      </c>
      <c r="F365" s="53" t="s">
        <v>10</v>
      </c>
      <c r="G365" s="80" t="s">
        <v>16</v>
      </c>
      <c r="H365" s="53" t="s">
        <v>16</v>
      </c>
      <c r="I365" s="51">
        <v>350.0</v>
      </c>
      <c r="J365" s="53" t="s">
        <v>43</v>
      </c>
      <c r="K365" s="51">
        <v>15.22</v>
      </c>
    </row>
    <row r="366">
      <c r="A366" s="10"/>
      <c r="B366" s="56"/>
      <c r="C366" s="46" t="s">
        <v>477</v>
      </c>
      <c r="D366" s="47"/>
      <c r="E366" s="56">
        <v>5.0</v>
      </c>
      <c r="F366" s="53" t="s">
        <v>10</v>
      </c>
      <c r="G366" s="80" t="s">
        <v>16</v>
      </c>
      <c r="H366" s="53" t="s">
        <v>16</v>
      </c>
      <c r="I366" s="56">
        <v>60.0</v>
      </c>
      <c r="J366" s="56" t="s">
        <v>253</v>
      </c>
      <c r="K366" s="56">
        <v>300.0</v>
      </c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26" t="s">
        <v>45</v>
      </c>
      <c r="K367" s="27">
        <f>SUM(K356:K365)</f>
        <v>676.17</v>
      </c>
    </row>
    <row r="368">
      <c r="A368" s="28" t="s">
        <v>46</v>
      </c>
      <c r="B368" s="1"/>
      <c r="C368" s="1"/>
      <c r="D368" s="1"/>
      <c r="E368" s="1"/>
      <c r="F368" s="1"/>
      <c r="G368" s="1"/>
      <c r="H368" s="1"/>
      <c r="I368" s="1" t="s">
        <v>47</v>
      </c>
      <c r="J368" s="1"/>
      <c r="K368" s="29"/>
    </row>
    <row r="369">
      <c r="A369" s="1"/>
      <c r="B369" s="30">
        <v>11.0</v>
      </c>
      <c r="C369" s="6" t="s">
        <v>48</v>
      </c>
      <c r="D369" s="1"/>
      <c r="E369" s="1"/>
      <c r="F369" s="31" t="s">
        <v>49</v>
      </c>
      <c r="G369" s="1"/>
      <c r="H369" s="1"/>
      <c r="I369" s="32">
        <v>0.1</v>
      </c>
      <c r="J369" s="33" t="s">
        <v>45</v>
      </c>
      <c r="K369" s="27">
        <f>+K367*I369</f>
        <v>67.617</v>
      </c>
    </row>
    <row r="370">
      <c r="A370" s="1"/>
      <c r="B370" s="30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28" t="s">
        <v>51</v>
      </c>
      <c r="B371" s="30"/>
      <c r="C371" s="1"/>
      <c r="D371" s="1"/>
      <c r="E371" s="1"/>
      <c r="F371" s="1"/>
      <c r="G371" s="1"/>
      <c r="H371" s="1"/>
      <c r="I371" s="1"/>
      <c r="J371" s="1"/>
      <c r="K371" s="35"/>
    </row>
    <row r="372">
      <c r="A372" s="1"/>
      <c r="B372" s="30">
        <v>12.0</v>
      </c>
      <c r="C372" s="6" t="s">
        <v>52</v>
      </c>
      <c r="D372" s="1"/>
      <c r="E372" s="1"/>
      <c r="F372" s="1"/>
      <c r="G372" s="1"/>
      <c r="H372" s="1"/>
      <c r="I372" s="32">
        <v>0.1</v>
      </c>
      <c r="J372" s="33" t="s">
        <v>45</v>
      </c>
      <c r="K372" s="27">
        <f>+K367*I372</f>
        <v>67.617</v>
      </c>
    </row>
    <row r="373">
      <c r="A373" s="1"/>
      <c r="B373" s="30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28" t="s">
        <v>53</v>
      </c>
      <c r="B374" s="30"/>
      <c r="C374" s="1"/>
      <c r="D374" s="1"/>
      <c r="E374" s="1"/>
      <c r="F374" s="1"/>
      <c r="G374" s="1"/>
      <c r="H374" s="1"/>
      <c r="I374" s="1"/>
      <c r="J374" s="1"/>
      <c r="K374" s="35"/>
    </row>
    <row r="375">
      <c r="A375" s="1"/>
      <c r="B375" s="30">
        <v>13.0</v>
      </c>
      <c r="C375" s="6" t="s">
        <v>54</v>
      </c>
      <c r="D375" s="1"/>
      <c r="E375" s="1"/>
      <c r="F375" s="1"/>
      <c r="G375" s="1"/>
      <c r="H375" s="1"/>
      <c r="I375" s="32">
        <v>0.0</v>
      </c>
      <c r="J375" s="33" t="s">
        <v>45</v>
      </c>
      <c r="K375" s="27">
        <f>+K367*I375</f>
        <v>0</v>
      </c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5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37" t="s">
        <v>57</v>
      </c>
      <c r="K377" s="27">
        <f>+K375+K372+K369+K367</f>
        <v>811.404</v>
      </c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5"/>
    </row>
    <row r="379">
      <c r="A379" s="1"/>
      <c r="B379" s="1"/>
      <c r="C379" s="1"/>
      <c r="D379" s="1"/>
      <c r="E379" s="1"/>
      <c r="F379" s="1"/>
      <c r="G379" s="1"/>
      <c r="H379" s="1"/>
      <c r="I379" s="32">
        <v>0.61</v>
      </c>
      <c r="J379" s="37" t="s">
        <v>61</v>
      </c>
      <c r="K379" s="57">
        <f>+K377*I379</f>
        <v>494.95644</v>
      </c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5"/>
    </row>
    <row r="381">
      <c r="A381" s="1"/>
      <c r="B381" s="1"/>
      <c r="C381" s="1"/>
      <c r="D381" s="1"/>
      <c r="E381" s="1"/>
      <c r="F381" s="1"/>
      <c r="G381" s="1"/>
      <c r="H381" s="1"/>
      <c r="I381" s="41"/>
      <c r="J381" s="42" t="s">
        <v>62</v>
      </c>
      <c r="K381" s="27">
        <f>+K379+K377</f>
        <v>1306.36044</v>
      </c>
    </row>
    <row r="383">
      <c r="J383" s="42" t="s">
        <v>62</v>
      </c>
      <c r="K383" s="43">
        <f>+K381/5</f>
        <v>261.272088</v>
      </c>
    </row>
    <row r="387">
      <c r="A387" s="1"/>
      <c r="B387" s="44" t="s">
        <v>65</v>
      </c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3" t="s">
        <v>1</v>
      </c>
      <c r="B389" s="34" t="s">
        <v>478</v>
      </c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5" t="s">
        <v>3</v>
      </c>
      <c r="B391" s="1"/>
      <c r="C391" s="6" t="s">
        <v>4</v>
      </c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7" t="s">
        <v>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8" t="s">
        <v>6</v>
      </c>
      <c r="C394" s="9"/>
      <c r="D394" s="9"/>
      <c r="E394" s="9"/>
      <c r="F394" s="9"/>
      <c r="G394" s="9"/>
      <c r="H394" s="9"/>
      <c r="I394" s="9"/>
      <c r="J394" s="9"/>
      <c r="K394" s="9"/>
    </row>
    <row r="395">
      <c r="A395" s="10"/>
      <c r="B395" s="11" t="s">
        <v>7</v>
      </c>
      <c r="C395" s="12" t="s">
        <v>8</v>
      </c>
      <c r="D395" s="13"/>
      <c r="E395" s="11" t="s">
        <v>9</v>
      </c>
      <c r="F395" s="11" t="s">
        <v>10</v>
      </c>
      <c r="G395" s="11" t="s">
        <v>11</v>
      </c>
      <c r="H395" s="11" t="s">
        <v>10</v>
      </c>
      <c r="I395" s="14" t="s">
        <v>12</v>
      </c>
      <c r="J395" s="14" t="s">
        <v>10</v>
      </c>
      <c r="K395" s="14" t="s">
        <v>13</v>
      </c>
    </row>
    <row r="396">
      <c r="A396" s="10"/>
      <c r="B396" s="15">
        <v>1.0</v>
      </c>
      <c r="C396" s="46" t="s">
        <v>120</v>
      </c>
      <c r="D396" s="47"/>
      <c r="E396" s="17">
        <v>4.0</v>
      </c>
      <c r="F396" s="17" t="s">
        <v>181</v>
      </c>
      <c r="G396" s="17" t="s">
        <v>16</v>
      </c>
      <c r="H396" s="17" t="s">
        <v>16</v>
      </c>
      <c r="I396" s="18">
        <v>50.0</v>
      </c>
      <c r="J396" s="19" t="s">
        <v>182</v>
      </c>
      <c r="K396" s="18">
        <v>200.0</v>
      </c>
    </row>
    <row r="397">
      <c r="A397" s="10"/>
      <c r="B397" s="15">
        <v>2.0</v>
      </c>
      <c r="C397" s="46" t="s">
        <v>98</v>
      </c>
      <c r="D397" s="47"/>
      <c r="E397" s="17">
        <v>1.0</v>
      </c>
      <c r="F397" s="17" t="s">
        <v>181</v>
      </c>
      <c r="G397" s="17" t="s">
        <v>16</v>
      </c>
      <c r="H397" s="17" t="s">
        <v>16</v>
      </c>
      <c r="I397" s="18"/>
      <c r="J397" s="21" t="s">
        <v>183</v>
      </c>
      <c r="K397" s="18">
        <v>99.0</v>
      </c>
    </row>
    <row r="398">
      <c r="A398" s="10"/>
      <c r="B398" s="15">
        <v>3.0</v>
      </c>
      <c r="C398" s="16" t="s">
        <v>184</v>
      </c>
      <c r="E398" s="17">
        <v>1.0</v>
      </c>
      <c r="F398" s="17" t="s">
        <v>10</v>
      </c>
      <c r="G398" s="17" t="s">
        <v>16</v>
      </c>
      <c r="H398" s="17" t="s">
        <v>16</v>
      </c>
      <c r="I398" s="18">
        <v>79.0</v>
      </c>
      <c r="J398" s="17" t="s">
        <v>185</v>
      </c>
      <c r="K398" s="23">
        <v>79.0</v>
      </c>
    </row>
    <row r="399">
      <c r="A399" s="10"/>
      <c r="B399" s="15">
        <v>4.0</v>
      </c>
      <c r="C399" s="46" t="s">
        <v>186</v>
      </c>
      <c r="D399" s="47"/>
      <c r="E399" s="17">
        <v>4.0</v>
      </c>
      <c r="F399" s="17" t="s">
        <v>10</v>
      </c>
      <c r="G399" s="17" t="s">
        <v>16</v>
      </c>
      <c r="H399" s="17" t="s">
        <v>16</v>
      </c>
      <c r="I399" s="18">
        <v>140.0</v>
      </c>
      <c r="J399" s="19" t="s">
        <v>18</v>
      </c>
      <c r="K399" s="18">
        <v>18.67</v>
      </c>
    </row>
    <row r="400">
      <c r="A400" s="10"/>
      <c r="B400" s="15">
        <v>5.0</v>
      </c>
      <c r="C400" s="46" t="s">
        <v>188</v>
      </c>
      <c r="D400" s="47"/>
      <c r="E400" s="17">
        <v>1.0</v>
      </c>
      <c r="F400" s="17" t="s">
        <v>10</v>
      </c>
      <c r="G400" s="50" t="s">
        <v>16</v>
      </c>
      <c r="H400" s="17" t="s">
        <v>16</v>
      </c>
      <c r="I400" s="51">
        <v>49.0</v>
      </c>
      <c r="J400" s="52" t="s">
        <v>103</v>
      </c>
      <c r="K400" s="18">
        <v>49.0</v>
      </c>
    </row>
    <row r="401">
      <c r="A401" s="10"/>
      <c r="B401" s="17">
        <v>6.0</v>
      </c>
      <c r="C401" s="46" t="s">
        <v>190</v>
      </c>
      <c r="D401" s="47"/>
      <c r="E401" s="53">
        <v>6.0</v>
      </c>
      <c r="F401" s="53" t="s">
        <v>17</v>
      </c>
      <c r="G401" s="53" t="s">
        <v>191</v>
      </c>
      <c r="H401" s="53" t="s">
        <v>192</v>
      </c>
      <c r="I401" s="51">
        <v>260.0</v>
      </c>
      <c r="J401" s="53" t="s">
        <v>194</v>
      </c>
      <c r="K401" s="51">
        <v>65.91</v>
      </c>
    </row>
    <row r="402">
      <c r="A402" s="10"/>
      <c r="B402" s="17">
        <v>7.0</v>
      </c>
      <c r="C402" s="46" t="s">
        <v>201</v>
      </c>
      <c r="D402" s="47"/>
      <c r="E402" s="53">
        <v>4.0</v>
      </c>
      <c r="F402" s="53" t="s">
        <v>17</v>
      </c>
      <c r="G402" s="53" t="s">
        <v>203</v>
      </c>
      <c r="H402" s="53" t="s">
        <v>192</v>
      </c>
      <c r="I402" s="56">
        <v>560.0</v>
      </c>
      <c r="J402" s="53" t="s">
        <v>205</v>
      </c>
      <c r="K402" s="56">
        <v>99.37</v>
      </c>
    </row>
    <row r="403">
      <c r="A403" s="10"/>
      <c r="B403" s="55">
        <v>8.0</v>
      </c>
      <c r="C403" s="46" t="s">
        <v>480</v>
      </c>
      <c r="D403" s="47"/>
      <c r="E403" s="53">
        <v>10.0</v>
      </c>
      <c r="F403" s="53" t="s">
        <v>10</v>
      </c>
      <c r="G403" s="50" t="s">
        <v>16</v>
      </c>
      <c r="H403" s="17" t="s">
        <v>16</v>
      </c>
      <c r="I403" s="51">
        <v>50.0</v>
      </c>
      <c r="J403" s="53" t="s">
        <v>209</v>
      </c>
      <c r="K403" s="51">
        <v>500.0</v>
      </c>
    </row>
    <row r="404">
      <c r="A404" s="10"/>
      <c r="B404" s="55">
        <v>9.0</v>
      </c>
      <c r="C404" s="46" t="s">
        <v>113</v>
      </c>
      <c r="D404" s="47"/>
      <c r="E404" s="53">
        <v>1.0</v>
      </c>
      <c r="F404" s="53" t="s">
        <v>10</v>
      </c>
      <c r="G404" s="50" t="s">
        <v>16</v>
      </c>
      <c r="H404" s="17" t="s">
        <v>16</v>
      </c>
      <c r="I404" s="51">
        <v>99.0</v>
      </c>
      <c r="J404" s="53"/>
      <c r="K404" s="51">
        <v>100.0</v>
      </c>
    </row>
    <row r="405">
      <c r="A405" s="10"/>
      <c r="B405" s="55">
        <v>10.0</v>
      </c>
      <c r="C405" s="46" t="s">
        <v>42</v>
      </c>
      <c r="D405" s="47"/>
      <c r="E405" s="53">
        <v>10.0</v>
      </c>
      <c r="F405" s="53" t="s">
        <v>10</v>
      </c>
      <c r="G405" s="80" t="s">
        <v>16</v>
      </c>
      <c r="H405" s="53" t="s">
        <v>16</v>
      </c>
      <c r="I405" s="51">
        <v>350.0</v>
      </c>
      <c r="J405" s="53" t="s">
        <v>43</v>
      </c>
      <c r="K405" s="51">
        <v>30.43</v>
      </c>
    </row>
    <row r="406">
      <c r="A406" s="1"/>
      <c r="B406" s="56"/>
      <c r="C406" s="46" t="s">
        <v>246</v>
      </c>
      <c r="D406" s="47"/>
      <c r="E406" s="53">
        <v>10.0</v>
      </c>
      <c r="F406" s="53" t="s">
        <v>10</v>
      </c>
      <c r="G406" s="50" t="s">
        <v>16</v>
      </c>
      <c r="H406" s="17" t="s">
        <v>16</v>
      </c>
      <c r="I406" s="51">
        <v>3.0</v>
      </c>
      <c r="J406" s="53" t="s">
        <v>209</v>
      </c>
      <c r="K406" s="56">
        <v>30.0</v>
      </c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26" t="s">
        <v>45</v>
      </c>
      <c r="K407" s="27">
        <f>SUM(K396:K405)</f>
        <v>1241.38</v>
      </c>
    </row>
    <row r="408">
      <c r="A408" s="28" t="s">
        <v>46</v>
      </c>
      <c r="B408" s="1"/>
      <c r="C408" s="1"/>
      <c r="D408" s="1"/>
      <c r="E408" s="1"/>
      <c r="F408" s="1"/>
      <c r="G408" s="1"/>
      <c r="H408" s="1"/>
      <c r="I408" s="1" t="s">
        <v>47</v>
      </c>
      <c r="J408" s="1"/>
      <c r="K408" s="29"/>
    </row>
    <row r="409">
      <c r="A409" s="1"/>
      <c r="B409" s="30">
        <v>11.0</v>
      </c>
      <c r="C409" s="6" t="s">
        <v>48</v>
      </c>
      <c r="D409" s="1"/>
      <c r="E409" s="1"/>
      <c r="F409" s="31" t="s">
        <v>49</v>
      </c>
      <c r="G409" s="1"/>
      <c r="H409" s="1"/>
      <c r="I409" s="32">
        <v>0.1</v>
      </c>
      <c r="J409" s="33" t="s">
        <v>45</v>
      </c>
      <c r="K409" s="27">
        <f>+K407*I409</f>
        <v>124.138</v>
      </c>
    </row>
    <row r="410">
      <c r="A410" s="1"/>
      <c r="B410" s="30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28" t="s">
        <v>51</v>
      </c>
      <c r="B411" s="30"/>
      <c r="C411" s="1"/>
      <c r="D411" s="1"/>
      <c r="E411" s="1"/>
      <c r="F411" s="1"/>
      <c r="G411" s="1"/>
      <c r="H411" s="1"/>
      <c r="I411" s="1"/>
      <c r="J411" s="1"/>
      <c r="K411" s="35"/>
    </row>
    <row r="412">
      <c r="A412" s="1"/>
      <c r="B412" s="30">
        <v>12.0</v>
      </c>
      <c r="C412" s="6" t="s">
        <v>52</v>
      </c>
      <c r="D412" s="1"/>
      <c r="E412" s="1"/>
      <c r="F412" s="1"/>
      <c r="G412" s="1"/>
      <c r="H412" s="1"/>
      <c r="I412" s="32">
        <v>0.1</v>
      </c>
      <c r="J412" s="33" t="s">
        <v>45</v>
      </c>
      <c r="K412" s="27">
        <f>+K407*I412</f>
        <v>124.138</v>
      </c>
    </row>
    <row r="413">
      <c r="A413" s="1"/>
      <c r="B413" s="30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28" t="s">
        <v>53</v>
      </c>
      <c r="B414" s="30"/>
      <c r="C414" s="1"/>
      <c r="D414" s="1"/>
      <c r="E414" s="1"/>
      <c r="F414" s="1"/>
      <c r="G414" s="1"/>
      <c r="H414" s="1"/>
      <c r="I414" s="1"/>
      <c r="J414" s="1"/>
      <c r="K414" s="35"/>
    </row>
    <row r="415">
      <c r="A415" s="1"/>
      <c r="B415" s="30">
        <v>13.0</v>
      </c>
      <c r="C415" s="6" t="s">
        <v>54</v>
      </c>
      <c r="D415" s="1"/>
      <c r="E415" s="1"/>
      <c r="F415" s="1"/>
      <c r="G415" s="1"/>
      <c r="H415" s="1"/>
      <c r="I415" s="32">
        <v>0.0</v>
      </c>
      <c r="J415" s="33" t="s">
        <v>45</v>
      </c>
      <c r="K415" s="27">
        <f>+K407*I415</f>
        <v>0</v>
      </c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5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37" t="s">
        <v>57</v>
      </c>
      <c r="K417" s="27">
        <f>+K415+K412+K409+K407</f>
        <v>1489.656</v>
      </c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5"/>
    </row>
    <row r="419">
      <c r="A419" s="1"/>
      <c r="B419" s="1"/>
      <c r="C419" s="1"/>
      <c r="D419" s="1"/>
      <c r="E419" s="1"/>
      <c r="F419" s="1"/>
      <c r="G419" s="1"/>
      <c r="H419" s="1"/>
      <c r="I419" s="32">
        <v>0.35</v>
      </c>
      <c r="J419" s="37" t="s">
        <v>61</v>
      </c>
      <c r="K419" s="57">
        <f>+K417*I419</f>
        <v>521.3796</v>
      </c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5"/>
    </row>
    <row r="421">
      <c r="A421" s="1"/>
      <c r="B421" s="1"/>
      <c r="C421" s="1"/>
      <c r="D421" s="1"/>
      <c r="E421" s="1"/>
      <c r="F421" s="1"/>
      <c r="G421" s="1"/>
      <c r="H421" s="1"/>
      <c r="I421" s="41"/>
      <c r="J421" s="42" t="s">
        <v>62</v>
      </c>
      <c r="K421" s="27">
        <f>+K419+K417</f>
        <v>2011.0356</v>
      </c>
    </row>
    <row r="423">
      <c r="J423" s="42" t="s">
        <v>62</v>
      </c>
      <c r="K423" s="43">
        <f>+K421/10</f>
        <v>201.10356</v>
      </c>
    </row>
    <row r="428">
      <c r="A428" s="1"/>
      <c r="B428" s="44" t="s">
        <v>65</v>
      </c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3" t="s">
        <v>1</v>
      </c>
      <c r="B430" s="34" t="s">
        <v>482</v>
      </c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5" t="s">
        <v>3</v>
      </c>
      <c r="B432" s="1"/>
      <c r="C432" s="6" t="s">
        <v>4</v>
      </c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7" t="s">
        <v>5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8" t="s">
        <v>6</v>
      </c>
      <c r="C435" s="9"/>
      <c r="D435" s="9"/>
      <c r="E435" s="9"/>
      <c r="F435" s="9"/>
      <c r="G435" s="9"/>
      <c r="H435" s="9"/>
      <c r="I435" s="9"/>
      <c r="J435" s="9"/>
      <c r="K435" s="9"/>
    </row>
    <row r="436">
      <c r="A436" s="10"/>
      <c r="B436" s="11" t="s">
        <v>7</v>
      </c>
      <c r="C436" s="12" t="s">
        <v>8</v>
      </c>
      <c r="D436" s="13"/>
      <c r="E436" s="11" t="s">
        <v>9</v>
      </c>
      <c r="F436" s="11" t="s">
        <v>10</v>
      </c>
      <c r="G436" s="11" t="s">
        <v>11</v>
      </c>
      <c r="H436" s="11" t="s">
        <v>10</v>
      </c>
      <c r="I436" s="14" t="s">
        <v>12</v>
      </c>
      <c r="J436" s="14" t="s">
        <v>10</v>
      </c>
      <c r="K436" s="14" t="s">
        <v>13</v>
      </c>
    </row>
    <row r="437">
      <c r="A437" s="10"/>
      <c r="B437" s="15">
        <v>1.0</v>
      </c>
      <c r="C437" s="46" t="s">
        <v>120</v>
      </c>
      <c r="D437" s="47"/>
      <c r="E437" s="17">
        <v>4.0</v>
      </c>
      <c r="F437" s="17" t="s">
        <v>181</v>
      </c>
      <c r="G437" s="17" t="s">
        <v>16</v>
      </c>
      <c r="H437" s="17" t="s">
        <v>16</v>
      </c>
      <c r="I437" s="18"/>
      <c r="J437" s="19"/>
      <c r="K437" s="18">
        <v>200.0</v>
      </c>
    </row>
    <row r="438">
      <c r="A438" s="10"/>
      <c r="B438" s="15">
        <v>2.0</v>
      </c>
      <c r="C438" s="46" t="s">
        <v>98</v>
      </c>
      <c r="D438" s="47"/>
      <c r="E438" s="17">
        <v>1.0</v>
      </c>
      <c r="F438" s="17" t="s">
        <v>181</v>
      </c>
      <c r="G438" s="17" t="s">
        <v>16</v>
      </c>
      <c r="H438" s="17" t="s">
        <v>16</v>
      </c>
      <c r="I438" s="18"/>
      <c r="J438" s="21"/>
      <c r="K438" s="18">
        <v>99.0</v>
      </c>
    </row>
    <row r="439">
      <c r="A439" s="10"/>
      <c r="B439" s="15">
        <v>3.0</v>
      </c>
      <c r="C439" s="16" t="s">
        <v>184</v>
      </c>
      <c r="E439" s="17">
        <v>1.0</v>
      </c>
      <c r="F439" s="17" t="s">
        <v>10</v>
      </c>
      <c r="G439" s="17" t="s">
        <v>16</v>
      </c>
      <c r="H439" s="17" t="s">
        <v>16</v>
      </c>
      <c r="I439" s="18">
        <v>79.0</v>
      </c>
      <c r="J439" s="17" t="s">
        <v>185</v>
      </c>
      <c r="K439" s="23">
        <v>79.0</v>
      </c>
    </row>
    <row r="440">
      <c r="A440" s="10"/>
      <c r="B440" s="15">
        <v>4.0</v>
      </c>
      <c r="C440" s="46" t="s">
        <v>186</v>
      </c>
      <c r="D440" s="47"/>
      <c r="E440" s="17">
        <v>4.0</v>
      </c>
      <c r="F440" s="17" t="s">
        <v>10</v>
      </c>
      <c r="G440" s="17" t="s">
        <v>16</v>
      </c>
      <c r="H440" s="17" t="s">
        <v>16</v>
      </c>
      <c r="I440" s="18">
        <v>140.0</v>
      </c>
      <c r="J440" s="19" t="s">
        <v>18</v>
      </c>
      <c r="K440" s="18">
        <v>18.67</v>
      </c>
    </row>
    <row r="441">
      <c r="A441" s="10"/>
      <c r="B441" s="15">
        <v>5.0</v>
      </c>
      <c r="C441" s="46" t="s">
        <v>188</v>
      </c>
      <c r="D441" s="47"/>
      <c r="E441" s="17">
        <v>1.0</v>
      </c>
      <c r="F441" s="17" t="s">
        <v>10</v>
      </c>
      <c r="G441" s="50" t="s">
        <v>16</v>
      </c>
      <c r="H441" s="17" t="s">
        <v>16</v>
      </c>
      <c r="I441" s="51">
        <v>49.0</v>
      </c>
      <c r="J441" s="52" t="s">
        <v>103</v>
      </c>
      <c r="K441" s="18">
        <v>49.0</v>
      </c>
    </row>
    <row r="442">
      <c r="A442" s="10"/>
      <c r="B442" s="17">
        <v>6.0</v>
      </c>
      <c r="C442" s="46" t="s">
        <v>190</v>
      </c>
      <c r="D442" s="47"/>
      <c r="E442" s="53">
        <v>6.0</v>
      </c>
      <c r="F442" s="53" t="s">
        <v>17</v>
      </c>
      <c r="G442" s="53" t="s">
        <v>191</v>
      </c>
      <c r="H442" s="53" t="s">
        <v>192</v>
      </c>
      <c r="I442" s="51">
        <v>260.0</v>
      </c>
      <c r="J442" s="53" t="s">
        <v>194</v>
      </c>
      <c r="K442" s="51">
        <v>65.91</v>
      </c>
    </row>
    <row r="443">
      <c r="A443" s="10"/>
      <c r="B443" s="17">
        <v>7.0</v>
      </c>
      <c r="C443" s="46" t="s">
        <v>201</v>
      </c>
      <c r="D443" s="47"/>
      <c r="E443" s="53">
        <v>4.0</v>
      </c>
      <c r="F443" s="53" t="s">
        <v>17</v>
      </c>
      <c r="G443" s="53" t="s">
        <v>203</v>
      </c>
      <c r="H443" s="53" t="s">
        <v>192</v>
      </c>
      <c r="I443" s="56">
        <v>560.0</v>
      </c>
      <c r="J443" s="53" t="s">
        <v>205</v>
      </c>
      <c r="K443" s="56">
        <v>99.37</v>
      </c>
    </row>
    <row r="444">
      <c r="A444" s="10"/>
      <c r="B444" s="55"/>
      <c r="C444" s="46" t="s">
        <v>113</v>
      </c>
      <c r="D444" s="47"/>
      <c r="E444" s="53">
        <v>16.0</v>
      </c>
      <c r="F444" s="53" t="s">
        <v>10</v>
      </c>
      <c r="G444" s="50" t="s">
        <v>16</v>
      </c>
      <c r="H444" s="17" t="s">
        <v>16</v>
      </c>
      <c r="I444" s="51"/>
      <c r="J444" s="53"/>
      <c r="K444" s="16">
        <v>80.0</v>
      </c>
    </row>
    <row r="445">
      <c r="A445" s="10"/>
      <c r="B445" s="55"/>
      <c r="C445" s="46" t="s">
        <v>42</v>
      </c>
      <c r="D445" s="47"/>
      <c r="E445" s="53">
        <v>16.0</v>
      </c>
      <c r="F445" s="53" t="s">
        <v>10</v>
      </c>
      <c r="G445" s="50" t="s">
        <v>16</v>
      </c>
      <c r="H445" s="17" t="s">
        <v>16</v>
      </c>
      <c r="I445" s="18">
        <v>350.0</v>
      </c>
      <c r="J445" s="17" t="s">
        <v>43</v>
      </c>
      <c r="K445" s="51">
        <v>48.6</v>
      </c>
    </row>
    <row r="446">
      <c r="A446" s="10"/>
      <c r="B446" s="56"/>
      <c r="C446" s="46" t="s">
        <v>490</v>
      </c>
      <c r="D446" s="47"/>
      <c r="E446" s="53">
        <v>16.0</v>
      </c>
      <c r="F446" s="53" t="s">
        <v>10</v>
      </c>
      <c r="G446" s="50" t="s">
        <v>16</v>
      </c>
      <c r="H446" s="17" t="s">
        <v>16</v>
      </c>
      <c r="I446" s="51">
        <v>50.0</v>
      </c>
      <c r="J446" s="53" t="s">
        <v>209</v>
      </c>
      <c r="K446" s="51">
        <v>800.0</v>
      </c>
    </row>
    <row r="447">
      <c r="A447" s="1"/>
      <c r="B447" s="56"/>
      <c r="C447" s="46" t="s">
        <v>246</v>
      </c>
      <c r="D447" s="47"/>
      <c r="E447" s="53">
        <v>16.0</v>
      </c>
      <c r="F447" s="53" t="s">
        <v>10</v>
      </c>
      <c r="G447" s="80" t="s">
        <v>16</v>
      </c>
      <c r="H447" s="53" t="s">
        <v>16</v>
      </c>
      <c r="I447" s="51">
        <v>3.0</v>
      </c>
      <c r="J447" s="53" t="s">
        <v>209</v>
      </c>
      <c r="K447" s="56">
        <v>48.0</v>
      </c>
    </row>
    <row r="448">
      <c r="A448" s="1"/>
      <c r="B448" s="56"/>
      <c r="C448" s="16" t="s">
        <v>89</v>
      </c>
      <c r="E448" s="17">
        <v>1.0</v>
      </c>
      <c r="F448" s="17" t="s">
        <v>99</v>
      </c>
      <c r="G448" s="17">
        <v>6.0</v>
      </c>
      <c r="H448" s="17" t="s">
        <v>87</v>
      </c>
      <c r="I448" s="18">
        <v>714.0</v>
      </c>
      <c r="J448" s="17" t="s">
        <v>90</v>
      </c>
      <c r="K448" s="23">
        <v>161.66</v>
      </c>
    </row>
    <row r="449">
      <c r="A449" s="1"/>
      <c r="B449" s="56"/>
      <c r="C449" s="46" t="s">
        <v>201</v>
      </c>
      <c r="D449" s="47"/>
      <c r="E449" s="53">
        <v>1.0</v>
      </c>
      <c r="F449" s="53" t="s">
        <v>78</v>
      </c>
      <c r="G449" s="156">
        <v>42915.0</v>
      </c>
      <c r="H449" s="53" t="s">
        <v>192</v>
      </c>
      <c r="I449" s="51">
        <v>560.0</v>
      </c>
      <c r="J449" s="53" t="s">
        <v>205</v>
      </c>
      <c r="K449" s="56">
        <v>16.58</v>
      </c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26" t="s">
        <v>45</v>
      </c>
      <c r="K450" s="27">
        <f>SUM(K437:K449)</f>
        <v>1765.79</v>
      </c>
    </row>
    <row r="451">
      <c r="A451" s="28" t="s">
        <v>46</v>
      </c>
      <c r="B451" s="1"/>
      <c r="C451" s="1"/>
      <c r="D451" s="1"/>
      <c r="E451" s="1"/>
      <c r="F451" s="1"/>
      <c r="G451" s="1"/>
      <c r="H451" s="1"/>
      <c r="I451" s="1" t="s">
        <v>47</v>
      </c>
      <c r="J451" s="1"/>
      <c r="K451" s="29"/>
    </row>
    <row r="452">
      <c r="A452" s="1"/>
      <c r="B452" s="30">
        <v>11.0</v>
      </c>
      <c r="C452" s="6" t="s">
        <v>48</v>
      </c>
      <c r="D452" s="1"/>
      <c r="E452" s="1"/>
      <c r="F452" s="31" t="s">
        <v>49</v>
      </c>
      <c r="G452" s="1"/>
      <c r="H452" s="1"/>
      <c r="I452" s="32">
        <v>0.1</v>
      </c>
      <c r="J452" s="33" t="s">
        <v>45</v>
      </c>
      <c r="K452" s="27">
        <f>+K450*I452</f>
        <v>176.579</v>
      </c>
    </row>
    <row r="453">
      <c r="A453" s="1"/>
      <c r="B453" s="30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28" t="s">
        <v>51</v>
      </c>
      <c r="B454" s="30"/>
      <c r="C454" s="1"/>
      <c r="D454" s="1"/>
      <c r="E454" s="1"/>
      <c r="F454" s="1"/>
      <c r="G454" s="1"/>
      <c r="H454" s="1"/>
      <c r="I454" s="1"/>
      <c r="J454" s="1"/>
      <c r="K454" s="35"/>
    </row>
    <row r="455">
      <c r="A455" s="1"/>
      <c r="B455" s="30">
        <v>12.0</v>
      </c>
      <c r="C455" s="6" t="s">
        <v>52</v>
      </c>
      <c r="D455" s="1"/>
      <c r="E455" s="1"/>
      <c r="F455" s="1"/>
      <c r="G455" s="1"/>
      <c r="H455" s="1"/>
      <c r="I455" s="32">
        <v>0.1</v>
      </c>
      <c r="J455" s="33" t="s">
        <v>45</v>
      </c>
      <c r="K455" s="27">
        <f>+K450*I455</f>
        <v>176.579</v>
      </c>
    </row>
    <row r="456">
      <c r="A456" s="1"/>
      <c r="B456" s="30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28" t="s">
        <v>53</v>
      </c>
      <c r="B457" s="30"/>
      <c r="C457" s="1"/>
      <c r="D457" s="1"/>
      <c r="E457" s="1"/>
      <c r="F457" s="1"/>
      <c r="G457" s="1"/>
      <c r="H457" s="1"/>
      <c r="I457" s="1"/>
      <c r="J457" s="1"/>
      <c r="K457" s="35"/>
    </row>
    <row r="458">
      <c r="A458" s="1"/>
      <c r="B458" s="30">
        <v>13.0</v>
      </c>
      <c r="C458" s="6" t="s">
        <v>54</v>
      </c>
      <c r="D458" s="1"/>
      <c r="E458" s="1"/>
      <c r="F458" s="1"/>
      <c r="G458" s="1"/>
      <c r="H458" s="1"/>
      <c r="I458" s="32">
        <v>0.0</v>
      </c>
      <c r="J458" s="33" t="s">
        <v>45</v>
      </c>
      <c r="K458" s="27">
        <f>+K450*I458</f>
        <v>0</v>
      </c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5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37" t="s">
        <v>57</v>
      </c>
      <c r="K460" s="27">
        <f>+K458+K455+K452+K450</f>
        <v>2118.948</v>
      </c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5"/>
    </row>
    <row r="462">
      <c r="A462" s="1"/>
      <c r="B462" s="1"/>
      <c r="C462" s="1"/>
      <c r="D462" s="1"/>
      <c r="E462" s="1"/>
      <c r="F462" s="1"/>
      <c r="G462" s="1"/>
      <c r="H462" s="1"/>
      <c r="I462" s="32">
        <v>0.36</v>
      </c>
      <c r="J462" s="37" t="s">
        <v>61</v>
      </c>
      <c r="K462" s="57">
        <f>+K460*I462</f>
        <v>762.82128</v>
      </c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5"/>
    </row>
    <row r="464">
      <c r="A464" s="1"/>
      <c r="B464" s="1"/>
      <c r="C464" s="1"/>
      <c r="D464" s="1"/>
      <c r="E464" s="1"/>
      <c r="F464" s="1"/>
      <c r="G464" s="1"/>
      <c r="H464" s="1"/>
      <c r="I464" s="41"/>
      <c r="J464" s="42" t="s">
        <v>62</v>
      </c>
      <c r="K464" s="27">
        <f>+K462+K460</f>
        <v>2881.76928</v>
      </c>
    </row>
    <row r="466">
      <c r="J466" s="42" t="s">
        <v>62</v>
      </c>
      <c r="K466" s="43">
        <f>+K464/16</f>
        <v>180.11058</v>
      </c>
    </row>
    <row r="470">
      <c r="A470" s="1"/>
      <c r="B470" s="44" t="s">
        <v>65</v>
      </c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3" t="s">
        <v>1</v>
      </c>
      <c r="B472" s="163" t="s">
        <v>552</v>
      </c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5" t="s">
        <v>3</v>
      </c>
      <c r="B474" s="1"/>
      <c r="C474" s="164" t="s">
        <v>4</v>
      </c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66" t="s">
        <v>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8" t="s">
        <v>6</v>
      </c>
      <c r="C477" s="9"/>
      <c r="D477" s="9"/>
      <c r="E477" s="9"/>
      <c r="F477" s="9"/>
      <c r="G477" s="9"/>
      <c r="H477" s="9"/>
      <c r="I477" s="9"/>
      <c r="J477" s="9"/>
      <c r="K477" s="9"/>
    </row>
    <row r="478">
      <c r="A478" s="10"/>
      <c r="B478" s="11" t="s">
        <v>7</v>
      </c>
      <c r="C478" s="12" t="s">
        <v>8</v>
      </c>
      <c r="D478" s="13"/>
      <c r="E478" s="11" t="s">
        <v>9</v>
      </c>
      <c r="F478" s="11" t="s">
        <v>10</v>
      </c>
      <c r="G478" s="11" t="s">
        <v>11</v>
      </c>
      <c r="H478" s="11" t="s">
        <v>10</v>
      </c>
      <c r="I478" s="14" t="s">
        <v>12</v>
      </c>
      <c r="J478" s="14" t="s">
        <v>10</v>
      </c>
      <c r="K478" s="14" t="s">
        <v>13</v>
      </c>
    </row>
    <row r="479">
      <c r="A479" s="10"/>
      <c r="B479" s="15">
        <v>1.0</v>
      </c>
      <c r="C479" s="46" t="s">
        <v>600</v>
      </c>
      <c r="D479" s="47"/>
      <c r="E479" s="17">
        <v>1.0</v>
      </c>
      <c r="F479" s="17" t="s">
        <v>10</v>
      </c>
      <c r="G479" s="17" t="s">
        <v>16</v>
      </c>
      <c r="H479" s="17" t="s">
        <v>16</v>
      </c>
      <c r="I479" s="18"/>
      <c r="J479" s="19"/>
      <c r="K479" s="18">
        <v>135.0</v>
      </c>
    </row>
    <row r="480">
      <c r="A480" s="10"/>
      <c r="B480" s="15"/>
      <c r="C480" s="16" t="s">
        <v>169</v>
      </c>
      <c r="E480" s="17">
        <v>2.0</v>
      </c>
      <c r="F480" s="17" t="s">
        <v>10</v>
      </c>
      <c r="G480" s="17" t="s">
        <v>16</v>
      </c>
      <c r="H480" s="17" t="s">
        <v>16</v>
      </c>
      <c r="I480" s="18"/>
      <c r="J480" s="17" t="s">
        <v>605</v>
      </c>
      <c r="K480" s="23">
        <v>220.0</v>
      </c>
    </row>
    <row r="481">
      <c r="A481" s="10"/>
      <c r="B481" s="15"/>
      <c r="C481" s="46" t="s">
        <v>58</v>
      </c>
      <c r="D481" s="47"/>
      <c r="E481" s="17">
        <v>1.0</v>
      </c>
      <c r="F481" s="17" t="s">
        <v>10</v>
      </c>
      <c r="G481" s="17" t="s">
        <v>16</v>
      </c>
      <c r="H481" s="17" t="s">
        <v>16</v>
      </c>
      <c r="I481" s="18"/>
      <c r="J481" s="19"/>
      <c r="K481" s="18">
        <v>45.0</v>
      </c>
    </row>
    <row r="482">
      <c r="A482" s="10"/>
      <c r="B482" s="15"/>
      <c r="C482" s="46" t="s">
        <v>113</v>
      </c>
      <c r="D482" s="47"/>
      <c r="E482" s="17">
        <v>1.0</v>
      </c>
      <c r="F482" s="17" t="s">
        <v>10</v>
      </c>
      <c r="G482" s="17" t="s">
        <v>16</v>
      </c>
      <c r="H482" s="17" t="s">
        <v>16</v>
      </c>
      <c r="I482" s="51"/>
      <c r="J482" s="52"/>
      <c r="K482" s="18">
        <v>10.0</v>
      </c>
    </row>
    <row r="483">
      <c r="A483" s="10"/>
      <c r="B483" s="15"/>
      <c r="C483" s="46" t="s">
        <v>621</v>
      </c>
      <c r="D483" s="47"/>
      <c r="E483" s="53"/>
      <c r="F483" s="53"/>
      <c r="G483" s="53"/>
      <c r="H483" s="53"/>
      <c r="I483" s="51"/>
      <c r="J483" s="53"/>
      <c r="K483" s="51">
        <v>3.5</v>
      </c>
    </row>
    <row r="484">
      <c r="A484" s="10"/>
      <c r="B484" s="15"/>
      <c r="C484" s="46" t="s">
        <v>626</v>
      </c>
      <c r="D484" s="47"/>
      <c r="E484" s="53"/>
      <c r="F484" s="53"/>
      <c r="G484" s="53"/>
      <c r="H484" s="53"/>
      <c r="I484" s="51"/>
      <c r="J484" s="53"/>
      <c r="K484" s="51">
        <v>25.0</v>
      </c>
    </row>
    <row r="485">
      <c r="A485" s="10"/>
      <c r="B485" s="169"/>
      <c r="C485" s="46"/>
      <c r="D485" s="47"/>
      <c r="E485" s="53"/>
      <c r="F485" s="53"/>
      <c r="G485" s="50"/>
      <c r="H485" s="17"/>
      <c r="I485" s="51"/>
      <c r="J485" s="53"/>
      <c r="K485" s="51"/>
    </row>
    <row r="486">
      <c r="A486" s="10"/>
      <c r="B486" s="170"/>
      <c r="C486" s="171"/>
      <c r="D486" s="47"/>
      <c r="E486" s="172"/>
      <c r="F486" s="170"/>
      <c r="G486" s="170"/>
      <c r="H486" s="170"/>
      <c r="I486" s="170"/>
      <c r="J486" s="170"/>
      <c r="K486" s="170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26" t="s">
        <v>45</v>
      </c>
      <c r="K487" s="27">
        <f>SUM(K479:K485)</f>
        <v>438.5</v>
      </c>
    </row>
    <row r="488">
      <c r="A488" s="174" t="s">
        <v>46</v>
      </c>
      <c r="B488" s="1"/>
      <c r="C488" s="1"/>
      <c r="D488" s="1"/>
      <c r="E488" s="1"/>
      <c r="F488" s="1"/>
      <c r="G488" s="1"/>
      <c r="H488" s="1"/>
      <c r="I488" s="1" t="s">
        <v>47</v>
      </c>
      <c r="J488" s="1"/>
      <c r="K488" s="29"/>
    </row>
    <row r="489">
      <c r="A489" s="1"/>
      <c r="B489" s="30">
        <v>11.0</v>
      </c>
      <c r="C489" s="164" t="s">
        <v>48</v>
      </c>
      <c r="D489" s="175"/>
      <c r="E489" s="1"/>
      <c r="F489" s="176" t="s">
        <v>49</v>
      </c>
      <c r="G489" s="175"/>
      <c r="H489" s="1"/>
      <c r="I489" s="36">
        <v>0.0</v>
      </c>
      <c r="J489" s="33" t="s">
        <v>45</v>
      </c>
      <c r="K489" s="27">
        <f>+K487*I489</f>
        <v>0</v>
      </c>
    </row>
    <row r="490">
      <c r="A490" s="1"/>
      <c r="B490" s="30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74" t="s">
        <v>51</v>
      </c>
      <c r="B491" s="30"/>
      <c r="C491" s="1"/>
      <c r="D491" s="1"/>
      <c r="E491" s="1"/>
      <c r="F491" s="1"/>
      <c r="G491" s="1"/>
      <c r="H491" s="1"/>
      <c r="I491" s="1"/>
      <c r="J491" s="1"/>
      <c r="K491" s="35"/>
    </row>
    <row r="492">
      <c r="A492" s="1"/>
      <c r="B492" s="30">
        <v>12.0</v>
      </c>
      <c r="C492" s="164" t="s">
        <v>52</v>
      </c>
      <c r="D492" s="175"/>
      <c r="E492" s="175"/>
      <c r="F492" s="1"/>
      <c r="G492" s="1"/>
      <c r="H492" s="1"/>
      <c r="I492" s="36">
        <v>0.0</v>
      </c>
      <c r="J492" s="33" t="s">
        <v>45</v>
      </c>
      <c r="K492" s="27">
        <f>+K487*I492</f>
        <v>0</v>
      </c>
    </row>
    <row r="493">
      <c r="A493" s="1"/>
      <c r="B493" s="30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74" t="s">
        <v>53</v>
      </c>
      <c r="B494" s="30"/>
      <c r="C494" s="1"/>
      <c r="D494" s="1"/>
      <c r="E494" s="1"/>
      <c r="F494" s="1"/>
      <c r="G494" s="1"/>
      <c r="H494" s="1"/>
      <c r="I494" s="1"/>
      <c r="J494" s="1"/>
      <c r="K494" s="35"/>
    </row>
    <row r="495">
      <c r="A495" s="1"/>
      <c r="B495" s="30">
        <v>13.0</v>
      </c>
      <c r="C495" s="164" t="s">
        <v>54</v>
      </c>
      <c r="D495" s="175"/>
      <c r="E495" s="175"/>
      <c r="F495" s="1"/>
      <c r="G495" s="1"/>
      <c r="H495" s="1"/>
      <c r="I495" s="36">
        <v>0.0</v>
      </c>
      <c r="J495" s="33" t="s">
        <v>45</v>
      </c>
      <c r="K495" s="27">
        <f>+K487*I495</f>
        <v>0</v>
      </c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5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37" t="s">
        <v>57</v>
      </c>
      <c r="K497" s="27">
        <f>+K495+K492+K489+K487</f>
        <v>438.5</v>
      </c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5"/>
    </row>
    <row r="499">
      <c r="A499" s="1"/>
      <c r="B499" s="1"/>
      <c r="C499" s="1"/>
      <c r="D499" s="1"/>
      <c r="E499" s="1"/>
      <c r="F499" s="1"/>
      <c r="G499" s="1"/>
      <c r="H499" s="1"/>
      <c r="I499" s="32">
        <v>0.21</v>
      </c>
      <c r="J499" s="37" t="s">
        <v>61</v>
      </c>
      <c r="K499" s="57">
        <f>+K497*I499</f>
        <v>92.085</v>
      </c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5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42" t="s">
        <v>62</v>
      </c>
      <c r="K501" s="27">
        <f>+K499+K497</f>
        <v>530.585</v>
      </c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5">
      <c r="A505" s="1"/>
      <c r="B505" s="44" t="s">
        <v>65</v>
      </c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3" t="s">
        <v>1</v>
      </c>
      <c r="B507" s="34" t="s">
        <v>634</v>
      </c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5" t="s">
        <v>3</v>
      </c>
      <c r="B509" s="1"/>
      <c r="C509" s="6" t="s">
        <v>4</v>
      </c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7" t="s">
        <v>5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8" t="s">
        <v>6</v>
      </c>
      <c r="C512" s="9"/>
      <c r="D512" s="9"/>
      <c r="E512" s="9"/>
      <c r="F512" s="9"/>
      <c r="G512" s="9"/>
      <c r="H512" s="9"/>
      <c r="I512" s="9"/>
      <c r="J512" s="9"/>
      <c r="K512" s="9"/>
    </row>
    <row r="513">
      <c r="A513" s="10"/>
      <c r="B513" s="11" t="s">
        <v>7</v>
      </c>
      <c r="C513" s="12" t="s">
        <v>8</v>
      </c>
      <c r="D513" s="13"/>
      <c r="E513" s="11" t="s">
        <v>9</v>
      </c>
      <c r="F513" s="11" t="s">
        <v>10</v>
      </c>
      <c r="G513" s="11" t="s">
        <v>11</v>
      </c>
      <c r="H513" s="11" t="s">
        <v>10</v>
      </c>
      <c r="I513" s="14" t="s">
        <v>12</v>
      </c>
      <c r="J513" s="14" t="s">
        <v>10</v>
      </c>
      <c r="K513" s="14" t="s">
        <v>13</v>
      </c>
    </row>
    <row r="514">
      <c r="A514" s="10"/>
      <c r="B514" s="15">
        <v>1.0</v>
      </c>
      <c r="C514" s="46" t="s">
        <v>600</v>
      </c>
      <c r="D514" s="47"/>
      <c r="E514" s="17">
        <v>1.0</v>
      </c>
      <c r="F514" s="17" t="s">
        <v>10</v>
      </c>
      <c r="G514" s="17" t="s">
        <v>16</v>
      </c>
      <c r="H514" s="17" t="s">
        <v>16</v>
      </c>
      <c r="I514" s="18"/>
      <c r="J514" s="19"/>
      <c r="K514" s="18">
        <v>75.09</v>
      </c>
    </row>
    <row r="515">
      <c r="A515" s="10"/>
      <c r="B515" s="15">
        <v>2.0</v>
      </c>
      <c r="C515" s="46" t="s">
        <v>646</v>
      </c>
      <c r="D515" s="47"/>
      <c r="E515" s="17">
        <v>1.0</v>
      </c>
      <c r="F515" s="17" t="s">
        <v>10</v>
      </c>
      <c r="G515" s="17" t="s">
        <v>16</v>
      </c>
      <c r="H515" s="17" t="s">
        <v>16</v>
      </c>
      <c r="I515" s="18"/>
      <c r="J515" s="21"/>
      <c r="K515" s="18">
        <v>50.0</v>
      </c>
    </row>
    <row r="516">
      <c r="A516" s="10"/>
      <c r="B516" s="15">
        <v>3.0</v>
      </c>
      <c r="C516" s="16" t="s">
        <v>169</v>
      </c>
      <c r="E516" s="17">
        <v>2.0</v>
      </c>
      <c r="F516" s="17" t="s">
        <v>10</v>
      </c>
      <c r="G516" s="17" t="s">
        <v>16</v>
      </c>
      <c r="H516" s="17" t="s">
        <v>16</v>
      </c>
      <c r="I516" s="18"/>
      <c r="J516" s="17" t="s">
        <v>605</v>
      </c>
      <c r="K516" s="23">
        <v>300.0</v>
      </c>
    </row>
    <row r="517">
      <c r="A517" s="10"/>
      <c r="B517" s="15">
        <v>4.0</v>
      </c>
      <c r="C517" s="46" t="s">
        <v>58</v>
      </c>
      <c r="D517" s="47"/>
      <c r="E517" s="17">
        <v>1.0</v>
      </c>
      <c r="F517" s="17" t="s">
        <v>10</v>
      </c>
      <c r="G517" s="17" t="s">
        <v>16</v>
      </c>
      <c r="H517" s="17" t="s">
        <v>16</v>
      </c>
      <c r="I517" s="18"/>
      <c r="J517" s="19"/>
      <c r="K517" s="18">
        <v>45.0</v>
      </c>
    </row>
    <row r="518">
      <c r="A518" s="10"/>
      <c r="B518" s="15">
        <v>5.0</v>
      </c>
      <c r="C518" s="46" t="s">
        <v>113</v>
      </c>
      <c r="D518" s="47"/>
      <c r="E518" s="17">
        <v>1.0</v>
      </c>
      <c r="F518" s="17" t="s">
        <v>10</v>
      </c>
      <c r="G518" s="17" t="s">
        <v>16</v>
      </c>
      <c r="H518" s="17" t="s">
        <v>16</v>
      </c>
      <c r="I518" s="51"/>
      <c r="J518" s="52"/>
      <c r="K518" s="18">
        <v>10.0</v>
      </c>
    </row>
    <row r="519">
      <c r="A519" s="10"/>
      <c r="B519" s="17">
        <v>6.0</v>
      </c>
      <c r="C519" s="46" t="s">
        <v>621</v>
      </c>
      <c r="D519" s="47"/>
      <c r="E519" s="53"/>
      <c r="F519" s="53"/>
      <c r="G519" s="53"/>
      <c r="H519" s="53"/>
      <c r="I519" s="51"/>
      <c r="J519" s="53"/>
      <c r="K519" s="51">
        <v>3.5</v>
      </c>
    </row>
    <row r="520">
      <c r="A520" s="10"/>
      <c r="B520" s="17">
        <v>7.0</v>
      </c>
      <c r="C520" s="46" t="s">
        <v>626</v>
      </c>
      <c r="D520" s="47"/>
      <c r="E520" s="53"/>
      <c r="F520" s="53"/>
      <c r="G520" s="53"/>
      <c r="H520" s="53"/>
      <c r="I520" s="51"/>
      <c r="J520" s="53"/>
      <c r="K520" s="51">
        <v>25.0</v>
      </c>
    </row>
    <row r="521">
      <c r="A521" s="10"/>
      <c r="B521" s="56">
        <v>8.0</v>
      </c>
      <c r="C521" s="46"/>
      <c r="D521" s="47"/>
      <c r="E521" s="53"/>
      <c r="F521" s="53"/>
      <c r="G521" s="53"/>
      <c r="H521" s="53"/>
      <c r="I521" s="51"/>
      <c r="J521" s="53"/>
      <c r="K521" s="5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26" t="s">
        <v>45</v>
      </c>
      <c r="K522" s="27">
        <f>SUM(K514:K521)</f>
        <v>508.59</v>
      </c>
    </row>
    <row r="523">
      <c r="A523" s="28" t="s">
        <v>46</v>
      </c>
      <c r="B523" s="1"/>
      <c r="C523" s="1"/>
      <c r="D523" s="1"/>
      <c r="E523" s="1"/>
      <c r="F523" s="1"/>
      <c r="G523" s="1"/>
      <c r="H523" s="1"/>
      <c r="I523" s="1" t="s">
        <v>47</v>
      </c>
      <c r="J523" s="1"/>
      <c r="K523" s="29"/>
    </row>
    <row r="524">
      <c r="A524" s="1"/>
      <c r="B524" s="30">
        <v>11.0</v>
      </c>
      <c r="C524" s="6" t="s">
        <v>48</v>
      </c>
      <c r="D524" s="1"/>
      <c r="E524" s="1"/>
      <c r="F524" s="31" t="s">
        <v>49</v>
      </c>
      <c r="G524" s="1"/>
      <c r="H524" s="1"/>
      <c r="I524" s="32">
        <v>0.0</v>
      </c>
      <c r="J524" s="33" t="s">
        <v>45</v>
      </c>
      <c r="K524" s="27">
        <f>+K522*I524</f>
        <v>0</v>
      </c>
    </row>
    <row r="525">
      <c r="A525" s="1"/>
      <c r="B525" s="30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28" t="s">
        <v>51</v>
      </c>
      <c r="B526" s="30"/>
      <c r="C526" s="1"/>
      <c r="D526" s="1"/>
      <c r="E526" s="1"/>
      <c r="F526" s="1"/>
      <c r="G526" s="1"/>
      <c r="H526" s="1"/>
      <c r="I526" s="1"/>
      <c r="J526" s="1"/>
      <c r="K526" s="35"/>
    </row>
    <row r="527">
      <c r="A527" s="1"/>
      <c r="B527" s="30">
        <v>12.0</v>
      </c>
      <c r="C527" s="6" t="s">
        <v>52</v>
      </c>
      <c r="D527" s="1"/>
      <c r="E527" s="1"/>
      <c r="F527" s="1"/>
      <c r="G527" s="1"/>
      <c r="H527" s="1"/>
      <c r="I527" s="32">
        <v>0.0</v>
      </c>
      <c r="J527" s="33" t="s">
        <v>45</v>
      </c>
      <c r="K527" s="27">
        <f>+K522*I527</f>
        <v>0</v>
      </c>
    </row>
    <row r="528">
      <c r="A528" s="1"/>
      <c r="B528" s="30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28" t="s">
        <v>53</v>
      </c>
      <c r="B529" s="30"/>
      <c r="C529" s="1"/>
      <c r="D529" s="1"/>
      <c r="E529" s="1"/>
      <c r="F529" s="1"/>
      <c r="G529" s="1"/>
      <c r="H529" s="1"/>
      <c r="I529" s="1"/>
      <c r="J529" s="1"/>
      <c r="K529" s="35"/>
    </row>
    <row r="530">
      <c r="A530" s="1"/>
      <c r="B530" s="30">
        <v>13.0</v>
      </c>
      <c r="C530" s="6" t="s">
        <v>54</v>
      </c>
      <c r="D530" s="1"/>
      <c r="E530" s="1"/>
      <c r="F530" s="1"/>
      <c r="G530" s="1"/>
      <c r="H530" s="1"/>
      <c r="I530" s="32">
        <v>0.0</v>
      </c>
      <c r="J530" s="33" t="s">
        <v>45</v>
      </c>
      <c r="K530" s="27">
        <f>+K522*I530</f>
        <v>0</v>
      </c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5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37" t="s">
        <v>57</v>
      </c>
      <c r="K532" s="27">
        <f>+K530+K527+K524+K522</f>
        <v>508.59</v>
      </c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5"/>
    </row>
    <row r="534">
      <c r="A534" s="1"/>
      <c r="B534" s="1"/>
      <c r="C534" s="1"/>
      <c r="D534" s="1"/>
      <c r="E534" s="1"/>
      <c r="F534" s="1"/>
      <c r="G534" s="1"/>
      <c r="H534" s="1"/>
      <c r="I534" s="32">
        <v>0.18</v>
      </c>
      <c r="J534" s="37" t="s">
        <v>61</v>
      </c>
      <c r="K534" s="57">
        <f>+K532*I534</f>
        <v>91.5462</v>
      </c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5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42" t="s">
        <v>62</v>
      </c>
      <c r="K536" s="27">
        <f>+K534+K532</f>
        <v>600.1362</v>
      </c>
    </row>
    <row r="540">
      <c r="A540" s="1"/>
      <c r="B540" s="44" t="s">
        <v>65</v>
      </c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3" t="s">
        <v>1</v>
      </c>
      <c r="B542" s="34" t="s">
        <v>652</v>
      </c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5" t="s">
        <v>3</v>
      </c>
      <c r="B544" s="1"/>
      <c r="C544" s="6" t="s">
        <v>4</v>
      </c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7" t="s">
        <v>5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8" t="s">
        <v>6</v>
      </c>
      <c r="C547" s="9"/>
      <c r="D547" s="9"/>
      <c r="E547" s="9"/>
      <c r="F547" s="9"/>
      <c r="G547" s="9"/>
      <c r="H547" s="9"/>
      <c r="I547" s="9"/>
      <c r="J547" s="9"/>
      <c r="K547" s="9"/>
    </row>
    <row r="548">
      <c r="A548" s="10"/>
      <c r="B548" s="11" t="s">
        <v>7</v>
      </c>
      <c r="C548" s="12" t="s">
        <v>8</v>
      </c>
      <c r="D548" s="13"/>
      <c r="E548" s="11" t="s">
        <v>9</v>
      </c>
      <c r="F548" s="11" t="s">
        <v>10</v>
      </c>
      <c r="G548" s="11" t="s">
        <v>11</v>
      </c>
      <c r="H548" s="11" t="s">
        <v>10</v>
      </c>
      <c r="I548" s="14" t="s">
        <v>12</v>
      </c>
      <c r="J548" s="14" t="s">
        <v>10</v>
      </c>
      <c r="K548" s="14" t="s">
        <v>13</v>
      </c>
    </row>
    <row r="549">
      <c r="A549" s="10"/>
      <c r="B549" s="15">
        <v>1.0</v>
      </c>
      <c r="C549" s="46" t="s">
        <v>120</v>
      </c>
      <c r="D549" s="47"/>
      <c r="E549" s="17">
        <v>4.0</v>
      </c>
      <c r="F549" s="17" t="s">
        <v>181</v>
      </c>
      <c r="G549" s="17" t="s">
        <v>16</v>
      </c>
      <c r="H549" s="17" t="s">
        <v>16</v>
      </c>
      <c r="I549" s="18">
        <v>50.0</v>
      </c>
      <c r="J549" s="19" t="s">
        <v>182</v>
      </c>
      <c r="K549" s="18">
        <v>200.0</v>
      </c>
    </row>
    <row r="550">
      <c r="A550" s="10"/>
      <c r="B550" s="15">
        <v>2.0</v>
      </c>
      <c r="C550" s="46" t="s">
        <v>98</v>
      </c>
      <c r="D550" s="47"/>
      <c r="E550" s="17">
        <v>1.0</v>
      </c>
      <c r="F550" s="17" t="s">
        <v>181</v>
      </c>
      <c r="G550" s="17" t="s">
        <v>16</v>
      </c>
      <c r="H550" s="17" t="s">
        <v>16</v>
      </c>
      <c r="I550" s="18">
        <v>100.0</v>
      </c>
      <c r="J550" s="21" t="s">
        <v>183</v>
      </c>
      <c r="K550" s="18">
        <v>100.0</v>
      </c>
    </row>
    <row r="551">
      <c r="A551" s="10"/>
      <c r="B551" s="15">
        <v>3.0</v>
      </c>
      <c r="C551" s="16" t="s">
        <v>184</v>
      </c>
      <c r="E551" s="17">
        <v>1.0</v>
      </c>
      <c r="F551" s="17" t="s">
        <v>10</v>
      </c>
      <c r="G551" s="17" t="s">
        <v>16</v>
      </c>
      <c r="H551" s="17" t="s">
        <v>16</v>
      </c>
      <c r="I551" s="18">
        <v>79.0</v>
      </c>
      <c r="J551" s="17" t="s">
        <v>185</v>
      </c>
      <c r="K551" s="23">
        <v>79.0</v>
      </c>
    </row>
    <row r="552">
      <c r="A552" s="10"/>
      <c r="B552" s="15">
        <v>4.0</v>
      </c>
      <c r="C552" s="46" t="s">
        <v>186</v>
      </c>
      <c r="D552" s="47"/>
      <c r="E552" s="17">
        <v>4.0</v>
      </c>
      <c r="F552" s="17" t="s">
        <v>10</v>
      </c>
      <c r="G552" s="17" t="s">
        <v>16</v>
      </c>
      <c r="H552" s="17" t="s">
        <v>16</v>
      </c>
      <c r="I552" s="18">
        <v>140.0</v>
      </c>
      <c r="J552" s="19" t="s">
        <v>18</v>
      </c>
      <c r="K552" s="18">
        <v>18.67</v>
      </c>
    </row>
    <row r="553">
      <c r="A553" s="10"/>
      <c r="B553" s="15">
        <v>5.0</v>
      </c>
      <c r="C553" s="46" t="s">
        <v>188</v>
      </c>
      <c r="D553" s="47"/>
      <c r="E553" s="17">
        <v>1.0</v>
      </c>
      <c r="F553" s="17" t="s">
        <v>10</v>
      </c>
      <c r="G553" s="50" t="s">
        <v>16</v>
      </c>
      <c r="H553" s="17" t="s">
        <v>16</v>
      </c>
      <c r="I553" s="51">
        <v>49.0</v>
      </c>
      <c r="J553" s="52" t="s">
        <v>103</v>
      </c>
      <c r="K553" s="18">
        <v>49.0</v>
      </c>
    </row>
    <row r="554">
      <c r="A554" s="10"/>
      <c r="B554" s="17">
        <v>6.0</v>
      </c>
      <c r="C554" s="46" t="s">
        <v>190</v>
      </c>
      <c r="D554" s="47"/>
      <c r="E554" s="53">
        <v>6.0</v>
      </c>
      <c r="F554" s="53" t="s">
        <v>17</v>
      </c>
      <c r="G554" s="53" t="s">
        <v>191</v>
      </c>
      <c r="H554" s="53" t="s">
        <v>192</v>
      </c>
      <c r="I554" s="51">
        <v>260.0</v>
      </c>
      <c r="J554" s="53" t="s">
        <v>194</v>
      </c>
      <c r="K554" s="51">
        <v>65.91</v>
      </c>
    </row>
    <row r="555">
      <c r="A555" s="10"/>
      <c r="B555" s="17">
        <v>7.0</v>
      </c>
      <c r="C555" s="46" t="s">
        <v>110</v>
      </c>
      <c r="D555" s="47"/>
      <c r="E555" s="53">
        <v>6.0</v>
      </c>
      <c r="F555" s="53" t="s">
        <v>17</v>
      </c>
      <c r="G555" s="53" t="s">
        <v>191</v>
      </c>
      <c r="H555" s="53" t="s">
        <v>192</v>
      </c>
      <c r="I555" s="56">
        <v>360.0</v>
      </c>
      <c r="J555" s="53" t="s">
        <v>194</v>
      </c>
      <c r="K555" s="56">
        <v>91.25</v>
      </c>
    </row>
    <row r="556">
      <c r="A556" s="10"/>
      <c r="B556" s="55"/>
      <c r="C556" s="46" t="s">
        <v>89</v>
      </c>
      <c r="D556" s="47"/>
      <c r="E556" s="53">
        <v>2.0</v>
      </c>
      <c r="F556" s="53" t="s">
        <v>121</v>
      </c>
      <c r="G556" s="50">
        <v>16.0</v>
      </c>
      <c r="H556" s="17" t="s">
        <v>179</v>
      </c>
      <c r="I556" s="51">
        <v>399.0</v>
      </c>
      <c r="J556" s="53" t="s">
        <v>236</v>
      </c>
      <c r="K556" s="51">
        <v>368.08</v>
      </c>
    </row>
    <row r="557">
      <c r="A557" s="10"/>
      <c r="B557" s="55"/>
      <c r="C557" s="46" t="s">
        <v>206</v>
      </c>
      <c r="D557" s="47"/>
      <c r="E557" s="53">
        <v>2.0</v>
      </c>
      <c r="F557" s="53" t="s">
        <v>10</v>
      </c>
      <c r="G557" s="50" t="s">
        <v>16</v>
      </c>
      <c r="H557" s="17" t="s">
        <v>16</v>
      </c>
      <c r="I557" s="51">
        <v>95.0</v>
      </c>
      <c r="J557" s="53" t="s">
        <v>209</v>
      </c>
      <c r="K557" s="51">
        <v>190.0</v>
      </c>
    </row>
    <row r="558">
      <c r="A558" s="10"/>
      <c r="B558" s="55"/>
      <c r="C558" s="46" t="s">
        <v>113</v>
      </c>
      <c r="D558" s="47"/>
      <c r="E558" s="53">
        <v>1.0</v>
      </c>
      <c r="F558" s="53" t="s">
        <v>10</v>
      </c>
      <c r="G558" s="50" t="s">
        <v>16</v>
      </c>
      <c r="H558" s="17" t="s">
        <v>16</v>
      </c>
      <c r="I558" s="51">
        <v>99.0</v>
      </c>
      <c r="J558" s="53"/>
      <c r="K558" s="51">
        <v>15.0</v>
      </c>
    </row>
    <row r="559">
      <c r="A559" s="10"/>
      <c r="B559" s="55"/>
      <c r="C559" s="46" t="s">
        <v>42</v>
      </c>
      <c r="D559" s="47"/>
      <c r="E559" s="53">
        <v>2.0</v>
      </c>
      <c r="F559" s="53" t="s">
        <v>10</v>
      </c>
      <c r="G559" s="80" t="s">
        <v>16</v>
      </c>
      <c r="H559" s="53" t="s">
        <v>16</v>
      </c>
      <c r="I559" s="51">
        <v>350.0</v>
      </c>
      <c r="J559" s="53" t="s">
        <v>43</v>
      </c>
      <c r="K559" s="51">
        <v>6.09</v>
      </c>
    </row>
    <row r="560">
      <c r="A560" s="10"/>
      <c r="B560" s="56"/>
      <c r="C560" s="46" t="s">
        <v>246</v>
      </c>
      <c r="D560" s="47"/>
      <c r="E560" s="56">
        <v>2.0</v>
      </c>
      <c r="F560" s="53" t="s">
        <v>10</v>
      </c>
      <c r="G560" s="80" t="s">
        <v>16</v>
      </c>
      <c r="H560" s="53" t="s">
        <v>16</v>
      </c>
      <c r="I560" s="56">
        <v>3.0</v>
      </c>
      <c r="J560" s="56" t="s">
        <v>253</v>
      </c>
      <c r="K560" s="56">
        <v>6.0</v>
      </c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26" t="s">
        <v>45</v>
      </c>
      <c r="K561" s="27">
        <f>SUM(K549:K559)</f>
        <v>1183</v>
      </c>
    </row>
    <row r="562">
      <c r="A562" s="28" t="s">
        <v>46</v>
      </c>
      <c r="B562" s="1"/>
      <c r="C562" s="1"/>
      <c r="D562" s="1"/>
      <c r="E562" s="1"/>
      <c r="F562" s="1"/>
      <c r="G562" s="1"/>
      <c r="H562" s="1"/>
      <c r="I562" s="1" t="s">
        <v>47</v>
      </c>
      <c r="J562" s="1"/>
      <c r="K562" s="29"/>
    </row>
    <row r="563">
      <c r="A563" s="1"/>
      <c r="B563" s="30">
        <v>11.0</v>
      </c>
      <c r="C563" s="6" t="s">
        <v>48</v>
      </c>
      <c r="D563" s="1"/>
      <c r="E563" s="1"/>
      <c r="F563" s="31" t="s">
        <v>49</v>
      </c>
      <c r="G563" s="1"/>
      <c r="H563" s="1"/>
      <c r="I563" s="32">
        <v>0.1</v>
      </c>
      <c r="J563" s="33" t="s">
        <v>45</v>
      </c>
      <c r="K563" s="27">
        <f>+K561*I563</f>
        <v>118.3</v>
      </c>
    </row>
    <row r="564">
      <c r="A564" s="1"/>
      <c r="B564" s="30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28" t="s">
        <v>51</v>
      </c>
      <c r="B565" s="30"/>
      <c r="C565" s="1"/>
      <c r="D565" s="1"/>
      <c r="E565" s="1"/>
      <c r="F565" s="1"/>
      <c r="G565" s="1"/>
      <c r="H565" s="1"/>
      <c r="I565" s="1"/>
      <c r="J565" s="1"/>
      <c r="K565" s="35"/>
    </row>
    <row r="566">
      <c r="A566" s="1"/>
      <c r="B566" s="30">
        <v>12.0</v>
      </c>
      <c r="C566" s="6" t="s">
        <v>52</v>
      </c>
      <c r="D566" s="1"/>
      <c r="E566" s="1"/>
      <c r="F566" s="1"/>
      <c r="G566" s="1"/>
      <c r="H566" s="1"/>
      <c r="I566" s="32">
        <v>0.1</v>
      </c>
      <c r="J566" s="33" t="s">
        <v>45</v>
      </c>
      <c r="K566" s="27">
        <f>+K561*I566</f>
        <v>118.3</v>
      </c>
    </row>
    <row r="567">
      <c r="A567" s="1"/>
      <c r="B567" s="30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28" t="s">
        <v>53</v>
      </c>
      <c r="B568" s="30"/>
      <c r="C568" s="1"/>
      <c r="D568" s="1"/>
      <c r="E568" s="1"/>
      <c r="F568" s="1"/>
      <c r="G568" s="1"/>
      <c r="H568" s="1"/>
      <c r="I568" s="1"/>
      <c r="J568" s="1"/>
      <c r="K568" s="35"/>
    </row>
    <row r="569">
      <c r="A569" s="1"/>
      <c r="B569" s="30">
        <v>13.0</v>
      </c>
      <c r="C569" s="6" t="s">
        <v>54</v>
      </c>
      <c r="D569" s="1"/>
      <c r="E569" s="1"/>
      <c r="F569" s="1"/>
      <c r="G569" s="1"/>
      <c r="H569" s="1"/>
      <c r="I569" s="32">
        <v>0.0</v>
      </c>
      <c r="J569" s="33" t="s">
        <v>45</v>
      </c>
      <c r="K569" s="27">
        <f>+K561*I569</f>
        <v>0</v>
      </c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35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37" t="s">
        <v>57</v>
      </c>
      <c r="K571" s="27">
        <f>+K569+K566+K563+K561</f>
        <v>1419.6</v>
      </c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35"/>
    </row>
    <row r="573">
      <c r="A573" s="1"/>
      <c r="B573" s="1"/>
      <c r="C573" s="1"/>
      <c r="D573" s="1"/>
      <c r="E573" s="1"/>
      <c r="F573" s="1"/>
      <c r="G573" s="1"/>
      <c r="H573" s="1"/>
      <c r="I573" s="32">
        <v>0.28</v>
      </c>
      <c r="J573" s="37" t="s">
        <v>61</v>
      </c>
      <c r="K573" s="57">
        <f>+K571*I573</f>
        <v>397.488</v>
      </c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35"/>
    </row>
    <row r="575">
      <c r="A575" s="1"/>
      <c r="B575" s="1"/>
      <c r="C575" s="1"/>
      <c r="D575" s="1"/>
      <c r="E575" s="1"/>
      <c r="F575" s="1"/>
      <c r="G575" s="1"/>
      <c r="H575" s="1"/>
      <c r="I575" s="41"/>
      <c r="J575" s="42" t="s">
        <v>62</v>
      </c>
      <c r="K575" s="27">
        <f>+K573+K571</f>
        <v>1817.088</v>
      </c>
    </row>
    <row r="577">
      <c r="J577" s="42" t="s">
        <v>62</v>
      </c>
      <c r="K577" s="43">
        <f>+K575/2</f>
        <v>908.544</v>
      </c>
    </row>
  </sheetData>
  <mergeCells count="216">
    <mergeCell ref="C199:D199"/>
    <mergeCell ref="C200:D200"/>
    <mergeCell ref="C190:D190"/>
    <mergeCell ref="C12:D12"/>
    <mergeCell ref="C9:D9"/>
    <mergeCell ref="C11:D11"/>
    <mergeCell ref="C10:D10"/>
    <mergeCell ref="C56:D56"/>
    <mergeCell ref="C55:D55"/>
    <mergeCell ref="C53:D53"/>
    <mergeCell ref="C54:D54"/>
    <mergeCell ref="C16:D16"/>
    <mergeCell ref="C17:D17"/>
    <mergeCell ref="C15:D15"/>
    <mergeCell ref="C18:D18"/>
    <mergeCell ref="C19:D19"/>
    <mergeCell ref="C20:D20"/>
    <mergeCell ref="C59:D59"/>
    <mergeCell ref="C61:D61"/>
    <mergeCell ref="C64:D64"/>
    <mergeCell ref="C63:D63"/>
    <mergeCell ref="C100:D100"/>
    <mergeCell ref="C96:D96"/>
    <mergeCell ref="C97:D97"/>
    <mergeCell ref="C95:D95"/>
    <mergeCell ref="C101:D101"/>
    <mergeCell ref="C115:D115"/>
    <mergeCell ref="C113:D113"/>
    <mergeCell ref="C153:D153"/>
    <mergeCell ref="C154:D154"/>
    <mergeCell ref="C148:D148"/>
    <mergeCell ref="C155:D155"/>
    <mergeCell ref="C112:D112"/>
    <mergeCell ref="C111:D111"/>
    <mergeCell ref="C194:D194"/>
    <mergeCell ref="C192:D192"/>
    <mergeCell ref="C193:D193"/>
    <mergeCell ref="C191:D191"/>
    <mergeCell ref="C195:D195"/>
    <mergeCell ref="C196:D196"/>
    <mergeCell ref="C198:D198"/>
    <mergeCell ref="C197:D197"/>
    <mergeCell ref="C106:D106"/>
    <mergeCell ref="C107:D107"/>
    <mergeCell ref="C108:D108"/>
    <mergeCell ref="C147:D147"/>
    <mergeCell ref="C146:D146"/>
    <mergeCell ref="C189:D189"/>
    <mergeCell ref="C188:D188"/>
    <mergeCell ref="B269:K269"/>
    <mergeCell ref="B276:K276"/>
    <mergeCell ref="C234:D234"/>
    <mergeCell ref="C233:D233"/>
    <mergeCell ref="C231:D231"/>
    <mergeCell ref="C235:D235"/>
    <mergeCell ref="C232:D232"/>
    <mergeCell ref="C240:D240"/>
    <mergeCell ref="C241:D241"/>
    <mergeCell ref="C238:D238"/>
    <mergeCell ref="C239:D239"/>
    <mergeCell ref="B94:K94"/>
    <mergeCell ref="B87:K87"/>
    <mergeCell ref="B52:K52"/>
    <mergeCell ref="B45:K45"/>
    <mergeCell ref="B1:K1"/>
    <mergeCell ref="B8:K8"/>
    <mergeCell ref="M23:N23"/>
    <mergeCell ref="C237:D237"/>
    <mergeCell ref="C236:D236"/>
    <mergeCell ref="B228:K228"/>
    <mergeCell ref="B221:K221"/>
    <mergeCell ref="B145:K145"/>
    <mergeCell ref="B138:K138"/>
    <mergeCell ref="L288:M288"/>
    <mergeCell ref="C515:D515"/>
    <mergeCell ref="C484:D484"/>
    <mergeCell ref="C485:D485"/>
    <mergeCell ref="C486:D486"/>
    <mergeCell ref="C441:D441"/>
    <mergeCell ref="C442:D442"/>
    <mergeCell ref="C480:D480"/>
    <mergeCell ref="C447:D447"/>
    <mergeCell ref="C479:D479"/>
    <mergeCell ref="C478:D478"/>
    <mergeCell ref="C449:D449"/>
    <mergeCell ref="C448:D448"/>
    <mergeCell ref="C513:D513"/>
    <mergeCell ref="B512:K512"/>
    <mergeCell ref="B505:K505"/>
    <mergeCell ref="B477:K477"/>
    <mergeCell ref="B428:K428"/>
    <mergeCell ref="B435:K435"/>
    <mergeCell ref="B470:K470"/>
    <mergeCell ref="C514:D514"/>
    <mergeCell ref="B547:K547"/>
    <mergeCell ref="B540:K540"/>
    <mergeCell ref="C550:D550"/>
    <mergeCell ref="C549:D549"/>
    <mergeCell ref="B185:K185"/>
    <mergeCell ref="B178:K178"/>
    <mergeCell ref="C287:D287"/>
    <mergeCell ref="C288:D288"/>
    <mergeCell ref="B309:K309"/>
    <mergeCell ref="B316:K316"/>
    <mergeCell ref="C320:D320"/>
    <mergeCell ref="C328:D328"/>
    <mergeCell ref="C327:D327"/>
    <mergeCell ref="B387:K387"/>
    <mergeCell ref="B394:K394"/>
    <mergeCell ref="B354:K354"/>
    <mergeCell ref="B347:K347"/>
    <mergeCell ref="C438:D438"/>
    <mergeCell ref="C436:D436"/>
    <mergeCell ref="C404:D404"/>
    <mergeCell ref="C405:D405"/>
    <mergeCell ref="C406:D406"/>
    <mergeCell ref="C439:D439"/>
    <mergeCell ref="C440:D440"/>
    <mergeCell ref="C24:D24"/>
    <mergeCell ref="C58:D58"/>
    <mergeCell ref="C57:D57"/>
    <mergeCell ref="C60:D60"/>
    <mergeCell ref="C62:D62"/>
    <mergeCell ref="C102:D102"/>
    <mergeCell ref="C99:D99"/>
    <mergeCell ref="C105:D105"/>
    <mergeCell ref="C103:D103"/>
    <mergeCell ref="C14:D14"/>
    <mergeCell ref="C13:D13"/>
    <mergeCell ref="C22:D22"/>
    <mergeCell ref="C21:D21"/>
    <mergeCell ref="C104:D104"/>
    <mergeCell ref="C98:D98"/>
    <mergeCell ref="C551:D551"/>
    <mergeCell ref="C552:D552"/>
    <mergeCell ref="C557:D557"/>
    <mergeCell ref="C558:D558"/>
    <mergeCell ref="C516:D516"/>
    <mergeCell ref="C520:D520"/>
    <mergeCell ref="C521:D521"/>
    <mergeCell ref="C517:D517"/>
    <mergeCell ref="C518:D518"/>
    <mergeCell ref="C519:D519"/>
    <mergeCell ref="C559:D559"/>
    <mergeCell ref="C560:D560"/>
    <mergeCell ref="C556:D556"/>
    <mergeCell ref="C554:D554"/>
    <mergeCell ref="C553:D553"/>
    <mergeCell ref="C555:D555"/>
    <mergeCell ref="C548:D548"/>
    <mergeCell ref="C363:D363"/>
    <mergeCell ref="C362:D362"/>
    <mergeCell ref="C364:D364"/>
    <mergeCell ref="C366:D366"/>
    <mergeCell ref="C365:D365"/>
    <mergeCell ref="C400:D400"/>
    <mergeCell ref="C401:D401"/>
    <mergeCell ref="C399:D399"/>
    <mergeCell ref="C397:D397"/>
    <mergeCell ref="C398:D398"/>
    <mergeCell ref="C396:D396"/>
    <mergeCell ref="C395:D395"/>
    <mergeCell ref="C359:D359"/>
    <mergeCell ref="C360:D360"/>
    <mergeCell ref="C356:D356"/>
    <mergeCell ref="C357:D357"/>
    <mergeCell ref="C149:D149"/>
    <mergeCell ref="C156:D156"/>
    <mergeCell ref="C150:D150"/>
    <mergeCell ref="C151:D151"/>
    <mergeCell ref="C152:D152"/>
    <mergeCell ref="C230:D230"/>
    <mergeCell ref="C229:D229"/>
    <mergeCell ref="C186:D186"/>
    <mergeCell ref="C187:D187"/>
    <mergeCell ref="C110:D110"/>
    <mergeCell ref="C109:D109"/>
    <mergeCell ref="C157:D157"/>
    <mergeCell ref="C285:D285"/>
    <mergeCell ref="C321:D321"/>
    <mergeCell ref="C242:D242"/>
    <mergeCell ref="C246:D246"/>
    <mergeCell ref="C244:D244"/>
    <mergeCell ref="C243:D243"/>
    <mergeCell ref="C245:D245"/>
    <mergeCell ref="C483:D483"/>
    <mergeCell ref="C282:D282"/>
    <mergeCell ref="C358:D358"/>
    <mergeCell ref="C361:D361"/>
    <mergeCell ref="C355:D355"/>
    <mergeCell ref="C322:D322"/>
    <mergeCell ref="C323:D323"/>
    <mergeCell ref="C324:D324"/>
    <mergeCell ref="C325:D325"/>
    <mergeCell ref="C326:D326"/>
    <mergeCell ref="C286:D286"/>
    <mergeCell ref="C289:D289"/>
    <mergeCell ref="C278:D278"/>
    <mergeCell ref="C277:D277"/>
    <mergeCell ref="C319:D319"/>
    <mergeCell ref="C317:D317"/>
    <mergeCell ref="C318:D318"/>
    <mergeCell ref="C283:D283"/>
    <mergeCell ref="C284:D284"/>
    <mergeCell ref="C279:D279"/>
    <mergeCell ref="C281:D281"/>
    <mergeCell ref="C280:D280"/>
    <mergeCell ref="C443:D443"/>
    <mergeCell ref="C437:D437"/>
    <mergeCell ref="C482:D482"/>
    <mergeCell ref="C481:D481"/>
    <mergeCell ref="C403:D403"/>
    <mergeCell ref="C402:D402"/>
    <mergeCell ref="C446:D446"/>
    <mergeCell ref="C445:D445"/>
    <mergeCell ref="C444:D4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2" t="s">
        <v>0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3" t="s">
        <v>1</v>
      </c>
      <c r="B3" s="4" t="s">
        <v>2</v>
      </c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5" t="s">
        <v>3</v>
      </c>
      <c r="B5" s="1"/>
      <c r="C5" s="6" t="s">
        <v>4</v>
      </c>
      <c r="D5" s="1"/>
      <c r="E5" s="1"/>
      <c r="F5" s="1"/>
      <c r="G5" s="1"/>
      <c r="H5" s="1"/>
      <c r="I5" s="1"/>
      <c r="J5" s="1"/>
      <c r="K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>
      <c r="A7" s="7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>
      <c r="A8" s="1"/>
      <c r="B8" s="8" t="s">
        <v>6</v>
      </c>
      <c r="C8" s="9"/>
      <c r="D8" s="9"/>
      <c r="E8" s="9"/>
      <c r="F8" s="9"/>
      <c r="G8" s="9"/>
      <c r="H8" s="9"/>
      <c r="I8" s="9"/>
      <c r="J8" s="9"/>
      <c r="K8" s="9"/>
    </row>
    <row r="9">
      <c r="A9" s="10"/>
      <c r="B9" s="11" t="s">
        <v>7</v>
      </c>
      <c r="C9" s="12" t="s">
        <v>8</v>
      </c>
      <c r="D9" s="13"/>
      <c r="E9" s="11" t="s">
        <v>9</v>
      </c>
      <c r="F9" s="11" t="s">
        <v>10</v>
      </c>
      <c r="G9" s="11" t="s">
        <v>11</v>
      </c>
      <c r="H9" s="11" t="s">
        <v>10</v>
      </c>
      <c r="I9" s="14" t="s">
        <v>12</v>
      </c>
      <c r="J9" s="14" t="s">
        <v>10</v>
      </c>
      <c r="K9" s="14" t="s">
        <v>13</v>
      </c>
    </row>
    <row r="10">
      <c r="A10" s="10"/>
      <c r="B10" s="15">
        <v>1.0</v>
      </c>
      <c r="C10" s="16" t="s">
        <v>14</v>
      </c>
      <c r="E10" s="17">
        <v>6.0</v>
      </c>
      <c r="F10" s="17" t="s">
        <v>15</v>
      </c>
      <c r="G10" s="17" t="s">
        <v>16</v>
      </c>
      <c r="H10" s="17" t="s">
        <v>17</v>
      </c>
      <c r="I10" s="18">
        <v>140.0</v>
      </c>
      <c r="J10" s="19" t="s">
        <v>18</v>
      </c>
      <c r="K10" s="18">
        <v>28.0</v>
      </c>
    </row>
    <row r="11">
      <c r="A11" s="10"/>
      <c r="B11" s="15">
        <v>2.0</v>
      </c>
      <c r="C11" s="16" t="s">
        <v>19</v>
      </c>
      <c r="E11" s="17">
        <v>1.0</v>
      </c>
      <c r="F11" s="17" t="s">
        <v>20</v>
      </c>
      <c r="G11" s="17">
        <v>4.0</v>
      </c>
      <c r="H11" s="17" t="s">
        <v>17</v>
      </c>
      <c r="I11" s="18">
        <v>132.0</v>
      </c>
      <c r="J11" s="19" t="s">
        <v>21</v>
      </c>
      <c r="K11" s="20">
        <v>6.6</v>
      </c>
    </row>
    <row r="12">
      <c r="A12" s="10"/>
      <c r="B12" s="15">
        <v>3.0</v>
      </c>
      <c r="C12" s="16" t="s">
        <v>22</v>
      </c>
      <c r="E12" s="17">
        <v>1.0</v>
      </c>
      <c r="F12" s="17" t="s">
        <v>20</v>
      </c>
      <c r="G12" s="17">
        <v>5.0</v>
      </c>
      <c r="H12" s="17" t="s">
        <v>17</v>
      </c>
      <c r="I12" s="18">
        <v>249.0</v>
      </c>
      <c r="J12" s="21" t="s">
        <v>23</v>
      </c>
      <c r="K12" s="20">
        <v>15.56</v>
      </c>
    </row>
    <row r="13">
      <c r="A13" s="10"/>
      <c r="B13" s="15">
        <v>4.0</v>
      </c>
      <c r="C13" s="16" t="s">
        <v>24</v>
      </c>
      <c r="E13" s="17" t="s">
        <v>25</v>
      </c>
      <c r="F13" s="17" t="s">
        <v>20</v>
      </c>
      <c r="G13" s="17">
        <v>8.0</v>
      </c>
      <c r="H13" s="17" t="s">
        <v>17</v>
      </c>
      <c r="I13" s="18">
        <v>149.0</v>
      </c>
      <c r="J13" s="19" t="s">
        <v>26</v>
      </c>
      <c r="K13" s="20">
        <v>14.9</v>
      </c>
    </row>
    <row r="14">
      <c r="A14" s="10"/>
      <c r="B14" s="15">
        <v>5.0</v>
      </c>
      <c r="C14" s="16" t="s">
        <v>27</v>
      </c>
      <c r="E14" s="17">
        <v>1.0</v>
      </c>
      <c r="F14" s="17" t="s">
        <v>20</v>
      </c>
      <c r="G14" s="17">
        <v>5.0</v>
      </c>
      <c r="H14" s="17" t="s">
        <v>17</v>
      </c>
      <c r="I14" s="18">
        <v>454.0</v>
      </c>
      <c r="J14" s="19" t="s">
        <v>28</v>
      </c>
      <c r="K14" s="18">
        <v>35.47</v>
      </c>
    </row>
    <row r="15">
      <c r="A15" s="10"/>
      <c r="B15" s="15">
        <v>6.0</v>
      </c>
      <c r="C15" s="16" t="s">
        <v>29</v>
      </c>
      <c r="E15" s="22">
        <v>42767.0</v>
      </c>
      <c r="F15" s="17" t="s">
        <v>20</v>
      </c>
      <c r="G15" s="17">
        <v>3.0</v>
      </c>
      <c r="H15" s="17" t="s">
        <v>17</v>
      </c>
      <c r="I15" s="18">
        <v>119.0</v>
      </c>
      <c r="J15" s="19" t="s">
        <v>30</v>
      </c>
      <c r="K15" s="18">
        <v>51.0</v>
      </c>
    </row>
    <row r="16">
      <c r="A16" s="10"/>
      <c r="B16" s="15">
        <v>7.0</v>
      </c>
      <c r="C16" s="16" t="s">
        <v>31</v>
      </c>
      <c r="E16" s="17">
        <v>2.0</v>
      </c>
      <c r="F16" s="17" t="s">
        <v>32</v>
      </c>
      <c r="G16" s="17" t="s">
        <v>33</v>
      </c>
      <c r="H16" s="17" t="s">
        <v>17</v>
      </c>
      <c r="I16" s="18">
        <v>55.0</v>
      </c>
      <c r="J16" s="19" t="s">
        <v>34</v>
      </c>
      <c r="K16" s="18">
        <v>0.57</v>
      </c>
    </row>
    <row r="17">
      <c r="A17" s="10"/>
      <c r="B17" s="15">
        <v>8.0</v>
      </c>
      <c r="C17" s="16" t="s">
        <v>35</v>
      </c>
      <c r="E17" s="17">
        <v>2.0</v>
      </c>
      <c r="F17" s="17" t="s">
        <v>32</v>
      </c>
      <c r="G17" s="17" t="s">
        <v>36</v>
      </c>
      <c r="H17" s="17" t="s">
        <v>17</v>
      </c>
      <c r="I17" s="18">
        <v>77.0</v>
      </c>
      <c r="J17" s="19" t="s">
        <v>37</v>
      </c>
      <c r="K17" s="20">
        <v>1.35</v>
      </c>
    </row>
    <row r="18">
      <c r="A18" s="10"/>
      <c r="B18" s="15">
        <v>9.0</v>
      </c>
      <c r="C18" s="16" t="s">
        <v>38</v>
      </c>
      <c r="E18" s="17">
        <v>2.0</v>
      </c>
      <c r="F18" s="17" t="s">
        <v>32</v>
      </c>
      <c r="G18" s="17" t="s">
        <v>33</v>
      </c>
      <c r="H18" s="17" t="s">
        <v>17</v>
      </c>
      <c r="I18" s="18">
        <v>179.0</v>
      </c>
      <c r="J18" s="17" t="s">
        <v>39</v>
      </c>
      <c r="K18" s="18">
        <v>51.14</v>
      </c>
    </row>
    <row r="19">
      <c r="A19" s="10"/>
      <c r="B19" s="17">
        <v>10.0</v>
      </c>
      <c r="C19" s="16" t="s">
        <v>40</v>
      </c>
      <c r="E19" s="17">
        <v>15.0</v>
      </c>
      <c r="F19" s="17" t="s">
        <v>15</v>
      </c>
      <c r="G19" s="17" t="s">
        <v>16</v>
      </c>
      <c r="H19" s="17" t="s">
        <v>16</v>
      </c>
      <c r="I19" s="18">
        <v>235.0</v>
      </c>
      <c r="J19" s="17" t="s">
        <v>41</v>
      </c>
      <c r="K19" s="23"/>
    </row>
    <row r="20">
      <c r="A20" s="10"/>
      <c r="B20" s="17">
        <v>11.0</v>
      </c>
      <c r="C20" s="16" t="s">
        <v>42</v>
      </c>
      <c r="E20" s="17">
        <v>12.0</v>
      </c>
      <c r="F20" s="17" t="s">
        <v>15</v>
      </c>
      <c r="G20" s="17" t="s">
        <v>16</v>
      </c>
      <c r="H20" s="17" t="s">
        <v>16</v>
      </c>
      <c r="I20" s="18">
        <v>350.0</v>
      </c>
      <c r="J20" s="17" t="s">
        <v>43</v>
      </c>
      <c r="K20" s="23">
        <v>36.52</v>
      </c>
    </row>
    <row r="21">
      <c r="A21" s="10"/>
      <c r="B21" s="17">
        <v>12.0</v>
      </c>
      <c r="C21" s="16"/>
      <c r="E21" s="17"/>
      <c r="F21" s="17"/>
      <c r="G21" s="17"/>
      <c r="H21" s="17"/>
      <c r="I21" s="18"/>
      <c r="J21" s="17"/>
      <c r="K21" s="23"/>
    </row>
    <row r="22">
      <c r="A22" s="10"/>
      <c r="B22" s="17">
        <v>13.0</v>
      </c>
      <c r="C22" s="16" t="s">
        <v>44</v>
      </c>
      <c r="E22" s="17">
        <v>12.0</v>
      </c>
      <c r="F22" s="17" t="s">
        <v>15</v>
      </c>
      <c r="G22" s="17" t="s">
        <v>16</v>
      </c>
      <c r="H22" s="17" t="s">
        <v>16</v>
      </c>
      <c r="I22" s="18">
        <v>108.0</v>
      </c>
      <c r="J22" s="17">
        <v>250.0</v>
      </c>
      <c r="K22" s="23">
        <v>6.48</v>
      </c>
    </row>
    <row r="23">
      <c r="A23" s="10"/>
      <c r="B23" s="17">
        <v>14.0</v>
      </c>
      <c r="E23" s="17"/>
      <c r="F23" s="17"/>
      <c r="G23" s="17"/>
      <c r="H23" s="17"/>
      <c r="I23" s="18"/>
      <c r="J23" s="17"/>
    </row>
    <row r="24">
      <c r="A24" s="10"/>
      <c r="B24" s="15"/>
      <c r="E24" s="15"/>
      <c r="F24" s="15"/>
      <c r="G24" s="15"/>
      <c r="H24" s="15"/>
      <c r="I24" s="24"/>
      <c r="J24" s="15"/>
      <c r="K24" s="25"/>
    </row>
    <row r="25">
      <c r="A25" s="1"/>
      <c r="B25" s="1"/>
      <c r="C25" s="1"/>
      <c r="D25" s="1"/>
      <c r="E25" s="1"/>
      <c r="F25" s="1"/>
      <c r="G25" s="1"/>
      <c r="H25" s="1"/>
      <c r="I25" s="1"/>
      <c r="J25" s="26" t="s">
        <v>45</v>
      </c>
      <c r="K25" s="27">
        <f>SUM(K10:K24)</f>
        <v>247.59</v>
      </c>
    </row>
    <row r="26">
      <c r="A26" s="28" t="s">
        <v>46</v>
      </c>
      <c r="B26" s="1"/>
      <c r="C26" s="1"/>
      <c r="D26" s="1"/>
      <c r="E26" s="1"/>
      <c r="F26" s="1"/>
      <c r="G26" s="1"/>
      <c r="H26" s="1"/>
      <c r="I26" s="1" t="s">
        <v>47</v>
      </c>
      <c r="J26" s="1"/>
      <c r="K26" s="29"/>
    </row>
    <row r="27">
      <c r="A27" s="1"/>
      <c r="B27" s="30">
        <v>11.0</v>
      </c>
      <c r="C27" s="6" t="s">
        <v>48</v>
      </c>
      <c r="D27" s="1"/>
      <c r="E27" s="1"/>
      <c r="F27" s="31" t="s">
        <v>49</v>
      </c>
      <c r="G27" s="1"/>
      <c r="H27" s="1"/>
      <c r="I27" s="32">
        <v>0.15</v>
      </c>
      <c r="J27" s="33" t="s">
        <v>45</v>
      </c>
      <c r="K27" s="27">
        <f>+K25*I27</f>
        <v>37.1385</v>
      </c>
    </row>
    <row r="28">
      <c r="A28" s="1"/>
      <c r="B28" s="30"/>
      <c r="C28" s="1"/>
      <c r="D28" s="1"/>
      <c r="E28" s="1"/>
      <c r="F28" s="1"/>
      <c r="G28" s="1"/>
      <c r="H28" s="1"/>
      <c r="I28" s="1"/>
      <c r="J28" s="1"/>
      <c r="K28" s="1"/>
    </row>
    <row r="29">
      <c r="A29" s="28" t="s">
        <v>51</v>
      </c>
      <c r="B29" s="30"/>
      <c r="C29" s="1"/>
      <c r="D29" s="1"/>
      <c r="E29" s="1"/>
      <c r="F29" s="1"/>
      <c r="G29" s="1"/>
      <c r="H29" s="1"/>
      <c r="I29" s="1"/>
      <c r="J29" s="1"/>
      <c r="K29" s="35"/>
    </row>
    <row r="30">
      <c r="A30" s="1"/>
      <c r="B30" s="30">
        <v>12.0</v>
      </c>
      <c r="C30" s="6" t="s">
        <v>52</v>
      </c>
      <c r="D30" s="1"/>
      <c r="E30" s="1"/>
      <c r="F30" s="1"/>
      <c r="G30" s="1"/>
      <c r="H30" s="1"/>
      <c r="I30" s="32">
        <v>0.3</v>
      </c>
      <c r="J30" s="33" t="s">
        <v>45</v>
      </c>
      <c r="K30" s="27">
        <f>+K25*I30</f>
        <v>74.277</v>
      </c>
    </row>
    <row r="31">
      <c r="A31" s="1"/>
      <c r="B31" s="30"/>
      <c r="C31" s="1"/>
      <c r="D31" s="1"/>
      <c r="E31" s="1"/>
      <c r="F31" s="1"/>
      <c r="G31" s="1"/>
      <c r="H31" s="1"/>
      <c r="I31" s="1"/>
      <c r="J31" s="1"/>
      <c r="K31" s="1"/>
    </row>
    <row r="32">
      <c r="A32" s="28" t="s">
        <v>53</v>
      </c>
      <c r="B32" s="30"/>
      <c r="C32" s="1"/>
      <c r="D32" s="1"/>
      <c r="E32" s="1"/>
      <c r="F32" s="1"/>
      <c r="G32" s="1"/>
      <c r="H32" s="1"/>
      <c r="I32" s="1"/>
      <c r="J32" s="1"/>
      <c r="K32" s="35"/>
    </row>
    <row r="33">
      <c r="A33" s="1"/>
      <c r="B33" s="30">
        <v>13.0</v>
      </c>
      <c r="C33" s="6" t="s">
        <v>54</v>
      </c>
      <c r="D33" s="1"/>
      <c r="E33" s="1"/>
      <c r="F33" s="1"/>
      <c r="G33" s="1"/>
      <c r="H33" s="1"/>
      <c r="I33" s="36">
        <v>0.1</v>
      </c>
      <c r="J33" s="33" t="s">
        <v>45</v>
      </c>
      <c r="K33" s="27">
        <f>+K25*I33</f>
        <v>24.759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35"/>
    </row>
    <row r="35">
      <c r="A35" s="1"/>
      <c r="B35" s="1"/>
      <c r="C35" s="1"/>
      <c r="D35" s="1"/>
      <c r="E35" s="1"/>
      <c r="F35" s="1"/>
      <c r="G35" s="1"/>
      <c r="H35" s="1"/>
      <c r="I35" s="1"/>
      <c r="J35" s="37" t="s">
        <v>57</v>
      </c>
      <c r="K35" s="27">
        <f>+K33+K30+K27+K25</f>
        <v>383.7645</v>
      </c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35"/>
    </row>
    <row r="37">
      <c r="A37" s="1"/>
      <c r="B37" s="1"/>
      <c r="C37" s="1"/>
      <c r="D37" s="1"/>
      <c r="E37" s="1"/>
      <c r="F37" s="1"/>
      <c r="G37" s="1"/>
      <c r="H37" s="1"/>
      <c r="I37" s="32">
        <v>0.55</v>
      </c>
      <c r="J37" s="37" t="s">
        <v>61</v>
      </c>
      <c r="K37" s="40">
        <f>+K35*I37</f>
        <v>211.070475</v>
      </c>
    </row>
    <row r="38">
      <c r="A38" s="1"/>
      <c r="B38" s="1"/>
      <c r="C38" s="1"/>
      <c r="D38" s="23"/>
      <c r="E38" s="1"/>
      <c r="F38" s="1"/>
      <c r="G38" s="1"/>
      <c r="H38" s="1"/>
      <c r="I38" s="1"/>
      <c r="J38" s="1"/>
      <c r="K38" s="35"/>
    </row>
    <row r="39">
      <c r="A39" s="1"/>
      <c r="B39" s="1"/>
      <c r="C39" s="1"/>
      <c r="D39" s="23"/>
      <c r="E39" s="1"/>
      <c r="F39" s="1"/>
      <c r="G39" s="1"/>
      <c r="H39" s="1"/>
      <c r="I39" s="41"/>
      <c r="J39" s="42" t="s">
        <v>62</v>
      </c>
      <c r="K39" s="27">
        <f>+K37+K35</f>
        <v>594.834975</v>
      </c>
    </row>
    <row r="40">
      <c r="D40" s="23"/>
    </row>
    <row r="41">
      <c r="D41" s="23"/>
      <c r="J41" s="42" t="s">
        <v>62</v>
      </c>
      <c r="K41" s="43">
        <f>+K39/12</f>
        <v>49.56958125</v>
      </c>
    </row>
    <row r="44">
      <c r="A44" s="1"/>
      <c r="B44" s="2" t="s">
        <v>0</v>
      </c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3" t="s">
        <v>1</v>
      </c>
      <c r="B46" s="4" t="s">
        <v>64</v>
      </c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5" t="s">
        <v>3</v>
      </c>
      <c r="B48" s="1"/>
      <c r="C48" s="6" t="s">
        <v>4</v>
      </c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7" t="s">
        <v>5</v>
      </c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8" t="s">
        <v>6</v>
      </c>
      <c r="C51" s="9"/>
      <c r="D51" s="9"/>
      <c r="E51" s="9"/>
      <c r="F51" s="9"/>
      <c r="G51" s="9"/>
      <c r="H51" s="9"/>
      <c r="I51" s="9"/>
      <c r="J51" s="9"/>
      <c r="K51" s="9"/>
    </row>
    <row r="52">
      <c r="A52" s="10"/>
      <c r="B52" s="11" t="s">
        <v>7</v>
      </c>
      <c r="C52" s="12" t="s">
        <v>8</v>
      </c>
      <c r="D52" s="13"/>
      <c r="E52" s="11" t="s">
        <v>9</v>
      </c>
      <c r="F52" s="11" t="s">
        <v>10</v>
      </c>
      <c r="G52" s="11" t="s">
        <v>11</v>
      </c>
      <c r="H52" s="11" t="s">
        <v>10</v>
      </c>
      <c r="I52" s="14" t="s">
        <v>12</v>
      </c>
      <c r="J52" s="14" t="s">
        <v>10</v>
      </c>
      <c r="K52" s="14" t="s">
        <v>13</v>
      </c>
    </row>
    <row r="53">
      <c r="A53" s="10"/>
      <c r="B53" s="15">
        <v>1.0</v>
      </c>
      <c r="C53" s="16" t="s">
        <v>14</v>
      </c>
      <c r="E53" s="17">
        <v>6.0</v>
      </c>
      <c r="F53" s="17" t="s">
        <v>15</v>
      </c>
      <c r="G53" s="17" t="s">
        <v>16</v>
      </c>
      <c r="H53" s="17" t="s">
        <v>17</v>
      </c>
      <c r="I53" s="18">
        <v>140.0</v>
      </c>
      <c r="J53" s="19" t="s">
        <v>18</v>
      </c>
      <c r="K53" s="18">
        <v>28.0</v>
      </c>
    </row>
    <row r="54">
      <c r="A54" s="10"/>
      <c r="B54" s="15">
        <v>2.0</v>
      </c>
      <c r="C54" s="16" t="s">
        <v>19</v>
      </c>
      <c r="E54" s="17">
        <v>1.0</v>
      </c>
      <c r="F54" s="17" t="s">
        <v>20</v>
      </c>
      <c r="G54" s="17">
        <v>4.0</v>
      </c>
      <c r="H54" s="17" t="s">
        <v>17</v>
      </c>
      <c r="I54" s="18">
        <v>132.0</v>
      </c>
      <c r="J54" s="19" t="s">
        <v>21</v>
      </c>
      <c r="K54" s="20">
        <v>6.6</v>
      </c>
    </row>
    <row r="55">
      <c r="A55" s="10"/>
      <c r="B55" s="15">
        <v>3.0</v>
      </c>
      <c r="C55" s="16" t="s">
        <v>22</v>
      </c>
      <c r="E55" s="17">
        <v>1.0</v>
      </c>
      <c r="F55" s="17" t="s">
        <v>20</v>
      </c>
      <c r="G55" s="17">
        <v>5.0</v>
      </c>
      <c r="H55" s="17" t="s">
        <v>17</v>
      </c>
      <c r="I55" s="18">
        <v>249.0</v>
      </c>
      <c r="J55" s="21" t="s">
        <v>23</v>
      </c>
      <c r="K55" s="20">
        <v>15.56</v>
      </c>
    </row>
    <row r="56">
      <c r="A56" s="10"/>
      <c r="B56" s="15">
        <v>4.0</v>
      </c>
      <c r="C56" s="16" t="s">
        <v>24</v>
      </c>
      <c r="E56" s="17" t="s">
        <v>25</v>
      </c>
      <c r="F56" s="17" t="s">
        <v>20</v>
      </c>
      <c r="G56" s="17">
        <v>8.0</v>
      </c>
      <c r="H56" s="17" t="s">
        <v>17</v>
      </c>
      <c r="I56" s="18">
        <v>149.0</v>
      </c>
      <c r="J56" s="19" t="s">
        <v>26</v>
      </c>
      <c r="K56" s="20">
        <v>14.9</v>
      </c>
    </row>
    <row r="57">
      <c r="A57" s="10"/>
      <c r="B57" s="15">
        <v>5.0</v>
      </c>
      <c r="C57" s="16" t="s">
        <v>27</v>
      </c>
      <c r="E57" s="17">
        <v>1.0</v>
      </c>
      <c r="F57" s="17" t="s">
        <v>20</v>
      </c>
      <c r="G57" s="17">
        <v>5.0</v>
      </c>
      <c r="H57" s="17" t="s">
        <v>17</v>
      </c>
      <c r="I57" s="18">
        <v>454.0</v>
      </c>
      <c r="J57" s="19" t="s">
        <v>28</v>
      </c>
      <c r="K57" s="18">
        <v>35.47</v>
      </c>
    </row>
    <row r="58">
      <c r="A58" s="10"/>
      <c r="B58" s="15">
        <v>6.0</v>
      </c>
      <c r="C58" s="16" t="s">
        <v>29</v>
      </c>
      <c r="E58" s="22">
        <v>42767.0</v>
      </c>
      <c r="F58" s="17" t="s">
        <v>20</v>
      </c>
      <c r="G58" s="17">
        <v>3.0</v>
      </c>
      <c r="H58" s="17" t="s">
        <v>17</v>
      </c>
      <c r="I58" s="18">
        <v>119.0</v>
      </c>
      <c r="J58" s="19" t="s">
        <v>30</v>
      </c>
      <c r="K58" s="18">
        <v>51.0</v>
      </c>
    </row>
    <row r="59">
      <c r="A59" s="10"/>
      <c r="B59" s="15">
        <v>7.0</v>
      </c>
      <c r="C59" s="16" t="s">
        <v>31</v>
      </c>
      <c r="E59" s="17">
        <v>2.0</v>
      </c>
      <c r="F59" s="17" t="s">
        <v>32</v>
      </c>
      <c r="G59" s="17" t="s">
        <v>33</v>
      </c>
      <c r="H59" s="17" t="s">
        <v>17</v>
      </c>
      <c r="I59" s="18">
        <v>55.0</v>
      </c>
      <c r="J59" s="19" t="s">
        <v>34</v>
      </c>
      <c r="K59" s="18">
        <v>0.57</v>
      </c>
    </row>
    <row r="60">
      <c r="A60" s="10"/>
      <c r="B60" s="15">
        <v>8.0</v>
      </c>
      <c r="C60" s="16" t="s">
        <v>35</v>
      </c>
      <c r="E60" s="17">
        <v>2.0</v>
      </c>
      <c r="F60" s="17" t="s">
        <v>32</v>
      </c>
      <c r="G60" s="17" t="s">
        <v>36</v>
      </c>
      <c r="H60" s="17" t="s">
        <v>17</v>
      </c>
      <c r="I60" s="18">
        <v>77.0</v>
      </c>
      <c r="J60" s="19" t="s">
        <v>37</v>
      </c>
      <c r="K60" s="20">
        <v>1.35</v>
      </c>
    </row>
    <row r="61">
      <c r="A61" s="10"/>
      <c r="B61" s="15">
        <v>9.0</v>
      </c>
      <c r="C61" s="16" t="s">
        <v>38</v>
      </c>
      <c r="E61" s="17">
        <v>2.0</v>
      </c>
      <c r="F61" s="17" t="s">
        <v>32</v>
      </c>
      <c r="G61" s="17" t="s">
        <v>33</v>
      </c>
      <c r="H61" s="17" t="s">
        <v>17</v>
      </c>
      <c r="I61" s="18">
        <v>179.0</v>
      </c>
      <c r="J61" s="17" t="s">
        <v>39</v>
      </c>
      <c r="K61" s="18">
        <v>51.14</v>
      </c>
    </row>
    <row r="62">
      <c r="A62" s="10"/>
      <c r="B62" s="17">
        <v>10.0</v>
      </c>
      <c r="C62" s="16" t="s">
        <v>40</v>
      </c>
      <c r="E62" s="17">
        <v>15.0</v>
      </c>
      <c r="F62" s="17" t="s">
        <v>15</v>
      </c>
      <c r="G62" s="17" t="s">
        <v>16</v>
      </c>
      <c r="H62" s="17" t="s">
        <v>16</v>
      </c>
      <c r="I62" s="18">
        <v>235.0</v>
      </c>
      <c r="J62" s="17" t="s">
        <v>41</v>
      </c>
      <c r="K62" s="23"/>
    </row>
    <row r="63">
      <c r="A63" s="10"/>
      <c r="B63" s="17">
        <v>11.0</v>
      </c>
      <c r="C63" s="16" t="s">
        <v>42</v>
      </c>
      <c r="E63" s="17">
        <v>12.0</v>
      </c>
      <c r="F63" s="17" t="s">
        <v>15</v>
      </c>
      <c r="G63" s="17" t="s">
        <v>16</v>
      </c>
      <c r="H63" s="17" t="s">
        <v>16</v>
      </c>
      <c r="I63" s="18">
        <v>350.0</v>
      </c>
      <c r="J63" s="17" t="s">
        <v>43</v>
      </c>
      <c r="K63" s="23">
        <v>36.52</v>
      </c>
    </row>
    <row r="64">
      <c r="A64" s="10"/>
      <c r="B64" s="17">
        <v>12.0</v>
      </c>
      <c r="C64" s="16"/>
      <c r="E64" s="17"/>
      <c r="F64" s="17"/>
      <c r="G64" s="17"/>
      <c r="H64" s="17"/>
      <c r="I64" s="18"/>
      <c r="J64" s="17"/>
      <c r="K64" s="23"/>
    </row>
    <row r="65">
      <c r="A65" s="10"/>
      <c r="B65" s="17">
        <v>13.0</v>
      </c>
      <c r="C65" s="16" t="s">
        <v>44</v>
      </c>
      <c r="E65" s="17">
        <v>12.0</v>
      </c>
      <c r="F65" s="17" t="s">
        <v>15</v>
      </c>
      <c r="G65" s="17" t="s">
        <v>16</v>
      </c>
      <c r="H65" s="17" t="s">
        <v>16</v>
      </c>
      <c r="I65" s="18">
        <v>108.0</v>
      </c>
      <c r="J65" s="17">
        <v>250.0</v>
      </c>
      <c r="K65" s="23">
        <v>6.48</v>
      </c>
    </row>
    <row r="66">
      <c r="A66" s="10"/>
      <c r="B66" s="17">
        <v>14.0</v>
      </c>
      <c r="C66" s="16"/>
      <c r="E66" s="17"/>
      <c r="F66" s="17"/>
      <c r="G66" s="17"/>
      <c r="H66" s="17"/>
      <c r="I66" s="18"/>
      <c r="J66" s="17"/>
      <c r="K66" s="23"/>
    </row>
    <row r="67">
      <c r="A67" s="10"/>
      <c r="B67" s="17">
        <v>15.0</v>
      </c>
      <c r="C67" s="16" t="s">
        <v>67</v>
      </c>
      <c r="E67" s="17">
        <v>12.0</v>
      </c>
      <c r="F67" s="17" t="s">
        <v>68</v>
      </c>
      <c r="G67" s="17">
        <v>6.0</v>
      </c>
      <c r="H67" s="17" t="s">
        <v>17</v>
      </c>
      <c r="I67" s="18">
        <v>930.0</v>
      </c>
      <c r="J67" s="21" t="s">
        <v>23</v>
      </c>
      <c r="K67" s="23">
        <v>69.75</v>
      </c>
    </row>
    <row r="68">
      <c r="A68" s="10"/>
      <c r="B68" s="17"/>
      <c r="E68" s="15"/>
      <c r="F68" s="15"/>
      <c r="G68" s="15"/>
      <c r="H68" s="15"/>
      <c r="I68" s="24"/>
      <c r="J68" s="15"/>
      <c r="K68" s="45"/>
    </row>
    <row r="69">
      <c r="A69" s="10"/>
      <c r="B69" s="15"/>
      <c r="E69" s="15"/>
      <c r="F69" s="15"/>
      <c r="G69" s="15"/>
      <c r="H69" s="15"/>
      <c r="I69" s="24"/>
      <c r="J69" s="15"/>
      <c r="K69" s="25"/>
    </row>
    <row r="70">
      <c r="A70" s="1"/>
      <c r="B70" s="1"/>
      <c r="C70" s="1"/>
      <c r="D70" s="1"/>
      <c r="E70" s="1"/>
      <c r="F70" s="1"/>
      <c r="G70" s="1"/>
      <c r="H70" s="1"/>
      <c r="I70" s="1"/>
      <c r="J70" s="26" t="s">
        <v>45</v>
      </c>
      <c r="K70" s="27">
        <f>SUM(K53:K69)</f>
        <v>317.34</v>
      </c>
    </row>
    <row r="71">
      <c r="A71" s="28" t="s">
        <v>46</v>
      </c>
      <c r="B71" s="1"/>
      <c r="C71" s="1"/>
      <c r="D71" s="1"/>
      <c r="E71" s="1"/>
      <c r="F71" s="1"/>
      <c r="G71" s="1"/>
      <c r="H71" s="1"/>
      <c r="I71" s="1" t="s">
        <v>47</v>
      </c>
      <c r="J71" s="1"/>
      <c r="K71" s="29"/>
    </row>
    <row r="72">
      <c r="A72" s="1"/>
      <c r="B72" s="30">
        <v>11.0</v>
      </c>
      <c r="C72" s="6" t="s">
        <v>48</v>
      </c>
      <c r="D72" s="1"/>
      <c r="E72" s="1"/>
      <c r="F72" s="31" t="s">
        <v>49</v>
      </c>
      <c r="G72" s="1"/>
      <c r="H72" s="1"/>
      <c r="I72" s="36">
        <v>0.15</v>
      </c>
      <c r="J72" s="33" t="s">
        <v>45</v>
      </c>
      <c r="K72" s="27">
        <f>+K70*I72</f>
        <v>47.601</v>
      </c>
    </row>
    <row r="73">
      <c r="A73" s="1"/>
      <c r="B73" s="30"/>
      <c r="C73" s="1"/>
      <c r="D73" s="1"/>
      <c r="E73" s="1"/>
      <c r="F73" s="1"/>
      <c r="G73" s="1"/>
      <c r="H73" s="1"/>
      <c r="I73" s="1"/>
      <c r="J73" s="1"/>
      <c r="K73" s="1"/>
    </row>
    <row r="74">
      <c r="A74" s="28" t="s">
        <v>51</v>
      </c>
      <c r="B74" s="30"/>
      <c r="C74" s="1"/>
      <c r="D74" s="1"/>
      <c r="E74" s="1"/>
      <c r="F74" s="1"/>
      <c r="G74" s="1"/>
      <c r="H74" s="1"/>
      <c r="I74" s="1"/>
      <c r="J74" s="1"/>
      <c r="K74" s="35"/>
    </row>
    <row r="75">
      <c r="A75" s="1"/>
      <c r="B75" s="30">
        <v>12.0</v>
      </c>
      <c r="C75" s="6" t="s">
        <v>52</v>
      </c>
      <c r="D75" s="1"/>
      <c r="E75" s="1"/>
      <c r="F75" s="1"/>
      <c r="G75" s="1"/>
      <c r="H75" s="1"/>
      <c r="I75" s="32">
        <v>0.35</v>
      </c>
      <c r="J75" s="33" t="s">
        <v>45</v>
      </c>
      <c r="K75" s="27">
        <f>+K70*I75</f>
        <v>111.069</v>
      </c>
    </row>
    <row r="76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</row>
    <row r="77">
      <c r="A77" s="28" t="s">
        <v>53</v>
      </c>
      <c r="B77" s="30"/>
      <c r="C77" s="1"/>
      <c r="D77" s="1"/>
      <c r="E77" s="1"/>
      <c r="F77" s="1"/>
      <c r="G77" s="1"/>
      <c r="H77" s="1"/>
      <c r="I77" s="1"/>
      <c r="J77" s="1"/>
      <c r="K77" s="35"/>
    </row>
    <row r="78">
      <c r="A78" s="1"/>
      <c r="B78" s="30">
        <v>13.0</v>
      </c>
      <c r="C78" s="6" t="s">
        <v>54</v>
      </c>
      <c r="D78" s="1"/>
      <c r="E78" s="1"/>
      <c r="F78" s="1"/>
      <c r="G78" s="1"/>
      <c r="H78" s="1"/>
      <c r="I78" s="36">
        <v>0.1</v>
      </c>
      <c r="J78" s="33" t="s">
        <v>45</v>
      </c>
      <c r="K78" s="27">
        <f>+K70*I78</f>
        <v>31.734</v>
      </c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35"/>
    </row>
    <row r="80">
      <c r="A80" s="1"/>
      <c r="B80" s="1"/>
      <c r="C80" s="1"/>
      <c r="D80" s="1"/>
      <c r="E80" s="1"/>
      <c r="F80" s="1"/>
      <c r="G80" s="1"/>
      <c r="H80" s="1"/>
      <c r="I80" s="1"/>
      <c r="J80" s="37" t="s">
        <v>57</v>
      </c>
      <c r="K80" s="27">
        <f>+K78+K75+K72+K70</f>
        <v>507.744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35"/>
    </row>
    <row r="82">
      <c r="A82" s="1"/>
      <c r="B82" s="1"/>
      <c r="C82" s="1"/>
      <c r="D82" s="1"/>
      <c r="E82" s="1"/>
      <c r="F82" s="1"/>
      <c r="G82" s="1"/>
      <c r="H82" s="1"/>
      <c r="I82" s="32">
        <v>0.53</v>
      </c>
      <c r="J82" s="37" t="s">
        <v>61</v>
      </c>
      <c r="K82" s="40">
        <f>+K80*I82</f>
        <v>269.10432</v>
      </c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35"/>
    </row>
    <row r="84">
      <c r="A84" s="1"/>
      <c r="B84" s="1"/>
      <c r="C84" s="1"/>
      <c r="D84" s="1"/>
      <c r="E84" s="1"/>
      <c r="F84" s="1"/>
      <c r="G84" s="1"/>
      <c r="H84" s="1"/>
      <c r="I84" s="41"/>
      <c r="J84" s="42" t="s">
        <v>62</v>
      </c>
      <c r="K84" s="27">
        <f>+K82+K80</f>
        <v>776.84832</v>
      </c>
    </row>
    <row r="86">
      <c r="J86" s="42" t="s">
        <v>62</v>
      </c>
      <c r="K86" s="43">
        <f>+K84/12</f>
        <v>64.73736</v>
      </c>
    </row>
    <row r="88">
      <c r="A88" s="1"/>
      <c r="B88" s="2" t="s">
        <v>0</v>
      </c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3" t="s">
        <v>1</v>
      </c>
      <c r="B90" s="4" t="s">
        <v>79</v>
      </c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5" t="s">
        <v>3</v>
      </c>
      <c r="B92" s="1"/>
      <c r="C92" s="6" t="s">
        <v>4</v>
      </c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7" t="s">
        <v>5</v>
      </c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8" t="s">
        <v>6</v>
      </c>
      <c r="C95" s="9"/>
      <c r="D95" s="9"/>
      <c r="E95" s="9"/>
      <c r="F95" s="9"/>
      <c r="G95" s="9"/>
      <c r="H95" s="9"/>
      <c r="I95" s="9"/>
      <c r="J95" s="9"/>
      <c r="K95" s="9"/>
    </row>
    <row r="96">
      <c r="A96" s="10"/>
      <c r="B96" s="11" t="s">
        <v>7</v>
      </c>
      <c r="C96" s="12" t="s">
        <v>8</v>
      </c>
      <c r="D96" s="13"/>
      <c r="E96" s="11" t="s">
        <v>9</v>
      </c>
      <c r="F96" s="11" t="s">
        <v>10</v>
      </c>
      <c r="G96" s="11" t="s">
        <v>11</v>
      </c>
      <c r="H96" s="11" t="s">
        <v>10</v>
      </c>
      <c r="I96" s="14" t="s">
        <v>12</v>
      </c>
      <c r="J96" s="14" t="s">
        <v>10</v>
      </c>
      <c r="K96" s="14" t="s">
        <v>13</v>
      </c>
    </row>
    <row r="97">
      <c r="A97" s="10"/>
      <c r="B97" s="15">
        <v>1.0</v>
      </c>
      <c r="C97" s="16" t="s">
        <v>14</v>
      </c>
      <c r="E97" s="17">
        <v>6.0</v>
      </c>
      <c r="F97" s="17" t="s">
        <v>15</v>
      </c>
      <c r="G97" s="17" t="s">
        <v>16</v>
      </c>
      <c r="H97" s="17" t="s">
        <v>17</v>
      </c>
      <c r="I97" s="18">
        <v>140.0</v>
      </c>
      <c r="J97" s="19" t="s">
        <v>18</v>
      </c>
      <c r="K97" s="18">
        <v>28.0</v>
      </c>
    </row>
    <row r="98">
      <c r="A98" s="10"/>
      <c r="B98" s="15">
        <v>2.0</v>
      </c>
      <c r="C98" s="16" t="s">
        <v>19</v>
      </c>
      <c r="E98" s="17">
        <v>1.0</v>
      </c>
      <c r="F98" s="17" t="s">
        <v>20</v>
      </c>
      <c r="G98" s="17">
        <v>4.0</v>
      </c>
      <c r="H98" s="17" t="s">
        <v>17</v>
      </c>
      <c r="I98" s="18">
        <v>132.0</v>
      </c>
      <c r="J98" s="19" t="s">
        <v>21</v>
      </c>
      <c r="K98" s="20">
        <v>6.6</v>
      </c>
    </row>
    <row r="99">
      <c r="A99" s="10"/>
      <c r="B99" s="15">
        <v>3.0</v>
      </c>
      <c r="C99" s="16" t="s">
        <v>22</v>
      </c>
      <c r="E99" s="17">
        <v>1.0</v>
      </c>
      <c r="F99" s="17" t="s">
        <v>20</v>
      </c>
      <c r="G99" s="17">
        <v>5.0</v>
      </c>
      <c r="H99" s="17" t="s">
        <v>17</v>
      </c>
      <c r="I99" s="18">
        <v>249.0</v>
      </c>
      <c r="J99" s="21" t="s">
        <v>23</v>
      </c>
      <c r="K99" s="20">
        <v>15.56</v>
      </c>
    </row>
    <row r="100">
      <c r="A100" s="10"/>
      <c r="B100" s="15">
        <v>4.0</v>
      </c>
      <c r="C100" s="16" t="s">
        <v>24</v>
      </c>
      <c r="E100" s="17" t="s">
        <v>25</v>
      </c>
      <c r="F100" s="17" t="s">
        <v>20</v>
      </c>
      <c r="G100" s="17">
        <v>8.0</v>
      </c>
      <c r="H100" s="17" t="s">
        <v>17</v>
      </c>
      <c r="I100" s="18">
        <v>149.0</v>
      </c>
      <c r="J100" s="19" t="s">
        <v>26</v>
      </c>
      <c r="K100" s="20">
        <v>14.9</v>
      </c>
    </row>
    <row r="101">
      <c r="A101" s="10"/>
      <c r="B101" s="15">
        <v>5.0</v>
      </c>
      <c r="C101" s="16" t="s">
        <v>27</v>
      </c>
      <c r="E101" s="17">
        <v>1.0</v>
      </c>
      <c r="F101" s="17" t="s">
        <v>20</v>
      </c>
      <c r="G101" s="17">
        <v>5.0</v>
      </c>
      <c r="H101" s="17" t="s">
        <v>17</v>
      </c>
      <c r="I101" s="18">
        <v>454.0</v>
      </c>
      <c r="J101" s="19" t="s">
        <v>28</v>
      </c>
      <c r="K101" s="18">
        <v>35.47</v>
      </c>
    </row>
    <row r="102">
      <c r="A102" s="10"/>
      <c r="B102" s="15">
        <v>6.0</v>
      </c>
      <c r="C102" s="16" t="s">
        <v>29</v>
      </c>
      <c r="E102" s="22">
        <v>42767.0</v>
      </c>
      <c r="F102" s="17" t="s">
        <v>20</v>
      </c>
      <c r="G102" s="17">
        <v>3.0</v>
      </c>
      <c r="H102" s="17" t="s">
        <v>17</v>
      </c>
      <c r="I102" s="18">
        <v>119.0</v>
      </c>
      <c r="J102" s="19" t="s">
        <v>30</v>
      </c>
      <c r="K102" s="18">
        <v>51.0</v>
      </c>
    </row>
    <row r="103">
      <c r="A103" s="10"/>
      <c r="B103" s="15">
        <v>7.0</v>
      </c>
      <c r="C103" s="16" t="s">
        <v>31</v>
      </c>
      <c r="E103" s="17">
        <v>2.0</v>
      </c>
      <c r="F103" s="17" t="s">
        <v>32</v>
      </c>
      <c r="G103" s="17" t="s">
        <v>33</v>
      </c>
      <c r="H103" s="17" t="s">
        <v>17</v>
      </c>
      <c r="I103" s="18">
        <v>55.0</v>
      </c>
      <c r="J103" s="19" t="s">
        <v>34</v>
      </c>
      <c r="K103" s="18">
        <v>0.57</v>
      </c>
    </row>
    <row r="104">
      <c r="A104" s="10"/>
      <c r="B104" s="15">
        <v>8.0</v>
      </c>
      <c r="C104" s="16" t="s">
        <v>35</v>
      </c>
      <c r="E104" s="17">
        <v>2.0</v>
      </c>
      <c r="F104" s="17" t="s">
        <v>32</v>
      </c>
      <c r="G104" s="17" t="s">
        <v>36</v>
      </c>
      <c r="H104" s="17" t="s">
        <v>17</v>
      </c>
      <c r="I104" s="18">
        <v>77.0</v>
      </c>
      <c r="J104" s="19" t="s">
        <v>37</v>
      </c>
      <c r="K104" s="20">
        <v>1.35</v>
      </c>
    </row>
    <row r="105">
      <c r="A105" s="10"/>
      <c r="B105" s="15">
        <v>9.0</v>
      </c>
      <c r="C105" s="16" t="s">
        <v>38</v>
      </c>
      <c r="E105" s="17">
        <v>2.0</v>
      </c>
      <c r="F105" s="17" t="s">
        <v>32</v>
      </c>
      <c r="G105" s="17" t="s">
        <v>33</v>
      </c>
      <c r="H105" s="17" t="s">
        <v>17</v>
      </c>
      <c r="I105" s="18">
        <v>179.0</v>
      </c>
      <c r="J105" s="17" t="s">
        <v>39</v>
      </c>
      <c r="K105" s="18">
        <v>51.14</v>
      </c>
    </row>
    <row r="106">
      <c r="A106" s="10"/>
      <c r="B106" s="17">
        <v>10.0</v>
      </c>
      <c r="C106" s="16" t="s">
        <v>40</v>
      </c>
      <c r="E106" s="17">
        <v>15.0</v>
      </c>
      <c r="F106" s="17" t="s">
        <v>15</v>
      </c>
      <c r="G106" s="17" t="s">
        <v>16</v>
      </c>
      <c r="H106" s="17" t="s">
        <v>16</v>
      </c>
      <c r="I106" s="18">
        <v>235.0</v>
      </c>
      <c r="J106" s="17" t="s">
        <v>41</v>
      </c>
      <c r="K106" s="23"/>
    </row>
    <row r="107">
      <c r="A107" s="10"/>
      <c r="B107" s="17">
        <v>11.0</v>
      </c>
      <c r="C107" s="16" t="s">
        <v>42</v>
      </c>
      <c r="E107" s="17">
        <v>12.0</v>
      </c>
      <c r="F107" s="17" t="s">
        <v>15</v>
      </c>
      <c r="G107" s="17" t="s">
        <v>16</v>
      </c>
      <c r="H107" s="17" t="s">
        <v>16</v>
      </c>
      <c r="I107" s="18">
        <v>350.0</v>
      </c>
      <c r="J107" s="17" t="s">
        <v>43</v>
      </c>
      <c r="K107" s="23">
        <v>36.52</v>
      </c>
    </row>
    <row r="108">
      <c r="A108" s="10"/>
      <c r="B108" s="17">
        <v>12.0</v>
      </c>
      <c r="C108" s="16"/>
      <c r="E108" s="17"/>
      <c r="F108" s="17"/>
      <c r="G108" s="17"/>
      <c r="H108" s="17"/>
      <c r="I108" s="18"/>
      <c r="J108" s="17"/>
      <c r="K108" s="23"/>
    </row>
    <row r="109">
      <c r="A109" s="10"/>
      <c r="B109" s="17">
        <v>13.0</v>
      </c>
      <c r="C109" s="16" t="s">
        <v>44</v>
      </c>
      <c r="E109" s="17">
        <v>12.0</v>
      </c>
      <c r="F109" s="17" t="s">
        <v>15</v>
      </c>
      <c r="G109" s="17" t="s">
        <v>16</v>
      </c>
      <c r="H109" s="17" t="s">
        <v>16</v>
      </c>
      <c r="I109" s="18">
        <v>108.0</v>
      </c>
      <c r="J109" s="17">
        <v>250.0</v>
      </c>
      <c r="K109" s="23">
        <v>6.48</v>
      </c>
    </row>
    <row r="110">
      <c r="A110" s="10"/>
      <c r="B110" s="17">
        <v>14.0</v>
      </c>
    </row>
    <row r="111">
      <c r="A111" s="10"/>
      <c r="B111" s="17"/>
      <c r="C111" s="16" t="s">
        <v>89</v>
      </c>
      <c r="E111" s="17">
        <v>12.0</v>
      </c>
      <c r="F111" s="17" t="s">
        <v>68</v>
      </c>
      <c r="G111" s="17">
        <v>6.0</v>
      </c>
      <c r="H111" s="17" t="s">
        <v>87</v>
      </c>
      <c r="I111" s="18">
        <v>714.0</v>
      </c>
      <c r="J111" s="17" t="s">
        <v>90</v>
      </c>
      <c r="K111" s="23">
        <v>161.66</v>
      </c>
    </row>
    <row r="112">
      <c r="A112" s="10"/>
      <c r="B112" s="17"/>
      <c r="E112" s="15"/>
      <c r="F112" s="15"/>
      <c r="G112" s="15"/>
      <c r="H112" s="15"/>
      <c r="I112" s="24"/>
      <c r="J112" s="15"/>
      <c r="K112" s="45"/>
    </row>
    <row r="113">
      <c r="A113" s="10"/>
      <c r="B113" s="15"/>
      <c r="E113" s="15"/>
      <c r="F113" s="15"/>
      <c r="G113" s="15"/>
      <c r="H113" s="15"/>
      <c r="I113" s="24"/>
      <c r="J113" s="15"/>
      <c r="K113" s="25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26" t="s">
        <v>45</v>
      </c>
      <c r="K114" s="27">
        <f>SUM(K97:K113)</f>
        <v>409.25</v>
      </c>
    </row>
    <row r="115">
      <c r="A115" s="28" t="s">
        <v>46</v>
      </c>
      <c r="B115" s="1"/>
      <c r="C115" s="1"/>
      <c r="D115" s="1"/>
      <c r="E115" s="1"/>
      <c r="F115" s="1"/>
      <c r="G115" s="1"/>
      <c r="H115" s="1"/>
      <c r="I115" s="1" t="s">
        <v>47</v>
      </c>
      <c r="J115" s="1"/>
      <c r="K115" s="29"/>
    </row>
    <row r="116">
      <c r="A116" s="1"/>
      <c r="B116" s="30">
        <v>11.0</v>
      </c>
      <c r="C116" s="6" t="s">
        <v>48</v>
      </c>
      <c r="D116" s="1"/>
      <c r="E116" s="1"/>
      <c r="F116" s="31" t="s">
        <v>49</v>
      </c>
      <c r="G116" s="1"/>
      <c r="H116" s="1"/>
      <c r="I116" s="36">
        <v>0.15</v>
      </c>
      <c r="J116" s="33" t="s">
        <v>45</v>
      </c>
      <c r="K116" s="27">
        <f>+K114*I116</f>
        <v>61.3875</v>
      </c>
    </row>
    <row r="117">
      <c r="A117" s="1"/>
      <c r="B117" s="30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28" t="s">
        <v>51</v>
      </c>
      <c r="B118" s="30"/>
      <c r="C118" s="1"/>
      <c r="D118" s="1"/>
      <c r="E118" s="1"/>
      <c r="F118" s="1"/>
      <c r="G118" s="1"/>
      <c r="H118" s="1"/>
      <c r="I118" s="1"/>
      <c r="J118" s="1"/>
      <c r="K118" s="35"/>
    </row>
    <row r="119">
      <c r="A119" s="1"/>
      <c r="B119" s="30">
        <v>12.0</v>
      </c>
      <c r="C119" s="6" t="s">
        <v>52</v>
      </c>
      <c r="D119" s="1"/>
      <c r="E119" s="1"/>
      <c r="F119" s="1"/>
      <c r="G119" s="1"/>
      <c r="H119" s="1"/>
      <c r="I119" s="32">
        <v>0.35</v>
      </c>
      <c r="J119" s="33" t="s">
        <v>45</v>
      </c>
      <c r="K119" s="27">
        <f>+K114*I119</f>
        <v>143.2375</v>
      </c>
    </row>
    <row r="120">
      <c r="A120" s="1"/>
      <c r="B120" s="30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28" t="s">
        <v>53</v>
      </c>
      <c r="B121" s="30"/>
      <c r="C121" s="1"/>
      <c r="D121" s="1"/>
      <c r="E121" s="1"/>
      <c r="F121" s="1"/>
      <c r="G121" s="1"/>
      <c r="H121" s="1"/>
      <c r="I121" s="1"/>
      <c r="J121" s="1"/>
      <c r="K121" s="35"/>
    </row>
    <row r="122">
      <c r="A122" s="1"/>
      <c r="B122" s="30">
        <v>13.0</v>
      </c>
      <c r="C122" s="6" t="s">
        <v>54</v>
      </c>
      <c r="D122" s="1"/>
      <c r="E122" s="1"/>
      <c r="F122" s="1"/>
      <c r="G122" s="1"/>
      <c r="H122" s="1"/>
      <c r="I122" s="36">
        <v>0.1</v>
      </c>
      <c r="J122" s="33" t="s">
        <v>45</v>
      </c>
      <c r="K122" s="27">
        <f>+K114*I122</f>
        <v>40.925</v>
      </c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5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37" t="s">
        <v>57</v>
      </c>
      <c r="K124" s="27">
        <f>+K122+K119+K116+K114</f>
        <v>654.8</v>
      </c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5"/>
    </row>
    <row r="126">
      <c r="A126" s="1"/>
      <c r="B126" s="1"/>
      <c r="C126" s="1"/>
      <c r="D126" s="1"/>
      <c r="E126" s="1"/>
      <c r="F126" s="1"/>
      <c r="G126" s="1"/>
      <c r="H126" s="1"/>
      <c r="I126" s="32">
        <v>0.4</v>
      </c>
      <c r="J126" s="37" t="s">
        <v>61</v>
      </c>
      <c r="K126" s="40">
        <f>+K124*I126</f>
        <v>261.92</v>
      </c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5"/>
    </row>
    <row r="128">
      <c r="A128" s="1"/>
      <c r="B128" s="1"/>
      <c r="C128" s="1"/>
      <c r="D128" s="1"/>
      <c r="E128" s="1"/>
      <c r="F128" s="1"/>
      <c r="G128" s="1"/>
      <c r="H128" s="1"/>
      <c r="I128" s="41"/>
      <c r="J128" s="42" t="s">
        <v>62</v>
      </c>
      <c r="K128" s="27">
        <f>+K126+K124</f>
        <v>916.72</v>
      </c>
    </row>
    <row r="130">
      <c r="J130" s="42" t="s">
        <v>62</v>
      </c>
      <c r="K130" s="43">
        <f>+K128/12</f>
        <v>76.39333333</v>
      </c>
    </row>
    <row r="133">
      <c r="A133" s="1"/>
      <c r="B133" s="2" t="s">
        <v>0</v>
      </c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3" t="s">
        <v>1</v>
      </c>
      <c r="B135" s="4" t="s">
        <v>92</v>
      </c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5" t="s">
        <v>3</v>
      </c>
      <c r="B137" s="1"/>
      <c r="C137" s="6" t="s">
        <v>4</v>
      </c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7" t="s">
        <v>5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8" t="s">
        <v>6</v>
      </c>
      <c r="C140" s="9"/>
      <c r="D140" s="9"/>
      <c r="E140" s="9"/>
      <c r="F140" s="9"/>
      <c r="G140" s="9"/>
      <c r="H140" s="9"/>
      <c r="I140" s="9"/>
      <c r="J140" s="9"/>
      <c r="K140" s="9"/>
    </row>
    <row r="141">
      <c r="A141" s="10"/>
      <c r="B141" s="11" t="s">
        <v>7</v>
      </c>
      <c r="C141" s="12" t="s">
        <v>8</v>
      </c>
      <c r="D141" s="13"/>
      <c r="E141" s="11" t="s">
        <v>9</v>
      </c>
      <c r="F141" s="11" t="s">
        <v>10</v>
      </c>
      <c r="G141" s="11" t="s">
        <v>11</v>
      </c>
      <c r="H141" s="11" t="s">
        <v>10</v>
      </c>
      <c r="I141" s="14" t="s">
        <v>12</v>
      </c>
      <c r="J141" s="14" t="s">
        <v>10</v>
      </c>
      <c r="K141" s="14" t="s">
        <v>13</v>
      </c>
    </row>
    <row r="142">
      <c r="A142" s="10"/>
      <c r="B142" s="15">
        <v>1.0</v>
      </c>
      <c r="C142" s="16" t="s">
        <v>14</v>
      </c>
      <c r="E142" s="17">
        <v>6.0</v>
      </c>
      <c r="F142" s="17" t="s">
        <v>15</v>
      </c>
      <c r="G142" s="17" t="s">
        <v>16</v>
      </c>
      <c r="H142" s="17" t="s">
        <v>17</v>
      </c>
      <c r="I142" s="18">
        <v>140.0</v>
      </c>
      <c r="J142" s="19" t="s">
        <v>18</v>
      </c>
      <c r="K142" s="18">
        <v>28.0</v>
      </c>
    </row>
    <row r="143">
      <c r="A143" s="10"/>
      <c r="B143" s="15">
        <v>2.0</v>
      </c>
      <c r="C143" s="16" t="s">
        <v>19</v>
      </c>
      <c r="E143" s="17">
        <v>1.0</v>
      </c>
      <c r="F143" s="17" t="s">
        <v>20</v>
      </c>
      <c r="G143" s="17">
        <v>4.0</v>
      </c>
      <c r="H143" s="17" t="s">
        <v>17</v>
      </c>
      <c r="I143" s="18">
        <v>132.0</v>
      </c>
      <c r="J143" s="19" t="s">
        <v>21</v>
      </c>
      <c r="K143" s="20">
        <v>6.6</v>
      </c>
    </row>
    <row r="144">
      <c r="A144" s="10"/>
      <c r="B144" s="15">
        <v>3.0</v>
      </c>
      <c r="C144" s="16" t="s">
        <v>22</v>
      </c>
      <c r="E144" s="17">
        <v>1.0</v>
      </c>
      <c r="F144" s="17" t="s">
        <v>20</v>
      </c>
      <c r="G144" s="17">
        <v>5.0</v>
      </c>
      <c r="H144" s="17" t="s">
        <v>17</v>
      </c>
      <c r="I144" s="18">
        <v>249.0</v>
      </c>
      <c r="J144" s="21" t="s">
        <v>23</v>
      </c>
      <c r="K144" s="20">
        <v>15.56</v>
      </c>
    </row>
    <row r="145">
      <c r="A145" s="10"/>
      <c r="B145" s="15">
        <v>4.0</v>
      </c>
      <c r="C145" s="16" t="s">
        <v>24</v>
      </c>
      <c r="E145" s="17" t="s">
        <v>25</v>
      </c>
      <c r="F145" s="17" t="s">
        <v>20</v>
      </c>
      <c r="G145" s="17">
        <v>8.0</v>
      </c>
      <c r="H145" s="17" t="s">
        <v>17</v>
      </c>
      <c r="I145" s="18">
        <v>149.0</v>
      </c>
      <c r="J145" s="19" t="s">
        <v>26</v>
      </c>
      <c r="K145" s="20">
        <v>14.9</v>
      </c>
    </row>
    <row r="146">
      <c r="A146" s="10"/>
      <c r="B146" s="15">
        <v>5.0</v>
      </c>
      <c r="C146" s="16" t="s">
        <v>27</v>
      </c>
      <c r="E146" s="17">
        <v>1.0</v>
      </c>
      <c r="F146" s="17" t="s">
        <v>20</v>
      </c>
      <c r="G146" s="17">
        <v>5.0</v>
      </c>
      <c r="H146" s="17" t="s">
        <v>17</v>
      </c>
      <c r="I146" s="18">
        <v>454.0</v>
      </c>
      <c r="J146" s="19" t="s">
        <v>28</v>
      </c>
      <c r="K146" s="18">
        <v>35.47</v>
      </c>
    </row>
    <row r="147">
      <c r="A147" s="10"/>
      <c r="B147" s="15">
        <v>6.0</v>
      </c>
      <c r="C147" s="16" t="s">
        <v>29</v>
      </c>
      <c r="E147" s="22">
        <v>42767.0</v>
      </c>
      <c r="F147" s="17" t="s">
        <v>20</v>
      </c>
      <c r="G147" s="17">
        <v>3.0</v>
      </c>
      <c r="H147" s="17" t="s">
        <v>17</v>
      </c>
      <c r="I147" s="18">
        <v>119.0</v>
      </c>
      <c r="J147" s="19" t="s">
        <v>30</v>
      </c>
      <c r="K147" s="18">
        <v>51.0</v>
      </c>
    </row>
    <row r="148">
      <c r="A148" s="10"/>
      <c r="B148" s="15">
        <v>7.0</v>
      </c>
      <c r="C148" s="16" t="s">
        <v>31</v>
      </c>
      <c r="E148" s="17">
        <v>2.0</v>
      </c>
      <c r="F148" s="17" t="s">
        <v>32</v>
      </c>
      <c r="G148" s="17" t="s">
        <v>33</v>
      </c>
      <c r="H148" s="17" t="s">
        <v>17</v>
      </c>
      <c r="I148" s="18">
        <v>55.0</v>
      </c>
      <c r="J148" s="19" t="s">
        <v>34</v>
      </c>
      <c r="K148" s="18">
        <v>0.57</v>
      </c>
    </row>
    <row r="149">
      <c r="A149" s="10"/>
      <c r="B149" s="15">
        <v>8.0</v>
      </c>
      <c r="C149" s="16" t="s">
        <v>35</v>
      </c>
      <c r="E149" s="17">
        <v>2.0</v>
      </c>
      <c r="F149" s="17" t="s">
        <v>32</v>
      </c>
      <c r="G149" s="17" t="s">
        <v>36</v>
      </c>
      <c r="H149" s="17" t="s">
        <v>17</v>
      </c>
      <c r="I149" s="18">
        <v>77.0</v>
      </c>
      <c r="J149" s="19" t="s">
        <v>37</v>
      </c>
      <c r="K149" s="20">
        <v>1.35</v>
      </c>
    </row>
    <row r="150">
      <c r="A150" s="10"/>
      <c r="B150" s="15">
        <v>9.0</v>
      </c>
      <c r="C150" s="16" t="s">
        <v>38</v>
      </c>
      <c r="E150" s="17">
        <v>2.0</v>
      </c>
      <c r="F150" s="17" t="s">
        <v>32</v>
      </c>
      <c r="G150" s="17" t="s">
        <v>33</v>
      </c>
      <c r="H150" s="17" t="s">
        <v>17</v>
      </c>
      <c r="I150" s="18">
        <v>179.0</v>
      </c>
      <c r="J150" s="17" t="s">
        <v>39</v>
      </c>
      <c r="K150" s="18">
        <v>51.14</v>
      </c>
    </row>
    <row r="151">
      <c r="A151" s="10"/>
      <c r="B151" s="17">
        <v>10.0</v>
      </c>
      <c r="C151" s="16" t="s">
        <v>40</v>
      </c>
      <c r="E151" s="17">
        <v>15.0</v>
      </c>
      <c r="F151" s="17" t="s">
        <v>15</v>
      </c>
      <c r="G151" s="17" t="s">
        <v>16</v>
      </c>
      <c r="H151" s="17" t="s">
        <v>16</v>
      </c>
      <c r="I151" s="18">
        <v>235.0</v>
      </c>
      <c r="J151" s="17" t="s">
        <v>41</v>
      </c>
      <c r="K151" s="23"/>
    </row>
    <row r="152">
      <c r="A152" s="10"/>
      <c r="B152" s="17">
        <v>11.0</v>
      </c>
      <c r="C152" s="16" t="s">
        <v>42</v>
      </c>
      <c r="E152" s="17">
        <v>12.0</v>
      </c>
      <c r="F152" s="17" t="s">
        <v>15</v>
      </c>
      <c r="G152" s="17" t="s">
        <v>16</v>
      </c>
      <c r="H152" s="17" t="s">
        <v>16</v>
      </c>
      <c r="I152" s="18">
        <v>350.0</v>
      </c>
      <c r="J152" s="17" t="s">
        <v>43</v>
      </c>
      <c r="K152" s="23">
        <v>36.52</v>
      </c>
    </row>
    <row r="153">
      <c r="A153" s="10"/>
      <c r="B153" s="17">
        <v>12.0</v>
      </c>
      <c r="C153" s="16"/>
      <c r="E153" s="17"/>
      <c r="F153" s="17"/>
      <c r="G153" s="17"/>
      <c r="H153" s="17"/>
      <c r="I153" s="18"/>
      <c r="J153" s="17"/>
      <c r="K153" s="23"/>
    </row>
    <row r="154">
      <c r="A154" s="10"/>
      <c r="B154" s="17">
        <v>13.0</v>
      </c>
      <c r="C154" s="16" t="s">
        <v>44</v>
      </c>
      <c r="E154" s="17">
        <v>12.0</v>
      </c>
      <c r="F154" s="17" t="s">
        <v>15</v>
      </c>
      <c r="G154" s="17" t="s">
        <v>16</v>
      </c>
      <c r="H154" s="17" t="s">
        <v>16</v>
      </c>
      <c r="I154" s="18">
        <v>108.0</v>
      </c>
      <c r="J154" s="17">
        <v>250.0</v>
      </c>
      <c r="K154" s="23">
        <v>6.48</v>
      </c>
    </row>
    <row r="155">
      <c r="A155" s="10"/>
      <c r="B155" s="17">
        <v>14.0</v>
      </c>
      <c r="C155" s="16"/>
      <c r="E155" s="17"/>
      <c r="F155" s="17"/>
      <c r="G155" s="17"/>
      <c r="H155" s="17"/>
      <c r="I155" s="18"/>
      <c r="J155" s="17"/>
      <c r="K155" s="23"/>
    </row>
    <row r="156">
      <c r="A156" s="10"/>
      <c r="B156" s="17">
        <v>15.0</v>
      </c>
      <c r="C156" s="16" t="s">
        <v>95</v>
      </c>
      <c r="E156" s="17">
        <v>18.0</v>
      </c>
      <c r="F156" s="17" t="s">
        <v>68</v>
      </c>
      <c r="G156" s="17">
        <v>9.0</v>
      </c>
      <c r="H156" s="17" t="s">
        <v>17</v>
      </c>
      <c r="I156" s="18">
        <v>200.0</v>
      </c>
      <c r="J156" s="21" t="s">
        <v>97</v>
      </c>
      <c r="K156" s="23">
        <v>112.5</v>
      </c>
    </row>
    <row r="157">
      <c r="A157" s="10"/>
      <c r="B157" s="17"/>
      <c r="E157" s="15"/>
      <c r="F157" s="15"/>
      <c r="G157" s="15"/>
      <c r="H157" s="15"/>
      <c r="I157" s="24"/>
      <c r="J157" s="15"/>
      <c r="K157" s="45"/>
    </row>
    <row r="158">
      <c r="A158" s="10"/>
      <c r="B158" s="15"/>
      <c r="E158" s="15"/>
      <c r="F158" s="15"/>
      <c r="G158" s="15"/>
      <c r="H158" s="15"/>
      <c r="I158" s="24"/>
      <c r="J158" s="15"/>
      <c r="K158" s="25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26" t="s">
        <v>45</v>
      </c>
      <c r="K159" s="27">
        <f>SUM(K142:K158)</f>
        <v>360.09</v>
      </c>
    </row>
    <row r="160">
      <c r="A160" s="28" t="s">
        <v>46</v>
      </c>
      <c r="B160" s="1"/>
      <c r="C160" s="1"/>
      <c r="D160" s="1"/>
      <c r="E160" s="1"/>
      <c r="F160" s="1"/>
      <c r="G160" s="1"/>
      <c r="H160" s="1"/>
      <c r="I160" s="1" t="s">
        <v>47</v>
      </c>
      <c r="J160" s="1"/>
      <c r="K160" s="29"/>
    </row>
    <row r="161">
      <c r="A161" s="1"/>
      <c r="B161" s="30">
        <v>11.0</v>
      </c>
      <c r="C161" s="6" t="s">
        <v>48</v>
      </c>
      <c r="D161" s="1"/>
      <c r="E161" s="1"/>
      <c r="F161" s="31" t="s">
        <v>49</v>
      </c>
      <c r="G161" s="1"/>
      <c r="H161" s="1"/>
      <c r="I161" s="36">
        <v>0.15</v>
      </c>
      <c r="J161" s="33" t="s">
        <v>45</v>
      </c>
      <c r="K161" s="27">
        <f>+K159*I161</f>
        <v>54.0135</v>
      </c>
    </row>
    <row r="162">
      <c r="A162" s="1"/>
      <c r="B162" s="30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28" t="s">
        <v>51</v>
      </c>
      <c r="B163" s="30"/>
      <c r="C163" s="1"/>
      <c r="D163" s="1"/>
      <c r="E163" s="1"/>
      <c r="F163" s="1"/>
      <c r="G163" s="1"/>
      <c r="H163" s="1"/>
      <c r="I163" s="1"/>
      <c r="J163" s="1"/>
      <c r="K163" s="35"/>
    </row>
    <row r="164">
      <c r="A164" s="1"/>
      <c r="B164" s="30">
        <v>12.0</v>
      </c>
      <c r="C164" s="6" t="s">
        <v>52</v>
      </c>
      <c r="D164" s="1"/>
      <c r="E164" s="1"/>
      <c r="F164" s="1"/>
      <c r="G164" s="1"/>
      <c r="H164" s="1"/>
      <c r="I164" s="32">
        <v>0.35</v>
      </c>
      <c r="J164" s="33" t="s">
        <v>45</v>
      </c>
      <c r="K164" s="27">
        <f>+K159*I164</f>
        <v>126.0315</v>
      </c>
    </row>
    <row r="165">
      <c r="A165" s="1"/>
      <c r="B165" s="30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28" t="s">
        <v>53</v>
      </c>
      <c r="B166" s="30"/>
      <c r="C166" s="1"/>
      <c r="D166" s="1"/>
      <c r="E166" s="1"/>
      <c r="F166" s="1"/>
      <c r="G166" s="1"/>
      <c r="H166" s="1"/>
      <c r="I166" s="1"/>
      <c r="J166" s="1"/>
      <c r="K166" s="35"/>
    </row>
    <row r="167">
      <c r="A167" s="1"/>
      <c r="B167" s="30">
        <v>13.0</v>
      </c>
      <c r="C167" s="6" t="s">
        <v>54</v>
      </c>
      <c r="D167" s="1"/>
      <c r="E167" s="1"/>
      <c r="F167" s="1"/>
      <c r="G167" s="1"/>
      <c r="H167" s="1"/>
      <c r="I167" s="36">
        <v>0.1</v>
      </c>
      <c r="J167" s="33" t="s">
        <v>45</v>
      </c>
      <c r="K167" s="27">
        <f>+K159*I167</f>
        <v>36.009</v>
      </c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5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37" t="s">
        <v>57</v>
      </c>
      <c r="K169" s="27">
        <f>+K167+K164+K161+K159</f>
        <v>576.144</v>
      </c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5"/>
    </row>
    <row r="171">
      <c r="A171" s="1"/>
      <c r="B171" s="1"/>
      <c r="C171" s="1"/>
      <c r="D171" s="1"/>
      <c r="E171" s="1"/>
      <c r="F171" s="1"/>
      <c r="G171" s="1"/>
      <c r="H171" s="1"/>
      <c r="I171" s="32">
        <v>0.45</v>
      </c>
      <c r="J171" s="37" t="s">
        <v>61</v>
      </c>
      <c r="K171" s="40">
        <f>+K169*I171</f>
        <v>259.2648</v>
      </c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5"/>
    </row>
    <row r="173">
      <c r="A173" s="1"/>
      <c r="B173" s="1"/>
      <c r="C173" s="1"/>
      <c r="D173" s="1"/>
      <c r="E173" s="1"/>
      <c r="F173" s="1"/>
      <c r="G173" s="1"/>
      <c r="H173" s="1"/>
      <c r="I173" s="41"/>
      <c r="J173" s="42" t="s">
        <v>62</v>
      </c>
      <c r="K173" s="27">
        <f>+K171+K169</f>
        <v>835.4088</v>
      </c>
    </row>
    <row r="175">
      <c r="J175" s="42" t="s">
        <v>62</v>
      </c>
      <c r="K175" s="43">
        <f>+K173/15</f>
        <v>55.69392</v>
      </c>
    </row>
    <row r="178">
      <c r="A178" s="1"/>
      <c r="B178" s="2" t="s">
        <v>0</v>
      </c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3" t="s">
        <v>1</v>
      </c>
      <c r="B180" s="4" t="s">
        <v>93</v>
      </c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5" t="s">
        <v>3</v>
      </c>
      <c r="B182" s="1"/>
      <c r="C182" s="6" t="s">
        <v>4</v>
      </c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7" t="s">
        <v>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8" t="s">
        <v>6</v>
      </c>
      <c r="C185" s="9"/>
      <c r="D185" s="9"/>
      <c r="E185" s="9"/>
      <c r="F185" s="9"/>
      <c r="G185" s="9"/>
      <c r="H185" s="9"/>
      <c r="I185" s="9"/>
      <c r="J185" s="9"/>
      <c r="K185" s="9"/>
    </row>
    <row r="186">
      <c r="A186" s="10"/>
      <c r="B186" s="11" t="s">
        <v>7</v>
      </c>
      <c r="C186" s="12" t="s">
        <v>8</v>
      </c>
      <c r="D186" s="13"/>
      <c r="E186" s="11" t="s">
        <v>9</v>
      </c>
      <c r="F186" s="11" t="s">
        <v>10</v>
      </c>
      <c r="G186" s="11" t="s">
        <v>11</v>
      </c>
      <c r="H186" s="11" t="s">
        <v>10</v>
      </c>
      <c r="I186" s="14" t="s">
        <v>12</v>
      </c>
      <c r="J186" s="14" t="s">
        <v>10</v>
      </c>
      <c r="K186" s="14" t="s">
        <v>13</v>
      </c>
    </row>
    <row r="187">
      <c r="A187" s="10"/>
      <c r="B187" s="15">
        <v>1.0</v>
      </c>
      <c r="C187" s="16" t="s">
        <v>14</v>
      </c>
      <c r="E187" s="17">
        <v>6.0</v>
      </c>
      <c r="F187" s="17" t="s">
        <v>15</v>
      </c>
      <c r="G187" s="17" t="s">
        <v>16</v>
      </c>
      <c r="H187" s="17" t="s">
        <v>17</v>
      </c>
      <c r="I187" s="18">
        <v>140.0</v>
      </c>
      <c r="J187" s="19" t="s">
        <v>18</v>
      </c>
      <c r="K187" s="18">
        <v>28.0</v>
      </c>
    </row>
    <row r="188">
      <c r="A188" s="10"/>
      <c r="B188" s="15">
        <v>2.0</v>
      </c>
      <c r="C188" s="16" t="s">
        <v>19</v>
      </c>
      <c r="E188" s="17">
        <v>1.0</v>
      </c>
      <c r="F188" s="17" t="s">
        <v>20</v>
      </c>
      <c r="G188" s="17">
        <v>4.0</v>
      </c>
      <c r="H188" s="17" t="s">
        <v>17</v>
      </c>
      <c r="I188" s="18">
        <v>132.0</v>
      </c>
      <c r="J188" s="19" t="s">
        <v>21</v>
      </c>
      <c r="K188" s="20">
        <v>6.6</v>
      </c>
    </row>
    <row r="189">
      <c r="A189" s="10"/>
      <c r="B189" s="15">
        <v>3.0</v>
      </c>
      <c r="C189" s="16" t="s">
        <v>22</v>
      </c>
      <c r="E189" s="17">
        <v>1.0</v>
      </c>
      <c r="F189" s="17" t="s">
        <v>20</v>
      </c>
      <c r="G189" s="17">
        <v>5.0</v>
      </c>
      <c r="H189" s="17" t="s">
        <v>17</v>
      </c>
      <c r="I189" s="18">
        <v>249.0</v>
      </c>
      <c r="J189" s="21" t="s">
        <v>23</v>
      </c>
      <c r="K189" s="20">
        <v>15.56</v>
      </c>
    </row>
    <row r="190">
      <c r="A190" s="10"/>
      <c r="B190" s="15">
        <v>4.0</v>
      </c>
      <c r="C190" s="16" t="s">
        <v>24</v>
      </c>
      <c r="E190" s="17" t="s">
        <v>25</v>
      </c>
      <c r="F190" s="17" t="s">
        <v>20</v>
      </c>
      <c r="G190" s="17">
        <v>8.0</v>
      </c>
      <c r="H190" s="17" t="s">
        <v>17</v>
      </c>
      <c r="I190" s="18">
        <v>149.0</v>
      </c>
      <c r="J190" s="19" t="s">
        <v>26</v>
      </c>
      <c r="K190" s="20">
        <v>14.9</v>
      </c>
    </row>
    <row r="191">
      <c r="A191" s="10"/>
      <c r="B191" s="15">
        <v>5.0</v>
      </c>
      <c r="C191" s="16" t="s">
        <v>27</v>
      </c>
      <c r="E191" s="17">
        <v>1.0</v>
      </c>
      <c r="F191" s="17" t="s">
        <v>20</v>
      </c>
      <c r="G191" s="17">
        <v>5.0</v>
      </c>
      <c r="H191" s="17" t="s">
        <v>17</v>
      </c>
      <c r="I191" s="18">
        <v>454.0</v>
      </c>
      <c r="J191" s="19" t="s">
        <v>28</v>
      </c>
      <c r="K191" s="18">
        <v>35.47</v>
      </c>
    </row>
    <row r="192">
      <c r="A192" s="10"/>
      <c r="B192" s="15">
        <v>6.0</v>
      </c>
      <c r="C192" s="16" t="s">
        <v>29</v>
      </c>
      <c r="E192" s="22">
        <v>42767.0</v>
      </c>
      <c r="F192" s="17" t="s">
        <v>20</v>
      </c>
      <c r="G192" s="17">
        <v>3.0</v>
      </c>
      <c r="H192" s="17" t="s">
        <v>17</v>
      </c>
      <c r="I192" s="18">
        <v>119.0</v>
      </c>
      <c r="J192" s="19" t="s">
        <v>30</v>
      </c>
      <c r="K192" s="18">
        <v>51.0</v>
      </c>
    </row>
    <row r="193">
      <c r="A193" s="10"/>
      <c r="B193" s="15">
        <v>7.0</v>
      </c>
      <c r="C193" s="16" t="s">
        <v>31</v>
      </c>
      <c r="E193" s="17">
        <v>2.0</v>
      </c>
      <c r="F193" s="17" t="s">
        <v>32</v>
      </c>
      <c r="G193" s="17" t="s">
        <v>33</v>
      </c>
      <c r="H193" s="17" t="s">
        <v>17</v>
      </c>
      <c r="I193" s="18">
        <v>55.0</v>
      </c>
      <c r="J193" s="19" t="s">
        <v>34</v>
      </c>
      <c r="K193" s="18">
        <v>0.57</v>
      </c>
    </row>
    <row r="194">
      <c r="A194" s="10"/>
      <c r="B194" s="15">
        <v>8.0</v>
      </c>
      <c r="C194" s="16" t="s">
        <v>35</v>
      </c>
      <c r="E194" s="17">
        <v>2.0</v>
      </c>
      <c r="F194" s="17" t="s">
        <v>32</v>
      </c>
      <c r="G194" s="17" t="s">
        <v>36</v>
      </c>
      <c r="H194" s="17" t="s">
        <v>17</v>
      </c>
      <c r="I194" s="18">
        <v>77.0</v>
      </c>
      <c r="J194" s="19" t="s">
        <v>37</v>
      </c>
      <c r="K194" s="20">
        <v>1.35</v>
      </c>
    </row>
    <row r="195">
      <c r="A195" s="10"/>
      <c r="B195" s="15">
        <v>9.0</v>
      </c>
      <c r="C195" s="16" t="s">
        <v>38</v>
      </c>
      <c r="E195" s="17">
        <v>2.0</v>
      </c>
      <c r="F195" s="17" t="s">
        <v>32</v>
      </c>
      <c r="G195" s="17" t="s">
        <v>33</v>
      </c>
      <c r="H195" s="17" t="s">
        <v>17</v>
      </c>
      <c r="I195" s="18">
        <v>179.0</v>
      </c>
      <c r="J195" s="17" t="s">
        <v>39</v>
      </c>
      <c r="K195" s="18">
        <v>51.14</v>
      </c>
    </row>
    <row r="196">
      <c r="A196" s="10"/>
      <c r="B196" s="17">
        <v>10.0</v>
      </c>
      <c r="C196" s="16" t="s">
        <v>40</v>
      </c>
      <c r="E196" s="17">
        <v>15.0</v>
      </c>
      <c r="F196" s="17" t="s">
        <v>15</v>
      </c>
      <c r="G196" s="17" t="s">
        <v>16</v>
      </c>
      <c r="H196" s="17" t="s">
        <v>16</v>
      </c>
      <c r="I196" s="18">
        <v>235.0</v>
      </c>
      <c r="J196" s="17" t="s">
        <v>41</v>
      </c>
      <c r="K196" s="23"/>
    </row>
    <row r="197">
      <c r="A197" s="10"/>
      <c r="B197" s="17">
        <v>11.0</v>
      </c>
      <c r="C197" s="16" t="s">
        <v>42</v>
      </c>
      <c r="E197" s="17">
        <v>12.0</v>
      </c>
      <c r="F197" s="17" t="s">
        <v>15</v>
      </c>
      <c r="G197" s="17" t="s">
        <v>16</v>
      </c>
      <c r="H197" s="17" t="s">
        <v>16</v>
      </c>
      <c r="I197" s="18">
        <v>350.0</v>
      </c>
      <c r="J197" s="17" t="s">
        <v>43</v>
      </c>
      <c r="K197" s="23">
        <v>36.52</v>
      </c>
    </row>
    <row r="198">
      <c r="A198" s="10"/>
      <c r="B198" s="17">
        <v>12.0</v>
      </c>
      <c r="C198" s="16"/>
      <c r="E198" s="17"/>
      <c r="F198" s="17"/>
      <c r="G198" s="17"/>
      <c r="H198" s="17"/>
      <c r="I198" s="18"/>
      <c r="J198" s="17"/>
      <c r="K198" s="23"/>
    </row>
    <row r="199">
      <c r="A199" s="10"/>
      <c r="B199" s="17">
        <v>13.0</v>
      </c>
      <c r="C199" s="16" t="s">
        <v>44</v>
      </c>
      <c r="E199" s="17">
        <v>12.0</v>
      </c>
      <c r="F199" s="17" t="s">
        <v>15</v>
      </c>
      <c r="G199" s="17" t="s">
        <v>16</v>
      </c>
      <c r="H199" s="17" t="s">
        <v>16</v>
      </c>
      <c r="I199" s="18">
        <v>108.0</v>
      </c>
      <c r="J199" s="17">
        <v>250.0</v>
      </c>
      <c r="K199" s="23">
        <v>6.48</v>
      </c>
    </row>
    <row r="200">
      <c r="A200" s="10"/>
      <c r="B200" s="17">
        <v>14.0</v>
      </c>
      <c r="C200" s="16"/>
      <c r="E200" s="17"/>
      <c r="F200" s="17"/>
      <c r="G200" s="17"/>
      <c r="H200" s="17"/>
      <c r="I200" s="18"/>
      <c r="J200" s="17"/>
      <c r="K200" s="23"/>
    </row>
    <row r="201">
      <c r="A201" s="10"/>
      <c r="B201" s="15"/>
      <c r="C201" s="16"/>
      <c r="E201" s="17"/>
      <c r="F201" s="17"/>
      <c r="G201" s="17"/>
      <c r="H201" s="17"/>
      <c r="I201" s="18"/>
      <c r="J201" s="17"/>
      <c r="K201" s="23"/>
    </row>
    <row r="202">
      <c r="A202" s="10"/>
      <c r="B202" s="15"/>
      <c r="C202" s="16"/>
      <c r="E202" s="17"/>
      <c r="F202" s="17"/>
      <c r="G202" s="17"/>
      <c r="H202" s="17"/>
      <c r="I202" s="18"/>
      <c r="J202" s="17"/>
      <c r="K202" s="23"/>
    </row>
    <row r="203">
      <c r="A203" s="10"/>
      <c r="B203" s="15"/>
      <c r="C203" s="16" t="s">
        <v>98</v>
      </c>
      <c r="E203" s="22">
        <v>42767.0</v>
      </c>
      <c r="F203" s="17" t="s">
        <v>99</v>
      </c>
      <c r="G203" s="17">
        <v>2.0</v>
      </c>
      <c r="H203" s="17" t="s">
        <v>17</v>
      </c>
      <c r="I203" s="18">
        <v>109.0</v>
      </c>
      <c r="J203" s="19" t="s">
        <v>100</v>
      </c>
      <c r="K203" s="16">
        <v>15.57</v>
      </c>
    </row>
    <row r="204">
      <c r="A204" s="10"/>
      <c r="B204" s="15"/>
      <c r="C204" s="16" t="s">
        <v>101</v>
      </c>
      <c r="E204" s="17" t="s">
        <v>102</v>
      </c>
      <c r="F204" s="17" t="s">
        <v>99</v>
      </c>
      <c r="G204" s="17">
        <v>7.0</v>
      </c>
      <c r="H204" s="17" t="s">
        <v>17</v>
      </c>
      <c r="I204" s="18">
        <v>70.0</v>
      </c>
      <c r="J204" s="17" t="s">
        <v>103</v>
      </c>
      <c r="K204" s="16">
        <v>122.5</v>
      </c>
    </row>
    <row r="205">
      <c r="A205" s="10"/>
      <c r="B205" s="15"/>
      <c r="C205" s="16" t="s">
        <v>104</v>
      </c>
      <c r="E205" s="22">
        <v>42826.0</v>
      </c>
      <c r="F205" s="17" t="s">
        <v>99</v>
      </c>
      <c r="G205" s="17">
        <v>1.0</v>
      </c>
      <c r="H205" s="17" t="s">
        <v>17</v>
      </c>
      <c r="I205" s="18">
        <v>570.0</v>
      </c>
      <c r="J205" s="17" t="s">
        <v>105</v>
      </c>
      <c r="K205" s="16">
        <v>47.5</v>
      </c>
    </row>
    <row r="206">
      <c r="A206" s="10"/>
      <c r="B206" s="15"/>
      <c r="E206" s="15"/>
      <c r="F206" s="15"/>
      <c r="G206" s="15"/>
      <c r="H206" s="15"/>
      <c r="I206" s="24"/>
      <c r="J206" s="15"/>
      <c r="K206" s="25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26" t="s">
        <v>45</v>
      </c>
      <c r="K207" s="27">
        <f>SUM(K187:K206)</f>
        <v>433.16</v>
      </c>
    </row>
    <row r="208">
      <c r="A208" s="28" t="s">
        <v>46</v>
      </c>
      <c r="B208" s="1"/>
      <c r="C208" s="1"/>
      <c r="D208" s="1"/>
      <c r="E208" s="1"/>
      <c r="F208" s="1"/>
      <c r="G208" s="1"/>
      <c r="H208" s="1"/>
      <c r="I208" s="1" t="s">
        <v>47</v>
      </c>
      <c r="J208" s="1"/>
      <c r="K208" s="29"/>
    </row>
    <row r="209">
      <c r="A209" s="1"/>
      <c r="B209" s="30">
        <v>11.0</v>
      </c>
      <c r="C209" s="6" t="s">
        <v>48</v>
      </c>
      <c r="D209" s="1"/>
      <c r="E209" s="1"/>
      <c r="F209" s="31" t="s">
        <v>49</v>
      </c>
      <c r="G209" s="1"/>
      <c r="H209" s="1"/>
      <c r="I209" s="36">
        <v>0.15</v>
      </c>
      <c r="J209" s="33" t="s">
        <v>45</v>
      </c>
      <c r="K209" s="27">
        <f>+K207*I209</f>
        <v>64.974</v>
      </c>
    </row>
    <row r="210">
      <c r="A210" s="1"/>
      <c r="B210" s="30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28" t="s">
        <v>51</v>
      </c>
      <c r="B211" s="30"/>
      <c r="C211" s="1"/>
      <c r="D211" s="1"/>
      <c r="E211" s="1"/>
      <c r="F211" s="1"/>
      <c r="G211" s="1"/>
      <c r="H211" s="1"/>
      <c r="I211" s="1"/>
      <c r="J211" s="1"/>
      <c r="K211" s="35"/>
    </row>
    <row r="212">
      <c r="A212" s="1"/>
      <c r="B212" s="30">
        <v>12.0</v>
      </c>
      <c r="C212" s="6" t="s">
        <v>52</v>
      </c>
      <c r="D212" s="1"/>
      <c r="E212" s="1"/>
      <c r="F212" s="1"/>
      <c r="G212" s="1"/>
      <c r="H212" s="1"/>
      <c r="I212" s="32">
        <v>0.3</v>
      </c>
      <c r="J212" s="33" t="s">
        <v>45</v>
      </c>
      <c r="K212" s="27">
        <f>+K207*I212</f>
        <v>129.948</v>
      </c>
    </row>
    <row r="213">
      <c r="A213" s="1"/>
      <c r="B213" s="30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28" t="s">
        <v>53</v>
      </c>
      <c r="B214" s="30"/>
      <c r="C214" s="1"/>
      <c r="D214" s="1"/>
      <c r="E214" s="1"/>
      <c r="F214" s="1"/>
      <c r="G214" s="1"/>
      <c r="H214" s="1"/>
      <c r="I214" s="1"/>
      <c r="J214" s="1"/>
      <c r="K214" s="35"/>
    </row>
    <row r="215">
      <c r="A215" s="1"/>
      <c r="B215" s="30">
        <v>13.0</v>
      </c>
      <c r="C215" s="6" t="s">
        <v>54</v>
      </c>
      <c r="D215" s="1"/>
      <c r="E215" s="1"/>
      <c r="F215" s="1"/>
      <c r="G215" s="1"/>
      <c r="H215" s="1"/>
      <c r="I215" s="36">
        <v>0.1</v>
      </c>
      <c r="J215" s="33" t="s">
        <v>45</v>
      </c>
      <c r="K215" s="27">
        <f>+K207*I215</f>
        <v>43.316</v>
      </c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5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37" t="s">
        <v>57</v>
      </c>
      <c r="K217" s="27">
        <f>+K215+K212+K209+K207</f>
        <v>671.398</v>
      </c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5"/>
    </row>
    <row r="219">
      <c r="A219" s="1"/>
      <c r="B219" s="1"/>
      <c r="C219" s="1"/>
      <c r="D219" s="1"/>
      <c r="E219" s="1"/>
      <c r="F219" s="1"/>
      <c r="G219" s="1"/>
      <c r="H219" s="1"/>
      <c r="I219" s="32">
        <v>0.43</v>
      </c>
      <c r="J219" s="37" t="s">
        <v>61</v>
      </c>
      <c r="K219" s="40">
        <f>+K217*I219</f>
        <v>288.70114</v>
      </c>
    </row>
    <row r="220">
      <c r="A220" s="1"/>
      <c r="B220" s="1"/>
      <c r="C220" s="1"/>
      <c r="D220" s="60"/>
      <c r="E220" s="1"/>
      <c r="F220" s="1"/>
      <c r="G220" s="1"/>
      <c r="H220" s="1"/>
      <c r="I220" s="1"/>
      <c r="J220" s="1"/>
      <c r="K220" s="35"/>
    </row>
    <row r="221">
      <c r="A221" s="1"/>
      <c r="B221" s="1"/>
      <c r="C221" s="1"/>
      <c r="D221" s="60"/>
      <c r="E221" s="1"/>
      <c r="F221" s="1"/>
      <c r="G221" s="1"/>
      <c r="H221" s="1"/>
      <c r="I221" s="41"/>
      <c r="J221" s="42" t="s">
        <v>62</v>
      </c>
      <c r="K221" s="27">
        <f>+K219+K217</f>
        <v>960.09914</v>
      </c>
    </row>
    <row r="222">
      <c r="D222" s="60"/>
    </row>
    <row r="223">
      <c r="D223" s="60"/>
      <c r="J223" s="42" t="s">
        <v>62</v>
      </c>
      <c r="K223" s="43">
        <f>+K221/12</f>
        <v>80.00826167</v>
      </c>
    </row>
    <row r="225">
      <c r="A225" s="1"/>
      <c r="B225" s="2" t="s">
        <v>0</v>
      </c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3" t="s">
        <v>1</v>
      </c>
      <c r="B227" s="4" t="s">
        <v>111</v>
      </c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5" t="s">
        <v>3</v>
      </c>
      <c r="B229" s="1"/>
      <c r="C229" s="6" t="s">
        <v>4</v>
      </c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7" t="s">
        <v>5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8" t="s">
        <v>6</v>
      </c>
      <c r="C232" s="9"/>
      <c r="D232" s="9"/>
      <c r="E232" s="9"/>
      <c r="F232" s="9"/>
      <c r="G232" s="9"/>
      <c r="H232" s="9"/>
      <c r="I232" s="9"/>
      <c r="J232" s="9"/>
      <c r="K232" s="9"/>
    </row>
    <row r="233">
      <c r="A233" s="10"/>
      <c r="B233" s="11" t="s">
        <v>7</v>
      </c>
      <c r="C233" s="12" t="s">
        <v>8</v>
      </c>
      <c r="D233" s="13"/>
      <c r="E233" s="11" t="s">
        <v>9</v>
      </c>
      <c r="F233" s="11" t="s">
        <v>10</v>
      </c>
      <c r="G233" s="11" t="s">
        <v>11</v>
      </c>
      <c r="H233" s="11" t="s">
        <v>10</v>
      </c>
      <c r="I233" s="14" t="s">
        <v>12</v>
      </c>
      <c r="J233" s="14" t="s">
        <v>10</v>
      </c>
      <c r="K233" s="14" t="s">
        <v>13</v>
      </c>
    </row>
    <row r="234">
      <c r="A234" s="10"/>
      <c r="B234" s="15">
        <v>1.0</v>
      </c>
      <c r="C234" s="16" t="s">
        <v>14</v>
      </c>
      <c r="E234" s="17">
        <v>6.0</v>
      </c>
      <c r="F234" s="17" t="s">
        <v>15</v>
      </c>
      <c r="G234" s="17" t="s">
        <v>16</v>
      </c>
      <c r="H234" s="17" t="s">
        <v>17</v>
      </c>
      <c r="I234" s="18">
        <v>140.0</v>
      </c>
      <c r="J234" s="19" t="s">
        <v>18</v>
      </c>
      <c r="K234" s="18">
        <v>28.0</v>
      </c>
    </row>
    <row r="235">
      <c r="A235" s="10"/>
      <c r="B235" s="15">
        <v>2.0</v>
      </c>
      <c r="C235" s="16" t="s">
        <v>19</v>
      </c>
      <c r="E235" s="17">
        <v>1.0</v>
      </c>
      <c r="F235" s="17" t="s">
        <v>20</v>
      </c>
      <c r="G235" s="17">
        <v>4.0</v>
      </c>
      <c r="H235" s="17" t="s">
        <v>17</v>
      </c>
      <c r="I235" s="18">
        <v>132.0</v>
      </c>
      <c r="J235" s="19" t="s">
        <v>21</v>
      </c>
      <c r="K235" s="20">
        <v>6.6</v>
      </c>
    </row>
    <row r="236">
      <c r="A236" s="10"/>
      <c r="B236" s="15">
        <v>3.0</v>
      </c>
      <c r="C236" s="16" t="s">
        <v>22</v>
      </c>
      <c r="E236" s="17">
        <v>1.0</v>
      </c>
      <c r="F236" s="17" t="s">
        <v>20</v>
      </c>
      <c r="G236" s="17">
        <v>5.0</v>
      </c>
      <c r="H236" s="17" t="s">
        <v>17</v>
      </c>
      <c r="I236" s="18">
        <v>249.0</v>
      </c>
      <c r="J236" s="21" t="s">
        <v>23</v>
      </c>
      <c r="K236" s="20">
        <v>15.56</v>
      </c>
    </row>
    <row r="237">
      <c r="A237" s="10"/>
      <c r="B237" s="15">
        <v>4.0</v>
      </c>
      <c r="C237" s="16" t="s">
        <v>24</v>
      </c>
      <c r="E237" s="17" t="s">
        <v>25</v>
      </c>
      <c r="F237" s="17" t="s">
        <v>20</v>
      </c>
      <c r="G237" s="17">
        <v>8.0</v>
      </c>
      <c r="H237" s="17" t="s">
        <v>17</v>
      </c>
      <c r="I237" s="18">
        <v>149.0</v>
      </c>
      <c r="J237" s="19" t="s">
        <v>26</v>
      </c>
      <c r="K237" s="20">
        <v>14.9</v>
      </c>
    </row>
    <row r="238">
      <c r="A238" s="10"/>
      <c r="B238" s="15">
        <v>5.0</v>
      </c>
      <c r="C238" s="16" t="s">
        <v>27</v>
      </c>
      <c r="E238" s="17">
        <v>1.0</v>
      </c>
      <c r="F238" s="17" t="s">
        <v>20</v>
      </c>
      <c r="G238" s="17">
        <v>5.0</v>
      </c>
      <c r="H238" s="17" t="s">
        <v>17</v>
      </c>
      <c r="I238" s="18">
        <v>454.0</v>
      </c>
      <c r="J238" s="19" t="s">
        <v>28</v>
      </c>
      <c r="K238" s="18">
        <v>35.47</v>
      </c>
    </row>
    <row r="239">
      <c r="A239" s="10"/>
      <c r="B239" s="15">
        <v>6.0</v>
      </c>
      <c r="C239" s="16" t="s">
        <v>29</v>
      </c>
      <c r="E239" s="22">
        <v>42767.0</v>
      </c>
      <c r="F239" s="17" t="s">
        <v>20</v>
      </c>
      <c r="G239" s="17">
        <v>3.0</v>
      </c>
      <c r="H239" s="17" t="s">
        <v>17</v>
      </c>
      <c r="I239" s="18">
        <v>119.0</v>
      </c>
      <c r="J239" s="19" t="s">
        <v>30</v>
      </c>
      <c r="K239" s="18">
        <v>51.0</v>
      </c>
    </row>
    <row r="240">
      <c r="A240" s="10"/>
      <c r="B240" s="15">
        <v>7.0</v>
      </c>
      <c r="C240" s="16" t="s">
        <v>31</v>
      </c>
      <c r="E240" s="17">
        <v>2.0</v>
      </c>
      <c r="F240" s="17" t="s">
        <v>32</v>
      </c>
      <c r="G240" s="17" t="s">
        <v>33</v>
      </c>
      <c r="H240" s="17" t="s">
        <v>17</v>
      </c>
      <c r="I240" s="18">
        <v>55.0</v>
      </c>
      <c r="J240" s="19" t="s">
        <v>34</v>
      </c>
      <c r="K240" s="18">
        <v>0.57</v>
      </c>
    </row>
    <row r="241">
      <c r="A241" s="10"/>
      <c r="B241" s="15">
        <v>8.0</v>
      </c>
      <c r="C241" s="16" t="s">
        <v>35</v>
      </c>
      <c r="E241" s="17">
        <v>2.0</v>
      </c>
      <c r="F241" s="17" t="s">
        <v>32</v>
      </c>
      <c r="G241" s="17" t="s">
        <v>36</v>
      </c>
      <c r="H241" s="17" t="s">
        <v>17</v>
      </c>
      <c r="I241" s="18">
        <v>77.0</v>
      </c>
      <c r="J241" s="19" t="s">
        <v>37</v>
      </c>
      <c r="K241" s="20">
        <v>1.35</v>
      </c>
    </row>
    <row r="242">
      <c r="A242" s="10"/>
      <c r="B242" s="15">
        <v>9.0</v>
      </c>
      <c r="C242" s="16" t="s">
        <v>38</v>
      </c>
      <c r="E242" s="17">
        <v>2.0</v>
      </c>
      <c r="F242" s="17" t="s">
        <v>32</v>
      </c>
      <c r="G242" s="17" t="s">
        <v>33</v>
      </c>
      <c r="H242" s="17" t="s">
        <v>17</v>
      </c>
      <c r="I242" s="18">
        <v>179.0</v>
      </c>
      <c r="J242" s="17" t="s">
        <v>39</v>
      </c>
      <c r="K242" s="18">
        <v>51.14</v>
      </c>
    </row>
    <row r="243">
      <c r="A243" s="10"/>
      <c r="B243" s="17">
        <v>10.0</v>
      </c>
      <c r="C243" s="16" t="s">
        <v>40</v>
      </c>
      <c r="E243" s="17">
        <v>15.0</v>
      </c>
      <c r="F243" s="17" t="s">
        <v>15</v>
      </c>
      <c r="G243" s="17" t="s">
        <v>16</v>
      </c>
      <c r="H243" s="17" t="s">
        <v>16</v>
      </c>
      <c r="I243" s="18">
        <v>235.0</v>
      </c>
      <c r="J243" s="17" t="s">
        <v>41</v>
      </c>
      <c r="K243" s="23"/>
    </row>
    <row r="244">
      <c r="A244" s="10"/>
      <c r="B244" s="17">
        <v>11.0</v>
      </c>
      <c r="C244" s="16" t="s">
        <v>42</v>
      </c>
      <c r="E244" s="17">
        <v>12.0</v>
      </c>
      <c r="F244" s="17" t="s">
        <v>15</v>
      </c>
      <c r="G244" s="17" t="s">
        <v>16</v>
      </c>
      <c r="H244" s="17" t="s">
        <v>16</v>
      </c>
      <c r="I244" s="18">
        <v>350.0</v>
      </c>
      <c r="J244" s="17" t="s">
        <v>43</v>
      </c>
      <c r="K244" s="23">
        <v>36.52</v>
      </c>
    </row>
    <row r="245">
      <c r="A245" s="10"/>
      <c r="B245" s="17">
        <v>12.0</v>
      </c>
      <c r="C245" s="16"/>
      <c r="E245" s="17"/>
      <c r="F245" s="17"/>
      <c r="G245" s="17"/>
      <c r="H245" s="17"/>
      <c r="I245" s="18"/>
      <c r="J245" s="17"/>
      <c r="K245" s="23"/>
    </row>
    <row r="246">
      <c r="A246" s="10"/>
      <c r="B246" s="17">
        <v>13.0</v>
      </c>
      <c r="C246" s="16" t="s">
        <v>44</v>
      </c>
      <c r="E246" s="17">
        <v>12.0</v>
      </c>
      <c r="F246" s="17" t="s">
        <v>15</v>
      </c>
      <c r="G246" s="17" t="s">
        <v>16</v>
      </c>
      <c r="H246" s="17" t="s">
        <v>16</v>
      </c>
      <c r="I246" s="18">
        <v>108.0</v>
      </c>
      <c r="J246" s="17">
        <v>250.0</v>
      </c>
      <c r="K246" s="23">
        <v>6.48</v>
      </c>
    </row>
    <row r="247">
      <c r="A247" s="10"/>
      <c r="B247" s="17">
        <v>14.0</v>
      </c>
      <c r="C247" s="16"/>
      <c r="E247" s="17"/>
      <c r="F247" s="17"/>
      <c r="G247" s="17"/>
      <c r="H247" s="17"/>
      <c r="I247" s="18"/>
      <c r="J247" s="17"/>
      <c r="K247" s="23"/>
    </row>
    <row r="248">
      <c r="A248" s="10"/>
      <c r="B248" s="17"/>
      <c r="C248" s="16" t="s">
        <v>94</v>
      </c>
      <c r="E248" s="17">
        <v>3.0</v>
      </c>
      <c r="F248" s="17" t="s">
        <v>15</v>
      </c>
      <c r="G248" s="17" t="s">
        <v>16</v>
      </c>
      <c r="H248" s="17" t="s">
        <v>16</v>
      </c>
      <c r="I248" s="18">
        <v>30.0</v>
      </c>
      <c r="J248" s="17">
        <v>3.0</v>
      </c>
      <c r="K248" s="23">
        <v>30.0</v>
      </c>
    </row>
    <row r="249">
      <c r="A249" s="10"/>
      <c r="B249" s="17"/>
      <c r="E249" s="15"/>
      <c r="F249" s="15"/>
      <c r="G249" s="15"/>
      <c r="H249" s="15"/>
      <c r="I249" s="24"/>
      <c r="J249" s="15"/>
      <c r="K249" s="45"/>
    </row>
    <row r="250">
      <c r="A250" s="10"/>
      <c r="B250" s="15"/>
      <c r="E250" s="15"/>
      <c r="F250" s="15"/>
      <c r="G250" s="15"/>
      <c r="H250" s="15"/>
      <c r="I250" s="24"/>
      <c r="J250" s="15"/>
      <c r="K250" s="25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26" t="s">
        <v>45</v>
      </c>
      <c r="K251" s="27">
        <f>SUM(K234:K250)</f>
        <v>277.59</v>
      </c>
    </row>
    <row r="252">
      <c r="A252" s="28" t="s">
        <v>46</v>
      </c>
      <c r="B252" s="1"/>
      <c r="C252" s="1"/>
      <c r="D252" s="1"/>
      <c r="E252" s="1"/>
      <c r="F252" s="1"/>
      <c r="G252" s="1"/>
      <c r="H252" s="1"/>
      <c r="I252" s="1" t="s">
        <v>47</v>
      </c>
      <c r="J252" s="1"/>
      <c r="K252" s="29"/>
    </row>
    <row r="253">
      <c r="A253" s="1"/>
      <c r="B253" s="30">
        <v>11.0</v>
      </c>
      <c r="C253" s="6" t="s">
        <v>48</v>
      </c>
      <c r="D253" s="1"/>
      <c r="E253" s="1"/>
      <c r="F253" s="31" t="s">
        <v>49</v>
      </c>
      <c r="G253" s="1"/>
      <c r="H253" s="1"/>
      <c r="I253" s="36">
        <v>0.15</v>
      </c>
      <c r="J253" s="33" t="s">
        <v>45</v>
      </c>
      <c r="K253" s="27">
        <f>+K251*I253</f>
        <v>41.6385</v>
      </c>
    </row>
    <row r="254">
      <c r="A254" s="1"/>
      <c r="B254" s="30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28" t="s">
        <v>51</v>
      </c>
      <c r="B255" s="30"/>
      <c r="C255" s="1"/>
      <c r="D255" s="1"/>
      <c r="E255" s="1"/>
      <c r="F255" s="1"/>
      <c r="G255" s="1"/>
      <c r="H255" s="1"/>
      <c r="I255" s="1"/>
      <c r="J255" s="1"/>
      <c r="K255" s="35"/>
    </row>
    <row r="256">
      <c r="A256" s="1"/>
      <c r="B256" s="30">
        <v>12.0</v>
      </c>
      <c r="C256" s="6" t="s">
        <v>52</v>
      </c>
      <c r="D256" s="1"/>
      <c r="E256" s="1"/>
      <c r="F256" s="1"/>
      <c r="G256" s="1"/>
      <c r="H256" s="1"/>
      <c r="I256" s="32">
        <v>0.35</v>
      </c>
      <c r="J256" s="33" t="s">
        <v>45</v>
      </c>
      <c r="K256" s="27">
        <f>+K251*I256</f>
        <v>97.1565</v>
      </c>
    </row>
    <row r="257">
      <c r="A257" s="1"/>
      <c r="B257" s="30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28" t="s">
        <v>53</v>
      </c>
      <c r="B258" s="30"/>
      <c r="C258" s="1"/>
      <c r="D258" s="1"/>
      <c r="E258" s="1"/>
      <c r="F258" s="1"/>
      <c r="G258" s="1"/>
      <c r="H258" s="1"/>
      <c r="I258" s="1"/>
      <c r="J258" s="1"/>
      <c r="K258" s="35"/>
    </row>
    <row r="259">
      <c r="A259" s="1"/>
      <c r="B259" s="30">
        <v>13.0</v>
      </c>
      <c r="C259" s="6" t="s">
        <v>54</v>
      </c>
      <c r="D259" s="1"/>
      <c r="E259" s="1"/>
      <c r="F259" s="1"/>
      <c r="G259" s="1"/>
      <c r="H259" s="1"/>
      <c r="I259" s="36">
        <v>0.1</v>
      </c>
      <c r="J259" s="33" t="s">
        <v>45</v>
      </c>
      <c r="K259" s="27">
        <f>+K251*I259</f>
        <v>27.759</v>
      </c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5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37" t="s">
        <v>57</v>
      </c>
      <c r="K261" s="27">
        <f>+K259+K256+K253+K251</f>
        <v>444.144</v>
      </c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5"/>
    </row>
    <row r="263">
      <c r="A263" s="1"/>
      <c r="B263" s="1"/>
      <c r="C263" s="1"/>
      <c r="D263" s="1"/>
      <c r="E263" s="1"/>
      <c r="F263" s="1"/>
      <c r="G263" s="1"/>
      <c r="H263" s="1"/>
      <c r="I263" s="32">
        <v>0.51</v>
      </c>
      <c r="J263" s="37" t="s">
        <v>61</v>
      </c>
      <c r="K263" s="40">
        <f>+K261*I263</f>
        <v>226.51344</v>
      </c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5"/>
    </row>
    <row r="265">
      <c r="A265" s="1"/>
      <c r="B265" s="1"/>
      <c r="C265" s="1"/>
      <c r="D265" s="1"/>
      <c r="E265" s="1"/>
      <c r="F265" s="1"/>
      <c r="G265" s="1"/>
      <c r="H265" s="1"/>
      <c r="I265" s="41"/>
      <c r="J265" s="42" t="s">
        <v>62</v>
      </c>
      <c r="K265" s="27">
        <f>+K263+K261</f>
        <v>670.65744</v>
      </c>
    </row>
    <row r="267">
      <c r="J267" s="42" t="s">
        <v>62</v>
      </c>
      <c r="K267" s="43">
        <f>+K265/15</f>
        <v>44.710496</v>
      </c>
    </row>
  </sheetData>
  <mergeCells count="119">
    <mergeCell ref="C192:D192"/>
    <mergeCell ref="C193:D193"/>
    <mergeCell ref="C195:D195"/>
    <mergeCell ref="C194:D194"/>
    <mergeCell ref="B232:K232"/>
    <mergeCell ref="B225:K225"/>
    <mergeCell ref="C186:D186"/>
    <mergeCell ref="B185:K185"/>
    <mergeCell ref="C191:D191"/>
    <mergeCell ref="C190:D190"/>
    <mergeCell ref="C198:D198"/>
    <mergeCell ref="C197:D197"/>
    <mergeCell ref="C196:D196"/>
    <mergeCell ref="C64:D64"/>
    <mergeCell ref="C66:D66"/>
    <mergeCell ref="C65:D65"/>
    <mergeCell ref="C68:D68"/>
    <mergeCell ref="C67:D67"/>
    <mergeCell ref="C69:D69"/>
    <mergeCell ref="C63:D63"/>
    <mergeCell ref="C53:D53"/>
    <mergeCell ref="C54:D54"/>
    <mergeCell ref="C55:D55"/>
    <mergeCell ref="C52:D52"/>
    <mergeCell ref="C97:D97"/>
    <mergeCell ref="C96:D96"/>
    <mergeCell ref="C99:D99"/>
    <mergeCell ref="C98:D98"/>
    <mergeCell ref="C62:D62"/>
    <mergeCell ref="C106:D106"/>
    <mergeCell ref="C105:D105"/>
    <mergeCell ref="C101:D101"/>
    <mergeCell ref="C104:D104"/>
    <mergeCell ref="C103:D103"/>
    <mergeCell ref="C102:D102"/>
    <mergeCell ref="C107:D107"/>
    <mergeCell ref="C108:D108"/>
    <mergeCell ref="C111:D111"/>
    <mergeCell ref="C109:D109"/>
    <mergeCell ref="B95:K95"/>
    <mergeCell ref="B88:K88"/>
    <mergeCell ref="C100:D100"/>
    <mergeCell ref="C10:D10"/>
    <mergeCell ref="C9:D9"/>
    <mergeCell ref="B8:K8"/>
    <mergeCell ref="B1:K1"/>
    <mergeCell ref="C56:D56"/>
    <mergeCell ref="C58:D58"/>
    <mergeCell ref="C57:D57"/>
    <mergeCell ref="C60:D60"/>
    <mergeCell ref="C61:D61"/>
    <mergeCell ref="B51:K51"/>
    <mergeCell ref="B44:K44"/>
    <mergeCell ref="C59:D59"/>
    <mergeCell ref="C142:D142"/>
    <mergeCell ref="C141:D141"/>
    <mergeCell ref="B133:K133"/>
    <mergeCell ref="B140:K140"/>
    <mergeCell ref="C143:D143"/>
    <mergeCell ref="C158:D158"/>
    <mergeCell ref="C157:D157"/>
    <mergeCell ref="C155:D155"/>
    <mergeCell ref="C156:D156"/>
    <mergeCell ref="C154:D154"/>
    <mergeCell ref="C153:D153"/>
    <mergeCell ref="B178:K178"/>
    <mergeCell ref="C22:D22"/>
    <mergeCell ref="C24:D24"/>
    <mergeCell ref="C21:D21"/>
    <mergeCell ref="C113:D113"/>
    <mergeCell ref="C112:D112"/>
    <mergeCell ref="C19:D19"/>
    <mergeCell ref="C20:D20"/>
    <mergeCell ref="C16:D16"/>
    <mergeCell ref="C17:D17"/>
    <mergeCell ref="C14:D14"/>
    <mergeCell ref="C12:D12"/>
    <mergeCell ref="C13:D13"/>
    <mergeCell ref="C11:D11"/>
    <mergeCell ref="C15:D15"/>
    <mergeCell ref="C18:D18"/>
    <mergeCell ref="C200:D200"/>
    <mergeCell ref="C199:D199"/>
    <mergeCell ref="C187:D187"/>
    <mergeCell ref="C201:D201"/>
    <mergeCell ref="C202:D202"/>
    <mergeCell ref="C189:D189"/>
    <mergeCell ref="C188:D188"/>
    <mergeCell ref="C206:D206"/>
    <mergeCell ref="C205:D205"/>
    <mergeCell ref="C145:D145"/>
    <mergeCell ref="C144:D144"/>
    <mergeCell ref="C237:D237"/>
    <mergeCell ref="C235:D235"/>
    <mergeCell ref="C236:D236"/>
    <mergeCell ref="C234:D234"/>
    <mergeCell ref="C233:D233"/>
    <mergeCell ref="C244:D244"/>
    <mergeCell ref="C243:D243"/>
    <mergeCell ref="C242:D242"/>
    <mergeCell ref="C240:D240"/>
    <mergeCell ref="C241:D241"/>
    <mergeCell ref="C246:D246"/>
    <mergeCell ref="C245:D245"/>
    <mergeCell ref="C248:D248"/>
    <mergeCell ref="C250:D250"/>
    <mergeCell ref="C249:D249"/>
    <mergeCell ref="C247:D247"/>
    <mergeCell ref="C238:D238"/>
    <mergeCell ref="C239:D239"/>
    <mergeCell ref="C152:D152"/>
    <mergeCell ref="C147:D147"/>
    <mergeCell ref="C148:D148"/>
    <mergeCell ref="C151:D151"/>
    <mergeCell ref="C149:D149"/>
    <mergeCell ref="C150:D150"/>
    <mergeCell ref="C146:D146"/>
    <mergeCell ref="C204:D204"/>
    <mergeCell ref="C203:D20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9.86"/>
    <col customWidth="1" min="3" max="3" width="20.43"/>
  </cols>
  <sheetData>
    <row r="1">
      <c r="A1" s="62"/>
      <c r="B1" s="62" t="s">
        <v>131</v>
      </c>
      <c r="C1" s="62" t="s">
        <v>132</v>
      </c>
      <c r="D1" s="62" t="s">
        <v>133</v>
      </c>
      <c r="E1" s="62"/>
      <c r="F1" s="62" t="s">
        <v>134</v>
      </c>
      <c r="G1" s="62" t="s">
        <v>135</v>
      </c>
    </row>
    <row r="2">
      <c r="A2" s="63"/>
      <c r="B2" s="63">
        <v>36.0</v>
      </c>
      <c r="C2" s="63" t="s">
        <v>136</v>
      </c>
      <c r="D2" s="64"/>
      <c r="E2" s="63"/>
      <c r="F2" s="63">
        <v>13.58</v>
      </c>
      <c r="G2" s="65">
        <f t="shared" ref="G2:G11" si="1">B2*F2</f>
        <v>488.88</v>
      </c>
    </row>
    <row r="3">
      <c r="A3" s="63"/>
      <c r="B3" s="63">
        <v>11.0</v>
      </c>
      <c r="C3" s="63" t="s">
        <v>67</v>
      </c>
      <c r="D3" s="64"/>
      <c r="E3" s="63"/>
      <c r="F3" s="63">
        <v>22.83</v>
      </c>
      <c r="G3" s="66">
        <f t="shared" si="1"/>
        <v>251.13</v>
      </c>
    </row>
    <row r="4">
      <c r="A4" s="63"/>
      <c r="B4" s="63">
        <v>8.0</v>
      </c>
      <c r="C4" s="63" t="s">
        <v>137</v>
      </c>
      <c r="D4" s="64"/>
      <c r="E4" s="63"/>
      <c r="F4" s="63">
        <v>13.08</v>
      </c>
      <c r="G4" s="63">
        <f t="shared" si="1"/>
        <v>104.64</v>
      </c>
    </row>
    <row r="5">
      <c r="A5" s="63"/>
      <c r="B5" s="63">
        <v>5.0</v>
      </c>
      <c r="C5" s="63" t="s">
        <v>138</v>
      </c>
      <c r="D5" s="64"/>
      <c r="E5" s="63"/>
      <c r="F5" s="63">
        <v>21.17</v>
      </c>
      <c r="G5" s="63">
        <f t="shared" si="1"/>
        <v>105.85</v>
      </c>
    </row>
    <row r="6">
      <c r="A6" s="63"/>
      <c r="B6" s="63">
        <v>8.0</v>
      </c>
      <c r="C6" s="63" t="s">
        <v>89</v>
      </c>
      <c r="D6" s="64"/>
      <c r="E6" s="63"/>
      <c r="F6" s="63">
        <v>19.42</v>
      </c>
      <c r="G6" s="63">
        <f t="shared" si="1"/>
        <v>155.36</v>
      </c>
    </row>
    <row r="7">
      <c r="A7" s="63"/>
      <c r="B7" s="63">
        <v>1.0</v>
      </c>
      <c r="C7" s="63" t="s">
        <v>139</v>
      </c>
      <c r="D7" s="64"/>
      <c r="E7" s="63"/>
      <c r="F7" s="63">
        <v>25.83</v>
      </c>
      <c r="G7" s="63">
        <f t="shared" si="1"/>
        <v>25.83</v>
      </c>
    </row>
    <row r="8">
      <c r="A8" s="63"/>
      <c r="B8" s="63">
        <v>18.0</v>
      </c>
      <c r="C8" s="63" t="s">
        <v>140</v>
      </c>
      <c r="D8" s="63" t="s">
        <v>141</v>
      </c>
      <c r="E8" s="63"/>
      <c r="F8" s="63">
        <v>36.28</v>
      </c>
      <c r="G8" s="63">
        <f t="shared" si="1"/>
        <v>653.04</v>
      </c>
    </row>
    <row r="9">
      <c r="A9" s="67"/>
      <c r="B9" s="67">
        <v>3.0</v>
      </c>
      <c r="C9" s="63" t="s">
        <v>142</v>
      </c>
      <c r="D9" s="63" t="s">
        <v>143</v>
      </c>
      <c r="E9" s="63"/>
      <c r="F9" s="63">
        <v>32.88</v>
      </c>
      <c r="G9" s="63">
        <f t="shared" si="1"/>
        <v>98.64</v>
      </c>
    </row>
    <row r="10">
      <c r="A10" s="63"/>
      <c r="B10" s="63">
        <v>2.0</v>
      </c>
      <c r="C10" s="63" t="s">
        <v>144</v>
      </c>
      <c r="D10" s="63" t="s">
        <v>145</v>
      </c>
      <c r="E10" s="63"/>
      <c r="F10" s="63">
        <v>51.22</v>
      </c>
      <c r="G10" s="63">
        <f t="shared" si="1"/>
        <v>102.44</v>
      </c>
    </row>
    <row r="11">
      <c r="A11" s="67"/>
      <c r="B11" s="67">
        <v>1.0</v>
      </c>
      <c r="C11" s="63" t="s">
        <v>146</v>
      </c>
      <c r="D11" s="63" t="s">
        <v>147</v>
      </c>
      <c r="E11" s="63"/>
      <c r="F11" s="63">
        <v>34.11</v>
      </c>
      <c r="G11" s="63">
        <f t="shared" si="1"/>
        <v>34.11</v>
      </c>
    </row>
    <row r="13">
      <c r="A13" s="68"/>
      <c r="B13" s="68" t="s">
        <v>148</v>
      </c>
    </row>
    <row r="15">
      <c r="A15" s="62"/>
      <c r="B15" s="62" t="s">
        <v>131</v>
      </c>
      <c r="C15" s="62" t="s">
        <v>132</v>
      </c>
      <c r="D15" s="62" t="s">
        <v>133</v>
      </c>
      <c r="E15" s="62"/>
      <c r="F15" s="62" t="s">
        <v>134</v>
      </c>
      <c r="G15" s="62" t="s">
        <v>135</v>
      </c>
    </row>
    <row r="16">
      <c r="A16" s="63"/>
      <c r="B16" s="63"/>
      <c r="C16" s="63" t="s">
        <v>149</v>
      </c>
      <c r="D16" s="63">
        <v>60.0</v>
      </c>
      <c r="E16" s="63"/>
      <c r="F16" s="63">
        <v>15.01</v>
      </c>
      <c r="G16" s="65">
        <f t="shared" ref="G16:G26" si="2">B16*F16</f>
        <v>0</v>
      </c>
    </row>
    <row r="17">
      <c r="A17" s="63"/>
      <c r="B17" s="63"/>
      <c r="C17" s="63" t="s">
        <v>150</v>
      </c>
      <c r="D17" s="63">
        <v>60.0</v>
      </c>
      <c r="E17" s="63"/>
      <c r="F17" s="63">
        <v>21.0</v>
      </c>
      <c r="G17" s="66">
        <f t="shared" si="2"/>
        <v>0</v>
      </c>
    </row>
    <row r="18">
      <c r="A18" s="63"/>
      <c r="B18" s="63"/>
      <c r="C18" s="63" t="s">
        <v>79</v>
      </c>
      <c r="D18" s="63">
        <v>85.0</v>
      </c>
      <c r="E18" s="63"/>
      <c r="F18" s="63">
        <v>21.4</v>
      </c>
      <c r="G18" s="63">
        <f t="shared" si="2"/>
        <v>0</v>
      </c>
    </row>
    <row r="19">
      <c r="A19" s="63"/>
      <c r="B19" s="64"/>
      <c r="C19" s="63" t="s">
        <v>94</v>
      </c>
      <c r="D19" s="63">
        <v>70.0</v>
      </c>
      <c r="E19" s="63"/>
      <c r="F19" s="63">
        <v>20.0</v>
      </c>
      <c r="G19" s="69">
        <f t="shared" si="2"/>
        <v>0</v>
      </c>
    </row>
    <row r="20">
      <c r="A20" s="63"/>
      <c r="B20" s="63"/>
      <c r="C20" s="63" t="s">
        <v>152</v>
      </c>
      <c r="D20" s="63">
        <v>80.0</v>
      </c>
      <c r="E20" s="63"/>
      <c r="F20" s="63">
        <v>24.3</v>
      </c>
      <c r="G20" s="63">
        <f t="shared" si="2"/>
        <v>0</v>
      </c>
    </row>
    <row r="21">
      <c r="A21" s="63"/>
      <c r="B21" s="63"/>
      <c r="C21" s="63" t="s">
        <v>70</v>
      </c>
      <c r="D21" s="63">
        <v>80.0</v>
      </c>
      <c r="E21" s="63"/>
      <c r="F21" s="63">
        <v>23.5</v>
      </c>
      <c r="G21" s="63">
        <f t="shared" si="2"/>
        <v>0</v>
      </c>
    </row>
    <row r="22">
      <c r="A22" s="63"/>
      <c r="B22" s="63"/>
      <c r="C22" s="63" t="s">
        <v>153</v>
      </c>
      <c r="D22" s="63">
        <v>108.0</v>
      </c>
      <c r="E22" s="63"/>
      <c r="F22" s="63">
        <v>33.0</v>
      </c>
      <c r="G22" s="63">
        <f t="shared" si="2"/>
        <v>0</v>
      </c>
    </row>
    <row r="23">
      <c r="A23" s="63"/>
      <c r="B23" s="63"/>
      <c r="C23" s="63" t="s">
        <v>154</v>
      </c>
      <c r="D23" s="63" t="s">
        <v>141</v>
      </c>
      <c r="E23" s="63"/>
      <c r="F23" s="63">
        <v>36.28</v>
      </c>
      <c r="G23" s="63">
        <f t="shared" si="2"/>
        <v>0</v>
      </c>
    </row>
    <row r="24">
      <c r="A24" s="67"/>
      <c r="B24" s="67"/>
      <c r="C24" s="63" t="s">
        <v>155</v>
      </c>
      <c r="D24" s="63" t="s">
        <v>143</v>
      </c>
      <c r="E24" s="63"/>
      <c r="F24" s="63">
        <v>43.0</v>
      </c>
      <c r="G24" s="63">
        <f t="shared" si="2"/>
        <v>0</v>
      </c>
    </row>
    <row r="25">
      <c r="A25" s="63"/>
      <c r="B25" s="63"/>
      <c r="C25" s="63" t="s">
        <v>156</v>
      </c>
      <c r="D25" s="63" t="s">
        <v>145</v>
      </c>
      <c r="E25" s="63"/>
      <c r="F25" s="63">
        <v>41.0</v>
      </c>
      <c r="G25" s="63">
        <f t="shared" si="2"/>
        <v>0</v>
      </c>
    </row>
    <row r="26">
      <c r="A26" s="67"/>
      <c r="B26" s="67"/>
      <c r="C26" s="63" t="s">
        <v>157</v>
      </c>
      <c r="D26" s="63" t="s">
        <v>147</v>
      </c>
      <c r="E26" s="63"/>
      <c r="F26" s="63">
        <v>45.4</v>
      </c>
      <c r="G26" s="63">
        <f t="shared" si="2"/>
        <v>0</v>
      </c>
    </row>
    <row r="27">
      <c r="A27" s="64"/>
      <c r="B27" s="64"/>
      <c r="C27" s="63" t="s">
        <v>158</v>
      </c>
      <c r="D27" s="63">
        <v>110.0</v>
      </c>
      <c r="E27" s="63"/>
      <c r="F27" s="63">
        <v>50.9</v>
      </c>
      <c r="G27" s="69">
        <f>B27*27</f>
        <v>0</v>
      </c>
    </row>
    <row r="28">
      <c r="A28" s="64"/>
      <c r="B28" s="63"/>
      <c r="C28" s="63" t="s">
        <v>159</v>
      </c>
      <c r="D28" s="63">
        <v>150.0</v>
      </c>
      <c r="E28" s="63"/>
      <c r="F28" s="63">
        <v>30.0</v>
      </c>
      <c r="G28" s="63">
        <f t="shared" ref="G28:G30" si="3">B28*F28</f>
        <v>0</v>
      </c>
    </row>
    <row r="29">
      <c r="A29" s="64"/>
      <c r="B29" s="64"/>
      <c r="C29" s="63" t="s">
        <v>160</v>
      </c>
      <c r="D29" s="64"/>
      <c r="E29" s="63"/>
      <c r="F29" s="63">
        <v>30.0</v>
      </c>
      <c r="G29" s="64">
        <f t="shared" si="3"/>
        <v>0</v>
      </c>
    </row>
    <row r="30">
      <c r="A30" s="64"/>
      <c r="B30" s="64"/>
      <c r="C30" s="63" t="s">
        <v>161</v>
      </c>
      <c r="D30" s="64"/>
      <c r="E30" s="63"/>
      <c r="F30" s="63">
        <v>30.0</v>
      </c>
      <c r="G30" s="69">
        <f t="shared" si="3"/>
        <v>0</v>
      </c>
    </row>
    <row r="31">
      <c r="A31" s="64"/>
      <c r="B31" s="64"/>
      <c r="C31" s="63" t="s">
        <v>162</v>
      </c>
      <c r="D31" s="64"/>
      <c r="E31" s="64"/>
      <c r="F31" s="64"/>
      <c r="G31" s="69">
        <f>B31*A31</f>
        <v>0</v>
      </c>
    </row>
    <row r="32">
      <c r="A32" s="64"/>
      <c r="B32" s="63">
        <v>1.0</v>
      </c>
      <c r="C32" s="63" t="s">
        <v>163</v>
      </c>
      <c r="D32" s="63">
        <v>815.0</v>
      </c>
      <c r="E32" s="63"/>
      <c r="F32" s="63">
        <v>227.0</v>
      </c>
      <c r="G32" s="64">
        <f>B32*F32</f>
        <v>227</v>
      </c>
    </row>
    <row r="34">
      <c r="A34" s="70"/>
      <c r="B34" s="70"/>
      <c r="C34" s="70"/>
      <c r="D34" s="70"/>
      <c r="E34" s="70"/>
      <c r="F34" s="70"/>
      <c r="G34" s="70"/>
      <c r="H34" s="70"/>
      <c r="I34" s="70"/>
    </row>
    <row r="36">
      <c r="A36" s="62"/>
      <c r="B36" s="62" t="s">
        <v>131</v>
      </c>
      <c r="C36" s="62" t="s">
        <v>132</v>
      </c>
      <c r="D36" s="62" t="s">
        <v>164</v>
      </c>
      <c r="E36" s="62" t="s">
        <v>165</v>
      </c>
      <c r="F36" s="62" t="s">
        <v>134</v>
      </c>
      <c r="G36" s="62" t="s">
        <v>135</v>
      </c>
    </row>
    <row r="37">
      <c r="A37" s="63"/>
      <c r="B37" s="63"/>
      <c r="C37" s="63" t="s">
        <v>166</v>
      </c>
      <c r="D37" s="63">
        <v>50.0</v>
      </c>
      <c r="E37" s="63">
        <v>48.0</v>
      </c>
      <c r="F37" s="63"/>
      <c r="G37" s="65">
        <f>B37*F37</f>
        <v>0</v>
      </c>
    </row>
    <row r="38">
      <c r="A38" s="63"/>
      <c r="B38" s="63"/>
      <c r="C38" s="63" t="s">
        <v>167</v>
      </c>
      <c r="D38" s="63">
        <v>40.0</v>
      </c>
      <c r="E38" s="63">
        <v>38.0</v>
      </c>
      <c r="F38" s="63"/>
      <c r="G38" s="66"/>
    </row>
    <row r="39">
      <c r="A39" s="63"/>
      <c r="B39" s="63"/>
      <c r="C39" s="63" t="s">
        <v>168</v>
      </c>
      <c r="D39" s="63">
        <v>65.0</v>
      </c>
      <c r="E39" s="63">
        <v>63.0</v>
      </c>
      <c r="F39" s="63"/>
      <c r="G39" s="66">
        <f>B39*F39</f>
        <v>0</v>
      </c>
    </row>
    <row r="40">
      <c r="A40" s="63"/>
      <c r="B40" s="63"/>
      <c r="C40" s="63" t="s">
        <v>171</v>
      </c>
      <c r="D40" s="63">
        <v>55.0</v>
      </c>
      <c r="E40" s="63">
        <v>53.0</v>
      </c>
      <c r="F40" s="63"/>
      <c r="G40" s="63"/>
    </row>
    <row r="41">
      <c r="A41" s="63"/>
      <c r="B41" s="63"/>
      <c r="C41" s="63" t="s">
        <v>172</v>
      </c>
      <c r="D41" s="63">
        <v>55.0</v>
      </c>
      <c r="E41" s="63">
        <v>53.0</v>
      </c>
      <c r="F41" s="63"/>
      <c r="G41" s="63">
        <f>B41*F41</f>
        <v>0</v>
      </c>
    </row>
    <row r="42">
      <c r="A42" s="63"/>
      <c r="B42" s="63"/>
      <c r="C42" s="63" t="s">
        <v>173</v>
      </c>
      <c r="D42" s="63">
        <v>45.0</v>
      </c>
      <c r="E42" s="63">
        <v>53.0</v>
      </c>
      <c r="F42" s="63"/>
      <c r="G42" s="63"/>
    </row>
    <row r="43">
      <c r="A43" s="63"/>
      <c r="B43" s="63"/>
      <c r="C43" s="63" t="s">
        <v>174</v>
      </c>
      <c r="D43" s="63">
        <v>80.0</v>
      </c>
      <c r="E43" s="63">
        <v>78.0</v>
      </c>
      <c r="F43" s="63"/>
      <c r="G43" s="63"/>
    </row>
    <row r="44">
      <c r="A44" s="63"/>
      <c r="B44" s="63"/>
      <c r="C44" s="63" t="s">
        <v>175</v>
      </c>
      <c r="D44" s="63">
        <v>70.0</v>
      </c>
      <c r="E44" s="63">
        <v>68.0</v>
      </c>
      <c r="F44" s="63"/>
      <c r="G44" s="63"/>
    </row>
    <row r="45">
      <c r="A45" s="63"/>
      <c r="B45" s="63"/>
      <c r="C45" s="63" t="s">
        <v>176</v>
      </c>
      <c r="D45" s="63">
        <v>70.0</v>
      </c>
      <c r="E45" s="63">
        <v>68.0</v>
      </c>
      <c r="F45" s="63"/>
      <c r="G45" s="63"/>
    </row>
    <row r="46">
      <c r="A46" s="63"/>
      <c r="B46" s="63"/>
      <c r="C46" s="63" t="s">
        <v>177</v>
      </c>
      <c r="D46" s="63">
        <v>60.0</v>
      </c>
      <c r="E46" s="63">
        <v>58.0</v>
      </c>
      <c r="F46" s="63"/>
      <c r="G46" s="63"/>
    </row>
    <row r="47">
      <c r="A47" s="63"/>
      <c r="B47" s="63"/>
      <c r="C47" s="63"/>
      <c r="D47" s="64"/>
      <c r="E47" s="63"/>
      <c r="F47" s="63"/>
      <c r="G47" s="63"/>
    </row>
    <row r="48">
      <c r="A48" s="63"/>
      <c r="B48" s="63"/>
      <c r="C48" s="63" t="s">
        <v>138</v>
      </c>
      <c r="D48" s="64"/>
      <c r="E48" s="63"/>
      <c r="F48" s="63"/>
      <c r="G48" s="63">
        <f t="shared" ref="G48:G54" si="4">B48*F48</f>
        <v>0</v>
      </c>
    </row>
    <row r="49">
      <c r="A49" s="63"/>
      <c r="B49" s="63"/>
      <c r="C49" s="63" t="s">
        <v>89</v>
      </c>
      <c r="D49" s="64"/>
      <c r="E49" s="63"/>
      <c r="F49" s="63"/>
      <c r="G49" s="63">
        <f t="shared" si="4"/>
        <v>0</v>
      </c>
    </row>
    <row r="50">
      <c r="A50" s="63"/>
      <c r="B50" s="63"/>
      <c r="C50" s="63" t="s">
        <v>139</v>
      </c>
      <c r="D50" s="64"/>
      <c r="E50" s="63"/>
      <c r="F50" s="63"/>
      <c r="G50" s="63">
        <f t="shared" si="4"/>
        <v>0</v>
      </c>
    </row>
    <row r="51">
      <c r="A51" s="63"/>
      <c r="B51" s="63"/>
      <c r="C51" s="63" t="s">
        <v>140</v>
      </c>
      <c r="D51" s="63" t="s">
        <v>141</v>
      </c>
      <c r="E51" s="63"/>
      <c r="F51" s="63"/>
      <c r="G51" s="63">
        <f t="shared" si="4"/>
        <v>0</v>
      </c>
    </row>
    <row r="52">
      <c r="A52" s="67"/>
      <c r="B52" s="67"/>
      <c r="C52" s="63" t="s">
        <v>142</v>
      </c>
      <c r="D52" s="63" t="s">
        <v>143</v>
      </c>
      <c r="E52" s="63"/>
      <c r="F52" s="63"/>
      <c r="G52" s="63">
        <f t="shared" si="4"/>
        <v>0</v>
      </c>
    </row>
    <row r="53">
      <c r="A53" s="63"/>
      <c r="B53" s="63"/>
      <c r="C53" s="63" t="s">
        <v>144</v>
      </c>
      <c r="D53" s="63" t="s">
        <v>145</v>
      </c>
      <c r="E53" s="63"/>
      <c r="F53" s="63"/>
      <c r="G53" s="63">
        <f t="shared" si="4"/>
        <v>0</v>
      </c>
    </row>
    <row r="54">
      <c r="A54" s="67"/>
      <c r="B54" s="67"/>
      <c r="C54" s="63" t="s">
        <v>146</v>
      </c>
      <c r="D54" s="63" t="s">
        <v>147</v>
      </c>
      <c r="E54" s="63"/>
      <c r="F54" s="63"/>
      <c r="G54" s="63">
        <f t="shared" si="4"/>
        <v>0</v>
      </c>
    </row>
  </sheetData>
  <mergeCells count="1">
    <mergeCell ref="B13:H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3.71"/>
    <col customWidth="1" min="3" max="3" width="40.57"/>
    <col customWidth="1" min="4" max="8" width="23.71"/>
  </cols>
  <sheetData>
    <row r="1">
      <c r="A1" s="73" t="s">
        <v>50</v>
      </c>
    </row>
    <row r="2">
      <c r="A2" s="74" t="s">
        <v>189</v>
      </c>
      <c r="B2" s="74" t="s">
        <v>193</v>
      </c>
      <c r="C2" s="74" t="s">
        <v>195</v>
      </c>
      <c r="D2" s="74" t="s">
        <v>196</v>
      </c>
      <c r="E2" s="74" t="s">
        <v>197</v>
      </c>
      <c r="F2" s="74" t="s">
        <v>198</v>
      </c>
      <c r="G2" s="74" t="s">
        <v>199</v>
      </c>
      <c r="H2" s="74" t="s">
        <v>200</v>
      </c>
      <c r="I2" s="74" t="s">
        <v>202</v>
      </c>
    </row>
    <row r="3">
      <c r="A3" s="75"/>
      <c r="B3" s="76" t="s">
        <v>204</v>
      </c>
      <c r="C3" s="76" t="s">
        <v>207</v>
      </c>
      <c r="D3" s="75"/>
      <c r="E3" s="76">
        <v>500.0</v>
      </c>
      <c r="F3" s="76" t="s">
        <v>208</v>
      </c>
      <c r="G3" s="77">
        <v>42972.0</v>
      </c>
      <c r="H3" s="76" t="s">
        <v>210</v>
      </c>
      <c r="I3" s="68" t="s">
        <v>211</v>
      </c>
      <c r="J3" s="78"/>
    </row>
    <row r="4">
      <c r="A4" s="75"/>
      <c r="B4" s="76" t="s">
        <v>212</v>
      </c>
      <c r="C4" s="76" t="s">
        <v>213</v>
      </c>
      <c r="D4" s="75"/>
      <c r="E4" s="76">
        <v>515.0</v>
      </c>
      <c r="F4" s="76" t="s">
        <v>208</v>
      </c>
      <c r="G4" s="77">
        <v>42972.0</v>
      </c>
      <c r="H4" s="76" t="s">
        <v>214</v>
      </c>
      <c r="I4" s="78"/>
      <c r="J4" s="78"/>
    </row>
    <row r="5">
      <c r="B5" s="68" t="s">
        <v>212</v>
      </c>
      <c r="C5" s="68" t="s">
        <v>215</v>
      </c>
      <c r="D5" s="78"/>
      <c r="E5" s="68">
        <v>565.0</v>
      </c>
      <c r="F5" s="68" t="s">
        <v>208</v>
      </c>
      <c r="G5" s="79">
        <v>42979.0</v>
      </c>
      <c r="H5" s="68" t="s">
        <v>216</v>
      </c>
      <c r="I5" s="16" t="s">
        <v>217</v>
      </c>
    </row>
    <row r="6">
      <c r="B6" s="68" t="s">
        <v>218</v>
      </c>
      <c r="C6" s="68" t="s">
        <v>219</v>
      </c>
      <c r="D6" s="78"/>
      <c r="E6" s="68">
        <v>685.0</v>
      </c>
      <c r="F6" s="68" t="s">
        <v>208</v>
      </c>
      <c r="G6" s="79">
        <v>42979.0</v>
      </c>
      <c r="H6" s="68" t="s">
        <v>216</v>
      </c>
      <c r="I6" s="16"/>
    </row>
    <row r="7">
      <c r="B7" s="68" t="s">
        <v>220</v>
      </c>
      <c r="C7" s="68" t="s">
        <v>221</v>
      </c>
      <c r="D7" s="78"/>
      <c r="E7" s="68">
        <v>190.0</v>
      </c>
      <c r="F7" s="68" t="s">
        <v>208</v>
      </c>
      <c r="G7" s="79">
        <v>42979.0</v>
      </c>
      <c r="H7" s="68" t="s">
        <v>222</v>
      </c>
      <c r="I7" s="16"/>
    </row>
    <row r="8">
      <c r="B8" s="68" t="s">
        <v>223</v>
      </c>
      <c r="C8" s="68" t="s">
        <v>224</v>
      </c>
      <c r="D8" s="78"/>
      <c r="E8" s="68">
        <v>310.0</v>
      </c>
      <c r="F8" s="68" t="s">
        <v>208</v>
      </c>
      <c r="G8" s="79">
        <v>42979.0</v>
      </c>
      <c r="H8" s="68" t="s">
        <v>222</v>
      </c>
      <c r="I8" s="16" t="s">
        <v>225</v>
      </c>
    </row>
    <row r="9">
      <c r="B9" s="68" t="s">
        <v>226</v>
      </c>
      <c r="C9" s="68" t="s">
        <v>227</v>
      </c>
      <c r="D9" s="78"/>
      <c r="E9" s="68">
        <v>690.0</v>
      </c>
      <c r="F9" s="68" t="s">
        <v>208</v>
      </c>
      <c r="G9" s="79">
        <v>42980.0</v>
      </c>
      <c r="H9" s="68" t="s">
        <v>222</v>
      </c>
      <c r="I9" s="16" t="s">
        <v>225</v>
      </c>
    </row>
    <row r="10">
      <c r="A10" s="81"/>
      <c r="B10" s="68" t="s">
        <v>229</v>
      </c>
      <c r="C10" s="68" t="s">
        <v>230</v>
      </c>
      <c r="D10" s="78"/>
      <c r="E10" s="68">
        <v>275.0</v>
      </c>
      <c r="F10" s="68" t="s">
        <v>208</v>
      </c>
      <c r="G10" s="79">
        <v>42980.0</v>
      </c>
      <c r="H10" s="68" t="s">
        <v>222</v>
      </c>
    </row>
    <row r="11">
      <c r="B11" s="68" t="s">
        <v>232</v>
      </c>
      <c r="C11" s="68" t="s">
        <v>233</v>
      </c>
      <c r="D11" s="78"/>
      <c r="E11" s="68">
        <v>130.0</v>
      </c>
      <c r="F11" s="68" t="s">
        <v>208</v>
      </c>
      <c r="G11" s="79">
        <v>42980.0</v>
      </c>
      <c r="H11" s="68" t="s">
        <v>222</v>
      </c>
    </row>
    <row r="12">
      <c r="B12" s="68" t="s">
        <v>234</v>
      </c>
      <c r="C12" s="68" t="s">
        <v>235</v>
      </c>
      <c r="D12" s="78"/>
      <c r="E12" s="68">
        <v>75.0</v>
      </c>
      <c r="F12" s="68" t="s">
        <v>208</v>
      </c>
      <c r="G12" s="79">
        <v>42980.0</v>
      </c>
      <c r="H12" s="68" t="s">
        <v>237</v>
      </c>
    </row>
    <row r="13">
      <c r="B13" s="68" t="s">
        <v>238</v>
      </c>
      <c r="C13" s="68" t="s">
        <v>239</v>
      </c>
      <c r="D13" s="78"/>
      <c r="E13" s="68">
        <v>55.0</v>
      </c>
      <c r="F13" s="68" t="s">
        <v>208</v>
      </c>
      <c r="G13" s="78"/>
      <c r="H13" s="78"/>
    </row>
    <row r="14">
      <c r="B14" s="68" t="s">
        <v>240</v>
      </c>
      <c r="C14" s="68" t="s">
        <v>241</v>
      </c>
      <c r="D14" s="78"/>
      <c r="E14" s="68">
        <v>185.0</v>
      </c>
      <c r="F14" s="68" t="s">
        <v>208</v>
      </c>
      <c r="G14" s="78"/>
      <c r="H14" s="78"/>
      <c r="I14" s="16"/>
    </row>
    <row r="15">
      <c r="B15" s="68" t="s">
        <v>242</v>
      </c>
      <c r="C15" s="68" t="s">
        <v>243</v>
      </c>
      <c r="D15" s="78"/>
      <c r="E15" s="68">
        <v>660.0</v>
      </c>
      <c r="F15" s="68" t="s">
        <v>208</v>
      </c>
      <c r="G15" s="79">
        <v>42987.0</v>
      </c>
      <c r="H15" s="68" t="s">
        <v>222</v>
      </c>
    </row>
    <row r="16">
      <c r="B16" s="68" t="s">
        <v>244</v>
      </c>
      <c r="C16" s="68" t="s">
        <v>245</v>
      </c>
      <c r="D16" s="78"/>
      <c r="E16" s="68">
        <v>660.0</v>
      </c>
      <c r="F16" s="68" t="s">
        <v>208</v>
      </c>
      <c r="G16" s="79">
        <v>42989.0</v>
      </c>
      <c r="H16" s="68" t="s">
        <v>247</v>
      </c>
      <c r="I16" s="16" t="s">
        <v>248</v>
      </c>
    </row>
    <row r="17">
      <c r="B17" s="68" t="s">
        <v>249</v>
      </c>
      <c r="C17" s="68" t="s">
        <v>250</v>
      </c>
      <c r="D17" s="78"/>
      <c r="E17" s="68">
        <v>60.0</v>
      </c>
      <c r="F17" s="68" t="s">
        <v>208</v>
      </c>
      <c r="G17" s="79">
        <v>42989.0</v>
      </c>
      <c r="H17" s="68" t="s">
        <v>247</v>
      </c>
    </row>
    <row r="18">
      <c r="B18" s="68" t="s">
        <v>251</v>
      </c>
      <c r="C18" s="68" t="s">
        <v>252</v>
      </c>
      <c r="D18" s="78"/>
      <c r="E18" s="68">
        <v>55.0</v>
      </c>
      <c r="F18" s="68" t="s">
        <v>208</v>
      </c>
      <c r="G18" s="79">
        <v>42989.0</v>
      </c>
      <c r="H18" s="68" t="s">
        <v>247</v>
      </c>
      <c r="I18" s="68"/>
    </row>
    <row r="19">
      <c r="B19" s="68" t="s">
        <v>254</v>
      </c>
      <c r="C19" s="68" t="s">
        <v>250</v>
      </c>
      <c r="D19" s="78"/>
      <c r="E19" s="68">
        <v>60.0</v>
      </c>
      <c r="F19" s="68" t="s">
        <v>208</v>
      </c>
      <c r="G19" s="79">
        <v>42989.0</v>
      </c>
      <c r="H19" s="68" t="s">
        <v>247</v>
      </c>
      <c r="I19" s="78"/>
    </row>
    <row r="20">
      <c r="B20" s="68" t="s">
        <v>255</v>
      </c>
      <c r="C20" s="68" t="s">
        <v>256</v>
      </c>
      <c r="D20" s="78"/>
      <c r="E20" s="68">
        <v>320.0</v>
      </c>
      <c r="F20" s="68" t="s">
        <v>257</v>
      </c>
      <c r="G20" s="79">
        <v>42990.0</v>
      </c>
      <c r="H20" s="68" t="s">
        <v>247</v>
      </c>
      <c r="I20" s="78"/>
    </row>
    <row r="21">
      <c r="B21" s="68" t="s">
        <v>238</v>
      </c>
      <c r="C21" s="68" t="s">
        <v>258</v>
      </c>
      <c r="D21" s="78"/>
      <c r="E21" s="68">
        <v>100.0</v>
      </c>
      <c r="F21" s="68" t="s">
        <v>208</v>
      </c>
      <c r="G21" s="79">
        <v>42990.0</v>
      </c>
      <c r="H21" s="68" t="s">
        <v>259</v>
      </c>
      <c r="I21" s="68" t="s">
        <v>260</v>
      </c>
    </row>
    <row r="22">
      <c r="B22" s="68" t="s">
        <v>261</v>
      </c>
      <c r="C22" s="68" t="s">
        <v>262</v>
      </c>
      <c r="D22" s="78"/>
      <c r="E22" s="68">
        <v>575.0</v>
      </c>
      <c r="F22" s="68" t="s">
        <v>263</v>
      </c>
      <c r="G22" s="79">
        <v>42990.0</v>
      </c>
      <c r="H22" s="68" t="s">
        <v>264</v>
      </c>
      <c r="I22" s="68" t="s">
        <v>248</v>
      </c>
    </row>
    <row r="23">
      <c r="B23" s="68" t="s">
        <v>265</v>
      </c>
      <c r="C23" s="68" t="s">
        <v>252</v>
      </c>
      <c r="D23" s="78"/>
      <c r="E23" s="68">
        <v>55.0</v>
      </c>
      <c r="F23" s="68" t="s">
        <v>263</v>
      </c>
      <c r="G23" s="79"/>
      <c r="H23" s="68" t="s">
        <v>264</v>
      </c>
      <c r="I23" s="78"/>
    </row>
    <row r="24">
      <c r="B24" s="68" t="s">
        <v>266</v>
      </c>
      <c r="C24" s="68" t="s">
        <v>250</v>
      </c>
      <c r="D24" s="78"/>
      <c r="E24" s="68">
        <v>60.0</v>
      </c>
      <c r="F24" s="68" t="s">
        <v>263</v>
      </c>
      <c r="G24" s="79"/>
      <c r="H24" s="68" t="s">
        <v>264</v>
      </c>
      <c r="I24" s="78"/>
    </row>
    <row r="25">
      <c r="B25" s="68" t="s">
        <v>265</v>
      </c>
      <c r="C25" s="68" t="s">
        <v>267</v>
      </c>
      <c r="D25" s="78"/>
      <c r="E25" s="68">
        <v>120.0</v>
      </c>
      <c r="F25" s="68" t="s">
        <v>263</v>
      </c>
      <c r="G25" s="79">
        <v>42992.0</v>
      </c>
      <c r="H25" s="68" t="s">
        <v>264</v>
      </c>
      <c r="I25" s="78"/>
    </row>
    <row r="26">
      <c r="B26" s="68" t="s">
        <v>268</v>
      </c>
      <c r="C26" s="68" t="s">
        <v>269</v>
      </c>
      <c r="D26" s="78"/>
      <c r="E26" s="68">
        <v>75.0</v>
      </c>
      <c r="F26" s="68" t="s">
        <v>263</v>
      </c>
      <c r="G26" s="79">
        <v>42992.0</v>
      </c>
      <c r="H26" s="68" t="s">
        <v>259</v>
      </c>
      <c r="I26" s="78"/>
    </row>
    <row r="27">
      <c r="B27" s="68" t="s">
        <v>270</v>
      </c>
      <c r="C27" s="68" t="s">
        <v>271</v>
      </c>
      <c r="D27" s="78"/>
      <c r="E27" s="68">
        <v>540.0</v>
      </c>
      <c r="F27" s="68" t="s">
        <v>263</v>
      </c>
      <c r="G27" s="79">
        <v>42992.0</v>
      </c>
      <c r="H27" s="68" t="s">
        <v>264</v>
      </c>
      <c r="I27" s="78"/>
    </row>
    <row r="28">
      <c r="B28" s="68" t="s">
        <v>240</v>
      </c>
      <c r="C28" s="68" t="s">
        <v>273</v>
      </c>
      <c r="D28" s="78"/>
      <c r="E28" s="87">
        <v>240.0</v>
      </c>
      <c r="F28" s="68"/>
      <c r="G28" s="79">
        <v>42994.0</v>
      </c>
      <c r="H28" s="68" t="s">
        <v>274</v>
      </c>
      <c r="I28" s="68" t="s">
        <v>275</v>
      </c>
    </row>
    <row r="29">
      <c r="B29" s="68" t="s">
        <v>276</v>
      </c>
      <c r="C29" s="68" t="s">
        <v>67</v>
      </c>
      <c r="D29" s="78"/>
      <c r="E29" s="68">
        <v>75.0</v>
      </c>
      <c r="F29" s="68" t="s">
        <v>263</v>
      </c>
      <c r="G29" s="79">
        <v>42997.0</v>
      </c>
      <c r="H29" s="68" t="s">
        <v>264</v>
      </c>
      <c r="I29" s="78"/>
    </row>
    <row r="30">
      <c r="B30" s="68" t="s">
        <v>277</v>
      </c>
      <c r="C30" s="68" t="s">
        <v>278</v>
      </c>
      <c r="D30" s="78"/>
      <c r="E30" s="68">
        <v>190.0</v>
      </c>
      <c r="F30" s="68" t="s">
        <v>263</v>
      </c>
      <c r="G30" s="79">
        <v>42997.0</v>
      </c>
      <c r="H30" s="68" t="s">
        <v>264</v>
      </c>
      <c r="I30" s="78"/>
    </row>
    <row r="31">
      <c r="B31" s="68" t="s">
        <v>249</v>
      </c>
      <c r="C31" s="68" t="s">
        <v>279</v>
      </c>
      <c r="D31" s="78"/>
      <c r="E31" s="68">
        <v>120.0</v>
      </c>
      <c r="F31" s="68" t="s">
        <v>263</v>
      </c>
      <c r="G31" s="79">
        <v>42997.0</v>
      </c>
      <c r="H31" s="68" t="s">
        <v>264</v>
      </c>
      <c r="I31" s="78"/>
    </row>
    <row r="32">
      <c r="B32" s="68" t="s">
        <v>280</v>
      </c>
      <c r="C32" s="68" t="s">
        <v>282</v>
      </c>
      <c r="D32" s="78"/>
      <c r="E32" s="68">
        <v>230.0</v>
      </c>
      <c r="F32" s="68" t="s">
        <v>263</v>
      </c>
      <c r="G32" s="79">
        <v>43000.0</v>
      </c>
      <c r="H32" s="68" t="s">
        <v>274</v>
      </c>
      <c r="I32" s="68" t="s">
        <v>275</v>
      </c>
    </row>
    <row r="33">
      <c r="B33" s="68" t="s">
        <v>268</v>
      </c>
      <c r="C33" s="68" t="s">
        <v>252</v>
      </c>
      <c r="D33" s="78"/>
      <c r="E33" s="68">
        <v>55.0</v>
      </c>
      <c r="F33" s="68" t="s">
        <v>263</v>
      </c>
      <c r="G33" s="79">
        <v>43001.0</v>
      </c>
      <c r="H33" s="68" t="s">
        <v>283</v>
      </c>
      <c r="I33" s="78"/>
    </row>
    <row r="34">
      <c r="B34" s="68" t="s">
        <v>284</v>
      </c>
      <c r="C34" s="68" t="s">
        <v>285</v>
      </c>
      <c r="D34" s="78"/>
      <c r="E34" s="68">
        <v>405.0</v>
      </c>
      <c r="F34" s="68" t="s">
        <v>263</v>
      </c>
      <c r="G34" s="79">
        <v>43001.0</v>
      </c>
      <c r="H34" s="68" t="s">
        <v>274</v>
      </c>
      <c r="I34" s="68" t="s">
        <v>286</v>
      </c>
    </row>
    <row r="35">
      <c r="B35" s="88" t="s">
        <v>265</v>
      </c>
      <c r="C35" s="88" t="s">
        <v>252</v>
      </c>
      <c r="D35" s="89"/>
      <c r="E35" s="88" t="s">
        <v>287</v>
      </c>
      <c r="F35" s="88" t="s">
        <v>263</v>
      </c>
      <c r="G35" s="90"/>
      <c r="H35" s="88"/>
      <c r="I35" s="89"/>
    </row>
    <row r="36">
      <c r="B36" s="68" t="s">
        <v>288</v>
      </c>
      <c r="C36" s="68" t="s">
        <v>252</v>
      </c>
      <c r="D36" s="78"/>
      <c r="E36" s="68">
        <v>55.0</v>
      </c>
      <c r="F36" s="68" t="s">
        <v>263</v>
      </c>
      <c r="G36" s="79"/>
      <c r="H36" s="68"/>
      <c r="I36" s="78"/>
    </row>
    <row r="37">
      <c r="B37" s="68" t="s">
        <v>289</v>
      </c>
      <c r="C37" s="68" t="s">
        <v>252</v>
      </c>
      <c r="D37" s="78"/>
      <c r="E37" s="68">
        <v>55.0</v>
      </c>
      <c r="F37" s="68" t="s">
        <v>263</v>
      </c>
      <c r="G37" s="79"/>
      <c r="H37" s="68"/>
      <c r="I37" s="78"/>
    </row>
    <row r="38">
      <c r="B38" s="68" t="s">
        <v>290</v>
      </c>
      <c r="C38" s="68" t="s">
        <v>252</v>
      </c>
      <c r="D38" s="78"/>
      <c r="E38" s="68">
        <v>55.0</v>
      </c>
      <c r="F38" s="68" t="s">
        <v>263</v>
      </c>
      <c r="G38" s="79"/>
      <c r="H38" s="68"/>
      <c r="I38" s="78"/>
    </row>
    <row r="39">
      <c r="B39" s="68" t="s">
        <v>291</v>
      </c>
      <c r="C39" s="68" t="s">
        <v>235</v>
      </c>
      <c r="D39" s="78"/>
      <c r="E39" s="68">
        <v>75.0</v>
      </c>
      <c r="F39" s="68" t="s">
        <v>263</v>
      </c>
      <c r="G39" s="79"/>
      <c r="H39" s="68" t="s">
        <v>283</v>
      </c>
      <c r="I39" s="78"/>
    </row>
    <row r="40">
      <c r="B40" s="68" t="s">
        <v>292</v>
      </c>
      <c r="C40" s="68" t="s">
        <v>252</v>
      </c>
      <c r="D40" s="78"/>
      <c r="E40" s="68">
        <v>55.0</v>
      </c>
      <c r="F40" s="68" t="s">
        <v>263</v>
      </c>
      <c r="G40" s="79"/>
      <c r="H40" s="68" t="s">
        <v>283</v>
      </c>
      <c r="I40" s="78"/>
    </row>
    <row r="41">
      <c r="B41" s="68" t="s">
        <v>293</v>
      </c>
      <c r="C41" s="68" t="s">
        <v>294</v>
      </c>
      <c r="D41" s="78"/>
      <c r="E41" s="68">
        <v>535.0</v>
      </c>
      <c r="F41" s="68" t="s">
        <v>263</v>
      </c>
      <c r="G41" s="79">
        <v>43005.0</v>
      </c>
      <c r="H41" s="68" t="s">
        <v>295</v>
      </c>
      <c r="I41" s="68" t="s">
        <v>296</v>
      </c>
    </row>
    <row r="42">
      <c r="B42" s="68" t="s">
        <v>297</v>
      </c>
      <c r="C42" s="68" t="s">
        <v>298</v>
      </c>
      <c r="D42" s="78"/>
      <c r="E42" s="68">
        <v>720.0</v>
      </c>
      <c r="F42" s="68" t="s">
        <v>263</v>
      </c>
      <c r="G42" s="79">
        <v>43005.0</v>
      </c>
      <c r="H42" s="68" t="s">
        <v>264</v>
      </c>
      <c r="I42" s="78"/>
      <c r="J42" s="91"/>
      <c r="K42" s="92" t="s">
        <v>299</v>
      </c>
    </row>
    <row r="43">
      <c r="B43" s="88" t="s">
        <v>300</v>
      </c>
      <c r="C43" s="88" t="s">
        <v>301</v>
      </c>
      <c r="D43" s="89"/>
      <c r="E43" s="88">
        <v>1060.0</v>
      </c>
      <c r="F43" s="88" t="s">
        <v>263</v>
      </c>
      <c r="G43" s="90">
        <v>43005.0</v>
      </c>
      <c r="H43" s="88" t="s">
        <v>274</v>
      </c>
      <c r="I43" s="89"/>
      <c r="J43" s="89"/>
      <c r="K43" s="88" t="s">
        <v>302</v>
      </c>
    </row>
    <row r="44">
      <c r="B44" s="68" t="s">
        <v>303</v>
      </c>
      <c r="C44" s="93" t="s">
        <v>304</v>
      </c>
      <c r="D44" s="78"/>
      <c r="E44" s="68">
        <v>850.0</v>
      </c>
      <c r="F44" s="68" t="s">
        <v>263</v>
      </c>
      <c r="G44" s="79">
        <v>43006.0</v>
      </c>
      <c r="H44" s="68" t="s">
        <v>305</v>
      </c>
      <c r="I44" s="68" t="s">
        <v>306</v>
      </c>
      <c r="J44" s="78"/>
    </row>
    <row r="45">
      <c r="B45" s="68" t="s">
        <v>307</v>
      </c>
      <c r="C45" s="68" t="s">
        <v>308</v>
      </c>
      <c r="D45" s="78"/>
      <c r="E45" s="68">
        <v>195.0</v>
      </c>
      <c r="F45" s="68" t="s">
        <v>263</v>
      </c>
      <c r="G45" s="79">
        <v>43006.0</v>
      </c>
      <c r="H45" s="68" t="s">
        <v>264</v>
      </c>
      <c r="I45" s="68"/>
      <c r="J45" s="78"/>
    </row>
    <row r="46">
      <c r="B46" s="68" t="s">
        <v>309</v>
      </c>
      <c r="C46" s="68" t="s">
        <v>310</v>
      </c>
      <c r="D46" s="78"/>
      <c r="E46" s="68">
        <v>175.0</v>
      </c>
      <c r="F46" s="68" t="s">
        <v>263</v>
      </c>
      <c r="G46" s="79">
        <v>43007.0</v>
      </c>
      <c r="H46" s="68" t="s">
        <v>311</v>
      </c>
      <c r="I46" s="68" t="s">
        <v>312</v>
      </c>
      <c r="J46" s="78"/>
      <c r="K46" s="78"/>
    </row>
    <row r="47">
      <c r="A47" s="16"/>
      <c r="B47" s="68" t="s">
        <v>277</v>
      </c>
      <c r="C47" s="68" t="s">
        <v>313</v>
      </c>
      <c r="D47" s="78"/>
      <c r="E47" s="68">
        <v>50.0</v>
      </c>
      <c r="F47" s="68" t="s">
        <v>263</v>
      </c>
      <c r="G47" s="79"/>
      <c r="H47" s="68"/>
      <c r="I47" s="68"/>
      <c r="J47" s="78"/>
      <c r="K47" s="78"/>
    </row>
    <row r="48">
      <c r="A48" s="16"/>
      <c r="B48" s="68" t="s">
        <v>315</v>
      </c>
      <c r="C48" s="68" t="s">
        <v>316</v>
      </c>
      <c r="D48" s="78"/>
      <c r="E48" s="68">
        <v>400.0</v>
      </c>
      <c r="F48" s="68" t="s">
        <v>263</v>
      </c>
      <c r="G48" s="79">
        <v>43007.0</v>
      </c>
      <c r="H48" s="68" t="s">
        <v>317</v>
      </c>
      <c r="I48" s="68" t="s">
        <v>312</v>
      </c>
      <c r="J48" s="78"/>
      <c r="K48" s="78"/>
    </row>
    <row r="49">
      <c r="B49" s="68" t="s">
        <v>318</v>
      </c>
      <c r="C49" s="68" t="s">
        <v>319</v>
      </c>
      <c r="D49" s="78"/>
      <c r="E49" s="68">
        <v>535.0</v>
      </c>
      <c r="F49" s="68" t="s">
        <v>263</v>
      </c>
      <c r="G49" s="79">
        <v>43007.0</v>
      </c>
      <c r="H49" s="68" t="s">
        <v>264</v>
      </c>
      <c r="I49" s="68" t="s">
        <v>320</v>
      </c>
      <c r="J49" s="78"/>
      <c r="K49" s="68" t="s">
        <v>321</v>
      </c>
    </row>
    <row r="50">
      <c r="B50" s="68" t="s">
        <v>322</v>
      </c>
      <c r="C50" s="68" t="s">
        <v>323</v>
      </c>
      <c r="D50" s="78"/>
      <c r="E50" s="68">
        <v>200.0</v>
      </c>
      <c r="F50" s="68" t="s">
        <v>263</v>
      </c>
      <c r="G50" s="79">
        <v>43007.0</v>
      </c>
      <c r="H50" s="68" t="s">
        <v>264</v>
      </c>
      <c r="I50" s="68" t="s">
        <v>312</v>
      </c>
      <c r="J50" s="78"/>
      <c r="K50" s="78"/>
    </row>
    <row r="51">
      <c r="B51" s="68" t="s">
        <v>324</v>
      </c>
      <c r="C51" s="68" t="s">
        <v>325</v>
      </c>
      <c r="D51" s="78"/>
      <c r="E51" s="68">
        <v>530.0</v>
      </c>
      <c r="F51" s="68" t="s">
        <v>263</v>
      </c>
      <c r="G51" s="79">
        <v>43007.0</v>
      </c>
      <c r="H51" s="68" t="s">
        <v>264</v>
      </c>
      <c r="I51" s="68" t="s">
        <v>320</v>
      </c>
      <c r="J51" s="78"/>
      <c r="K51" s="68" t="s">
        <v>326</v>
      </c>
    </row>
    <row r="52">
      <c r="B52" s="68" t="s">
        <v>327</v>
      </c>
      <c r="C52" s="68" t="s">
        <v>328</v>
      </c>
      <c r="D52" s="78"/>
      <c r="E52" s="68">
        <v>465.0</v>
      </c>
      <c r="F52" s="68" t="s">
        <v>263</v>
      </c>
      <c r="G52" s="79">
        <v>43007.0</v>
      </c>
      <c r="H52" s="68" t="s">
        <v>329</v>
      </c>
      <c r="I52" s="68"/>
      <c r="J52" s="78"/>
      <c r="K52" s="78"/>
    </row>
    <row r="53">
      <c r="B53" s="68" t="s">
        <v>330</v>
      </c>
      <c r="C53" s="68" t="s">
        <v>331</v>
      </c>
      <c r="D53" s="78"/>
      <c r="E53" s="68">
        <v>165.0</v>
      </c>
      <c r="F53" s="68" t="s">
        <v>263</v>
      </c>
      <c r="G53" s="79">
        <v>43011.0</v>
      </c>
      <c r="H53" s="68" t="s">
        <v>317</v>
      </c>
      <c r="I53" s="16"/>
    </row>
    <row r="54">
      <c r="B54" s="68" t="s">
        <v>332</v>
      </c>
      <c r="C54" s="68" t="s">
        <v>333</v>
      </c>
      <c r="D54" s="78"/>
      <c r="E54" s="68">
        <v>815.0</v>
      </c>
      <c r="F54" s="68" t="s">
        <v>263</v>
      </c>
      <c r="G54" s="79">
        <v>43011.0</v>
      </c>
      <c r="H54" s="68" t="s">
        <v>317</v>
      </c>
      <c r="I54" s="16"/>
    </row>
    <row r="55">
      <c r="B55" s="68" t="s">
        <v>334</v>
      </c>
      <c r="C55" s="68" t="s">
        <v>335</v>
      </c>
      <c r="D55" s="78"/>
      <c r="E55" s="68">
        <v>110.0</v>
      </c>
      <c r="F55" s="68" t="s">
        <v>263</v>
      </c>
      <c r="G55" s="79">
        <v>42984.0</v>
      </c>
      <c r="H55" s="68" t="s">
        <v>317</v>
      </c>
      <c r="I55" s="68"/>
      <c r="J55" s="78"/>
    </row>
    <row r="56">
      <c r="B56" s="68" t="s">
        <v>336</v>
      </c>
      <c r="C56" s="68" t="s">
        <v>337</v>
      </c>
      <c r="D56" s="78"/>
      <c r="E56" s="68">
        <v>150.0</v>
      </c>
      <c r="F56" s="68" t="s">
        <v>263</v>
      </c>
      <c r="G56" s="79">
        <v>42984.0</v>
      </c>
      <c r="H56" s="68" t="s">
        <v>317</v>
      </c>
      <c r="I56" s="68"/>
      <c r="J56" s="78"/>
    </row>
    <row r="57">
      <c r="B57" s="68" t="s">
        <v>338</v>
      </c>
      <c r="C57" s="68" t="s">
        <v>339</v>
      </c>
      <c r="D57" s="68" t="s">
        <v>340</v>
      </c>
      <c r="E57" s="68">
        <v>310.0</v>
      </c>
      <c r="F57" s="68" t="s">
        <v>263</v>
      </c>
      <c r="G57" s="79">
        <v>42984.0</v>
      </c>
      <c r="H57" s="68" t="s">
        <v>317</v>
      </c>
      <c r="I57" s="68"/>
      <c r="J57" s="78"/>
    </row>
    <row r="58">
      <c r="B58" s="68"/>
      <c r="C58" s="68"/>
      <c r="D58" s="78"/>
      <c r="E58" s="68"/>
      <c r="F58" s="68" t="s">
        <v>263</v>
      </c>
      <c r="G58" s="79"/>
      <c r="H58" s="68"/>
      <c r="I58" s="68"/>
      <c r="J58" s="78"/>
    </row>
    <row r="59">
      <c r="B59" s="68" t="s">
        <v>341</v>
      </c>
      <c r="C59" s="68" t="s">
        <v>342</v>
      </c>
      <c r="D59" s="78"/>
      <c r="E59" s="68">
        <v>1080.0</v>
      </c>
      <c r="F59" s="68" t="s">
        <v>263</v>
      </c>
      <c r="G59" s="79">
        <v>42984.0</v>
      </c>
      <c r="H59" s="68" t="s">
        <v>343</v>
      </c>
      <c r="I59" s="68"/>
      <c r="J59" s="78"/>
    </row>
    <row r="60">
      <c r="B60" s="68" t="s">
        <v>344</v>
      </c>
      <c r="C60" s="68" t="s">
        <v>345</v>
      </c>
      <c r="D60" s="78"/>
      <c r="E60" s="68">
        <v>440.0</v>
      </c>
      <c r="F60" s="68" t="s">
        <v>263</v>
      </c>
      <c r="G60" s="79">
        <v>42985.0</v>
      </c>
      <c r="H60" s="68" t="s">
        <v>216</v>
      </c>
      <c r="I60" s="68"/>
      <c r="J60" s="78"/>
    </row>
    <row r="61">
      <c r="B61" s="68" t="s">
        <v>346</v>
      </c>
      <c r="C61" s="68" t="s">
        <v>150</v>
      </c>
      <c r="D61" s="78"/>
      <c r="E61" s="68">
        <v>60.0</v>
      </c>
      <c r="F61" s="68" t="s">
        <v>263</v>
      </c>
      <c r="G61" s="79">
        <v>43019.0</v>
      </c>
      <c r="H61" s="68" t="s">
        <v>343</v>
      </c>
      <c r="I61" s="68"/>
      <c r="J61" s="78"/>
      <c r="K61" s="78"/>
    </row>
    <row r="62">
      <c r="B62" s="68" t="s">
        <v>347</v>
      </c>
      <c r="C62" s="68" t="s">
        <v>348</v>
      </c>
      <c r="D62" s="78"/>
      <c r="E62" s="68">
        <v>120.0</v>
      </c>
      <c r="F62" s="68" t="s">
        <v>263</v>
      </c>
      <c r="G62" s="79">
        <v>43019.0</v>
      </c>
      <c r="H62" s="68" t="s">
        <v>343</v>
      </c>
      <c r="I62" s="68"/>
      <c r="J62" s="78"/>
      <c r="K62" s="78"/>
    </row>
    <row r="63">
      <c r="B63" s="68" t="s">
        <v>349</v>
      </c>
      <c r="C63" s="68" t="s">
        <v>350</v>
      </c>
      <c r="D63" s="78"/>
      <c r="E63" s="68">
        <v>450.0</v>
      </c>
      <c r="F63" s="68" t="s">
        <v>263</v>
      </c>
      <c r="G63" s="79">
        <v>43019.0</v>
      </c>
      <c r="H63" s="68" t="s">
        <v>216</v>
      </c>
      <c r="I63" s="68"/>
      <c r="J63" s="78"/>
      <c r="K63" s="78"/>
    </row>
    <row r="64">
      <c r="B64" s="88" t="s">
        <v>251</v>
      </c>
      <c r="C64" s="88" t="s">
        <v>351</v>
      </c>
      <c r="D64" s="89"/>
      <c r="E64" s="88">
        <v>60.0</v>
      </c>
      <c r="F64" s="88" t="s">
        <v>263</v>
      </c>
      <c r="G64" s="90">
        <v>43019.0</v>
      </c>
      <c r="H64" s="88" t="s">
        <v>247</v>
      </c>
      <c r="I64" s="88"/>
      <c r="J64" s="89"/>
      <c r="K64" s="89"/>
    </row>
    <row r="65">
      <c r="B65" s="68" t="s">
        <v>352</v>
      </c>
      <c r="C65" s="68" t="s">
        <v>353</v>
      </c>
      <c r="D65" s="78"/>
      <c r="E65" s="68">
        <v>140.0</v>
      </c>
      <c r="F65" s="68" t="s">
        <v>263</v>
      </c>
      <c r="G65" s="79">
        <v>43019.0</v>
      </c>
      <c r="H65" s="68" t="s">
        <v>317</v>
      </c>
      <c r="I65" s="68"/>
      <c r="J65" s="78"/>
      <c r="K65" s="78"/>
      <c r="L65" s="78"/>
      <c r="M65" s="78"/>
    </row>
    <row r="66">
      <c r="B66" s="68" t="s">
        <v>244</v>
      </c>
      <c r="C66" s="68" t="s">
        <v>355</v>
      </c>
      <c r="D66" s="78"/>
      <c r="E66" s="68">
        <v>350.0</v>
      </c>
      <c r="F66" s="68" t="s">
        <v>263</v>
      </c>
      <c r="G66" s="79">
        <v>43019.0</v>
      </c>
      <c r="H66" s="68" t="s">
        <v>343</v>
      </c>
      <c r="I66" s="68"/>
      <c r="J66" s="78"/>
      <c r="K66" s="78"/>
    </row>
    <row r="67">
      <c r="B67" s="68" t="s">
        <v>356</v>
      </c>
      <c r="C67" s="68" t="s">
        <v>357</v>
      </c>
      <c r="D67" s="78"/>
      <c r="E67" s="100">
        <v>60.0</v>
      </c>
      <c r="F67" s="68" t="s">
        <v>263</v>
      </c>
      <c r="G67" s="79">
        <v>43019.0</v>
      </c>
      <c r="H67" s="68" t="s">
        <v>343</v>
      </c>
      <c r="I67" s="78"/>
      <c r="J67" s="78"/>
      <c r="K67" s="78"/>
    </row>
    <row r="68">
      <c r="B68" s="88" t="s">
        <v>234</v>
      </c>
      <c r="C68" s="88" t="s">
        <v>358</v>
      </c>
      <c r="D68" s="89"/>
      <c r="E68" s="88" t="s">
        <v>50</v>
      </c>
      <c r="F68" s="88" t="s">
        <v>263</v>
      </c>
      <c r="G68" s="89"/>
      <c r="H68" s="89"/>
      <c r="I68" s="89"/>
      <c r="J68" s="89"/>
      <c r="K68" s="89"/>
    </row>
    <row r="69">
      <c r="B69" s="68" t="s">
        <v>359</v>
      </c>
      <c r="C69" s="68" t="s">
        <v>252</v>
      </c>
      <c r="D69" s="78"/>
      <c r="E69" s="68">
        <v>60.0</v>
      </c>
      <c r="F69" s="68" t="s">
        <v>263</v>
      </c>
      <c r="G69" s="78"/>
      <c r="H69" s="78"/>
      <c r="I69" s="78"/>
      <c r="J69" s="78"/>
      <c r="K69" s="78"/>
    </row>
    <row r="70">
      <c r="B70" s="68" t="s">
        <v>360</v>
      </c>
      <c r="C70" s="68" t="s">
        <v>361</v>
      </c>
      <c r="D70" s="78"/>
      <c r="E70" s="78"/>
      <c r="F70" s="68" t="s">
        <v>263</v>
      </c>
      <c r="G70" s="78"/>
      <c r="H70" s="78"/>
      <c r="I70" s="78"/>
      <c r="J70" s="78"/>
      <c r="K70" s="78"/>
    </row>
    <row r="71">
      <c r="B71" s="68" t="s">
        <v>362</v>
      </c>
      <c r="C71" s="68" t="s">
        <v>250</v>
      </c>
      <c r="D71" s="78"/>
      <c r="E71" s="68">
        <v>70.0</v>
      </c>
      <c r="F71" s="68" t="s">
        <v>263</v>
      </c>
      <c r="G71" s="78"/>
      <c r="H71" s="78"/>
      <c r="I71" s="78"/>
      <c r="J71" s="78"/>
      <c r="K71" s="78"/>
    </row>
    <row r="72">
      <c r="B72" s="16" t="s">
        <v>363</v>
      </c>
      <c r="C72" s="16" t="s">
        <v>364</v>
      </c>
      <c r="D72" s="16" t="s">
        <v>58</v>
      </c>
      <c r="E72" s="16">
        <v>1350.0</v>
      </c>
      <c r="F72" s="16" t="s">
        <v>365</v>
      </c>
      <c r="G72" s="103"/>
    </row>
    <row r="73">
      <c r="B73" s="68" t="s">
        <v>366</v>
      </c>
      <c r="C73" s="68" t="s">
        <v>367</v>
      </c>
      <c r="D73" s="68" t="s">
        <v>368</v>
      </c>
      <c r="E73" s="68">
        <v>205.0</v>
      </c>
      <c r="F73" s="68" t="s">
        <v>263</v>
      </c>
      <c r="G73" s="79"/>
      <c r="H73" s="78"/>
      <c r="I73" s="78"/>
      <c r="J73" s="78"/>
      <c r="K73" s="78"/>
      <c r="L73" s="78"/>
      <c r="M73" s="78"/>
    </row>
    <row r="74">
      <c r="B74" s="68" t="s">
        <v>369</v>
      </c>
      <c r="C74" s="68" t="s">
        <v>370</v>
      </c>
      <c r="D74" s="78"/>
      <c r="E74" s="68"/>
      <c r="F74" s="78"/>
      <c r="G74" s="79"/>
      <c r="H74" s="78"/>
      <c r="I74" s="78"/>
      <c r="J74" s="78"/>
      <c r="K74" s="78"/>
      <c r="L74" s="78"/>
      <c r="M74" s="78"/>
      <c r="N74" s="78"/>
    </row>
    <row r="75">
      <c r="B75" s="105" t="s">
        <v>371</v>
      </c>
      <c r="C75" s="105" t="s">
        <v>370</v>
      </c>
      <c r="D75" s="107"/>
      <c r="E75" s="105"/>
      <c r="F75" s="107"/>
      <c r="G75" s="109">
        <v>43030.0</v>
      </c>
      <c r="H75" s="107"/>
      <c r="I75" s="107"/>
      <c r="J75" s="107"/>
      <c r="K75" s="107"/>
      <c r="L75" s="107"/>
      <c r="M75" s="107"/>
      <c r="N75" s="107"/>
      <c r="O75" s="107"/>
    </row>
    <row r="76">
      <c r="B76" s="16" t="s">
        <v>372</v>
      </c>
      <c r="C76" s="105" t="s">
        <v>370</v>
      </c>
      <c r="E76" s="16"/>
      <c r="G76" s="103"/>
    </row>
    <row r="77">
      <c r="B77" s="68" t="s">
        <v>373</v>
      </c>
      <c r="C77" s="68" t="s">
        <v>370</v>
      </c>
      <c r="D77" s="78"/>
      <c r="E77" s="68"/>
      <c r="G77" s="103"/>
    </row>
    <row r="78">
      <c r="B78" s="68" t="s">
        <v>374</v>
      </c>
      <c r="C78" s="68" t="s">
        <v>370</v>
      </c>
      <c r="D78" s="78"/>
      <c r="E78" s="78"/>
      <c r="F78" s="107"/>
      <c r="G78" s="105" t="s">
        <v>375</v>
      </c>
      <c r="H78" s="107"/>
      <c r="I78" s="107"/>
      <c r="J78" s="107"/>
      <c r="K78" s="107"/>
      <c r="L78" s="107"/>
      <c r="M78" s="107"/>
      <c r="N78" s="107"/>
    </row>
    <row r="79">
      <c r="B79" s="68" t="s">
        <v>332</v>
      </c>
      <c r="C79" s="68" t="s">
        <v>370</v>
      </c>
      <c r="D79" s="78"/>
      <c r="E79" s="68"/>
      <c r="G79" s="103">
        <v>43028.0</v>
      </c>
    </row>
    <row r="80">
      <c r="B80" s="16" t="s">
        <v>376</v>
      </c>
      <c r="C80" s="105" t="s">
        <v>370</v>
      </c>
      <c r="E80" s="16"/>
      <c r="G80" s="103">
        <v>43028.0</v>
      </c>
    </row>
    <row r="81">
      <c r="B81" s="68" t="s">
        <v>377</v>
      </c>
      <c r="C81" s="68" t="s">
        <v>378</v>
      </c>
      <c r="D81" s="78"/>
      <c r="E81" s="68">
        <v>90.0</v>
      </c>
      <c r="F81" s="78"/>
      <c r="G81" s="79">
        <v>43028.0</v>
      </c>
      <c r="H81" s="78"/>
      <c r="I81" s="78"/>
      <c r="J81" s="78"/>
      <c r="K81" s="78"/>
      <c r="L81" s="78"/>
      <c r="M81" s="78"/>
      <c r="N81" s="78"/>
      <c r="O81" s="78"/>
      <c r="P81" s="78"/>
    </row>
    <row r="82">
      <c r="B82" s="68" t="s">
        <v>249</v>
      </c>
      <c r="C82" s="68" t="s">
        <v>379</v>
      </c>
      <c r="D82" s="78"/>
      <c r="E82" s="68">
        <v>60.0</v>
      </c>
      <c r="F82" s="78"/>
      <c r="G82" s="79">
        <v>43028.0</v>
      </c>
      <c r="H82" s="78"/>
      <c r="I82" s="78"/>
      <c r="J82" s="78"/>
      <c r="K82" s="78"/>
      <c r="L82" s="78"/>
      <c r="M82" s="78"/>
      <c r="N82" s="78"/>
      <c r="O82" s="78"/>
      <c r="P82" s="78"/>
    </row>
    <row r="83">
      <c r="B83" s="68" t="s">
        <v>380</v>
      </c>
      <c r="C83" s="68" t="s">
        <v>381</v>
      </c>
      <c r="D83" s="78"/>
      <c r="E83" s="68">
        <v>150.0</v>
      </c>
      <c r="F83" s="78"/>
      <c r="G83" s="79">
        <v>43028.0</v>
      </c>
      <c r="H83" s="78"/>
      <c r="I83" s="78"/>
      <c r="J83" s="78"/>
      <c r="K83" s="78"/>
      <c r="L83" s="78"/>
      <c r="M83" s="78"/>
      <c r="N83" s="78"/>
      <c r="O83" s="78"/>
      <c r="P83" s="78"/>
    </row>
    <row r="84">
      <c r="B84" s="68" t="s">
        <v>290</v>
      </c>
      <c r="C84" s="68" t="s">
        <v>382</v>
      </c>
      <c r="D84" s="78"/>
      <c r="E84" s="68"/>
      <c r="F84" s="78"/>
      <c r="G84" s="79">
        <v>43028.0</v>
      </c>
      <c r="H84" s="78"/>
      <c r="I84" s="78"/>
      <c r="J84" s="78"/>
      <c r="K84" s="78"/>
      <c r="L84" s="78"/>
      <c r="M84" s="78"/>
      <c r="N84" s="78"/>
      <c r="O84" s="78"/>
      <c r="P84" s="78"/>
    </row>
    <row r="85">
      <c r="B85" s="68" t="s">
        <v>383</v>
      </c>
      <c r="C85" s="68" t="s">
        <v>384</v>
      </c>
      <c r="D85" s="78"/>
      <c r="E85" s="68">
        <v>205.0</v>
      </c>
      <c r="F85" s="78"/>
      <c r="G85" s="79">
        <v>43028.0</v>
      </c>
      <c r="H85" s="78"/>
      <c r="I85" s="78"/>
      <c r="J85" s="78"/>
      <c r="K85" s="78"/>
      <c r="L85" s="78"/>
      <c r="M85" s="78"/>
      <c r="N85" s="78"/>
      <c r="O85" s="78"/>
      <c r="P85" s="78"/>
    </row>
    <row r="86">
      <c r="B86" s="68" t="s">
        <v>385</v>
      </c>
      <c r="C86" s="68" t="s">
        <v>252</v>
      </c>
      <c r="D86" s="78"/>
      <c r="E86" s="68"/>
      <c r="F86" s="78"/>
      <c r="G86" s="79">
        <v>43028.0</v>
      </c>
      <c r="H86" s="78"/>
      <c r="I86" s="78"/>
      <c r="J86" s="78"/>
      <c r="K86" s="78"/>
      <c r="L86" s="78"/>
      <c r="M86" s="78"/>
      <c r="N86" s="78"/>
      <c r="O86" s="78"/>
      <c r="P86" s="78"/>
    </row>
    <row r="87">
      <c r="B87" s="105" t="s">
        <v>386</v>
      </c>
      <c r="C87" s="105" t="s">
        <v>252</v>
      </c>
      <c r="D87" s="107"/>
      <c r="E87" s="105"/>
      <c r="F87" s="107"/>
      <c r="G87" s="109">
        <v>43028.0</v>
      </c>
      <c r="H87" s="107"/>
      <c r="I87" s="107"/>
      <c r="J87" s="107"/>
      <c r="K87" s="107"/>
      <c r="L87" s="107"/>
      <c r="M87" s="107"/>
      <c r="N87" s="107"/>
      <c r="O87" s="107"/>
      <c r="P87" s="107"/>
    </row>
    <row r="88">
      <c r="B88" s="68" t="s">
        <v>290</v>
      </c>
      <c r="C88" s="68" t="s">
        <v>387</v>
      </c>
      <c r="D88" s="78"/>
      <c r="E88" s="68"/>
      <c r="F88" s="78"/>
      <c r="G88" s="79"/>
      <c r="H88" s="68"/>
      <c r="I88" s="78"/>
      <c r="J88" s="78"/>
      <c r="K88" s="78"/>
      <c r="L88" s="78"/>
      <c r="M88" s="78"/>
      <c r="N88" s="78"/>
      <c r="O88" s="78"/>
      <c r="P88" s="78"/>
    </row>
    <row r="89">
      <c r="B89" s="68" t="s">
        <v>388</v>
      </c>
      <c r="C89" s="68" t="s">
        <v>389</v>
      </c>
      <c r="D89" s="78"/>
      <c r="E89" s="68">
        <v>270.0</v>
      </c>
      <c r="F89" s="68" t="s">
        <v>208</v>
      </c>
      <c r="G89" s="79">
        <v>43029.0</v>
      </c>
      <c r="H89" s="68" t="s">
        <v>216</v>
      </c>
      <c r="I89" s="78"/>
      <c r="J89" s="78"/>
      <c r="K89" s="78"/>
      <c r="L89" s="78"/>
      <c r="M89" s="78"/>
      <c r="N89" s="78"/>
      <c r="O89" s="78"/>
      <c r="P89" s="78"/>
    </row>
    <row r="90">
      <c r="B90" s="68" t="s">
        <v>266</v>
      </c>
      <c r="C90" s="16" t="s">
        <v>357</v>
      </c>
      <c r="E90" s="16">
        <v>60.0</v>
      </c>
      <c r="F90" s="68" t="s">
        <v>208</v>
      </c>
      <c r="G90" s="103">
        <v>43033.0</v>
      </c>
    </row>
    <row r="91">
      <c r="B91" s="88" t="s">
        <v>265</v>
      </c>
      <c r="C91" s="16" t="s">
        <v>390</v>
      </c>
      <c r="E91" s="16">
        <v>120.0</v>
      </c>
      <c r="F91" s="68" t="s">
        <v>208</v>
      </c>
      <c r="G91" s="103">
        <v>43033.0</v>
      </c>
    </row>
    <row r="92">
      <c r="B92" s="88" t="s">
        <v>391</v>
      </c>
      <c r="C92" s="16" t="s">
        <v>357</v>
      </c>
      <c r="E92" s="16">
        <v>60.0</v>
      </c>
      <c r="F92" s="68" t="s">
        <v>208</v>
      </c>
      <c r="G92" s="103">
        <v>43033.0</v>
      </c>
    </row>
    <row r="93">
      <c r="B93" s="120" t="s">
        <v>392</v>
      </c>
      <c r="C93" s="105" t="s">
        <v>396</v>
      </c>
      <c r="D93" s="107"/>
      <c r="E93" s="105"/>
      <c r="F93" s="68" t="s">
        <v>208</v>
      </c>
      <c r="G93" s="122">
        <v>43034.0</v>
      </c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</row>
    <row r="94">
      <c r="B94" s="120" t="s">
        <v>344</v>
      </c>
      <c r="C94" s="124" t="s">
        <v>397</v>
      </c>
      <c r="D94" s="70"/>
      <c r="E94" s="124">
        <v>540.0</v>
      </c>
      <c r="F94" s="68" t="s">
        <v>208</v>
      </c>
      <c r="G94" s="122">
        <v>43034.0</v>
      </c>
      <c r="H94" s="70"/>
      <c r="I94" s="70"/>
      <c r="J94" s="70"/>
      <c r="K94" s="70"/>
      <c r="L94" s="70"/>
      <c r="M94" s="70"/>
      <c r="N94" s="70"/>
    </row>
    <row r="95">
      <c r="B95" s="120" t="s">
        <v>284</v>
      </c>
      <c r="C95" s="16" t="s">
        <v>399</v>
      </c>
      <c r="E95" s="16">
        <v>520.0</v>
      </c>
      <c r="F95" s="68" t="s">
        <v>208</v>
      </c>
      <c r="G95" s="122">
        <v>43034.0</v>
      </c>
    </row>
    <row r="96">
      <c r="B96" s="120" t="s">
        <v>229</v>
      </c>
      <c r="C96" s="16" t="s">
        <v>400</v>
      </c>
      <c r="F96" s="68" t="s">
        <v>208</v>
      </c>
    </row>
    <row r="97">
      <c r="B97" s="68" t="s">
        <v>229</v>
      </c>
      <c r="C97" s="68" t="s">
        <v>401</v>
      </c>
      <c r="D97" s="68" t="s">
        <v>402</v>
      </c>
      <c r="E97" s="68">
        <v>150.0</v>
      </c>
      <c r="F97" s="78"/>
    </row>
    <row r="98">
      <c r="A98" s="70"/>
      <c r="B98" s="124" t="s">
        <v>265</v>
      </c>
      <c r="C98" s="124" t="s">
        <v>403</v>
      </c>
      <c r="D98" s="70"/>
      <c r="E98" s="124">
        <v>65.0</v>
      </c>
      <c r="F98" s="124" t="s">
        <v>263</v>
      </c>
      <c r="G98" s="70"/>
    </row>
    <row r="99">
      <c r="B99" s="68" t="s">
        <v>284</v>
      </c>
      <c r="C99" s="68" t="s">
        <v>404</v>
      </c>
      <c r="D99" s="78"/>
      <c r="E99" s="68">
        <v>260.0</v>
      </c>
      <c r="F99" s="68" t="s">
        <v>263</v>
      </c>
    </row>
    <row r="100">
      <c r="B100" s="68" t="s">
        <v>405</v>
      </c>
      <c r="C100" s="68" t="s">
        <v>406</v>
      </c>
      <c r="D100" s="78"/>
      <c r="E100" s="68">
        <v>520.0</v>
      </c>
      <c r="F100" s="78"/>
    </row>
    <row r="101">
      <c r="B101" s="68" t="s">
        <v>407</v>
      </c>
      <c r="C101" s="68" t="s">
        <v>408</v>
      </c>
      <c r="D101" s="78"/>
      <c r="E101" s="68">
        <v>350.0</v>
      </c>
      <c r="F101" s="68" t="s">
        <v>263</v>
      </c>
    </row>
    <row r="102">
      <c r="B102" s="68" t="s">
        <v>409</v>
      </c>
      <c r="C102" s="68" t="s">
        <v>250</v>
      </c>
      <c r="D102" s="78"/>
      <c r="E102" s="68">
        <v>70.0</v>
      </c>
      <c r="F102" s="68" t="s">
        <v>263</v>
      </c>
      <c r="G102" s="127">
        <v>43059.0</v>
      </c>
    </row>
    <row r="103">
      <c r="B103" s="68" t="s">
        <v>410</v>
      </c>
      <c r="C103" s="68" t="s">
        <v>411</v>
      </c>
      <c r="D103" s="78"/>
      <c r="E103" s="68">
        <v>1100.0</v>
      </c>
      <c r="F103" s="78"/>
      <c r="G103" s="90">
        <v>43059.0</v>
      </c>
    </row>
    <row r="104">
      <c r="B104" s="68" t="s">
        <v>229</v>
      </c>
      <c r="C104" s="68" t="s">
        <v>252</v>
      </c>
      <c r="D104" s="78"/>
      <c r="E104" s="68">
        <v>60.0</v>
      </c>
      <c r="F104" s="68" t="s">
        <v>263</v>
      </c>
      <c r="G104" s="79">
        <v>43060.0</v>
      </c>
    </row>
    <row r="105">
      <c r="B105" s="68" t="s">
        <v>413</v>
      </c>
      <c r="C105" s="68" t="s">
        <v>414</v>
      </c>
      <c r="D105" s="78"/>
      <c r="E105" s="68">
        <v>2250.0</v>
      </c>
      <c r="F105" s="78"/>
      <c r="G105" s="103">
        <v>43062.0</v>
      </c>
    </row>
    <row r="106">
      <c r="B106" s="68" t="s">
        <v>415</v>
      </c>
      <c r="C106" s="68" t="s">
        <v>416</v>
      </c>
      <c r="D106" s="78"/>
      <c r="E106" s="68">
        <v>560.0</v>
      </c>
      <c r="F106" s="78"/>
      <c r="G106" s="103">
        <v>43062.0</v>
      </c>
    </row>
    <row r="107">
      <c r="B107" s="68" t="s">
        <v>417</v>
      </c>
      <c r="C107" s="68" t="s">
        <v>419</v>
      </c>
      <c r="D107" s="78"/>
      <c r="E107" s="68">
        <v>145.0</v>
      </c>
      <c r="F107" s="78"/>
      <c r="G107" s="103">
        <v>43062.0</v>
      </c>
    </row>
    <row r="108">
      <c r="B108" s="68" t="s">
        <v>420</v>
      </c>
      <c r="C108" s="68" t="s">
        <v>421</v>
      </c>
      <c r="D108" s="78"/>
      <c r="E108" s="78"/>
      <c r="F108" s="78"/>
      <c r="G108" s="103">
        <v>43064.0</v>
      </c>
    </row>
    <row r="109">
      <c r="B109" s="68" t="s">
        <v>422</v>
      </c>
      <c r="C109" s="68" t="s">
        <v>423</v>
      </c>
      <c r="D109" s="78"/>
      <c r="E109" s="78"/>
      <c r="F109" s="78"/>
      <c r="G109" s="103">
        <v>43065.0</v>
      </c>
    </row>
    <row r="110">
      <c r="B110" s="68" t="s">
        <v>346</v>
      </c>
      <c r="C110" s="68" t="s">
        <v>424</v>
      </c>
      <c r="D110" s="78"/>
      <c r="E110" s="78"/>
      <c r="F110" s="78"/>
      <c r="G110" s="103">
        <v>43067.0</v>
      </c>
    </row>
    <row r="111">
      <c r="B111" s="68" t="s">
        <v>425</v>
      </c>
      <c r="C111" s="68" t="s">
        <v>426</v>
      </c>
      <c r="D111" s="78"/>
      <c r="E111" s="78"/>
      <c r="F111" s="78"/>
      <c r="G111" s="103">
        <v>43046.0</v>
      </c>
    </row>
    <row r="112">
      <c r="B112" s="68" t="s">
        <v>249</v>
      </c>
      <c r="C112" s="68" t="s">
        <v>427</v>
      </c>
      <c r="D112" s="78"/>
      <c r="E112" s="78"/>
      <c r="F112" s="78"/>
    </row>
    <row r="113">
      <c r="B113" s="88" t="s">
        <v>429</v>
      </c>
      <c r="C113" s="88" t="s">
        <v>430</v>
      </c>
      <c r="D113" s="88"/>
      <c r="E113" s="88">
        <v>650.0</v>
      </c>
      <c r="F113" s="88" t="s">
        <v>208</v>
      </c>
      <c r="G113" s="103">
        <v>43083.0</v>
      </c>
    </row>
    <row r="114">
      <c r="B114" s="124" t="s">
        <v>431</v>
      </c>
      <c r="C114" s="124" t="s">
        <v>432</v>
      </c>
      <c r="D114" s="124" t="s">
        <v>433</v>
      </c>
      <c r="E114" s="124">
        <v>1150.0</v>
      </c>
      <c r="F114" s="124" t="s">
        <v>208</v>
      </c>
      <c r="G114" s="103">
        <v>43085.0</v>
      </c>
    </row>
    <row r="115">
      <c r="B115" s="124" t="s">
        <v>434</v>
      </c>
      <c r="C115" s="124" t="s">
        <v>435</v>
      </c>
      <c r="D115" s="127">
        <v>43085.0</v>
      </c>
      <c r="E115" s="124">
        <v>1255.0</v>
      </c>
      <c r="F115" s="124" t="s">
        <v>208</v>
      </c>
      <c r="G115" s="103">
        <v>43085.0</v>
      </c>
    </row>
    <row r="116">
      <c r="A116" s="88" t="s">
        <v>436</v>
      </c>
      <c r="B116" s="88" t="s">
        <v>437</v>
      </c>
      <c r="C116" s="88" t="s">
        <v>438</v>
      </c>
      <c r="D116" s="90">
        <v>43085.0</v>
      </c>
      <c r="E116" s="88">
        <v>150.0</v>
      </c>
      <c r="F116" s="88" t="s">
        <v>208</v>
      </c>
    </row>
    <row r="117">
      <c r="B117" s="88" t="s">
        <v>410</v>
      </c>
      <c r="C117" s="88" t="s">
        <v>439</v>
      </c>
      <c r="D117" s="90">
        <v>43086.0</v>
      </c>
      <c r="E117" s="88">
        <v>910.0</v>
      </c>
      <c r="F117" s="88" t="s">
        <v>208</v>
      </c>
    </row>
    <row r="118">
      <c r="B118" s="16" t="s">
        <v>229</v>
      </c>
      <c r="C118" s="16" t="s">
        <v>440</v>
      </c>
      <c r="D118" s="103">
        <v>43087.0</v>
      </c>
      <c r="E118" s="16">
        <v>570.0</v>
      </c>
      <c r="F118" s="16" t="s">
        <v>208</v>
      </c>
    </row>
    <row r="119">
      <c r="B119" s="88" t="s">
        <v>417</v>
      </c>
      <c r="C119" s="88" t="s">
        <v>441</v>
      </c>
      <c r="D119" s="90">
        <v>43087.0</v>
      </c>
      <c r="E119" s="88">
        <v>1050.0</v>
      </c>
      <c r="F119" s="88" t="s">
        <v>208</v>
      </c>
    </row>
    <row r="120">
      <c r="B120" s="16" t="s">
        <v>420</v>
      </c>
      <c r="C120" s="16" t="s">
        <v>442</v>
      </c>
      <c r="D120" s="103">
        <v>43089.0</v>
      </c>
      <c r="E120" s="16">
        <v>460.0</v>
      </c>
      <c r="F120" s="16" t="s">
        <v>365</v>
      </c>
    </row>
    <row r="121">
      <c r="B121" s="16"/>
      <c r="C121" s="16"/>
      <c r="D121" s="16"/>
    </row>
    <row r="122">
      <c r="B122" s="16" t="s">
        <v>407</v>
      </c>
      <c r="C122" s="16" t="s">
        <v>443</v>
      </c>
      <c r="D122" s="103">
        <v>43090.0</v>
      </c>
      <c r="E122" s="16">
        <v>840.0</v>
      </c>
      <c r="F122" s="16" t="s">
        <v>365</v>
      </c>
    </row>
    <row r="124">
      <c r="B124" s="16" t="s">
        <v>444</v>
      </c>
      <c r="C124" s="16" t="s">
        <v>445</v>
      </c>
      <c r="D124" s="103">
        <v>43096.0</v>
      </c>
    </row>
    <row r="126">
      <c r="B126" s="16" t="s">
        <v>446</v>
      </c>
      <c r="C126" s="16" t="s">
        <v>447</v>
      </c>
      <c r="D126" s="103">
        <v>43089.0</v>
      </c>
      <c r="E126" s="16">
        <v>975.0</v>
      </c>
      <c r="F126" s="16" t="s">
        <v>448</v>
      </c>
      <c r="G126" s="16" t="s">
        <v>449</v>
      </c>
    </row>
    <row r="129">
      <c r="B129" s="16" t="s">
        <v>450</v>
      </c>
      <c r="C129" s="16" t="s">
        <v>451</v>
      </c>
      <c r="D129" s="103">
        <v>43098.0</v>
      </c>
      <c r="E129" s="16">
        <v>630.0</v>
      </c>
      <c r="G129" s="16" t="s">
        <v>449</v>
      </c>
    </row>
    <row r="130">
      <c r="B130" s="124" t="s">
        <v>290</v>
      </c>
      <c r="C130" s="124" t="s">
        <v>452</v>
      </c>
      <c r="D130" s="127">
        <v>43144.0</v>
      </c>
      <c r="E130" s="124"/>
      <c r="F130" s="70"/>
      <c r="G130" s="124"/>
      <c r="H130" s="124"/>
    </row>
    <row r="131">
      <c r="B131" s="124" t="s">
        <v>453</v>
      </c>
      <c r="C131" s="124" t="s">
        <v>454</v>
      </c>
      <c r="D131" s="127">
        <v>43144.0</v>
      </c>
      <c r="E131" s="124">
        <v>600.0</v>
      </c>
      <c r="F131" s="70"/>
      <c r="G131" s="124" t="s">
        <v>455</v>
      </c>
      <c r="H131" s="124" t="s">
        <v>456</v>
      </c>
    </row>
    <row r="132">
      <c r="B132" s="124" t="s">
        <v>457</v>
      </c>
      <c r="C132" s="124" t="s">
        <v>458</v>
      </c>
      <c r="D132" s="127">
        <v>43144.0</v>
      </c>
      <c r="E132" s="124">
        <v>900.0</v>
      </c>
      <c r="F132" s="70"/>
      <c r="G132" s="124" t="s">
        <v>449</v>
      </c>
      <c r="H132" s="124" t="s">
        <v>459</v>
      </c>
    </row>
    <row r="133">
      <c r="B133" s="124" t="s">
        <v>460</v>
      </c>
      <c r="C133" s="124" t="s">
        <v>461</v>
      </c>
      <c r="D133" s="127">
        <v>43145.0</v>
      </c>
      <c r="E133" s="124">
        <v>550.0</v>
      </c>
      <c r="F133" s="70"/>
      <c r="G133" s="124" t="s">
        <v>222</v>
      </c>
      <c r="H133" s="70"/>
    </row>
    <row r="134">
      <c r="B134" s="124" t="s">
        <v>462</v>
      </c>
      <c r="C134" s="124" t="s">
        <v>463</v>
      </c>
      <c r="D134" s="127">
        <v>43145.0</v>
      </c>
      <c r="E134" s="124">
        <v>750.0</v>
      </c>
      <c r="F134" s="70"/>
      <c r="G134" s="124" t="s">
        <v>222</v>
      </c>
      <c r="H134" s="124" t="s">
        <v>464</v>
      </c>
    </row>
    <row r="135">
      <c r="B135" s="124" t="s">
        <v>465</v>
      </c>
      <c r="C135" s="124" t="s">
        <v>454</v>
      </c>
      <c r="D135" s="127">
        <v>43145.0</v>
      </c>
      <c r="E135" s="124">
        <v>400.0</v>
      </c>
      <c r="F135" s="70"/>
      <c r="G135" s="124" t="s">
        <v>466</v>
      </c>
      <c r="H135" s="124" t="s">
        <v>467</v>
      </c>
    </row>
    <row r="136">
      <c r="B136" s="16" t="s">
        <v>468</v>
      </c>
      <c r="C136" s="16" t="s">
        <v>469</v>
      </c>
    </row>
    <row r="137">
      <c r="B137" s="124" t="s">
        <v>470</v>
      </c>
      <c r="C137" s="124" t="s">
        <v>471</v>
      </c>
      <c r="D137" s="127">
        <v>43083.0</v>
      </c>
      <c r="E137" s="124">
        <v>290.0</v>
      </c>
      <c r="F137" s="70"/>
      <c r="G137" s="124" t="s">
        <v>222</v>
      </c>
      <c r="H137" s="70"/>
    </row>
    <row r="138">
      <c r="B138" s="124" t="s">
        <v>472</v>
      </c>
      <c r="C138" s="124" t="s">
        <v>473</v>
      </c>
      <c r="D138" s="127">
        <v>43083.0</v>
      </c>
      <c r="E138" s="124">
        <v>400.0</v>
      </c>
      <c r="F138" s="70"/>
      <c r="G138" s="124" t="s">
        <v>222</v>
      </c>
      <c r="H138" s="124" t="s">
        <v>474</v>
      </c>
    </row>
    <row r="139">
      <c r="B139" s="124" t="s">
        <v>475</v>
      </c>
      <c r="C139" s="124" t="s">
        <v>476</v>
      </c>
      <c r="D139" s="127">
        <v>43448.0</v>
      </c>
      <c r="E139" s="70"/>
      <c r="F139" s="70"/>
      <c r="G139" s="124" t="s">
        <v>449</v>
      </c>
      <c r="H139" s="70"/>
    </row>
  </sheetData>
  <mergeCells count="1">
    <mergeCell ref="A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2" t="s">
        <v>0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3" t="s">
        <v>1</v>
      </c>
      <c r="B3" s="4" t="s">
        <v>479</v>
      </c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5" t="s">
        <v>3</v>
      </c>
      <c r="B5" s="1"/>
      <c r="C5" s="6" t="s">
        <v>4</v>
      </c>
      <c r="D5" s="1"/>
      <c r="E5" s="1"/>
      <c r="F5" s="1"/>
      <c r="G5" s="1"/>
      <c r="H5" s="1"/>
      <c r="I5" s="1"/>
      <c r="J5" s="1"/>
      <c r="K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>
      <c r="A7" s="7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>
      <c r="A8" s="1"/>
      <c r="B8" s="8" t="s">
        <v>6</v>
      </c>
      <c r="C8" s="9"/>
      <c r="D8" s="9"/>
      <c r="E8" s="9"/>
      <c r="F8" s="9"/>
      <c r="G8" s="9"/>
      <c r="H8" s="9"/>
      <c r="I8" s="9"/>
      <c r="J8" s="9"/>
      <c r="K8" s="9"/>
    </row>
    <row r="9">
      <c r="A9" s="10"/>
      <c r="B9" s="11" t="s">
        <v>7</v>
      </c>
      <c r="C9" s="12" t="s">
        <v>8</v>
      </c>
      <c r="D9" s="13"/>
      <c r="E9" s="11" t="s">
        <v>9</v>
      </c>
      <c r="F9" s="11" t="s">
        <v>10</v>
      </c>
      <c r="G9" s="11" t="s">
        <v>11</v>
      </c>
      <c r="H9" s="11" t="s">
        <v>10</v>
      </c>
      <c r="I9" s="14" t="s">
        <v>12</v>
      </c>
      <c r="J9" s="14" t="s">
        <v>10</v>
      </c>
      <c r="K9" s="14" t="s">
        <v>13</v>
      </c>
    </row>
    <row r="10">
      <c r="A10" s="10"/>
      <c r="B10" s="15">
        <v>1.0</v>
      </c>
      <c r="C10" s="16" t="s">
        <v>14</v>
      </c>
      <c r="E10" s="17">
        <v>6.0</v>
      </c>
      <c r="F10" s="17" t="s">
        <v>15</v>
      </c>
      <c r="G10" s="17" t="s">
        <v>16</v>
      </c>
      <c r="H10" s="17" t="s">
        <v>17</v>
      </c>
      <c r="I10" s="18">
        <v>140.0</v>
      </c>
      <c r="J10" s="19" t="s">
        <v>18</v>
      </c>
      <c r="K10" s="18">
        <v>28.0</v>
      </c>
    </row>
    <row r="11">
      <c r="A11" s="10"/>
      <c r="B11" s="15">
        <v>2.0</v>
      </c>
      <c r="C11" s="16" t="s">
        <v>19</v>
      </c>
      <c r="E11" s="17">
        <v>1.0</v>
      </c>
      <c r="F11" s="17" t="s">
        <v>20</v>
      </c>
      <c r="G11" s="17">
        <v>4.0</v>
      </c>
      <c r="H11" s="17" t="s">
        <v>17</v>
      </c>
      <c r="I11" s="18">
        <v>132.0</v>
      </c>
      <c r="J11" s="19" t="s">
        <v>21</v>
      </c>
      <c r="K11" s="20">
        <v>6.6</v>
      </c>
    </row>
    <row r="12">
      <c r="A12" s="10"/>
      <c r="B12" s="15">
        <v>3.0</v>
      </c>
      <c r="C12" s="16" t="s">
        <v>22</v>
      </c>
      <c r="E12" s="17">
        <v>1.0</v>
      </c>
      <c r="F12" s="17" t="s">
        <v>20</v>
      </c>
      <c r="G12" s="17">
        <v>8.0</v>
      </c>
      <c r="H12" s="17" t="s">
        <v>17</v>
      </c>
      <c r="I12" s="18">
        <v>249.0</v>
      </c>
      <c r="J12" s="21" t="s">
        <v>23</v>
      </c>
      <c r="K12" s="20">
        <v>24.9</v>
      </c>
    </row>
    <row r="13">
      <c r="A13" s="10"/>
      <c r="B13" s="15">
        <v>4.0</v>
      </c>
      <c r="C13" s="16" t="s">
        <v>24</v>
      </c>
      <c r="E13" s="17" t="s">
        <v>25</v>
      </c>
      <c r="F13" s="17" t="s">
        <v>20</v>
      </c>
      <c r="G13" s="38">
        <v>42865.0</v>
      </c>
      <c r="H13" s="17" t="s">
        <v>17</v>
      </c>
      <c r="I13" s="18">
        <v>149.0</v>
      </c>
      <c r="J13" s="19" t="s">
        <v>26</v>
      </c>
      <c r="K13" s="20">
        <v>19.56</v>
      </c>
    </row>
    <row r="14">
      <c r="A14" s="10"/>
      <c r="B14" s="15">
        <v>5.0</v>
      </c>
      <c r="C14" s="16" t="s">
        <v>27</v>
      </c>
      <c r="E14" s="17">
        <v>1.0</v>
      </c>
      <c r="F14" s="17" t="s">
        <v>20</v>
      </c>
      <c r="G14" s="17">
        <v>8.0</v>
      </c>
      <c r="H14" s="17" t="s">
        <v>17</v>
      </c>
      <c r="I14" s="18">
        <v>454.0</v>
      </c>
      <c r="J14" s="19" t="s">
        <v>28</v>
      </c>
      <c r="K14" s="18">
        <v>56.75</v>
      </c>
    </row>
    <row r="15">
      <c r="A15" s="10"/>
      <c r="B15" s="15">
        <v>6.0</v>
      </c>
      <c r="C15" s="16" t="s">
        <v>29</v>
      </c>
      <c r="E15" s="22">
        <v>42767.0</v>
      </c>
      <c r="F15" s="17" t="s">
        <v>20</v>
      </c>
      <c r="G15" s="17">
        <v>3.7</v>
      </c>
      <c r="H15" s="17" t="s">
        <v>17</v>
      </c>
      <c r="I15" s="18">
        <v>119.0</v>
      </c>
      <c r="J15" s="19" t="s">
        <v>30</v>
      </c>
      <c r="K15" s="18">
        <v>68.0</v>
      </c>
    </row>
    <row r="16">
      <c r="A16" s="10"/>
      <c r="B16" s="15">
        <v>7.0</v>
      </c>
      <c r="C16" s="16" t="s">
        <v>31</v>
      </c>
      <c r="E16" s="17">
        <v>2.0</v>
      </c>
      <c r="F16" s="17" t="s">
        <v>32</v>
      </c>
      <c r="G16" s="17" t="s">
        <v>33</v>
      </c>
      <c r="H16" s="17" t="s">
        <v>17</v>
      </c>
      <c r="I16" s="18">
        <v>55.0</v>
      </c>
      <c r="J16" s="19" t="s">
        <v>34</v>
      </c>
      <c r="K16" s="18">
        <v>0.57</v>
      </c>
    </row>
    <row r="17">
      <c r="A17" s="10"/>
      <c r="B17" s="15">
        <v>8.0</v>
      </c>
      <c r="C17" s="16" t="s">
        <v>35</v>
      </c>
      <c r="E17" s="17">
        <v>2.0</v>
      </c>
      <c r="F17" s="17" t="s">
        <v>32</v>
      </c>
      <c r="G17" s="17" t="s">
        <v>36</v>
      </c>
      <c r="H17" s="17" t="s">
        <v>17</v>
      </c>
      <c r="I17" s="18">
        <v>77.0</v>
      </c>
      <c r="J17" s="19" t="s">
        <v>37</v>
      </c>
      <c r="K17" s="20">
        <v>1.35</v>
      </c>
    </row>
    <row r="18">
      <c r="A18" s="10"/>
      <c r="B18" s="15">
        <v>9.0</v>
      </c>
      <c r="C18" s="16" t="s">
        <v>38</v>
      </c>
      <c r="E18" s="17">
        <v>2.0</v>
      </c>
      <c r="F18" s="17" t="s">
        <v>32</v>
      </c>
      <c r="G18" s="17" t="s">
        <v>33</v>
      </c>
      <c r="H18" s="17" t="s">
        <v>17</v>
      </c>
      <c r="I18" s="18">
        <v>179.0</v>
      </c>
      <c r="J18" s="17" t="s">
        <v>39</v>
      </c>
      <c r="K18" s="18">
        <v>51.14</v>
      </c>
    </row>
    <row r="19">
      <c r="A19" s="10"/>
      <c r="B19" s="17">
        <v>10.0</v>
      </c>
      <c r="C19" s="16" t="s">
        <v>44</v>
      </c>
      <c r="E19" s="17">
        <v>12.0</v>
      </c>
      <c r="F19" s="17" t="s">
        <v>15</v>
      </c>
      <c r="G19" s="17" t="s">
        <v>16</v>
      </c>
      <c r="H19" s="17" t="s">
        <v>16</v>
      </c>
      <c r="I19" s="18">
        <v>108.0</v>
      </c>
      <c r="J19" s="17">
        <v>250.0</v>
      </c>
      <c r="K19" s="23">
        <v>6.32</v>
      </c>
    </row>
    <row r="20">
      <c r="A20" s="10"/>
      <c r="B20" s="17">
        <v>11.0</v>
      </c>
      <c r="C20" s="16" t="s">
        <v>42</v>
      </c>
      <c r="E20" s="17">
        <v>12.0</v>
      </c>
      <c r="F20" s="17" t="s">
        <v>15</v>
      </c>
      <c r="G20" s="17" t="s">
        <v>16</v>
      </c>
      <c r="H20" s="17" t="s">
        <v>16</v>
      </c>
      <c r="I20" s="18">
        <v>350.0</v>
      </c>
      <c r="J20" s="17" t="s">
        <v>43</v>
      </c>
      <c r="K20" s="23">
        <v>36.52</v>
      </c>
    </row>
    <row r="21">
      <c r="A21" s="10"/>
      <c r="B21" s="17">
        <v>12.0</v>
      </c>
      <c r="C21" s="16" t="s">
        <v>55</v>
      </c>
      <c r="E21" s="17">
        <v>12.0</v>
      </c>
      <c r="F21" s="17" t="s">
        <v>15</v>
      </c>
      <c r="G21" s="17" t="s">
        <v>16</v>
      </c>
      <c r="H21" s="17" t="s">
        <v>16</v>
      </c>
      <c r="I21" s="18">
        <v>150.0</v>
      </c>
      <c r="J21" s="17" t="s">
        <v>56</v>
      </c>
      <c r="K21" s="23">
        <v>7.2</v>
      </c>
    </row>
    <row r="22">
      <c r="A22" s="10"/>
      <c r="B22" s="17">
        <v>13.0</v>
      </c>
    </row>
    <row r="23">
      <c r="A23" s="10"/>
      <c r="B23" s="17">
        <v>14.0</v>
      </c>
      <c r="C23" s="16"/>
      <c r="E23" s="17"/>
      <c r="F23" s="17"/>
      <c r="G23" s="17"/>
      <c r="H23" s="17"/>
      <c r="I23" s="18"/>
      <c r="J23" s="17"/>
      <c r="K23" s="23"/>
    </row>
    <row r="24">
      <c r="A24" s="10"/>
      <c r="B24" s="15"/>
      <c r="E24" s="15"/>
      <c r="F24" s="15"/>
      <c r="G24" s="15"/>
      <c r="H24" s="15"/>
      <c r="I24" s="24"/>
      <c r="J24" s="15"/>
      <c r="K24" s="25"/>
    </row>
    <row r="25">
      <c r="A25" s="1"/>
      <c r="B25" s="1"/>
      <c r="C25" s="1"/>
      <c r="D25" s="1"/>
      <c r="E25" s="1"/>
      <c r="F25" s="1"/>
      <c r="G25" s="1"/>
      <c r="H25" s="1"/>
      <c r="I25" s="1"/>
      <c r="J25" s="26" t="s">
        <v>45</v>
      </c>
      <c r="K25" s="27">
        <f>SUM(K10:K24)</f>
        <v>306.91</v>
      </c>
    </row>
    <row r="26">
      <c r="A26" s="28" t="s">
        <v>46</v>
      </c>
      <c r="B26" s="1"/>
      <c r="C26" s="1"/>
      <c r="D26" s="1"/>
      <c r="E26" s="1"/>
      <c r="F26" s="1"/>
      <c r="G26" s="1"/>
      <c r="H26" s="1"/>
      <c r="I26" s="1" t="s">
        <v>47</v>
      </c>
      <c r="J26" s="1"/>
      <c r="K26" s="29"/>
    </row>
    <row r="27">
      <c r="A27" s="1"/>
      <c r="B27" s="30">
        <v>11.0</v>
      </c>
      <c r="C27" s="6" t="s">
        <v>48</v>
      </c>
      <c r="D27" s="1"/>
      <c r="E27" s="1"/>
      <c r="F27" s="31" t="s">
        <v>49</v>
      </c>
      <c r="G27" s="1"/>
      <c r="H27" s="1"/>
      <c r="I27" s="36">
        <v>0.15</v>
      </c>
      <c r="J27" s="33" t="s">
        <v>45</v>
      </c>
      <c r="K27" s="27">
        <f>+K25*I27</f>
        <v>46.0365</v>
      </c>
    </row>
    <row r="28">
      <c r="A28" s="1"/>
      <c r="B28" s="30"/>
      <c r="C28" s="1"/>
      <c r="D28" s="1"/>
      <c r="E28" s="1"/>
      <c r="F28" s="1"/>
      <c r="G28" s="1"/>
      <c r="H28" s="1"/>
      <c r="I28" s="1"/>
      <c r="J28" s="1"/>
      <c r="K28" s="1"/>
    </row>
    <row r="29">
      <c r="A29" s="28" t="s">
        <v>51</v>
      </c>
      <c r="B29" s="30"/>
      <c r="C29" s="1"/>
      <c r="D29" s="1"/>
      <c r="E29" s="1"/>
      <c r="F29" s="1"/>
      <c r="G29" s="1"/>
      <c r="H29" s="1"/>
      <c r="I29" s="1"/>
      <c r="J29" s="1"/>
      <c r="K29" s="35"/>
    </row>
    <row r="30">
      <c r="A30" s="1"/>
      <c r="B30" s="30">
        <v>12.0</v>
      </c>
      <c r="C30" s="6" t="s">
        <v>52</v>
      </c>
      <c r="D30" s="1"/>
      <c r="E30" s="1"/>
      <c r="F30" s="1"/>
      <c r="G30" s="1"/>
      <c r="H30" s="1"/>
      <c r="I30" s="32">
        <v>0.3</v>
      </c>
      <c r="J30" s="33" t="s">
        <v>45</v>
      </c>
      <c r="K30" s="27">
        <f>+K25*I30</f>
        <v>92.073</v>
      </c>
    </row>
    <row r="31">
      <c r="A31" s="1"/>
      <c r="B31" s="30"/>
      <c r="C31" s="1"/>
      <c r="D31" s="1"/>
      <c r="E31" s="1"/>
      <c r="F31" s="1"/>
      <c r="G31" s="1"/>
      <c r="H31" s="1"/>
      <c r="I31" s="1"/>
      <c r="J31" s="1"/>
      <c r="K31" s="1"/>
    </row>
    <row r="32">
      <c r="A32" s="28" t="s">
        <v>53</v>
      </c>
      <c r="B32" s="30"/>
      <c r="C32" s="1"/>
      <c r="D32" s="1"/>
      <c r="E32" s="1"/>
      <c r="F32" s="1"/>
      <c r="G32" s="1"/>
      <c r="H32" s="1"/>
      <c r="I32" s="1"/>
      <c r="J32" s="1"/>
      <c r="K32" s="35"/>
    </row>
    <row r="33">
      <c r="A33" s="1"/>
      <c r="B33" s="30">
        <v>13.0</v>
      </c>
      <c r="C33" s="6" t="s">
        <v>54</v>
      </c>
      <c r="D33" s="1"/>
      <c r="E33" s="1"/>
      <c r="F33" s="1"/>
      <c r="G33" s="1"/>
      <c r="H33" s="1"/>
      <c r="I33" s="36">
        <v>0.1</v>
      </c>
      <c r="J33" s="33" t="s">
        <v>45</v>
      </c>
      <c r="K33" s="27">
        <f>+K25*I33</f>
        <v>30.691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35"/>
    </row>
    <row r="35">
      <c r="A35" s="1"/>
      <c r="B35" s="1"/>
      <c r="C35" s="1"/>
      <c r="D35" s="1"/>
      <c r="E35" s="1"/>
      <c r="F35" s="1"/>
      <c r="G35" s="1"/>
      <c r="H35" s="1"/>
      <c r="I35" s="1"/>
      <c r="J35" s="37" t="s">
        <v>57</v>
      </c>
      <c r="K35" s="27">
        <f>+K33+K30+K27+K25</f>
        <v>475.7105</v>
      </c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35"/>
    </row>
    <row r="37">
      <c r="A37" s="1"/>
      <c r="B37" s="1"/>
      <c r="C37" s="1"/>
      <c r="D37" s="1"/>
      <c r="E37" s="1"/>
      <c r="F37" s="1"/>
      <c r="G37" s="1"/>
      <c r="H37" s="1"/>
      <c r="I37" s="32">
        <v>0.3</v>
      </c>
      <c r="J37" s="37" t="s">
        <v>61</v>
      </c>
      <c r="K37" s="40">
        <f>+K35*I37</f>
        <v>142.71315</v>
      </c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35"/>
    </row>
    <row r="39">
      <c r="A39" s="1"/>
      <c r="B39" s="1"/>
      <c r="C39" s="1"/>
      <c r="D39" s="1"/>
      <c r="E39" s="1"/>
      <c r="F39" s="1"/>
      <c r="G39" s="1"/>
      <c r="H39" s="1"/>
      <c r="I39" s="41"/>
      <c r="J39" s="42" t="s">
        <v>62</v>
      </c>
      <c r="K39" s="27">
        <f>+K37+K35</f>
        <v>618.42365</v>
      </c>
    </row>
    <row r="41">
      <c r="J41" s="42" t="s">
        <v>62</v>
      </c>
      <c r="K41" s="43">
        <f>+K39/12</f>
        <v>51.53530417</v>
      </c>
    </row>
  </sheetData>
  <mergeCells count="17">
    <mergeCell ref="C11:D11"/>
    <mergeCell ref="C10:D10"/>
    <mergeCell ref="C13:D13"/>
    <mergeCell ref="B8:K8"/>
    <mergeCell ref="B1:K1"/>
    <mergeCell ref="C9:D9"/>
    <mergeCell ref="C12:D12"/>
    <mergeCell ref="C24:D24"/>
    <mergeCell ref="C23:D23"/>
    <mergeCell ref="C15:D15"/>
    <mergeCell ref="C16:D16"/>
    <mergeCell ref="C19:D19"/>
    <mergeCell ref="C18:D18"/>
    <mergeCell ref="C14:D14"/>
    <mergeCell ref="C20:D20"/>
    <mergeCell ref="C21:D21"/>
    <mergeCell ref="C17:D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8" t="s">
        <v>491</v>
      </c>
    </row>
    <row r="2">
      <c r="A2" s="74" t="s">
        <v>492</v>
      </c>
      <c r="B2" s="74" t="s">
        <v>193</v>
      </c>
      <c r="C2" s="74" t="s">
        <v>195</v>
      </c>
      <c r="D2" s="74" t="s">
        <v>493</v>
      </c>
      <c r="E2" s="74" t="s">
        <v>494</v>
      </c>
      <c r="F2" s="74" t="s">
        <v>495</v>
      </c>
    </row>
    <row r="4">
      <c r="B4" s="16" t="s">
        <v>496</v>
      </c>
      <c r="C4" s="16">
        <v>60.0</v>
      </c>
      <c r="D4" s="16">
        <v>173.0</v>
      </c>
    </row>
    <row r="5">
      <c r="A5" s="159">
        <v>42981.0</v>
      </c>
      <c r="B5" s="16" t="s">
        <v>497</v>
      </c>
      <c r="E5" s="16">
        <v>1000.0</v>
      </c>
    </row>
    <row r="6">
      <c r="A6" s="159">
        <v>42984.0</v>
      </c>
      <c r="B6" s="16" t="s">
        <v>498</v>
      </c>
      <c r="D6" s="16">
        <v>100.0</v>
      </c>
    </row>
    <row r="7">
      <c r="A7" s="159">
        <v>42984.0</v>
      </c>
      <c r="B7" s="16" t="s">
        <v>499</v>
      </c>
      <c r="D7" s="16">
        <v>150.0</v>
      </c>
    </row>
    <row r="8">
      <c r="A8" s="159">
        <v>42984.0</v>
      </c>
      <c r="B8" s="16" t="s">
        <v>500</v>
      </c>
      <c r="D8" s="16">
        <v>350.0</v>
      </c>
    </row>
    <row r="9">
      <c r="A9" s="159">
        <v>42986.0</v>
      </c>
      <c r="B9" s="16" t="s">
        <v>501</v>
      </c>
      <c r="C9" s="16" t="s">
        <v>502</v>
      </c>
      <c r="D9" s="16">
        <v>150.0</v>
      </c>
    </row>
    <row r="10">
      <c r="A10" s="159">
        <v>42986.0</v>
      </c>
      <c r="B10" s="16" t="s">
        <v>503</v>
      </c>
      <c r="D10" s="16">
        <v>168.0</v>
      </c>
    </row>
    <row r="11">
      <c r="A11" s="103">
        <v>42987.0</v>
      </c>
      <c r="B11" s="16" t="s">
        <v>504</v>
      </c>
      <c r="E11" s="16">
        <v>300.0</v>
      </c>
    </row>
    <row r="12">
      <c r="A12" s="103">
        <v>42987.0</v>
      </c>
      <c r="B12" s="16" t="s">
        <v>505</v>
      </c>
      <c r="E12" s="16">
        <v>350.0</v>
      </c>
    </row>
    <row r="13">
      <c r="A13" s="103">
        <v>42989.0</v>
      </c>
      <c r="B13" s="16" t="s">
        <v>506</v>
      </c>
      <c r="D13" s="16">
        <v>280.0</v>
      </c>
    </row>
    <row r="14">
      <c r="A14" s="103">
        <v>42989.0</v>
      </c>
      <c r="B14" s="16" t="s">
        <v>497</v>
      </c>
      <c r="E14" s="16">
        <v>820.0</v>
      </c>
    </row>
    <row r="15">
      <c r="A15" s="103">
        <v>42989.0</v>
      </c>
      <c r="B15" s="16" t="s">
        <v>507</v>
      </c>
      <c r="D15" s="16">
        <v>165.0</v>
      </c>
    </row>
    <row r="16">
      <c r="A16" s="103">
        <v>42989.0</v>
      </c>
      <c r="B16" s="16" t="s">
        <v>508</v>
      </c>
      <c r="D16" s="16">
        <v>188.0</v>
      </c>
    </row>
    <row r="17">
      <c r="A17" s="103">
        <v>42990.0</v>
      </c>
      <c r="B17" s="16" t="s">
        <v>509</v>
      </c>
      <c r="E17" s="16">
        <v>275.0</v>
      </c>
    </row>
    <row r="18">
      <c r="A18" s="103">
        <v>42990.0</v>
      </c>
      <c r="B18" s="16" t="s">
        <v>510</v>
      </c>
      <c r="E18" s="16">
        <v>110.0</v>
      </c>
    </row>
    <row r="19">
      <c r="A19" s="103">
        <v>42991.0</v>
      </c>
      <c r="B19" s="16" t="s">
        <v>186</v>
      </c>
      <c r="D19" s="16" t="s">
        <v>511</v>
      </c>
    </row>
    <row r="20">
      <c r="A20" s="103">
        <v>42992.0</v>
      </c>
      <c r="B20" s="16" t="s">
        <v>512</v>
      </c>
      <c r="C20" s="16" t="s">
        <v>513</v>
      </c>
      <c r="D20" s="16">
        <v>120.0</v>
      </c>
    </row>
    <row r="21">
      <c r="A21" s="103">
        <v>42992.0</v>
      </c>
      <c r="B21" s="16" t="s">
        <v>514</v>
      </c>
      <c r="C21" s="16" t="s">
        <v>515</v>
      </c>
      <c r="D21" s="16">
        <v>205.0</v>
      </c>
    </row>
    <row r="22">
      <c r="A22" s="103">
        <v>42992.0</v>
      </c>
      <c r="B22" s="16" t="s">
        <v>516</v>
      </c>
      <c r="C22" s="16" t="s">
        <v>517</v>
      </c>
      <c r="D22" s="16">
        <v>105.0</v>
      </c>
    </row>
    <row r="23">
      <c r="A23" s="103">
        <v>42992.0</v>
      </c>
      <c r="B23" s="16" t="s">
        <v>518</v>
      </c>
      <c r="C23" s="16" t="s">
        <v>519</v>
      </c>
      <c r="D23" s="16">
        <v>150.0</v>
      </c>
    </row>
    <row r="24">
      <c r="A24" s="103">
        <v>42992.0</v>
      </c>
      <c r="B24" s="16" t="s">
        <v>520</v>
      </c>
      <c r="E24" s="16">
        <v>315.0</v>
      </c>
    </row>
    <row r="25">
      <c r="A25" s="103">
        <v>42998.0</v>
      </c>
      <c r="B25" s="16" t="s">
        <v>521</v>
      </c>
      <c r="C25" s="16" t="s">
        <v>522</v>
      </c>
      <c r="D25" s="16">
        <v>635.0</v>
      </c>
    </row>
    <row r="26">
      <c r="A26" s="103">
        <v>42998.0</v>
      </c>
      <c r="B26" s="16" t="s">
        <v>520</v>
      </c>
      <c r="E26" s="16">
        <v>265.0</v>
      </c>
    </row>
    <row r="27">
      <c r="A27" s="103">
        <v>43000.0</v>
      </c>
      <c r="B27" s="16" t="s">
        <v>523</v>
      </c>
      <c r="D27" s="16" t="s">
        <v>524</v>
      </c>
    </row>
    <row r="28">
      <c r="A28" s="103">
        <v>43000.0</v>
      </c>
      <c r="B28" s="16" t="s">
        <v>520</v>
      </c>
      <c r="E28" s="16">
        <v>230.0</v>
      </c>
    </row>
    <row r="29">
      <c r="A29" s="103">
        <v>43000.0</v>
      </c>
      <c r="B29" s="16" t="s">
        <v>525</v>
      </c>
      <c r="D29" s="16">
        <v>45.0</v>
      </c>
    </row>
    <row r="30">
      <c r="A30" s="103">
        <v>43001.0</v>
      </c>
      <c r="B30" s="16" t="s">
        <v>520</v>
      </c>
      <c r="E30" s="16">
        <v>405.0</v>
      </c>
    </row>
    <row r="31">
      <c r="A31" s="103">
        <v>43004.0</v>
      </c>
      <c r="B31" s="16" t="s">
        <v>526</v>
      </c>
      <c r="C31" s="16" t="s">
        <v>527</v>
      </c>
      <c r="D31" s="16">
        <v>200.0</v>
      </c>
    </row>
    <row r="32">
      <c r="A32" s="160">
        <v>43004.0</v>
      </c>
      <c r="B32" s="16" t="s">
        <v>528</v>
      </c>
      <c r="D32" s="16">
        <v>200.0</v>
      </c>
    </row>
    <row r="33">
      <c r="A33" s="160">
        <v>43005.0</v>
      </c>
      <c r="B33" s="16" t="s">
        <v>529</v>
      </c>
      <c r="D33" s="16">
        <v>75.0</v>
      </c>
    </row>
    <row r="34">
      <c r="A34" s="160">
        <v>43005.0</v>
      </c>
      <c r="B34" s="16" t="s">
        <v>530</v>
      </c>
      <c r="D34" s="16">
        <v>14.0</v>
      </c>
    </row>
    <row r="35">
      <c r="A35" s="160">
        <v>43005.0</v>
      </c>
      <c r="B35" s="16" t="s">
        <v>138</v>
      </c>
      <c r="C35" s="16" t="s">
        <v>531</v>
      </c>
      <c r="D35" s="16">
        <v>110.0</v>
      </c>
    </row>
    <row r="36">
      <c r="A36" s="160">
        <v>43005.0</v>
      </c>
      <c r="B36" s="16" t="s">
        <v>532</v>
      </c>
      <c r="C36" s="16">
        <v>6.0</v>
      </c>
      <c r="D36" s="16">
        <v>102.0</v>
      </c>
    </row>
    <row r="37">
      <c r="A37" s="160">
        <v>43005.0</v>
      </c>
      <c r="B37" s="16" t="s">
        <v>281</v>
      </c>
      <c r="D37" s="16">
        <v>15.0</v>
      </c>
    </row>
    <row r="38">
      <c r="A38" s="160">
        <v>43005.0</v>
      </c>
      <c r="B38" s="16" t="s">
        <v>533</v>
      </c>
      <c r="D38" s="16">
        <v>70.0</v>
      </c>
    </row>
    <row r="39">
      <c r="A39" s="160">
        <v>43005.0</v>
      </c>
      <c r="B39" s="16" t="s">
        <v>534</v>
      </c>
      <c r="D39" s="16">
        <v>45.0</v>
      </c>
    </row>
    <row r="40">
      <c r="A40" s="160">
        <v>43005.0</v>
      </c>
      <c r="B40" s="16" t="s">
        <v>35</v>
      </c>
      <c r="D40" s="16">
        <v>72.0</v>
      </c>
    </row>
    <row r="41">
      <c r="A41" s="160">
        <v>43005.0</v>
      </c>
      <c r="B41" s="16" t="s">
        <v>535</v>
      </c>
      <c r="D41" s="16">
        <v>99.0</v>
      </c>
    </row>
    <row r="42">
      <c r="A42" s="160">
        <v>43005.0</v>
      </c>
      <c r="B42" s="16" t="s">
        <v>498</v>
      </c>
      <c r="D42" s="16">
        <v>100.0</v>
      </c>
    </row>
    <row r="43">
      <c r="A43" s="160">
        <v>43005.0</v>
      </c>
      <c r="B43" s="16" t="s">
        <v>536</v>
      </c>
      <c r="C43" s="16" t="s">
        <v>537</v>
      </c>
      <c r="D43" s="16">
        <v>107.0</v>
      </c>
    </row>
    <row r="44">
      <c r="A44" s="160">
        <v>43005.0</v>
      </c>
      <c r="B44" s="16" t="s">
        <v>538</v>
      </c>
      <c r="E44" s="16">
        <v>2220.0</v>
      </c>
    </row>
    <row r="45">
      <c r="A45" s="160">
        <v>43005.0</v>
      </c>
      <c r="B45" s="16" t="s">
        <v>539</v>
      </c>
      <c r="C45" s="16">
        <v>2.0</v>
      </c>
      <c r="D45" s="16">
        <v>20.0</v>
      </c>
    </row>
    <row r="46">
      <c r="A46" s="160">
        <v>43005.0</v>
      </c>
      <c r="B46" s="16" t="s">
        <v>540</v>
      </c>
      <c r="D46" s="16">
        <v>50.0</v>
      </c>
    </row>
    <row r="47">
      <c r="A47" s="160">
        <v>43005.0</v>
      </c>
      <c r="B47" s="16" t="s">
        <v>541</v>
      </c>
      <c r="C47" s="16">
        <v>4.0</v>
      </c>
      <c r="D47" s="16">
        <v>40.0</v>
      </c>
    </row>
    <row r="48">
      <c r="A48" s="103">
        <v>43006.0</v>
      </c>
      <c r="B48" s="16" t="s">
        <v>520</v>
      </c>
      <c r="E48" s="16">
        <v>850.0</v>
      </c>
    </row>
    <row r="49">
      <c r="A49" s="103">
        <v>43010.0</v>
      </c>
      <c r="B49" s="16" t="s">
        <v>520</v>
      </c>
      <c r="E49" s="16">
        <v>465.0</v>
      </c>
    </row>
    <row r="50">
      <c r="A50" s="103">
        <v>43011.0</v>
      </c>
      <c r="B50" s="16" t="s">
        <v>542</v>
      </c>
      <c r="D50" s="16">
        <v>160.0</v>
      </c>
    </row>
    <row r="51">
      <c r="A51" s="103">
        <v>43011.0</v>
      </c>
      <c r="B51" s="16" t="s">
        <v>543</v>
      </c>
      <c r="D51" s="161">
        <v>60.0</v>
      </c>
    </row>
    <row r="52">
      <c r="A52" s="103">
        <v>43011.0</v>
      </c>
      <c r="B52" s="16" t="s">
        <v>98</v>
      </c>
      <c r="D52" s="16">
        <v>109.0</v>
      </c>
    </row>
    <row r="53">
      <c r="A53" s="103">
        <v>43011.0</v>
      </c>
      <c r="B53" s="16" t="s">
        <v>544</v>
      </c>
      <c r="C53" s="16" t="s">
        <v>545</v>
      </c>
      <c r="D53" s="16">
        <v>104.0</v>
      </c>
    </row>
    <row r="54">
      <c r="A54" s="103">
        <v>43011.0</v>
      </c>
      <c r="B54" s="16" t="s">
        <v>514</v>
      </c>
      <c r="C54" s="16" t="s">
        <v>515</v>
      </c>
      <c r="D54" s="16">
        <v>249.0</v>
      </c>
    </row>
    <row r="55">
      <c r="A55" s="103">
        <v>43011.0</v>
      </c>
      <c r="B55" s="16" t="s">
        <v>546</v>
      </c>
      <c r="C55" s="16" t="s">
        <v>547</v>
      </c>
      <c r="D55" s="16">
        <v>145.0</v>
      </c>
    </row>
    <row r="56">
      <c r="A56" s="103">
        <v>43011.0</v>
      </c>
      <c r="B56" s="16" t="s">
        <v>548</v>
      </c>
      <c r="C56" s="16" t="s">
        <v>549</v>
      </c>
      <c r="D56" s="16">
        <v>47.0</v>
      </c>
    </row>
    <row r="57">
      <c r="A57" s="103">
        <v>43011.0</v>
      </c>
      <c r="B57" s="16" t="s">
        <v>550</v>
      </c>
      <c r="C57" s="16" t="s">
        <v>551</v>
      </c>
      <c r="D57" s="162">
        <v>60.0</v>
      </c>
    </row>
    <row r="58">
      <c r="A58" s="103">
        <v>43011.0</v>
      </c>
      <c r="B58" s="16" t="s">
        <v>553</v>
      </c>
      <c r="D58" s="16">
        <v>75.0</v>
      </c>
    </row>
    <row r="59">
      <c r="A59" s="103">
        <v>43011.0</v>
      </c>
      <c r="B59" s="16" t="s">
        <v>554</v>
      </c>
      <c r="D59" s="16">
        <v>160.0</v>
      </c>
    </row>
    <row r="60">
      <c r="A60" s="103">
        <v>43011.0</v>
      </c>
      <c r="B60" s="16" t="s">
        <v>555</v>
      </c>
      <c r="C60" s="16" t="s">
        <v>556</v>
      </c>
      <c r="D60" s="16">
        <v>55.0</v>
      </c>
    </row>
    <row r="61">
      <c r="A61" s="103">
        <v>43011.0</v>
      </c>
      <c r="B61" s="16" t="s">
        <v>520</v>
      </c>
      <c r="E61" s="16">
        <v>980.0</v>
      </c>
    </row>
    <row r="62">
      <c r="A62" s="103">
        <v>43013.0</v>
      </c>
      <c r="B62" s="16" t="s">
        <v>557</v>
      </c>
      <c r="C62" s="16" t="s">
        <v>558</v>
      </c>
      <c r="D62" s="16">
        <v>129.0</v>
      </c>
    </row>
    <row r="63">
      <c r="A63" s="103">
        <v>43013.0</v>
      </c>
      <c r="B63" s="16" t="s">
        <v>559</v>
      </c>
      <c r="D63" s="16">
        <v>140.0</v>
      </c>
    </row>
    <row r="64">
      <c r="A64" s="103">
        <v>43013.0</v>
      </c>
      <c r="B64" s="16" t="s">
        <v>560</v>
      </c>
      <c r="D64" s="16">
        <v>40.0</v>
      </c>
    </row>
    <row r="65">
      <c r="A65" s="103">
        <v>43015.0</v>
      </c>
      <c r="B65" s="16" t="s">
        <v>561</v>
      </c>
      <c r="D65" s="16">
        <v>200.0</v>
      </c>
    </row>
    <row r="66">
      <c r="A66" s="103">
        <v>43018.0</v>
      </c>
      <c r="B66" s="16" t="s">
        <v>19</v>
      </c>
      <c r="C66" s="16" t="s">
        <v>562</v>
      </c>
      <c r="D66" s="16">
        <v>147.0</v>
      </c>
    </row>
    <row r="67">
      <c r="A67" s="103">
        <v>43022.0</v>
      </c>
      <c r="B67" s="16" t="s">
        <v>281</v>
      </c>
      <c r="C67" s="16">
        <v>3.0</v>
      </c>
      <c r="D67" s="16">
        <v>15.0</v>
      </c>
    </row>
    <row r="68">
      <c r="A68" s="103">
        <v>43024.0</v>
      </c>
      <c r="B68" s="16" t="s">
        <v>563</v>
      </c>
      <c r="C68" s="16" t="s">
        <v>498</v>
      </c>
      <c r="D68" s="16">
        <v>300.0</v>
      </c>
    </row>
    <row r="69">
      <c r="A69" s="103">
        <v>43026.0</v>
      </c>
      <c r="B69" s="16" t="s">
        <v>500</v>
      </c>
      <c r="C69" s="16" t="s">
        <v>564</v>
      </c>
      <c r="D69" s="16">
        <v>400.0</v>
      </c>
    </row>
    <row r="70">
      <c r="B70" s="16" t="s">
        <v>565</v>
      </c>
    </row>
    <row r="71">
      <c r="B71" s="16" t="s">
        <v>70</v>
      </c>
      <c r="C71" s="16">
        <v>2.0</v>
      </c>
      <c r="D71" s="16">
        <v>79.0</v>
      </c>
    </row>
    <row r="72">
      <c r="A72" s="103">
        <v>43033.0</v>
      </c>
      <c r="B72" s="16" t="s">
        <v>566</v>
      </c>
      <c r="C72" s="16" t="s">
        <v>542</v>
      </c>
      <c r="D72" s="16">
        <v>220.0</v>
      </c>
    </row>
    <row r="73">
      <c r="B73" s="16" t="s">
        <v>523</v>
      </c>
      <c r="D73" s="165" t="s">
        <v>567</v>
      </c>
    </row>
    <row r="74">
      <c r="A74" s="103">
        <v>43045.0</v>
      </c>
      <c r="B74" s="16" t="s">
        <v>568</v>
      </c>
      <c r="C74" s="16" t="s">
        <v>569</v>
      </c>
      <c r="D74" s="16" t="s">
        <v>570</v>
      </c>
    </row>
    <row r="75">
      <c r="B75" s="16" t="s">
        <v>571</v>
      </c>
      <c r="D75" s="16">
        <v>110.0</v>
      </c>
    </row>
    <row r="76">
      <c r="B76" s="16" t="s">
        <v>572</v>
      </c>
      <c r="D76" s="16">
        <v>130.0</v>
      </c>
    </row>
    <row r="77">
      <c r="B77" s="16" t="s">
        <v>573</v>
      </c>
      <c r="D77" s="16">
        <v>250.0</v>
      </c>
    </row>
    <row r="78">
      <c r="B78" s="16" t="s">
        <v>574</v>
      </c>
      <c r="C78" s="16" t="s">
        <v>575</v>
      </c>
      <c r="D78" s="16">
        <v>70.0</v>
      </c>
    </row>
    <row r="79">
      <c r="B79" s="16" t="s">
        <v>576</v>
      </c>
      <c r="D79" s="16">
        <v>100.0</v>
      </c>
    </row>
    <row r="80">
      <c r="B80" s="16" t="s">
        <v>577</v>
      </c>
      <c r="D80" s="16">
        <v>370.0</v>
      </c>
    </row>
    <row r="81">
      <c r="B81" s="16" t="s">
        <v>201</v>
      </c>
      <c r="C81" s="16" t="s">
        <v>205</v>
      </c>
      <c r="D81" s="16">
        <v>560.0</v>
      </c>
    </row>
    <row r="82">
      <c r="B82" s="16" t="s">
        <v>578</v>
      </c>
      <c r="C82" s="16">
        <v>405.0</v>
      </c>
      <c r="D82" s="16">
        <v>99.0</v>
      </c>
    </row>
    <row r="83">
      <c r="B83" s="16" t="s">
        <v>120</v>
      </c>
      <c r="C83" s="16" t="s">
        <v>579</v>
      </c>
      <c r="D83" s="16">
        <v>150.0</v>
      </c>
    </row>
    <row r="84">
      <c r="B84" s="16" t="s">
        <v>580</v>
      </c>
      <c r="C84" s="16" t="s">
        <v>581</v>
      </c>
      <c r="D84" s="16" t="s">
        <v>582</v>
      </c>
    </row>
    <row r="85">
      <c r="B85" s="16" t="s">
        <v>583</v>
      </c>
      <c r="C85" s="16">
        <v>2.0</v>
      </c>
      <c r="D85" s="16">
        <v>10.0</v>
      </c>
    </row>
    <row r="86">
      <c r="B86" s="16" t="s">
        <v>584</v>
      </c>
      <c r="C86" s="16" t="s">
        <v>585</v>
      </c>
      <c r="D86" s="16" t="s">
        <v>586</v>
      </c>
    </row>
    <row r="87">
      <c r="B87" s="16" t="s">
        <v>587</v>
      </c>
      <c r="C87" s="16" t="s">
        <v>585</v>
      </c>
    </row>
    <row r="88">
      <c r="B88" s="16" t="s">
        <v>588</v>
      </c>
    </row>
    <row r="89">
      <c r="B89" s="16" t="s">
        <v>498</v>
      </c>
      <c r="D89" s="16">
        <v>100.0</v>
      </c>
    </row>
    <row r="90">
      <c r="A90" s="103">
        <v>43066.0</v>
      </c>
      <c r="B90" s="16" t="s">
        <v>589</v>
      </c>
      <c r="D90" s="165" t="s">
        <v>590</v>
      </c>
    </row>
    <row r="91">
      <c r="A91" s="103">
        <v>43070.0</v>
      </c>
      <c r="B91" s="16" t="s">
        <v>591</v>
      </c>
      <c r="C91" s="16" t="s">
        <v>592</v>
      </c>
      <c r="D91" s="16">
        <v>352.0</v>
      </c>
    </row>
    <row r="92">
      <c r="A92" s="103">
        <v>43070.0</v>
      </c>
      <c r="B92" s="16" t="s">
        <v>593</v>
      </c>
      <c r="C92" s="16" t="s">
        <v>103</v>
      </c>
      <c r="D92" s="16">
        <v>49.0</v>
      </c>
    </row>
    <row r="93">
      <c r="A93" s="103">
        <v>43070.0</v>
      </c>
      <c r="B93" s="16" t="s">
        <v>184</v>
      </c>
      <c r="C93" s="16" t="s">
        <v>185</v>
      </c>
      <c r="D93" s="16">
        <v>79.0</v>
      </c>
    </row>
    <row r="94">
      <c r="A94" s="103">
        <v>43070.0</v>
      </c>
      <c r="B94" s="16" t="s">
        <v>594</v>
      </c>
      <c r="C94" s="16" t="s">
        <v>595</v>
      </c>
      <c r="D94" s="16" t="s">
        <v>596</v>
      </c>
    </row>
    <row r="95">
      <c r="A95" s="103">
        <v>43077.0</v>
      </c>
      <c r="B95" s="16" t="s">
        <v>14</v>
      </c>
      <c r="D95" s="16">
        <v>145.0</v>
      </c>
    </row>
    <row r="96">
      <c r="A96" s="103">
        <v>43077.0</v>
      </c>
      <c r="B96" s="16" t="s">
        <v>597</v>
      </c>
      <c r="D96" s="16">
        <v>32.0</v>
      </c>
    </row>
    <row r="97">
      <c r="B97" s="16" t="s">
        <v>598</v>
      </c>
      <c r="D97" s="16">
        <v>140.0</v>
      </c>
    </row>
    <row r="98">
      <c r="B98" s="16" t="s">
        <v>599</v>
      </c>
      <c r="D98" s="16">
        <v>155.0</v>
      </c>
    </row>
    <row r="99">
      <c r="A99" s="103">
        <v>43169.0</v>
      </c>
      <c r="B99" s="16" t="s">
        <v>601</v>
      </c>
      <c r="C99" s="16" t="s">
        <v>602</v>
      </c>
      <c r="D99" s="16">
        <v>240.0</v>
      </c>
    </row>
    <row r="100">
      <c r="B100" s="16" t="s">
        <v>35</v>
      </c>
      <c r="D100" s="16">
        <v>72.0</v>
      </c>
    </row>
    <row r="101">
      <c r="B101" s="16" t="s">
        <v>152</v>
      </c>
      <c r="D101" s="16">
        <v>149.0</v>
      </c>
    </row>
    <row r="102">
      <c r="B102" s="16" t="s">
        <v>603</v>
      </c>
      <c r="C102" s="16" t="s">
        <v>604</v>
      </c>
      <c r="D102" s="167">
        <v>455.0</v>
      </c>
    </row>
    <row r="103">
      <c r="B103" s="16" t="s">
        <v>560</v>
      </c>
      <c r="D103" s="16">
        <v>100.0</v>
      </c>
    </row>
    <row r="104">
      <c r="B104" s="16" t="s">
        <v>606</v>
      </c>
      <c r="D104" s="16">
        <v>500.0</v>
      </c>
    </row>
    <row r="105">
      <c r="B105" s="16" t="s">
        <v>607</v>
      </c>
      <c r="C105" s="16">
        <v>3.0</v>
      </c>
      <c r="D105" s="168">
        <v>63.0</v>
      </c>
    </row>
    <row r="106">
      <c r="B106" s="16" t="s">
        <v>608</v>
      </c>
      <c r="C106" s="16" t="s">
        <v>609</v>
      </c>
      <c r="D106" s="16">
        <v>112.0</v>
      </c>
    </row>
    <row r="107">
      <c r="B107" s="16" t="s">
        <v>610</v>
      </c>
      <c r="D107" s="16">
        <v>35.0</v>
      </c>
    </row>
    <row r="108">
      <c r="B108" s="16" t="s">
        <v>611</v>
      </c>
      <c r="C108" s="16" t="s">
        <v>612</v>
      </c>
      <c r="D108" s="16">
        <v>200.0</v>
      </c>
    </row>
    <row r="109">
      <c r="B109" s="16" t="s">
        <v>613</v>
      </c>
      <c r="C109" s="16">
        <v>8.0</v>
      </c>
      <c r="D109" s="16">
        <v>133.0</v>
      </c>
    </row>
    <row r="110">
      <c r="B110" s="16" t="s">
        <v>614</v>
      </c>
      <c r="D110" s="16">
        <v>18.0</v>
      </c>
    </row>
    <row r="111">
      <c r="B111" s="16" t="s">
        <v>615</v>
      </c>
      <c r="C111" s="16" t="s">
        <v>616</v>
      </c>
      <c r="D111" s="16">
        <v>77.0</v>
      </c>
    </row>
    <row r="112">
      <c r="B112" s="16" t="s">
        <v>617</v>
      </c>
      <c r="D112" s="16">
        <v>70.0</v>
      </c>
    </row>
    <row r="113">
      <c r="B113" s="16" t="s">
        <v>618</v>
      </c>
      <c r="D113" s="16">
        <v>78.0</v>
      </c>
    </row>
    <row r="114">
      <c r="B114" s="16" t="s">
        <v>619</v>
      </c>
      <c r="C114" s="16">
        <v>79.0</v>
      </c>
    </row>
    <row r="115">
      <c r="B115" s="16" t="s">
        <v>620</v>
      </c>
      <c r="C115" s="16" t="s">
        <v>622</v>
      </c>
      <c r="D115" s="16">
        <v>53.0</v>
      </c>
    </row>
    <row r="116">
      <c r="B116" s="16" t="s">
        <v>623</v>
      </c>
      <c r="D116" s="16">
        <v>52.0</v>
      </c>
    </row>
    <row r="117">
      <c r="B117" s="16" t="s">
        <v>624</v>
      </c>
      <c r="D117" s="16" t="s">
        <v>625</v>
      </c>
    </row>
  </sheetData>
  <mergeCells count="1">
    <mergeCell ref="A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44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3" t="s">
        <v>1</v>
      </c>
      <c r="B3" s="34" t="s">
        <v>627</v>
      </c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>
      <c r="A5" s="5" t="s">
        <v>3</v>
      </c>
      <c r="B5" s="1"/>
      <c r="C5" s="6" t="s">
        <v>4</v>
      </c>
      <c r="D5" s="1"/>
      <c r="E5" s="1"/>
      <c r="F5" s="1"/>
      <c r="G5" s="1"/>
      <c r="H5" s="1"/>
      <c r="I5" s="1"/>
      <c r="J5" s="1"/>
      <c r="K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>
      <c r="A7" s="7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>
      <c r="A8" s="1"/>
      <c r="B8" s="8" t="s">
        <v>6</v>
      </c>
      <c r="C8" s="9"/>
      <c r="D8" s="9"/>
      <c r="E8" s="9"/>
      <c r="F8" s="9"/>
      <c r="G8" s="9"/>
      <c r="H8" s="9"/>
      <c r="I8" s="9"/>
      <c r="J8" s="9"/>
      <c r="K8" s="9"/>
    </row>
    <row r="9">
      <c r="A9" s="10"/>
      <c r="B9" s="11" t="s">
        <v>7</v>
      </c>
      <c r="C9" s="12" t="s">
        <v>8</v>
      </c>
      <c r="D9" s="13"/>
      <c r="E9" s="11" t="s">
        <v>9</v>
      </c>
      <c r="F9" s="11" t="s">
        <v>10</v>
      </c>
      <c r="G9" s="11" t="s">
        <v>11</v>
      </c>
      <c r="H9" s="11" t="s">
        <v>10</v>
      </c>
      <c r="I9" s="14" t="s">
        <v>12</v>
      </c>
      <c r="J9" s="14" t="s">
        <v>10</v>
      </c>
      <c r="K9" s="14" t="s">
        <v>13</v>
      </c>
    </row>
    <row r="10">
      <c r="A10" s="10"/>
      <c r="B10" s="15">
        <v>1.0</v>
      </c>
      <c r="C10" s="16" t="s">
        <v>628</v>
      </c>
      <c r="E10" s="15"/>
      <c r="F10" s="17" t="s">
        <v>10</v>
      </c>
      <c r="G10" s="15"/>
      <c r="H10" s="15"/>
      <c r="I10" s="24"/>
      <c r="J10" s="24"/>
      <c r="K10" s="24"/>
      <c r="L10" s="16" t="s">
        <v>629</v>
      </c>
    </row>
    <row r="11">
      <c r="A11" s="10"/>
      <c r="B11" s="15">
        <v>2.0</v>
      </c>
      <c r="C11" s="16" t="s">
        <v>630</v>
      </c>
      <c r="E11" s="15"/>
      <c r="F11" s="15"/>
      <c r="G11" s="15"/>
      <c r="H11" s="15"/>
      <c r="I11" s="24"/>
      <c r="J11" s="24"/>
      <c r="K11" s="24"/>
      <c r="L11" s="16" t="s">
        <v>628</v>
      </c>
    </row>
    <row r="12">
      <c r="A12" s="10"/>
      <c r="B12" s="15">
        <v>3.0</v>
      </c>
      <c r="C12" s="16" t="s">
        <v>631</v>
      </c>
      <c r="E12" s="15"/>
      <c r="F12" s="15"/>
      <c r="G12" s="15"/>
      <c r="H12" s="15"/>
      <c r="I12" s="24"/>
      <c r="J12" s="169"/>
      <c r="K12" s="24"/>
      <c r="L12" s="16" t="s">
        <v>178</v>
      </c>
    </row>
    <row r="13">
      <c r="A13" s="10"/>
      <c r="B13" s="15">
        <v>4.0</v>
      </c>
      <c r="C13" s="16" t="s">
        <v>632</v>
      </c>
      <c r="E13" s="15"/>
      <c r="F13" s="15"/>
      <c r="G13" s="15"/>
      <c r="H13" s="15"/>
      <c r="I13" s="24"/>
      <c r="J13" s="24"/>
      <c r="K13" s="24"/>
      <c r="L13" s="16" t="s">
        <v>630</v>
      </c>
    </row>
    <row r="14">
      <c r="A14" s="10"/>
      <c r="B14" s="15">
        <v>5.0</v>
      </c>
      <c r="C14" s="16" t="s">
        <v>633</v>
      </c>
      <c r="E14" s="15"/>
      <c r="F14" s="15"/>
      <c r="G14" s="177"/>
      <c r="H14" s="15"/>
      <c r="I14" s="24"/>
      <c r="J14" s="24"/>
      <c r="K14" s="24"/>
      <c r="L14" s="16" t="s">
        <v>635</v>
      </c>
    </row>
    <row r="15">
      <c r="A15" s="10"/>
      <c r="B15" s="15">
        <v>6.0</v>
      </c>
      <c r="C15" s="16" t="s">
        <v>636</v>
      </c>
      <c r="E15" s="17">
        <v>8.0</v>
      </c>
      <c r="F15" s="17" t="s">
        <v>76</v>
      </c>
      <c r="G15" s="15"/>
      <c r="H15" s="15"/>
      <c r="I15" s="18">
        <v>210.0</v>
      </c>
      <c r="J15" s="18" t="s">
        <v>637</v>
      </c>
      <c r="K15" s="24"/>
      <c r="L15" s="16" t="s">
        <v>638</v>
      </c>
    </row>
    <row r="16">
      <c r="A16" s="10"/>
      <c r="B16" s="15">
        <v>7.0</v>
      </c>
      <c r="C16" s="16" t="s">
        <v>266</v>
      </c>
      <c r="E16" s="15">
        <v>6.0</v>
      </c>
      <c r="F16" s="17" t="s">
        <v>76</v>
      </c>
      <c r="G16" s="17" t="s">
        <v>16</v>
      </c>
      <c r="H16" s="17" t="s">
        <v>16</v>
      </c>
      <c r="I16" s="18">
        <v>100.0</v>
      </c>
      <c r="J16" s="18" t="s">
        <v>639</v>
      </c>
      <c r="K16" s="18">
        <v>100.0</v>
      </c>
      <c r="L16" s="16" t="s">
        <v>640</v>
      </c>
    </row>
    <row r="17">
      <c r="A17" s="10"/>
      <c r="B17" s="15">
        <v>8.0</v>
      </c>
      <c r="C17" s="16" t="s">
        <v>641</v>
      </c>
      <c r="E17" s="17">
        <v>2.0</v>
      </c>
      <c r="F17" s="17" t="s">
        <v>76</v>
      </c>
      <c r="G17" s="17" t="s">
        <v>16</v>
      </c>
      <c r="H17" s="17" t="s">
        <v>16</v>
      </c>
      <c r="I17" s="18">
        <v>77.0</v>
      </c>
      <c r="J17" s="15">
        <v>5.0</v>
      </c>
      <c r="K17" s="18">
        <v>30.8</v>
      </c>
    </row>
    <row r="18">
      <c r="A18" s="10"/>
      <c r="B18" s="15">
        <v>9.0</v>
      </c>
      <c r="C18" s="16" t="s">
        <v>638</v>
      </c>
      <c r="E18" s="15"/>
      <c r="F18" s="15"/>
      <c r="G18" s="15"/>
      <c r="H18" s="15"/>
      <c r="I18" s="24"/>
      <c r="J18" s="15"/>
      <c r="K18" s="16">
        <v>65.0</v>
      </c>
    </row>
    <row r="19">
      <c r="A19" s="10"/>
      <c r="B19" s="15"/>
      <c r="C19" s="16" t="s">
        <v>642</v>
      </c>
      <c r="E19" s="15"/>
      <c r="F19" s="15"/>
      <c r="G19" s="15"/>
      <c r="H19" s="15"/>
      <c r="I19" s="18">
        <v>40.0</v>
      </c>
      <c r="J19" s="17" t="s">
        <v>637</v>
      </c>
      <c r="K19" s="45"/>
    </row>
    <row r="20">
      <c r="A20" s="10"/>
      <c r="B20" s="15"/>
      <c r="C20" s="16" t="s">
        <v>643</v>
      </c>
      <c r="E20" s="15"/>
      <c r="F20" s="15"/>
      <c r="G20" s="15"/>
      <c r="H20" s="15"/>
      <c r="I20" s="24"/>
      <c r="J20" s="15"/>
      <c r="K20" s="17">
        <v>50.0</v>
      </c>
    </row>
    <row r="21">
      <c r="A21" s="10"/>
      <c r="B21" s="15"/>
      <c r="C21" s="16" t="s">
        <v>644</v>
      </c>
      <c r="E21" s="15"/>
      <c r="F21" s="15"/>
      <c r="G21" s="15"/>
      <c r="H21" s="15"/>
      <c r="I21" s="24"/>
      <c r="J21" s="15"/>
      <c r="K21" s="45"/>
    </row>
    <row r="22">
      <c r="A22" s="10"/>
      <c r="B22" s="15"/>
      <c r="C22" s="16" t="s">
        <v>58</v>
      </c>
      <c r="E22" s="15"/>
      <c r="F22" s="15"/>
      <c r="G22" s="15"/>
      <c r="H22" s="15"/>
      <c r="I22" s="24"/>
      <c r="J22" s="15"/>
      <c r="K22" s="45"/>
    </row>
    <row r="23">
      <c r="A23" s="10"/>
      <c r="B23" s="15"/>
      <c r="C23" s="16"/>
      <c r="D23" s="16"/>
      <c r="E23" s="15"/>
      <c r="F23" s="15"/>
      <c r="G23" s="15"/>
      <c r="H23" s="15"/>
      <c r="I23" s="24"/>
      <c r="J23" s="15"/>
      <c r="K23" s="45"/>
    </row>
    <row r="24">
      <c r="A24" s="10"/>
      <c r="B24" s="15"/>
      <c r="C24" s="16"/>
      <c r="D24" s="16"/>
      <c r="E24" s="15"/>
      <c r="F24" s="15"/>
      <c r="G24" s="15"/>
      <c r="H24" s="15"/>
      <c r="I24" s="24"/>
      <c r="J24" s="15"/>
      <c r="K24" s="45"/>
    </row>
    <row r="25">
      <c r="A25" s="10"/>
      <c r="B25" s="15"/>
      <c r="C25" s="16" t="s">
        <v>647</v>
      </c>
      <c r="E25" s="15"/>
      <c r="F25" s="15"/>
      <c r="G25" s="15"/>
      <c r="H25" s="15"/>
      <c r="I25" s="24"/>
      <c r="J25" s="15"/>
      <c r="K25" s="25"/>
    </row>
    <row r="26">
      <c r="A26" s="1"/>
      <c r="B26" s="1"/>
      <c r="C26" s="1"/>
      <c r="D26" s="1"/>
      <c r="E26" s="1"/>
      <c r="F26" s="1"/>
      <c r="G26" s="1"/>
      <c r="H26" s="1"/>
      <c r="I26" s="1"/>
      <c r="J26" s="26" t="s">
        <v>45</v>
      </c>
      <c r="K26" s="27">
        <f>SUM(K10:K25)</f>
        <v>245.8</v>
      </c>
    </row>
    <row r="27">
      <c r="A27" s="28" t="s">
        <v>46</v>
      </c>
      <c r="B27" s="1"/>
      <c r="C27" s="1"/>
      <c r="D27" s="1"/>
      <c r="E27" s="1"/>
      <c r="F27" s="1"/>
      <c r="G27" s="1"/>
      <c r="H27" s="1"/>
      <c r="I27" s="1" t="s">
        <v>47</v>
      </c>
      <c r="J27" s="1"/>
      <c r="K27" s="29"/>
    </row>
    <row r="28">
      <c r="A28" s="1"/>
      <c r="B28" s="30">
        <v>11.0</v>
      </c>
      <c r="C28" s="6" t="s">
        <v>48</v>
      </c>
      <c r="D28" s="1"/>
      <c r="E28" s="1"/>
      <c r="F28" s="31" t="s">
        <v>49</v>
      </c>
      <c r="G28" s="1"/>
      <c r="H28" s="1"/>
      <c r="I28" s="32">
        <v>0.1</v>
      </c>
      <c r="J28" s="33" t="s">
        <v>45</v>
      </c>
      <c r="K28" s="27">
        <f>+K26*I28</f>
        <v>24.58</v>
      </c>
    </row>
    <row r="29">
      <c r="A29" s="1"/>
      <c r="B29" s="30"/>
      <c r="C29" s="1"/>
      <c r="D29" s="1"/>
      <c r="E29" s="1"/>
      <c r="F29" s="1"/>
      <c r="G29" s="1"/>
      <c r="H29" s="1"/>
      <c r="I29" s="1"/>
      <c r="J29" s="1"/>
      <c r="K29" s="1"/>
    </row>
    <row r="30">
      <c r="A30" s="28" t="s">
        <v>51</v>
      </c>
      <c r="B30" s="30"/>
      <c r="C30" s="1"/>
      <c r="D30" s="1"/>
      <c r="E30" s="1"/>
      <c r="F30" s="1"/>
      <c r="G30" s="1"/>
      <c r="H30" s="1"/>
      <c r="I30" s="1"/>
      <c r="J30" s="1"/>
      <c r="K30" s="35"/>
    </row>
    <row r="31">
      <c r="A31" s="1"/>
      <c r="B31" s="30">
        <v>12.0</v>
      </c>
      <c r="C31" s="6" t="s">
        <v>52</v>
      </c>
      <c r="D31" s="1"/>
      <c r="E31" s="1"/>
      <c r="F31" s="1"/>
      <c r="G31" s="1"/>
      <c r="H31" s="1"/>
      <c r="I31" s="32">
        <v>0.0</v>
      </c>
      <c r="J31" s="33" t="s">
        <v>45</v>
      </c>
      <c r="K31" s="27">
        <f>+K26*I31</f>
        <v>0</v>
      </c>
    </row>
    <row r="32">
      <c r="A32" s="1"/>
      <c r="B32" s="30"/>
      <c r="C32" s="1"/>
      <c r="D32" s="1"/>
      <c r="E32" s="1"/>
      <c r="F32" s="1"/>
      <c r="G32" s="1"/>
      <c r="H32" s="1"/>
      <c r="I32" s="1"/>
      <c r="J32" s="1"/>
      <c r="K32" s="1"/>
    </row>
    <row r="33">
      <c r="A33" s="28" t="s">
        <v>53</v>
      </c>
      <c r="B33" s="30"/>
      <c r="C33" s="1"/>
      <c r="D33" s="1"/>
      <c r="E33" s="1"/>
      <c r="F33" s="1"/>
      <c r="G33" s="1"/>
      <c r="H33" s="1"/>
      <c r="I33" s="1"/>
      <c r="J33" s="1"/>
      <c r="K33" s="35"/>
    </row>
    <row r="34">
      <c r="A34" s="1"/>
      <c r="B34" s="30">
        <v>13.0</v>
      </c>
      <c r="C34" s="6" t="s">
        <v>54</v>
      </c>
      <c r="D34" s="1"/>
      <c r="E34" s="1"/>
      <c r="F34" s="1"/>
      <c r="G34" s="1"/>
      <c r="H34" s="1"/>
      <c r="I34" s="32">
        <v>0.05</v>
      </c>
      <c r="J34" s="33" t="s">
        <v>45</v>
      </c>
      <c r="K34" s="27">
        <f>+K26*I34</f>
        <v>12.29</v>
      </c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35"/>
    </row>
    <row r="36">
      <c r="A36" s="1"/>
      <c r="B36" s="1"/>
      <c r="C36" s="1"/>
      <c r="D36" s="1"/>
      <c r="E36" s="1"/>
      <c r="F36" s="1"/>
      <c r="G36" s="1"/>
      <c r="H36" s="1"/>
      <c r="I36" s="1"/>
      <c r="J36" s="37" t="s">
        <v>57</v>
      </c>
      <c r="K36" s="27">
        <f>+K34+K31+K28+K26</f>
        <v>282.67</v>
      </c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35"/>
    </row>
    <row r="38">
      <c r="A38" s="1"/>
      <c r="B38" s="1"/>
      <c r="C38" s="1"/>
      <c r="D38" s="1"/>
      <c r="E38" s="1"/>
      <c r="F38" s="1"/>
      <c r="G38" s="1"/>
      <c r="H38" s="1"/>
      <c r="I38" s="36">
        <v>0.3</v>
      </c>
      <c r="J38" s="37" t="s">
        <v>61</v>
      </c>
      <c r="K38" s="57">
        <f>+K36*I38</f>
        <v>84.801</v>
      </c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35"/>
    </row>
    <row r="40">
      <c r="A40" s="1"/>
      <c r="B40" s="1"/>
      <c r="C40" s="1"/>
      <c r="D40" s="1"/>
      <c r="E40" s="1"/>
      <c r="F40" s="1"/>
      <c r="G40" s="1"/>
      <c r="H40" s="1"/>
      <c r="I40" s="41"/>
      <c r="J40" s="42" t="s">
        <v>62</v>
      </c>
      <c r="K40" s="181">
        <f>+K38+K36</f>
        <v>367.471</v>
      </c>
    </row>
    <row r="44">
      <c r="A44" s="3" t="s">
        <v>1</v>
      </c>
      <c r="B44" s="34" t="s">
        <v>651</v>
      </c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5" t="s">
        <v>3</v>
      </c>
      <c r="B46" s="1"/>
      <c r="C46" s="6" t="s">
        <v>4</v>
      </c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7" t="s">
        <v>5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8" t="s">
        <v>6</v>
      </c>
      <c r="C49" s="9"/>
      <c r="D49" s="9"/>
      <c r="E49" s="9"/>
      <c r="F49" s="9"/>
      <c r="G49" s="9"/>
      <c r="H49" s="9"/>
      <c r="I49" s="9"/>
      <c r="J49" s="9"/>
      <c r="K49" s="9"/>
    </row>
    <row r="50">
      <c r="A50" s="10"/>
      <c r="B50" s="11" t="s">
        <v>7</v>
      </c>
      <c r="C50" s="12" t="s">
        <v>8</v>
      </c>
      <c r="D50" s="13"/>
      <c r="E50" s="11" t="s">
        <v>9</v>
      </c>
      <c r="F50" s="11" t="s">
        <v>10</v>
      </c>
      <c r="G50" s="11" t="s">
        <v>11</v>
      </c>
      <c r="H50" s="11" t="s">
        <v>10</v>
      </c>
      <c r="I50" s="14" t="s">
        <v>12</v>
      </c>
      <c r="J50" s="14" t="s">
        <v>10</v>
      </c>
      <c r="K50" s="14" t="s">
        <v>13</v>
      </c>
    </row>
    <row r="51">
      <c r="A51" s="10"/>
      <c r="B51" s="15">
        <v>1.0</v>
      </c>
      <c r="C51" s="16" t="s">
        <v>628</v>
      </c>
      <c r="E51" s="15"/>
      <c r="F51" s="15"/>
      <c r="G51" s="15"/>
      <c r="H51" s="15"/>
      <c r="I51" s="24"/>
      <c r="J51" s="24"/>
      <c r="K51" s="24"/>
    </row>
    <row r="52">
      <c r="A52" s="10"/>
      <c r="B52" s="15">
        <v>2.0</v>
      </c>
      <c r="C52" s="16" t="s">
        <v>630</v>
      </c>
      <c r="E52" s="15"/>
      <c r="F52" s="15"/>
      <c r="G52" s="15"/>
      <c r="H52" s="15"/>
      <c r="I52" s="24"/>
      <c r="J52" s="24"/>
      <c r="K52" s="24"/>
    </row>
    <row r="53">
      <c r="A53" s="10"/>
      <c r="B53" s="15">
        <v>3.0</v>
      </c>
      <c r="C53" s="16" t="s">
        <v>631</v>
      </c>
      <c r="E53" s="15"/>
      <c r="F53" s="15"/>
      <c r="G53" s="15"/>
      <c r="H53" s="15"/>
      <c r="I53" s="24"/>
      <c r="J53" s="169"/>
      <c r="K53" s="24"/>
    </row>
    <row r="54">
      <c r="A54" s="10"/>
      <c r="B54" s="15">
        <v>4.0</v>
      </c>
      <c r="C54" s="16" t="s">
        <v>632</v>
      </c>
      <c r="E54" s="15"/>
      <c r="F54" s="15"/>
      <c r="G54" s="15"/>
      <c r="H54" s="15"/>
      <c r="I54" s="24"/>
      <c r="J54" s="24"/>
      <c r="K54" s="24"/>
    </row>
    <row r="55">
      <c r="A55" s="10"/>
      <c r="B55" s="15">
        <v>5.0</v>
      </c>
      <c r="C55" s="16" t="s">
        <v>633</v>
      </c>
      <c r="E55" s="15"/>
      <c r="F55" s="15"/>
      <c r="G55" s="177"/>
      <c r="H55" s="15"/>
      <c r="I55" s="24"/>
      <c r="J55" s="24"/>
      <c r="K55" s="24"/>
    </row>
    <row r="56">
      <c r="A56" s="10"/>
      <c r="B56" s="15">
        <v>6.0</v>
      </c>
      <c r="C56" s="16" t="s">
        <v>636</v>
      </c>
      <c r="E56" s="15"/>
      <c r="F56" s="15"/>
      <c r="G56" s="15"/>
      <c r="H56" s="15"/>
      <c r="I56" s="24"/>
      <c r="J56" s="24"/>
      <c r="K56" s="24"/>
    </row>
    <row r="57">
      <c r="A57" s="10"/>
      <c r="B57" s="15">
        <v>7.0</v>
      </c>
      <c r="C57" s="16" t="s">
        <v>266</v>
      </c>
      <c r="E57" s="15"/>
      <c r="F57" s="15"/>
      <c r="G57" s="15"/>
      <c r="H57" s="15"/>
      <c r="I57" s="24"/>
      <c r="J57" s="24"/>
      <c r="K57" s="24"/>
    </row>
    <row r="58">
      <c r="A58" s="10"/>
      <c r="B58" s="15">
        <v>8.0</v>
      </c>
      <c r="C58" s="16" t="s">
        <v>653</v>
      </c>
      <c r="E58" s="15"/>
      <c r="F58" s="15"/>
      <c r="G58" s="15"/>
      <c r="H58" s="15"/>
      <c r="I58" s="24"/>
      <c r="J58" s="24"/>
      <c r="K58" s="24"/>
    </row>
    <row r="59">
      <c r="A59" s="10"/>
      <c r="B59" s="15">
        <v>9.0</v>
      </c>
      <c r="C59" s="16" t="s">
        <v>654</v>
      </c>
      <c r="E59" s="15"/>
      <c r="F59" s="15"/>
      <c r="G59" s="15"/>
      <c r="H59" s="15"/>
      <c r="I59" s="24"/>
      <c r="J59" s="15"/>
      <c r="K59" s="17">
        <v>50.0</v>
      </c>
    </row>
    <row r="60">
      <c r="A60" s="10"/>
      <c r="B60" s="15">
        <v>10.0</v>
      </c>
      <c r="E60" s="15"/>
      <c r="F60" s="15"/>
      <c r="G60" s="15"/>
      <c r="H60" s="15"/>
      <c r="I60" s="24"/>
      <c r="J60" s="15"/>
      <c r="K60" s="25"/>
    </row>
    <row r="61">
      <c r="A61" s="1"/>
      <c r="B61" s="1"/>
      <c r="C61" s="1"/>
      <c r="D61" s="1"/>
      <c r="E61" s="1"/>
      <c r="F61" s="1"/>
      <c r="G61" s="1"/>
      <c r="H61" s="1"/>
      <c r="I61" s="1"/>
      <c r="J61" s="26" t="s">
        <v>45</v>
      </c>
      <c r="K61" s="27">
        <f>SUM(K51:K60)</f>
        <v>50</v>
      </c>
    </row>
    <row r="62">
      <c r="A62" s="28" t="s">
        <v>46</v>
      </c>
      <c r="B62" s="1"/>
      <c r="C62" s="1"/>
      <c r="D62" s="1"/>
      <c r="E62" s="1"/>
      <c r="F62" s="1"/>
      <c r="G62" s="1"/>
      <c r="H62" s="1"/>
      <c r="I62" s="1" t="s">
        <v>47</v>
      </c>
      <c r="J62" s="1"/>
      <c r="K62" s="29"/>
    </row>
    <row r="63">
      <c r="A63" s="1"/>
      <c r="B63" s="30">
        <v>11.0</v>
      </c>
      <c r="C63" s="6" t="s">
        <v>48</v>
      </c>
      <c r="D63" s="1"/>
      <c r="E63" s="1"/>
      <c r="F63" s="31" t="s">
        <v>49</v>
      </c>
      <c r="G63" s="1"/>
      <c r="H63" s="1"/>
      <c r="I63" s="32">
        <v>0.1</v>
      </c>
      <c r="J63" s="33" t="s">
        <v>45</v>
      </c>
      <c r="K63" s="27">
        <f>+K61*I63</f>
        <v>5</v>
      </c>
    </row>
    <row r="64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</row>
    <row r="65">
      <c r="A65" s="28" t="s">
        <v>51</v>
      </c>
      <c r="B65" s="30"/>
      <c r="C65" s="1"/>
      <c r="D65" s="1"/>
      <c r="E65" s="1"/>
      <c r="F65" s="1"/>
      <c r="G65" s="1"/>
      <c r="H65" s="1"/>
      <c r="I65" s="1"/>
      <c r="J65" s="1"/>
      <c r="K65" s="35"/>
    </row>
    <row r="66">
      <c r="A66" s="1"/>
      <c r="B66" s="30">
        <v>12.0</v>
      </c>
      <c r="C66" s="6" t="s">
        <v>52</v>
      </c>
      <c r="D66" s="1"/>
      <c r="E66" s="1"/>
      <c r="F66" s="1"/>
      <c r="G66" s="1"/>
      <c r="H66" s="1"/>
      <c r="I66" s="32">
        <v>0.0</v>
      </c>
      <c r="J66" s="33" t="s">
        <v>45</v>
      </c>
      <c r="K66" s="27">
        <f>+K61*I66</f>
        <v>0</v>
      </c>
    </row>
    <row r="67">
      <c r="A67" s="1"/>
      <c r="B67" s="30"/>
      <c r="C67" s="1"/>
      <c r="D67" s="1"/>
      <c r="E67" s="1"/>
      <c r="F67" s="1"/>
      <c r="G67" s="1"/>
      <c r="H67" s="1"/>
      <c r="I67" s="1"/>
      <c r="J67" s="1"/>
      <c r="K67" s="1"/>
    </row>
    <row r="68">
      <c r="A68" s="28" t="s">
        <v>53</v>
      </c>
      <c r="B68" s="30"/>
      <c r="C68" s="1"/>
      <c r="D68" s="1"/>
      <c r="E68" s="1"/>
      <c r="F68" s="1"/>
      <c r="G68" s="1"/>
      <c r="H68" s="1"/>
      <c r="I68" s="1"/>
      <c r="J68" s="1"/>
      <c r="K68" s="35"/>
    </row>
    <row r="69">
      <c r="A69" s="1"/>
      <c r="B69" s="30">
        <v>13.0</v>
      </c>
      <c r="C69" s="6" t="s">
        <v>54</v>
      </c>
      <c r="D69" s="1"/>
      <c r="E69" s="1"/>
      <c r="F69" s="1"/>
      <c r="G69" s="1"/>
      <c r="H69" s="1"/>
      <c r="I69" s="32">
        <v>0.05</v>
      </c>
      <c r="J69" s="33" t="s">
        <v>45</v>
      </c>
      <c r="K69" s="27">
        <f>+K61*I69</f>
        <v>2.5</v>
      </c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35"/>
    </row>
    <row r="71">
      <c r="A71" s="1"/>
      <c r="B71" s="1"/>
      <c r="C71" s="1"/>
      <c r="D71" s="1"/>
      <c r="E71" s="1"/>
      <c r="F71" s="1"/>
      <c r="G71" s="1"/>
      <c r="H71" s="1"/>
      <c r="I71" s="1"/>
      <c r="J71" s="37" t="s">
        <v>57</v>
      </c>
      <c r="K71" s="27">
        <f>+K69+K66+K63+K61</f>
        <v>57.5</v>
      </c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35"/>
    </row>
    <row r="73">
      <c r="A73" s="1"/>
      <c r="B73" s="1"/>
      <c r="C73" s="1"/>
      <c r="D73" s="1"/>
      <c r="E73" s="1"/>
      <c r="F73" s="1"/>
      <c r="G73" s="1"/>
      <c r="H73" s="1"/>
      <c r="I73" s="36">
        <v>0.3</v>
      </c>
      <c r="J73" s="37" t="s">
        <v>61</v>
      </c>
      <c r="K73" s="57">
        <f>+K71*I73</f>
        <v>17.25</v>
      </c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35"/>
    </row>
    <row r="75">
      <c r="A75" s="1"/>
      <c r="B75" s="1"/>
      <c r="C75" s="1"/>
      <c r="D75" s="1"/>
      <c r="E75" s="1"/>
      <c r="F75" s="1"/>
      <c r="G75" s="1"/>
      <c r="H75" s="1"/>
      <c r="I75" s="41"/>
      <c r="J75" s="42" t="s">
        <v>62</v>
      </c>
      <c r="K75" s="181">
        <f>+K73+K71</f>
        <v>74.75</v>
      </c>
    </row>
    <row r="79">
      <c r="A79" s="3" t="s">
        <v>1</v>
      </c>
      <c r="B79" s="34" t="s">
        <v>627</v>
      </c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5" t="s">
        <v>3</v>
      </c>
      <c r="B81" s="1"/>
      <c r="C81" s="6" t="s">
        <v>4</v>
      </c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7" t="s">
        <v>5</v>
      </c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8" t="s">
        <v>6</v>
      </c>
      <c r="C84" s="9"/>
      <c r="D84" s="9"/>
      <c r="E84" s="9"/>
      <c r="F84" s="9"/>
      <c r="G84" s="9"/>
      <c r="H84" s="9"/>
      <c r="I84" s="9"/>
      <c r="J84" s="9"/>
      <c r="K84" s="9"/>
    </row>
    <row r="85">
      <c r="A85" s="10"/>
      <c r="B85" s="11" t="s">
        <v>7</v>
      </c>
      <c r="C85" s="12" t="s">
        <v>8</v>
      </c>
      <c r="D85" s="13"/>
      <c r="E85" s="11" t="s">
        <v>9</v>
      </c>
      <c r="F85" s="11" t="s">
        <v>10</v>
      </c>
      <c r="G85" s="11" t="s">
        <v>11</v>
      </c>
      <c r="H85" s="11" t="s">
        <v>10</v>
      </c>
      <c r="I85" s="14" t="s">
        <v>12</v>
      </c>
      <c r="J85" s="14" t="s">
        <v>10</v>
      </c>
      <c r="K85" s="14" t="s">
        <v>13</v>
      </c>
    </row>
    <row r="86">
      <c r="A86" s="10"/>
      <c r="B86" s="15">
        <v>1.0</v>
      </c>
      <c r="C86" s="16" t="s">
        <v>628</v>
      </c>
      <c r="E86" s="15"/>
      <c r="F86" s="15"/>
      <c r="G86" s="15"/>
      <c r="H86" s="15"/>
      <c r="I86" s="24"/>
      <c r="J86" s="24"/>
      <c r="K86" s="24"/>
    </row>
    <row r="87">
      <c r="A87" s="10"/>
      <c r="B87" s="15">
        <v>2.0</v>
      </c>
      <c r="C87" s="16" t="s">
        <v>630</v>
      </c>
      <c r="E87" s="15"/>
      <c r="F87" s="15"/>
      <c r="G87" s="15"/>
      <c r="H87" s="15"/>
      <c r="I87" s="24"/>
      <c r="J87" s="24"/>
      <c r="K87" s="24"/>
    </row>
    <row r="88">
      <c r="A88" s="10"/>
      <c r="B88" s="15">
        <v>3.0</v>
      </c>
      <c r="C88" s="16" t="s">
        <v>631</v>
      </c>
      <c r="E88" s="15"/>
      <c r="F88" s="15"/>
      <c r="G88" s="15"/>
      <c r="H88" s="15"/>
      <c r="I88" s="24"/>
      <c r="J88" s="169"/>
      <c r="K88" s="24"/>
    </row>
    <row r="89">
      <c r="A89" s="10"/>
      <c r="B89" s="15">
        <v>4.0</v>
      </c>
      <c r="C89" s="16" t="s">
        <v>632</v>
      </c>
      <c r="E89" s="15"/>
      <c r="F89" s="15"/>
      <c r="G89" s="15"/>
      <c r="H89" s="15"/>
      <c r="I89" s="24"/>
      <c r="J89" s="24"/>
      <c r="K89" s="24"/>
    </row>
    <row r="90">
      <c r="A90" s="10"/>
      <c r="B90" s="15">
        <v>5.0</v>
      </c>
      <c r="C90" s="16" t="s">
        <v>633</v>
      </c>
      <c r="E90" s="15"/>
      <c r="F90" s="15"/>
      <c r="G90" s="177"/>
      <c r="H90" s="15"/>
      <c r="I90" s="24"/>
      <c r="J90" s="24"/>
      <c r="K90" s="24"/>
    </row>
    <row r="91">
      <c r="A91" s="10"/>
      <c r="B91" s="15">
        <v>6.0</v>
      </c>
      <c r="C91" s="16" t="s">
        <v>636</v>
      </c>
      <c r="E91" s="15"/>
      <c r="F91" s="15"/>
      <c r="G91" s="15"/>
      <c r="H91" s="15"/>
      <c r="I91" s="24"/>
      <c r="J91" s="24"/>
      <c r="K91" s="24"/>
    </row>
    <row r="92">
      <c r="A92" s="10"/>
      <c r="B92" s="15">
        <v>7.0</v>
      </c>
      <c r="C92" s="16" t="s">
        <v>266</v>
      </c>
      <c r="E92" s="15"/>
      <c r="F92" s="15"/>
      <c r="G92" s="15"/>
      <c r="H92" s="15"/>
      <c r="I92" s="24"/>
      <c r="J92" s="24"/>
      <c r="K92" s="24"/>
    </row>
    <row r="93">
      <c r="A93" s="10"/>
      <c r="B93" s="15">
        <v>8.0</v>
      </c>
      <c r="C93" s="16" t="s">
        <v>653</v>
      </c>
      <c r="E93" s="15"/>
      <c r="F93" s="15"/>
      <c r="G93" s="15"/>
      <c r="H93" s="15"/>
      <c r="I93" s="24"/>
      <c r="J93" s="24"/>
      <c r="K93" s="24"/>
    </row>
    <row r="94">
      <c r="A94" s="10"/>
      <c r="B94" s="15">
        <v>9.0</v>
      </c>
      <c r="C94" s="16" t="s">
        <v>654</v>
      </c>
      <c r="E94" s="15"/>
      <c r="F94" s="15"/>
      <c r="G94" s="15"/>
      <c r="H94" s="15"/>
      <c r="I94" s="24"/>
      <c r="J94" s="15"/>
      <c r="K94" s="17">
        <v>50.0</v>
      </c>
    </row>
    <row r="95">
      <c r="A95" s="10"/>
      <c r="B95" s="15">
        <v>10.0</v>
      </c>
      <c r="E95" s="15"/>
      <c r="F95" s="15"/>
      <c r="G95" s="15"/>
      <c r="H95" s="15"/>
      <c r="I95" s="24"/>
      <c r="J95" s="15"/>
      <c r="K95" s="25"/>
    </row>
    <row r="96">
      <c r="A96" s="1"/>
      <c r="B96" s="1"/>
      <c r="C96" s="1"/>
      <c r="D96" s="1"/>
      <c r="E96" s="1"/>
      <c r="F96" s="1"/>
      <c r="G96" s="1"/>
      <c r="H96" s="1"/>
      <c r="I96" s="1"/>
      <c r="J96" s="26" t="s">
        <v>45</v>
      </c>
      <c r="K96" s="27">
        <f>SUM(K86:K95)</f>
        <v>50</v>
      </c>
    </row>
    <row r="97">
      <c r="A97" s="28" t="s">
        <v>46</v>
      </c>
      <c r="B97" s="1"/>
      <c r="C97" s="1"/>
      <c r="D97" s="1"/>
      <c r="E97" s="1"/>
      <c r="F97" s="1"/>
      <c r="G97" s="1"/>
      <c r="H97" s="1"/>
      <c r="I97" s="1" t="s">
        <v>47</v>
      </c>
      <c r="J97" s="1"/>
      <c r="K97" s="29"/>
    </row>
    <row r="98">
      <c r="A98" s="1"/>
      <c r="B98" s="30">
        <v>11.0</v>
      </c>
      <c r="C98" s="6" t="s">
        <v>48</v>
      </c>
      <c r="D98" s="1"/>
      <c r="E98" s="1"/>
      <c r="F98" s="31" t="s">
        <v>49</v>
      </c>
      <c r="G98" s="1"/>
      <c r="H98" s="1"/>
      <c r="I98" s="32">
        <v>0.1</v>
      </c>
      <c r="J98" s="33" t="s">
        <v>45</v>
      </c>
      <c r="K98" s="27">
        <f>+K96*I98</f>
        <v>5</v>
      </c>
    </row>
    <row r="99">
      <c r="A99" s="1"/>
      <c r="B99" s="30"/>
      <c r="C99" s="1"/>
      <c r="D99" s="1"/>
      <c r="E99" s="1"/>
      <c r="F99" s="1"/>
      <c r="G99" s="1"/>
      <c r="H99" s="1"/>
      <c r="I99" s="1"/>
      <c r="J99" s="1"/>
      <c r="K99" s="1"/>
    </row>
    <row r="100">
      <c r="A100" s="28" t="s">
        <v>51</v>
      </c>
      <c r="B100" s="30"/>
      <c r="C100" s="1"/>
      <c r="D100" s="1"/>
      <c r="E100" s="1"/>
      <c r="F100" s="1"/>
      <c r="G100" s="1"/>
      <c r="H100" s="1"/>
      <c r="I100" s="1"/>
      <c r="J100" s="1"/>
      <c r="K100" s="35"/>
    </row>
    <row r="101">
      <c r="A101" s="1"/>
      <c r="B101" s="30">
        <v>12.0</v>
      </c>
      <c r="C101" s="6" t="s">
        <v>52</v>
      </c>
      <c r="D101" s="1"/>
      <c r="E101" s="1"/>
      <c r="F101" s="1"/>
      <c r="G101" s="1"/>
      <c r="H101" s="1"/>
      <c r="I101" s="32">
        <v>0.0</v>
      </c>
      <c r="J101" s="33" t="s">
        <v>45</v>
      </c>
      <c r="K101" s="27">
        <f>+K96*I101</f>
        <v>0</v>
      </c>
    </row>
    <row r="102">
      <c r="A102" s="1"/>
      <c r="B102" s="30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28" t="s">
        <v>53</v>
      </c>
      <c r="B103" s="30"/>
      <c r="C103" s="1"/>
      <c r="D103" s="1"/>
      <c r="E103" s="1"/>
      <c r="F103" s="1"/>
      <c r="G103" s="1"/>
      <c r="H103" s="1"/>
      <c r="I103" s="1"/>
      <c r="J103" s="1"/>
      <c r="K103" s="35"/>
    </row>
    <row r="104">
      <c r="A104" s="1"/>
      <c r="B104" s="30">
        <v>13.0</v>
      </c>
      <c r="C104" s="6" t="s">
        <v>54</v>
      </c>
      <c r="D104" s="1"/>
      <c r="E104" s="1"/>
      <c r="F104" s="1"/>
      <c r="G104" s="1"/>
      <c r="H104" s="1"/>
      <c r="I104" s="32">
        <v>0.05</v>
      </c>
      <c r="J104" s="33" t="s">
        <v>45</v>
      </c>
      <c r="K104" s="27">
        <f>+K96*I104</f>
        <v>2.5</v>
      </c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5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37" t="s">
        <v>57</v>
      </c>
      <c r="K106" s="27">
        <f>+K104+K101+K98+K96</f>
        <v>57.5</v>
      </c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5"/>
    </row>
    <row r="108">
      <c r="A108" s="1"/>
      <c r="B108" s="1"/>
      <c r="C108" s="1"/>
      <c r="D108" s="1"/>
      <c r="E108" s="1"/>
      <c r="F108" s="1"/>
      <c r="G108" s="1"/>
      <c r="H108" s="1"/>
      <c r="I108" s="36">
        <v>0.3</v>
      </c>
      <c r="J108" s="37" t="s">
        <v>61</v>
      </c>
      <c r="K108" s="57">
        <f>+K106*I108</f>
        <v>17.25</v>
      </c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5"/>
    </row>
    <row r="110">
      <c r="A110" s="1"/>
      <c r="B110" s="1"/>
      <c r="C110" s="1"/>
      <c r="D110" s="1"/>
      <c r="E110" s="1"/>
      <c r="F110" s="1"/>
      <c r="G110" s="1"/>
      <c r="H110" s="1"/>
      <c r="I110" s="41"/>
      <c r="J110" s="42" t="s">
        <v>62</v>
      </c>
      <c r="K110" s="181">
        <f>+K108+K106</f>
        <v>74.75</v>
      </c>
    </row>
    <row r="113">
      <c r="A113" s="3" t="s">
        <v>1</v>
      </c>
      <c r="B113" s="34" t="s">
        <v>627</v>
      </c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5" t="s">
        <v>3</v>
      </c>
      <c r="B115" s="1"/>
      <c r="C115" s="6" t="s">
        <v>4</v>
      </c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7" t="s">
        <v>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8" t="s">
        <v>6</v>
      </c>
      <c r="C118" s="9"/>
      <c r="D118" s="9"/>
      <c r="E118" s="9"/>
      <c r="F118" s="9"/>
      <c r="G118" s="9"/>
      <c r="H118" s="9"/>
      <c r="I118" s="9"/>
      <c r="J118" s="9"/>
      <c r="K118" s="9"/>
    </row>
    <row r="119">
      <c r="A119" s="10"/>
      <c r="B119" s="11" t="s">
        <v>7</v>
      </c>
      <c r="C119" s="12" t="s">
        <v>8</v>
      </c>
      <c r="D119" s="13"/>
      <c r="E119" s="11" t="s">
        <v>9</v>
      </c>
      <c r="F119" s="11" t="s">
        <v>10</v>
      </c>
      <c r="G119" s="11" t="s">
        <v>11</v>
      </c>
      <c r="H119" s="11" t="s">
        <v>10</v>
      </c>
      <c r="I119" s="14" t="s">
        <v>12</v>
      </c>
      <c r="J119" s="14" t="s">
        <v>10</v>
      </c>
      <c r="K119" s="14" t="s">
        <v>13</v>
      </c>
    </row>
    <row r="120">
      <c r="A120" s="10"/>
      <c r="B120" s="15">
        <v>1.0</v>
      </c>
      <c r="C120" s="16" t="s">
        <v>628</v>
      </c>
      <c r="E120" s="15"/>
      <c r="F120" s="15"/>
      <c r="G120" s="15"/>
      <c r="H120" s="15"/>
      <c r="I120" s="24"/>
      <c r="J120" s="24"/>
      <c r="K120" s="24"/>
    </row>
    <row r="121">
      <c r="A121" s="10"/>
      <c r="B121" s="15">
        <v>2.0</v>
      </c>
      <c r="C121" s="16" t="s">
        <v>630</v>
      </c>
      <c r="E121" s="15"/>
      <c r="F121" s="15"/>
      <c r="G121" s="15"/>
      <c r="H121" s="15"/>
      <c r="I121" s="24"/>
      <c r="J121" s="24"/>
      <c r="K121" s="24"/>
    </row>
    <row r="122">
      <c r="A122" s="10"/>
      <c r="B122" s="15">
        <v>3.0</v>
      </c>
      <c r="C122" s="16" t="s">
        <v>631</v>
      </c>
      <c r="E122" s="15"/>
      <c r="F122" s="15"/>
      <c r="G122" s="15"/>
      <c r="H122" s="15"/>
      <c r="I122" s="24"/>
      <c r="J122" s="169"/>
      <c r="K122" s="24"/>
    </row>
    <row r="123">
      <c r="A123" s="10"/>
      <c r="B123" s="15">
        <v>4.0</v>
      </c>
      <c r="C123" s="16" t="s">
        <v>632</v>
      </c>
      <c r="E123" s="15"/>
      <c r="F123" s="15"/>
      <c r="G123" s="15"/>
      <c r="H123" s="15"/>
      <c r="I123" s="24"/>
      <c r="J123" s="24"/>
      <c r="K123" s="24"/>
    </row>
    <row r="124">
      <c r="A124" s="10"/>
      <c r="B124" s="15">
        <v>5.0</v>
      </c>
      <c r="C124" s="16" t="s">
        <v>633</v>
      </c>
      <c r="E124" s="15"/>
      <c r="F124" s="15"/>
      <c r="G124" s="177"/>
      <c r="H124" s="15"/>
      <c r="I124" s="24"/>
      <c r="J124" s="24"/>
      <c r="K124" s="24"/>
    </row>
    <row r="125">
      <c r="A125" s="10"/>
      <c r="B125" s="15">
        <v>6.0</v>
      </c>
      <c r="C125" s="16" t="s">
        <v>636</v>
      </c>
      <c r="E125" s="15"/>
      <c r="F125" s="15"/>
      <c r="G125" s="15"/>
      <c r="H125" s="15"/>
      <c r="I125" s="24"/>
      <c r="J125" s="24"/>
      <c r="K125" s="24"/>
    </row>
    <row r="126">
      <c r="A126" s="10"/>
      <c r="B126" s="15">
        <v>7.0</v>
      </c>
      <c r="C126" s="16" t="s">
        <v>266</v>
      </c>
      <c r="E126" s="15"/>
      <c r="F126" s="15"/>
      <c r="G126" s="15"/>
      <c r="H126" s="15"/>
      <c r="I126" s="24"/>
      <c r="J126" s="24"/>
      <c r="K126" s="24"/>
    </row>
    <row r="127">
      <c r="A127" s="10"/>
      <c r="B127" s="15">
        <v>8.0</v>
      </c>
      <c r="C127" s="16" t="s">
        <v>653</v>
      </c>
      <c r="E127" s="15"/>
      <c r="F127" s="15"/>
      <c r="G127" s="15"/>
      <c r="H127" s="15"/>
      <c r="I127" s="24"/>
      <c r="J127" s="24"/>
      <c r="K127" s="24"/>
    </row>
    <row r="128">
      <c r="A128" s="10"/>
      <c r="B128" s="15">
        <v>9.0</v>
      </c>
      <c r="C128" s="16" t="s">
        <v>654</v>
      </c>
      <c r="E128" s="15"/>
      <c r="F128" s="15"/>
      <c r="G128" s="15"/>
      <c r="H128" s="15"/>
      <c r="I128" s="24"/>
      <c r="J128" s="15"/>
      <c r="K128" s="17">
        <v>50.0</v>
      </c>
    </row>
    <row r="129">
      <c r="A129" s="10"/>
      <c r="B129" s="15">
        <v>10.0</v>
      </c>
      <c r="E129" s="15"/>
      <c r="F129" s="15"/>
      <c r="G129" s="15"/>
      <c r="H129" s="15"/>
      <c r="I129" s="24"/>
      <c r="J129" s="15"/>
      <c r="K129" s="25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26" t="s">
        <v>45</v>
      </c>
      <c r="K130" s="27">
        <f>SUM(K120:K129)</f>
        <v>50</v>
      </c>
    </row>
    <row r="131">
      <c r="A131" s="28" t="s">
        <v>46</v>
      </c>
      <c r="B131" s="1"/>
      <c r="C131" s="1"/>
      <c r="D131" s="1"/>
      <c r="E131" s="1"/>
      <c r="F131" s="1"/>
      <c r="G131" s="1"/>
      <c r="H131" s="1"/>
      <c r="I131" s="1" t="s">
        <v>47</v>
      </c>
      <c r="J131" s="1"/>
      <c r="K131" s="29"/>
    </row>
    <row r="132">
      <c r="A132" s="1"/>
      <c r="B132" s="30">
        <v>11.0</v>
      </c>
      <c r="C132" s="6" t="s">
        <v>48</v>
      </c>
      <c r="D132" s="1"/>
      <c r="E132" s="1"/>
      <c r="F132" s="31" t="s">
        <v>49</v>
      </c>
      <c r="G132" s="1"/>
      <c r="H132" s="1"/>
      <c r="I132" s="32">
        <v>0.1</v>
      </c>
      <c r="J132" s="33" t="s">
        <v>45</v>
      </c>
      <c r="K132" s="27">
        <f>+K130*I132</f>
        <v>5</v>
      </c>
    </row>
    <row r="133">
      <c r="A133" s="1"/>
      <c r="B133" s="30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28" t="s">
        <v>51</v>
      </c>
      <c r="B134" s="30"/>
      <c r="C134" s="1"/>
      <c r="D134" s="1"/>
      <c r="E134" s="1"/>
      <c r="F134" s="1"/>
      <c r="G134" s="1"/>
      <c r="H134" s="1"/>
      <c r="I134" s="1"/>
      <c r="J134" s="1"/>
      <c r="K134" s="35"/>
    </row>
    <row r="135">
      <c r="A135" s="1"/>
      <c r="B135" s="30">
        <v>12.0</v>
      </c>
      <c r="C135" s="6" t="s">
        <v>52</v>
      </c>
      <c r="D135" s="1"/>
      <c r="E135" s="1"/>
      <c r="F135" s="1"/>
      <c r="G135" s="1"/>
      <c r="H135" s="1"/>
      <c r="I135" s="32">
        <v>0.0</v>
      </c>
      <c r="J135" s="33" t="s">
        <v>45</v>
      </c>
      <c r="K135" s="27">
        <f>+K130*I135</f>
        <v>0</v>
      </c>
    </row>
    <row r="136">
      <c r="A136" s="1"/>
      <c r="B136" s="30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28" t="s">
        <v>53</v>
      </c>
      <c r="B137" s="30"/>
      <c r="C137" s="1"/>
      <c r="D137" s="1"/>
      <c r="E137" s="1"/>
      <c r="F137" s="1"/>
      <c r="G137" s="1"/>
      <c r="H137" s="1"/>
      <c r="I137" s="1"/>
      <c r="J137" s="1"/>
      <c r="K137" s="35"/>
    </row>
    <row r="138">
      <c r="A138" s="1"/>
      <c r="B138" s="30">
        <v>13.0</v>
      </c>
      <c r="C138" s="6" t="s">
        <v>54</v>
      </c>
      <c r="D138" s="1"/>
      <c r="E138" s="1"/>
      <c r="F138" s="1"/>
      <c r="G138" s="1"/>
      <c r="H138" s="1"/>
      <c r="I138" s="32">
        <v>0.05</v>
      </c>
      <c r="J138" s="33" t="s">
        <v>45</v>
      </c>
      <c r="K138" s="27">
        <f>+K130*I138</f>
        <v>2.5</v>
      </c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5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37" t="s">
        <v>57</v>
      </c>
      <c r="K140" s="27">
        <f>+K138+K135+K132+K130</f>
        <v>57.5</v>
      </c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5"/>
    </row>
    <row r="142">
      <c r="A142" s="1"/>
      <c r="B142" s="1"/>
      <c r="C142" s="1"/>
      <c r="D142" s="1"/>
      <c r="E142" s="1"/>
      <c r="F142" s="1"/>
      <c r="G142" s="1"/>
      <c r="H142" s="1"/>
      <c r="I142" s="36">
        <v>0.3</v>
      </c>
      <c r="J142" s="37" t="s">
        <v>61</v>
      </c>
      <c r="K142" s="57">
        <f>+K140*I142</f>
        <v>17.25</v>
      </c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5"/>
    </row>
    <row r="144">
      <c r="A144" s="1"/>
      <c r="B144" s="1"/>
      <c r="C144" s="1"/>
      <c r="D144" s="1"/>
      <c r="E144" s="1"/>
      <c r="F144" s="1"/>
      <c r="G144" s="1"/>
      <c r="H144" s="1"/>
      <c r="I144" s="41"/>
      <c r="J144" s="42" t="s">
        <v>62</v>
      </c>
      <c r="K144" s="181">
        <f>+K142+K140</f>
        <v>74.75</v>
      </c>
    </row>
    <row r="147">
      <c r="A147" s="3" t="s">
        <v>1</v>
      </c>
      <c r="B147" s="34" t="s">
        <v>627</v>
      </c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5" t="s">
        <v>3</v>
      </c>
      <c r="B149" s="1"/>
      <c r="C149" s="6" t="s">
        <v>4</v>
      </c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7" t="s">
        <v>5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8" t="s">
        <v>6</v>
      </c>
      <c r="C152" s="9"/>
      <c r="D152" s="9"/>
      <c r="E152" s="9"/>
      <c r="F152" s="9"/>
      <c r="G152" s="9"/>
      <c r="H152" s="9"/>
      <c r="I152" s="9"/>
      <c r="J152" s="9"/>
      <c r="K152" s="9"/>
    </row>
    <row r="153">
      <c r="A153" s="10"/>
      <c r="B153" s="11" t="s">
        <v>7</v>
      </c>
      <c r="C153" s="12" t="s">
        <v>8</v>
      </c>
      <c r="D153" s="13"/>
      <c r="E153" s="11" t="s">
        <v>9</v>
      </c>
      <c r="F153" s="11" t="s">
        <v>10</v>
      </c>
      <c r="G153" s="11" t="s">
        <v>11</v>
      </c>
      <c r="H153" s="11" t="s">
        <v>10</v>
      </c>
      <c r="I153" s="14" t="s">
        <v>12</v>
      </c>
      <c r="J153" s="14" t="s">
        <v>10</v>
      </c>
      <c r="K153" s="14" t="s">
        <v>13</v>
      </c>
    </row>
    <row r="154">
      <c r="A154" s="10"/>
      <c r="B154" s="15">
        <v>1.0</v>
      </c>
      <c r="C154" s="16" t="s">
        <v>628</v>
      </c>
      <c r="E154" s="15"/>
      <c r="F154" s="15"/>
      <c r="G154" s="15"/>
      <c r="H154" s="15"/>
      <c r="I154" s="24"/>
      <c r="J154" s="24"/>
      <c r="K154" s="24"/>
    </row>
    <row r="155">
      <c r="A155" s="10"/>
      <c r="B155" s="15">
        <v>2.0</v>
      </c>
      <c r="C155" s="16" t="s">
        <v>630</v>
      </c>
      <c r="E155" s="15"/>
      <c r="F155" s="15"/>
      <c r="G155" s="15"/>
      <c r="H155" s="15"/>
      <c r="I155" s="24"/>
      <c r="J155" s="24"/>
      <c r="K155" s="24"/>
    </row>
    <row r="156">
      <c r="A156" s="10"/>
      <c r="B156" s="15">
        <v>3.0</v>
      </c>
      <c r="C156" s="16" t="s">
        <v>631</v>
      </c>
      <c r="E156" s="15"/>
      <c r="F156" s="15"/>
      <c r="G156" s="15"/>
      <c r="H156" s="15"/>
      <c r="I156" s="24"/>
      <c r="J156" s="169"/>
      <c r="K156" s="24"/>
    </row>
    <row r="157">
      <c r="A157" s="10"/>
      <c r="B157" s="15">
        <v>4.0</v>
      </c>
      <c r="C157" s="16" t="s">
        <v>632</v>
      </c>
      <c r="E157" s="15"/>
      <c r="F157" s="15"/>
      <c r="G157" s="15"/>
      <c r="H157" s="15"/>
      <c r="I157" s="24"/>
      <c r="J157" s="24"/>
      <c r="K157" s="24"/>
    </row>
    <row r="158">
      <c r="A158" s="10"/>
      <c r="B158" s="15">
        <v>5.0</v>
      </c>
      <c r="C158" s="16" t="s">
        <v>633</v>
      </c>
      <c r="E158" s="15"/>
      <c r="F158" s="15"/>
      <c r="G158" s="177"/>
      <c r="H158" s="15"/>
      <c r="I158" s="24"/>
      <c r="J158" s="24"/>
      <c r="K158" s="24"/>
    </row>
    <row r="159">
      <c r="A159" s="10"/>
      <c r="B159" s="15">
        <v>6.0</v>
      </c>
      <c r="C159" s="16" t="s">
        <v>636</v>
      </c>
      <c r="E159" s="15"/>
      <c r="F159" s="15"/>
      <c r="G159" s="15"/>
      <c r="H159" s="15"/>
      <c r="I159" s="24"/>
      <c r="J159" s="24"/>
      <c r="K159" s="24"/>
    </row>
    <row r="160">
      <c r="A160" s="10"/>
      <c r="B160" s="15">
        <v>7.0</v>
      </c>
      <c r="C160" s="16" t="s">
        <v>266</v>
      </c>
      <c r="E160" s="15"/>
      <c r="F160" s="15"/>
      <c r="G160" s="15"/>
      <c r="H160" s="15"/>
      <c r="I160" s="24"/>
      <c r="J160" s="24"/>
      <c r="K160" s="24"/>
    </row>
    <row r="161">
      <c r="A161" s="10"/>
      <c r="B161" s="15">
        <v>8.0</v>
      </c>
      <c r="C161" s="16" t="s">
        <v>653</v>
      </c>
      <c r="E161" s="15"/>
      <c r="F161" s="15"/>
      <c r="G161" s="15"/>
      <c r="H161" s="15"/>
      <c r="I161" s="24"/>
      <c r="J161" s="24"/>
      <c r="K161" s="24"/>
    </row>
    <row r="162">
      <c r="A162" s="10"/>
      <c r="B162" s="15">
        <v>9.0</v>
      </c>
      <c r="C162" s="16" t="s">
        <v>654</v>
      </c>
      <c r="E162" s="15"/>
      <c r="F162" s="15"/>
      <c r="G162" s="15"/>
      <c r="H162" s="15"/>
      <c r="I162" s="24"/>
      <c r="J162" s="15"/>
      <c r="K162" s="17">
        <v>50.0</v>
      </c>
    </row>
    <row r="163">
      <c r="A163" s="10"/>
      <c r="B163" s="15">
        <v>10.0</v>
      </c>
      <c r="E163" s="15"/>
      <c r="F163" s="15"/>
      <c r="G163" s="15"/>
      <c r="H163" s="15"/>
      <c r="I163" s="24"/>
      <c r="J163" s="15"/>
      <c r="K163" s="25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26" t="s">
        <v>45</v>
      </c>
      <c r="K164" s="27">
        <f>SUM(K154:K163)</f>
        <v>50</v>
      </c>
    </row>
    <row r="165">
      <c r="A165" s="28" t="s">
        <v>46</v>
      </c>
      <c r="B165" s="1"/>
      <c r="C165" s="1"/>
      <c r="D165" s="1"/>
      <c r="E165" s="1"/>
      <c r="F165" s="1"/>
      <c r="G165" s="1"/>
      <c r="H165" s="1"/>
      <c r="I165" s="1" t="s">
        <v>47</v>
      </c>
      <c r="J165" s="1"/>
      <c r="K165" s="29"/>
    </row>
    <row r="166">
      <c r="A166" s="1"/>
      <c r="B166" s="30">
        <v>11.0</v>
      </c>
      <c r="C166" s="6" t="s">
        <v>48</v>
      </c>
      <c r="D166" s="1"/>
      <c r="E166" s="1"/>
      <c r="F166" s="31" t="s">
        <v>49</v>
      </c>
      <c r="G166" s="1"/>
      <c r="H166" s="1"/>
      <c r="I166" s="32">
        <v>0.1</v>
      </c>
      <c r="J166" s="33" t="s">
        <v>45</v>
      </c>
      <c r="K166" s="27">
        <f>+K164*I166</f>
        <v>5</v>
      </c>
    </row>
    <row r="167">
      <c r="A167" s="1"/>
      <c r="B167" s="30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28" t="s">
        <v>51</v>
      </c>
      <c r="B168" s="30"/>
      <c r="C168" s="1"/>
      <c r="D168" s="1"/>
      <c r="E168" s="1"/>
      <c r="F168" s="1"/>
      <c r="G168" s="1"/>
      <c r="H168" s="1"/>
      <c r="I168" s="1"/>
      <c r="J168" s="1"/>
      <c r="K168" s="35"/>
    </row>
    <row r="169">
      <c r="A169" s="1"/>
      <c r="B169" s="30">
        <v>12.0</v>
      </c>
      <c r="C169" s="6" t="s">
        <v>52</v>
      </c>
      <c r="D169" s="1"/>
      <c r="E169" s="1"/>
      <c r="F169" s="1"/>
      <c r="G169" s="1"/>
      <c r="H169" s="1"/>
      <c r="I169" s="32">
        <v>0.0</v>
      </c>
      <c r="J169" s="33" t="s">
        <v>45</v>
      </c>
      <c r="K169" s="27">
        <f>+K164*I169</f>
        <v>0</v>
      </c>
    </row>
    <row r="170">
      <c r="A170" s="1"/>
      <c r="B170" s="30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28" t="s">
        <v>53</v>
      </c>
      <c r="B171" s="30"/>
      <c r="C171" s="1"/>
      <c r="D171" s="1"/>
      <c r="E171" s="1"/>
      <c r="F171" s="1"/>
      <c r="G171" s="1"/>
      <c r="H171" s="1"/>
      <c r="I171" s="1"/>
      <c r="J171" s="1"/>
      <c r="K171" s="35"/>
    </row>
    <row r="172">
      <c r="A172" s="1"/>
      <c r="B172" s="30">
        <v>13.0</v>
      </c>
      <c r="C172" s="6" t="s">
        <v>54</v>
      </c>
      <c r="D172" s="1"/>
      <c r="E172" s="1"/>
      <c r="F172" s="1"/>
      <c r="G172" s="1"/>
      <c r="H172" s="1"/>
      <c r="I172" s="32">
        <v>0.05</v>
      </c>
      <c r="J172" s="33" t="s">
        <v>45</v>
      </c>
      <c r="K172" s="27">
        <f>+K164*I172</f>
        <v>2.5</v>
      </c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5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37" t="s">
        <v>57</v>
      </c>
      <c r="K174" s="27">
        <f>+K172+K169+K166+K164</f>
        <v>57.5</v>
      </c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5"/>
    </row>
    <row r="176">
      <c r="A176" s="1"/>
      <c r="B176" s="1"/>
      <c r="C176" s="1"/>
      <c r="D176" s="1"/>
      <c r="E176" s="1"/>
      <c r="F176" s="1"/>
      <c r="G176" s="1"/>
      <c r="H176" s="1"/>
      <c r="I176" s="36">
        <v>0.3</v>
      </c>
      <c r="J176" s="37" t="s">
        <v>61</v>
      </c>
      <c r="K176" s="57">
        <f>+K174*I176</f>
        <v>17.25</v>
      </c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5"/>
    </row>
    <row r="178">
      <c r="A178" s="1"/>
      <c r="B178" s="1"/>
      <c r="C178" s="1"/>
      <c r="D178" s="1"/>
      <c r="E178" s="1"/>
      <c r="F178" s="1"/>
      <c r="G178" s="1"/>
      <c r="H178" s="1"/>
      <c r="I178" s="41"/>
      <c r="J178" s="42" t="s">
        <v>62</v>
      </c>
      <c r="K178" s="181">
        <f>+K176+K174</f>
        <v>74.75</v>
      </c>
    </row>
  </sheetData>
  <mergeCells count="65">
    <mergeCell ref="C56:D56"/>
    <mergeCell ref="C55:D55"/>
    <mergeCell ref="C60:D60"/>
    <mergeCell ref="C59:D59"/>
    <mergeCell ref="C93:D93"/>
    <mergeCell ref="C87:D87"/>
    <mergeCell ref="C90:D90"/>
    <mergeCell ref="C91:D91"/>
    <mergeCell ref="C92:D92"/>
    <mergeCell ref="C86:D86"/>
    <mergeCell ref="C85:D85"/>
    <mergeCell ref="C95:D95"/>
    <mergeCell ref="C94:D94"/>
    <mergeCell ref="C52:D52"/>
    <mergeCell ref="C57:D57"/>
    <mergeCell ref="C54:D54"/>
    <mergeCell ref="C53:D53"/>
    <mergeCell ref="C58:D58"/>
    <mergeCell ref="C126:D126"/>
    <mergeCell ref="C127:D127"/>
    <mergeCell ref="C160:D160"/>
    <mergeCell ref="C159:D159"/>
    <mergeCell ref="C163:D163"/>
    <mergeCell ref="C162:D162"/>
    <mergeCell ref="C122:D122"/>
    <mergeCell ref="C121:D121"/>
    <mergeCell ref="C125:D125"/>
    <mergeCell ref="C16:D16"/>
    <mergeCell ref="C15:D15"/>
    <mergeCell ref="C18:D18"/>
    <mergeCell ref="C17:D17"/>
    <mergeCell ref="C19:D19"/>
    <mergeCell ref="C25:D25"/>
    <mergeCell ref="C22:D22"/>
    <mergeCell ref="C20:D20"/>
    <mergeCell ref="C21:D21"/>
    <mergeCell ref="C153:D153"/>
    <mergeCell ref="C154:D154"/>
    <mergeCell ref="B152:K152"/>
    <mergeCell ref="C156:D156"/>
    <mergeCell ref="C155:D155"/>
    <mergeCell ref="C157:D157"/>
    <mergeCell ref="C161:D161"/>
    <mergeCell ref="C158:D158"/>
    <mergeCell ref="C128:D128"/>
    <mergeCell ref="C129:D129"/>
    <mergeCell ref="C120:D120"/>
    <mergeCell ref="C119:D119"/>
    <mergeCell ref="B118:K118"/>
    <mergeCell ref="C51:D51"/>
    <mergeCell ref="B49:K49"/>
    <mergeCell ref="C50:D50"/>
    <mergeCell ref="C88:D88"/>
    <mergeCell ref="C89:D89"/>
    <mergeCell ref="B84:K84"/>
    <mergeCell ref="C124:D124"/>
    <mergeCell ref="C123:D123"/>
    <mergeCell ref="C9:D9"/>
    <mergeCell ref="B8:K8"/>
    <mergeCell ref="B1:K1"/>
    <mergeCell ref="C13:D13"/>
    <mergeCell ref="C14:D14"/>
    <mergeCell ref="C10:D10"/>
    <mergeCell ref="C11:D11"/>
    <mergeCell ref="C12:D12"/>
  </mergeCells>
  <drawing r:id="rId1"/>
</worksheet>
</file>