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4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5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6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sa\OneDrive\Desktop\"/>
    </mc:Choice>
  </mc:AlternateContent>
  <bookViews>
    <workbookView xWindow="0" yWindow="0" windowWidth="20490" windowHeight="7620" activeTab="2"/>
  </bookViews>
  <sheets>
    <sheet name="Question 1" sheetId="2" r:id="rId1"/>
    <sheet name="Question 2" sheetId="3" r:id="rId2"/>
    <sheet name="Question 3" sheetId="4" r:id="rId3"/>
    <sheet name="Question 4" sheetId="5" r:id="rId4"/>
    <sheet name="Question 5" sheetId="7" r:id="rId5"/>
    <sheet name="Question 6" sheetId="8" r:id="rId6"/>
    <sheet name="Question 7" sheetId="9" r:id="rId7"/>
    <sheet name="Question8" sheetId="10" r:id="rId8"/>
    <sheet name="Question 9" sheetId="11" r:id="rId9"/>
    <sheet name="Question 10 Admission" sheetId="12" r:id="rId10"/>
    <sheet name="Question 10 Discharge" sheetId="20" r:id="rId11"/>
    <sheet name="Question 11" sheetId="13" r:id="rId12"/>
    <sheet name="Question 12" sheetId="14" r:id="rId13"/>
    <sheet name="Question 13" sheetId="15" r:id="rId14"/>
    <sheet name="Question 14" sheetId="16" r:id="rId15"/>
    <sheet name="Question 15" sheetId="17" r:id="rId16"/>
    <sheet name="Question 16" sheetId="18" r:id="rId17"/>
    <sheet name="Question 17" sheetId="19" r:id="rId18"/>
    <sheet name="Pakistan_Health_Data" sheetId="1" r:id="rId19"/>
  </sheets>
  <definedNames>
    <definedName name="_xlnm._FilterDatabase" localSheetId="18" hidden="1">Pakistan_Health_Data!$A$1:$R$2001</definedName>
  </definedNames>
  <calcPr calcId="162913"/>
  <pivotCaches>
    <pivotCache cacheId="0" r:id="rId20"/>
    <pivotCache cacheId="1" r:id="rId21"/>
  </pivotCaches>
</workbook>
</file>

<file path=xl/calcChain.xml><?xml version="1.0" encoding="utf-8"?>
<calcChain xmlns="http://schemas.openxmlformats.org/spreadsheetml/2006/main">
  <c r="E5" i="1" l="1"/>
  <c r="E2" i="1"/>
  <c r="E5" i="5"/>
  <c r="E317" i="1" l="1"/>
  <c r="E1597" i="1"/>
  <c r="E292" i="1"/>
  <c r="E866" i="1"/>
  <c r="E1545" i="1"/>
  <c r="E1822" i="1"/>
  <c r="E310" i="1"/>
  <c r="E1454" i="1"/>
  <c r="E1298" i="1"/>
  <c r="E1528" i="1"/>
  <c r="E1338" i="1"/>
  <c r="E535" i="1"/>
  <c r="E1463" i="1"/>
  <c r="E1964" i="1"/>
  <c r="E1659" i="1"/>
  <c r="E712" i="1"/>
  <c r="E928" i="1"/>
  <c r="E579" i="1"/>
  <c r="E374" i="1"/>
  <c r="E1930" i="1"/>
  <c r="E896" i="1"/>
  <c r="E1430" i="1"/>
  <c r="E1240" i="1"/>
  <c r="E1924" i="1"/>
  <c r="E434" i="1"/>
  <c r="E1230" i="1"/>
  <c r="E762" i="1"/>
  <c r="E1150" i="1"/>
  <c r="E1861" i="1"/>
  <c r="E110" i="1"/>
  <c r="E254" i="1"/>
  <c r="E648" i="1"/>
  <c r="E76" i="1"/>
  <c r="E389" i="1"/>
  <c r="E842" i="1"/>
  <c r="E1664" i="1"/>
  <c r="E532" i="1"/>
  <c r="E1104" i="1"/>
  <c r="E455" i="1"/>
  <c r="E1030" i="1"/>
  <c r="E1185" i="1"/>
  <c r="E938" i="1"/>
  <c r="E1361" i="1"/>
  <c r="E543" i="1"/>
  <c r="E1181" i="1"/>
  <c r="E859" i="1"/>
  <c r="E1134" i="1"/>
  <c r="E224" i="1"/>
  <c r="E1393" i="1"/>
  <c r="E931" i="1"/>
  <c r="E324" i="1"/>
  <c r="E1046" i="1"/>
  <c r="E1421" i="1"/>
  <c r="E1456" i="1"/>
  <c r="E1612" i="1"/>
  <c r="E1657" i="1"/>
  <c r="E1876" i="1"/>
  <c r="E825" i="1"/>
  <c r="E77" i="1"/>
  <c r="E415" i="1"/>
  <c r="E520" i="1"/>
  <c r="E760" i="1"/>
  <c r="E860" i="1"/>
  <c r="E202" i="1"/>
  <c r="E947" i="1"/>
  <c r="E1940" i="1"/>
  <c r="E1387" i="1"/>
  <c r="E1392" i="1"/>
  <c r="E1200" i="1"/>
  <c r="E1858" i="1"/>
  <c r="E343" i="1"/>
  <c r="E1118" i="1"/>
  <c r="E1081" i="1"/>
  <c r="E1936" i="1"/>
  <c r="E1320" i="1"/>
  <c r="E83" i="1"/>
  <c r="E159" i="1"/>
  <c r="E213" i="1"/>
  <c r="E198" i="1"/>
  <c r="E416" i="1"/>
  <c r="E769" i="1"/>
  <c r="E777" i="1"/>
  <c r="E1241" i="1"/>
  <c r="E306" i="1"/>
  <c r="E337" i="1"/>
  <c r="E405" i="1"/>
  <c r="E1309" i="1"/>
  <c r="E215" i="1"/>
  <c r="E429" i="1"/>
  <c r="E545" i="1"/>
  <c r="E1971" i="1"/>
  <c r="E563" i="1"/>
  <c r="E164" i="1"/>
  <c r="E1178" i="1"/>
  <c r="E290" i="1"/>
  <c r="E1353" i="1"/>
  <c r="E550" i="1"/>
  <c r="E1277" i="1"/>
  <c r="E1922" i="1"/>
  <c r="E820" i="1"/>
  <c r="E1229" i="1"/>
  <c r="E1245" i="1"/>
  <c r="E1562" i="1"/>
  <c r="E1712" i="1"/>
  <c r="E1549" i="1"/>
  <c r="E102" i="1"/>
  <c r="E261" i="1"/>
  <c r="E1502" i="1"/>
  <c r="E1606" i="1"/>
  <c r="E1946" i="1"/>
  <c r="E223" i="1"/>
  <c r="E391" i="1"/>
  <c r="E891" i="1"/>
  <c r="E1961" i="1"/>
  <c r="E1647" i="1"/>
  <c r="E1729" i="1"/>
  <c r="E1363" i="1"/>
  <c r="E1857" i="1"/>
  <c r="E714" i="1"/>
  <c r="E492" i="1"/>
  <c r="E768" i="1"/>
  <c r="E679" i="1"/>
  <c r="E1509" i="1"/>
  <c r="E1683" i="1"/>
  <c r="E1819" i="1"/>
  <c r="E146" i="1"/>
  <c r="E490" i="1"/>
  <c r="E879" i="1"/>
  <c r="E1415" i="1"/>
  <c r="E1618" i="1"/>
  <c r="E1945" i="1"/>
  <c r="E373" i="1"/>
  <c r="E865" i="1"/>
  <c r="E1720" i="1"/>
  <c r="E1676" i="1"/>
  <c r="E1453" i="1"/>
  <c r="E113" i="1"/>
  <c r="E165" i="1"/>
  <c r="E729" i="1"/>
  <c r="E680" i="1"/>
  <c r="E1094" i="1"/>
  <c r="E1902" i="1"/>
  <c r="E45" i="1"/>
  <c r="E951" i="1"/>
  <c r="E960" i="1"/>
  <c r="E227" i="1"/>
  <c r="E1052" i="1"/>
  <c r="E1959" i="1"/>
  <c r="E731" i="1"/>
  <c r="E220" i="1"/>
  <c r="E502" i="1"/>
  <c r="E537" i="1"/>
  <c r="E1000" i="1"/>
  <c r="E1461" i="1"/>
  <c r="E1791" i="1"/>
  <c r="E26" i="1"/>
  <c r="E958" i="1"/>
  <c r="E1510" i="1"/>
  <c r="E1317" i="1"/>
  <c r="E893" i="1"/>
  <c r="E231" i="1"/>
  <c r="E1460" i="1"/>
  <c r="E1873" i="1"/>
  <c r="E360" i="1"/>
  <c r="E890" i="1"/>
  <c r="E940" i="1"/>
  <c r="E1727" i="1"/>
  <c r="E1939" i="1"/>
  <c r="E1665" i="1"/>
  <c r="E103" i="1"/>
  <c r="E264" i="1"/>
  <c r="E421" i="1"/>
  <c r="E530" i="1"/>
  <c r="E1235" i="1"/>
  <c r="E1258" i="1"/>
  <c r="E1807" i="1"/>
  <c r="E55" i="1"/>
  <c r="E1593" i="1"/>
  <c r="E201" i="1"/>
  <c r="E285" i="1"/>
  <c r="E779" i="1"/>
  <c r="E210" i="1"/>
  <c r="E425" i="1"/>
  <c r="E1358" i="1"/>
  <c r="E1592" i="1"/>
  <c r="E1622" i="1"/>
  <c r="E1911" i="1"/>
  <c r="E506" i="1"/>
  <c r="E682" i="1"/>
  <c r="E1087" i="1"/>
  <c r="E1225" i="1"/>
  <c r="E1880" i="1"/>
  <c r="E654" i="1"/>
  <c r="E789" i="1"/>
  <c r="E1706" i="1"/>
  <c r="E1958" i="1"/>
  <c r="E609" i="1"/>
  <c r="E1815" i="1"/>
  <c r="E180" i="1"/>
  <c r="E262" i="1"/>
  <c r="E471" i="1"/>
  <c r="E503" i="1"/>
  <c r="E614" i="1"/>
  <c r="E1101" i="1"/>
  <c r="E122" i="1"/>
  <c r="E1366" i="1"/>
  <c r="E564" i="1"/>
  <c r="E1016" i="1"/>
  <c r="E1023" i="1"/>
  <c r="E1375" i="1"/>
  <c r="E1466" i="1"/>
  <c r="E843" i="1"/>
  <c r="E1862" i="1"/>
  <c r="E642" i="1"/>
  <c r="E904" i="1"/>
  <c r="E948" i="1"/>
  <c r="E1329" i="1"/>
  <c r="E1439" i="1"/>
  <c r="E1504" i="1"/>
  <c r="E36" i="1"/>
  <c r="E170" i="1"/>
  <c r="E422" i="1"/>
  <c r="E430" i="1"/>
  <c r="E913" i="1"/>
  <c r="E1458" i="1"/>
  <c r="E56" i="1"/>
  <c r="E1828" i="1"/>
  <c r="E1137" i="1"/>
  <c r="E158" i="1"/>
  <c r="E277" i="1"/>
  <c r="E710" i="1"/>
  <c r="E1286" i="1"/>
  <c r="E1954" i="1"/>
  <c r="E412" i="1"/>
  <c r="E930" i="1"/>
  <c r="E1342" i="1"/>
  <c r="E1910" i="1"/>
  <c r="E237" i="1"/>
  <c r="E436" i="1"/>
  <c r="E1143" i="1"/>
  <c r="E1590" i="1"/>
  <c r="E1726" i="1"/>
  <c r="E1960" i="1"/>
  <c r="E111" i="1"/>
  <c r="E279" i="1"/>
  <c r="E598" i="1"/>
  <c r="E855" i="1"/>
  <c r="E1174" i="1"/>
  <c r="E759" i="1"/>
  <c r="E1263" i="1"/>
  <c r="E1918" i="1"/>
  <c r="E138" i="1"/>
  <c r="E1100" i="1"/>
  <c r="E1189" i="1"/>
  <c r="E1207" i="1"/>
  <c r="E1257" i="1"/>
  <c r="E1619" i="1"/>
  <c r="E1970" i="1"/>
  <c r="E794" i="1"/>
  <c r="E1223" i="1"/>
  <c r="E1679" i="1"/>
  <c r="E274" i="1"/>
  <c r="E1755" i="1"/>
  <c r="E276" i="1"/>
  <c r="E1564" i="1"/>
  <c r="E814" i="1"/>
  <c r="E1002" i="1"/>
  <c r="E1835" i="1"/>
  <c r="E1789" i="1"/>
  <c r="E1267" i="1"/>
  <c r="E1295" i="1"/>
  <c r="E587" i="1"/>
  <c r="E868" i="1"/>
  <c r="E352" i="1"/>
  <c r="E1183" i="1"/>
  <c r="E1249" i="1"/>
  <c r="E132" i="1"/>
  <c r="E453" i="1"/>
  <c r="E661" i="1"/>
  <c r="E753" i="1"/>
  <c r="E831" i="1"/>
  <c r="E1236" i="1"/>
  <c r="E1912" i="1"/>
  <c r="E250" i="1"/>
  <c r="E1288" i="1"/>
  <c r="E1854" i="1"/>
  <c r="E826" i="1"/>
  <c r="E1585" i="1"/>
  <c r="E298" i="1"/>
  <c r="E1797" i="1"/>
  <c r="E551" i="1"/>
  <c r="E584" i="1"/>
  <c r="E728" i="1"/>
  <c r="E1028" i="1"/>
  <c r="E1160" i="1"/>
  <c r="E221" i="1"/>
  <c r="E1350" i="1"/>
  <c r="E1432" i="1"/>
  <c r="E233" i="1"/>
  <c r="E354" i="1"/>
  <c r="E957" i="1"/>
  <c r="E1671" i="1"/>
  <c r="E346" i="1"/>
  <c r="E1182" i="1"/>
  <c r="E390" i="1"/>
  <c r="E554" i="1"/>
  <c r="E964" i="1"/>
  <c r="E1483" i="1"/>
  <c r="E887" i="1"/>
  <c r="E287" i="1"/>
  <c r="E1145" i="1"/>
  <c r="E153" i="1"/>
  <c r="E365" i="1"/>
  <c r="E1116" i="1"/>
  <c r="E68" i="1"/>
  <c r="E259" i="1"/>
  <c r="E1099" i="1"/>
  <c r="E362" i="1"/>
  <c r="E379" i="1"/>
  <c r="E664" i="1"/>
  <c r="E695" i="1"/>
  <c r="E819" i="1"/>
  <c r="E1870" i="1"/>
  <c r="E586" i="1"/>
  <c r="E1130" i="1"/>
  <c r="E167" i="1"/>
  <c r="E333" i="1"/>
  <c r="E841" i="1"/>
  <c r="E888" i="1"/>
  <c r="E873" i="1"/>
  <c r="E1324" i="1"/>
  <c r="E1786" i="1"/>
  <c r="E1981" i="1"/>
  <c r="E140" i="1"/>
  <c r="E1272" i="1"/>
  <c r="E1424" i="1"/>
  <c r="E1654" i="1"/>
  <c r="E504" i="1"/>
  <c r="E962" i="1"/>
  <c r="E1306" i="1"/>
  <c r="E1817" i="1"/>
  <c r="E61" i="1"/>
  <c r="E798" i="1"/>
  <c r="E1848" i="1"/>
  <c r="E426" i="1"/>
  <c r="E747" i="1"/>
  <c r="E1442" i="1"/>
  <c r="E1623" i="1"/>
  <c r="E1942" i="1"/>
  <c r="E1114" i="1"/>
  <c r="E1760" i="1"/>
  <c r="E396" i="1"/>
  <c r="E568" i="1"/>
  <c r="E1693" i="1"/>
  <c r="E1906" i="1"/>
  <c r="E1443" i="1"/>
  <c r="E1941" i="1"/>
  <c r="E457" i="1"/>
  <c r="E603" i="1"/>
  <c r="E724" i="1"/>
  <c r="E767" i="1"/>
  <c r="E986" i="1"/>
  <c r="E1093" i="1"/>
  <c r="E1663" i="1"/>
  <c r="E297" i="1"/>
  <c r="E1368" i="1"/>
  <c r="E1952" i="1"/>
  <c r="E706" i="1"/>
  <c r="E817" i="1"/>
  <c r="E1579" i="1"/>
  <c r="E169" i="1"/>
  <c r="E1072" i="1"/>
  <c r="E1095" i="1"/>
  <c r="E742" i="1"/>
  <c r="E1113" i="1"/>
  <c r="E1224" i="1"/>
  <c r="E1302" i="1"/>
  <c r="E730" i="1"/>
  <c r="E1674" i="1"/>
  <c r="E1885" i="1"/>
  <c r="E513" i="1"/>
  <c r="E1362" i="1"/>
  <c r="E1609" i="1"/>
  <c r="E314" i="1"/>
  <c r="E341" i="1"/>
  <c r="E54" i="1"/>
  <c r="E1313" i="1"/>
  <c r="E148" i="1"/>
  <c r="E196" i="1"/>
  <c r="E743" i="1"/>
  <c r="E1268" i="1"/>
  <c r="E401" i="1"/>
  <c r="E1009" i="1"/>
  <c r="E1655" i="1"/>
  <c r="E1758" i="1"/>
  <c r="E942" i="1"/>
  <c r="E1083" i="1"/>
  <c r="E1491" i="1"/>
  <c r="E53" i="1"/>
  <c r="E302" i="1"/>
  <c r="E515" i="1"/>
  <c r="E668" i="1"/>
  <c r="E969" i="1"/>
  <c r="E1572" i="1"/>
  <c r="E1878" i="1"/>
  <c r="E1892" i="1"/>
  <c r="E423" i="1"/>
  <c r="E963" i="1"/>
  <c r="E1013" i="1"/>
  <c r="E1192" i="1"/>
  <c r="E1231" i="1"/>
  <c r="E1567" i="1"/>
  <c r="E488" i="1"/>
  <c r="E571" i="1"/>
  <c r="E580" i="1"/>
  <c r="E691" i="1"/>
  <c r="E806" i="1"/>
  <c r="E807" i="1"/>
  <c r="E1831" i="1"/>
  <c r="E750" i="1"/>
  <c r="E881" i="1"/>
  <c r="E1425" i="1"/>
  <c r="E629" i="1"/>
  <c r="E1053" i="1"/>
  <c r="E1928" i="1"/>
  <c r="E330" i="1"/>
  <c r="E475" i="1"/>
  <c r="E613" i="1"/>
  <c r="E640" i="1"/>
  <c r="E996" i="1"/>
  <c r="E1596" i="1"/>
  <c r="E1641" i="1"/>
  <c r="E34" i="1"/>
  <c r="E134" i="1"/>
  <c r="E477" i="1"/>
  <c r="E1614" i="1"/>
  <c r="E47" i="1"/>
  <c r="E8" i="1"/>
  <c r="E64" i="1"/>
  <c r="E161" i="1"/>
  <c r="E711" i="1"/>
  <c r="E770" i="1"/>
  <c r="E908" i="1"/>
  <c r="E1206" i="1"/>
  <c r="E1642" i="1"/>
  <c r="E141" i="1"/>
  <c r="E594" i="1"/>
  <c r="E2001" i="1"/>
  <c r="E118" i="1"/>
  <c r="E192" i="1"/>
  <c r="E578" i="1"/>
  <c r="E716" i="1"/>
  <c r="E722" i="1"/>
  <c r="E1639" i="1"/>
  <c r="E1955" i="1"/>
  <c r="E85" i="1"/>
  <c r="E496" i="1"/>
  <c r="E756" i="1"/>
  <c r="E1516" i="1"/>
  <c r="E200" i="1"/>
  <c r="E1479" i="1"/>
  <c r="E1550" i="1"/>
  <c r="E517" i="1"/>
  <c r="E663" i="1"/>
  <c r="E763" i="1"/>
  <c r="E791" i="1"/>
  <c r="E1581" i="1"/>
  <c r="E529" i="1"/>
  <c r="E531" i="1"/>
  <c r="E597" i="1"/>
  <c r="E646" i="1"/>
  <c r="E1019" i="1"/>
  <c r="E1127" i="1"/>
  <c r="E1409" i="1"/>
  <c r="E1435" i="1"/>
  <c r="E1806" i="1"/>
  <c r="E1915" i="1"/>
  <c r="E1974" i="1"/>
  <c r="E181" i="1"/>
  <c r="E761" i="1"/>
  <c r="E1412" i="1"/>
  <c r="E1438" i="1"/>
  <c r="E1573" i="1"/>
  <c r="E1937" i="1"/>
  <c r="E481" i="1"/>
  <c r="E708" i="1"/>
  <c r="E1005" i="1"/>
  <c r="E1020" i="1"/>
  <c r="E1071" i="1"/>
  <c r="E1386" i="1"/>
  <c r="E1520" i="1"/>
  <c r="E1777" i="1"/>
  <c r="E58" i="1"/>
  <c r="E81" i="1"/>
  <c r="E245" i="1"/>
  <c r="E319" i="1"/>
  <c r="E344" i="1"/>
  <c r="E885" i="1"/>
  <c r="E906" i="1"/>
  <c r="E916" i="1"/>
  <c r="E987" i="1"/>
  <c r="E1186" i="1"/>
  <c r="E944" i="1"/>
  <c r="E1416" i="1"/>
  <c r="E1523" i="1"/>
  <c r="E263" i="1"/>
  <c r="E444" i="1"/>
  <c r="E1473" i="1"/>
  <c r="E1560" i="1"/>
  <c r="E1586" i="1"/>
  <c r="E1636" i="1"/>
  <c r="E1703" i="1"/>
  <c r="E112" i="1"/>
  <c r="E255" i="1"/>
  <c r="E445" i="1"/>
  <c r="E833" i="1"/>
  <c r="E858" i="1"/>
  <c r="E1803" i="1"/>
  <c r="E2000" i="1"/>
  <c r="E1126" i="1"/>
  <c r="E1598" i="1"/>
  <c r="E1701" i="1"/>
  <c r="E1990" i="1"/>
  <c r="E1140" i="1"/>
  <c r="E1559" i="1"/>
  <c r="E18" i="1"/>
  <c r="E311" i="1"/>
  <c r="E512" i="1"/>
  <c r="E1470" i="1"/>
  <c r="E176" i="1"/>
  <c r="E766" i="1"/>
  <c r="E973" i="1"/>
  <c r="E1136" i="1"/>
  <c r="E1147" i="1"/>
  <c r="E1787" i="1"/>
  <c r="E1252" i="1"/>
  <c r="E1633" i="1"/>
  <c r="E592" i="1"/>
  <c r="E838" i="1"/>
  <c r="E1248" i="1"/>
  <c r="E1279" i="1"/>
  <c r="E1566" i="1"/>
  <c r="E1978" i="1"/>
  <c r="E124" i="1"/>
  <c r="E936" i="1"/>
  <c r="E1253" i="1"/>
  <c r="E1631" i="1"/>
  <c r="E1685" i="1"/>
  <c r="E1999" i="1"/>
  <c r="E151" i="1"/>
  <c r="E246" i="1"/>
  <c r="E666" i="1"/>
  <c r="E1085" i="1"/>
  <c r="E1142" i="1"/>
  <c r="E1427" i="1"/>
  <c r="E612" i="1"/>
  <c r="E406" i="1"/>
  <c r="E431" i="1"/>
  <c r="E440" i="1"/>
  <c r="E467" i="1"/>
  <c r="E723" i="1"/>
  <c r="E516" i="1"/>
  <c r="E1762" i="1"/>
  <c r="E1989" i="1"/>
  <c r="E569" i="1"/>
  <c r="E982" i="1"/>
  <c r="E1097" i="1"/>
  <c r="E1370" i="1"/>
  <c r="E375" i="1"/>
  <c r="E452" i="1"/>
  <c r="E702" i="1"/>
  <c r="E897" i="1"/>
  <c r="E1208" i="1"/>
  <c r="E1202" i="1"/>
  <c r="E1383" i="1"/>
  <c r="E1790" i="1"/>
  <c r="E42" i="1"/>
  <c r="E1080" i="1"/>
  <c r="E1517" i="1"/>
  <c r="E458" i="1"/>
  <c r="E912" i="1"/>
  <c r="E1042" i="1"/>
  <c r="E315" i="1"/>
  <c r="E672" i="1"/>
  <c r="E914" i="1"/>
  <c r="E979" i="1"/>
  <c r="E235" i="1"/>
  <c r="E565" i="1"/>
  <c r="E991" i="1"/>
  <c r="E1718" i="1"/>
  <c r="E802" i="1"/>
  <c r="E1158" i="1"/>
  <c r="E435" i="1"/>
  <c r="E1333" i="1"/>
  <c r="E1882" i="1"/>
  <c r="E260" i="1"/>
  <c r="E342" i="1"/>
  <c r="E1006" i="1"/>
  <c r="E1837" i="1"/>
  <c r="E75" i="1"/>
  <c r="E1699" i="1"/>
  <c r="E1725" i="1"/>
  <c r="E1901" i="1"/>
  <c r="E12" i="1"/>
  <c r="E368" i="1"/>
  <c r="E854" i="1"/>
  <c r="E1376" i="1"/>
  <c r="E1991" i="1"/>
  <c r="E824" i="1"/>
  <c r="E155" i="1"/>
  <c r="E1210" i="1"/>
  <c r="E1299" i="1"/>
  <c r="E971" i="1"/>
  <c r="E1311" i="1"/>
  <c r="E1315" i="1"/>
  <c r="E1406" i="1"/>
  <c r="E1533" i="1"/>
  <c r="E402" i="1"/>
  <c r="E764" i="1"/>
  <c r="E1339" i="1"/>
  <c r="E1477" i="1"/>
  <c r="E1628" i="1"/>
  <c r="E1805" i="1"/>
  <c r="E128" i="1"/>
  <c r="E902" i="1"/>
  <c r="E1552" i="1"/>
  <c r="E1717" i="1"/>
  <c r="E121" i="1"/>
  <c r="E414" i="1"/>
  <c r="E437" i="1"/>
  <c r="E1607" i="1"/>
  <c r="E1977" i="1"/>
  <c r="E23" i="1"/>
  <c r="E547" i="1"/>
  <c r="E1044" i="1"/>
  <c r="E1457" i="1"/>
  <c r="E316" i="1"/>
  <c r="E903" i="1"/>
  <c r="E1584" i="1"/>
  <c r="E1687" i="1"/>
  <c r="E1949" i="1"/>
  <c r="E225" i="1"/>
  <c r="E468" i="1"/>
  <c r="E1993" i="1"/>
  <c r="E101" i="1"/>
  <c r="E149" i="1"/>
  <c r="E689" i="1"/>
  <c r="E1092" i="1"/>
  <c r="E1459" i="1"/>
  <c r="E1733" i="1"/>
  <c r="E1751" i="1"/>
  <c r="E657" i="1"/>
  <c r="E1500" i="1"/>
  <c r="E1796" i="1"/>
  <c r="E1826" i="1"/>
  <c r="E166" i="1"/>
  <c r="E479" i="1"/>
  <c r="E676" i="1"/>
  <c r="E1418" i="1"/>
  <c r="E439" i="1"/>
  <c r="E186" i="1"/>
  <c r="E549" i="1"/>
  <c r="E1133" i="1"/>
  <c r="E1527" i="1"/>
  <c r="E1539" i="1"/>
  <c r="E1740" i="1"/>
  <c r="E1801" i="1"/>
  <c r="E288" i="1"/>
  <c r="E395" i="1"/>
  <c r="E694" i="1"/>
  <c r="E935" i="1"/>
  <c r="E939" i="1"/>
  <c r="E735" i="1"/>
  <c r="E1105" i="1"/>
  <c r="E1163" i="1"/>
  <c r="E1398" i="1"/>
  <c r="E1399" i="1"/>
  <c r="E383" i="1"/>
  <c r="E521" i="1"/>
  <c r="E911" i="1"/>
  <c r="E1051" i="1"/>
  <c r="E1336" i="1"/>
  <c r="E1490" i="1"/>
  <c r="E1513" i="1"/>
  <c r="E1742" i="1"/>
  <c r="E595" i="1"/>
  <c r="E622" i="1"/>
  <c r="E1774" i="1"/>
  <c r="E630" i="1"/>
  <c r="E1036" i="1"/>
  <c r="E1070" i="1"/>
  <c r="E1643" i="1"/>
  <c r="E1645" i="1"/>
  <c r="E1680" i="1"/>
  <c r="E1816" i="1"/>
  <c r="E662" i="1"/>
  <c r="E1388" i="1"/>
  <c r="E1761" i="1"/>
  <c r="E1811" i="1"/>
  <c r="E487" i="1"/>
  <c r="E738" i="1"/>
  <c r="E1323" i="1"/>
  <c r="E218" i="1"/>
  <c r="E249" i="1"/>
  <c r="E573" i="1"/>
  <c r="E827" i="1"/>
  <c r="E852" i="1"/>
  <c r="E984" i="1"/>
  <c r="E1530" i="1"/>
  <c r="E1561" i="1"/>
  <c r="E86" i="1"/>
  <c r="E266" i="1"/>
  <c r="E1123" i="1"/>
  <c r="E1850" i="1"/>
  <c r="E509" i="1"/>
  <c r="E1255" i="1"/>
  <c r="E1408" i="1"/>
  <c r="E1583" i="1"/>
  <c r="E1887" i="1"/>
  <c r="E1973" i="1"/>
  <c r="E688" i="1"/>
  <c r="E114" i="1"/>
  <c r="E533" i="1"/>
  <c r="E1018" i="1"/>
  <c r="E1146" i="1"/>
  <c r="E1617" i="1"/>
  <c r="E1838" i="1"/>
  <c r="E93" i="1"/>
  <c r="E419" i="1"/>
  <c r="E450" i="1"/>
  <c r="E792" i="1"/>
  <c r="E1301" i="1"/>
  <c r="E1935" i="1"/>
  <c r="E1983" i="1"/>
  <c r="E1997" i="1"/>
  <c r="E95" i="1"/>
  <c r="E208" i="1"/>
  <c r="E228" i="1"/>
  <c r="E240" i="1"/>
  <c r="E283" i="1"/>
  <c r="E400" i="1"/>
  <c r="E790" i="1"/>
  <c r="E983" i="1"/>
  <c r="E1090" i="1"/>
  <c r="E1707" i="1"/>
  <c r="E726" i="1"/>
  <c r="E965" i="1"/>
  <c r="E1300" i="1"/>
  <c r="E1326" i="1"/>
  <c r="E669" i="1"/>
  <c r="E1575" i="1"/>
  <c r="E30" i="1"/>
  <c r="E1565" i="1"/>
  <c r="E1570" i="1"/>
  <c r="E82" i="1"/>
  <c r="E321" i="1"/>
  <c r="E347" i="1"/>
  <c r="E454" i="1"/>
  <c r="E596" i="1"/>
  <c r="E876" i="1"/>
  <c r="E1096" i="1"/>
  <c r="E1852" i="1"/>
  <c r="E369" i="1"/>
  <c r="E626" i="1"/>
  <c r="E1446" i="1"/>
  <c r="E1492" i="1"/>
  <c r="E37" i="1"/>
  <c r="E67" i="1"/>
  <c r="E486" i="1"/>
  <c r="E556" i="1"/>
  <c r="E576" i="1"/>
  <c r="E1256" i="1"/>
  <c r="E1422" i="1"/>
  <c r="E1965" i="1"/>
  <c r="E48" i="1"/>
  <c r="E713" i="1"/>
  <c r="E740" i="1"/>
  <c r="E1307" i="1"/>
  <c r="E1723" i="1"/>
  <c r="E1840" i="1"/>
  <c r="E217" i="1"/>
  <c r="E774" i="1"/>
  <c r="E1059" i="1"/>
  <c r="E1169" i="1"/>
  <c r="E1289" i="1"/>
  <c r="E1390" i="1"/>
  <c r="E1407" i="1"/>
  <c r="E194" i="1"/>
  <c r="E268" i="1"/>
  <c r="E301" i="1"/>
  <c r="E384" i="1"/>
  <c r="E638" i="1"/>
  <c r="E853" i="1"/>
  <c r="E1234" i="1"/>
  <c r="E1543" i="1"/>
  <c r="E59" i="1"/>
  <c r="E959" i="1"/>
  <c r="E1551" i="1"/>
  <c r="E1905" i="1"/>
  <c r="E1489" i="1"/>
  <c r="E142" i="1"/>
  <c r="E147" i="1"/>
  <c r="E294" i="1"/>
  <c r="E446" i="1"/>
  <c r="E1218" i="1"/>
  <c r="E1469" i="1"/>
  <c r="E1695" i="1"/>
  <c r="E1714" i="1"/>
  <c r="E219" i="1"/>
  <c r="E621" i="1"/>
  <c r="E793" i="1"/>
  <c r="E1179" i="1"/>
  <c r="E1281" i="1"/>
  <c r="E447" i="1"/>
  <c r="E1112" i="1"/>
  <c r="E1354" i="1"/>
  <c r="E244" i="1"/>
  <c r="E651" i="1"/>
  <c r="E1547" i="1"/>
  <c r="E495" i="1"/>
  <c r="E880" i="1"/>
  <c r="E1331" i="1"/>
  <c r="E1532" i="1"/>
  <c r="E392" i="1"/>
  <c r="E660" i="1"/>
  <c r="E1731" i="1"/>
  <c r="E388" i="1"/>
  <c r="E1144" i="1"/>
  <c r="E1164" i="1"/>
  <c r="E1251" i="1"/>
  <c r="E601" i="1"/>
  <c r="E1135" i="1"/>
  <c r="E1448" i="1"/>
  <c r="E1518" i="1"/>
  <c r="E701" i="1"/>
  <c r="E1069" i="1"/>
  <c r="E1537" i="1"/>
  <c r="E1610" i="1"/>
  <c r="E1713" i="1"/>
  <c r="E1743" i="1"/>
  <c r="E1956" i="1"/>
  <c r="E15" i="1"/>
  <c r="E162" i="1"/>
  <c r="E690" i="1"/>
  <c r="E961" i="1"/>
  <c r="E1589" i="1"/>
  <c r="E1667" i="1"/>
  <c r="E271" i="1"/>
  <c r="E1244" i="1"/>
  <c r="E78" i="1"/>
  <c r="E349" i="1"/>
  <c r="E945" i="1"/>
  <c r="E1377" i="1"/>
  <c r="E1522" i="1"/>
  <c r="E1770" i="1"/>
  <c r="E1895" i="1"/>
  <c r="E1963" i="1"/>
  <c r="E385" i="1"/>
  <c r="E523" i="1"/>
  <c r="E1015" i="1"/>
  <c r="E1768" i="1"/>
  <c r="E28" i="1"/>
  <c r="E538" i="1"/>
  <c r="E567" i="1"/>
  <c r="E1672" i="1"/>
  <c r="E172" i="1"/>
  <c r="E491" i="1"/>
  <c r="E604" i="1"/>
  <c r="E1001" i="1"/>
  <c r="E1054" i="1"/>
  <c r="E1894" i="1"/>
  <c r="E105" i="1"/>
  <c r="E257" i="1"/>
  <c r="E748" i="1"/>
  <c r="E801" i="1"/>
  <c r="E863" i="1"/>
  <c r="E1745" i="1"/>
  <c r="E619" i="1"/>
  <c r="E757" i="1"/>
  <c r="E918" i="1"/>
  <c r="E1413" i="1"/>
  <c r="E1696" i="1"/>
  <c r="E1984" i="1"/>
  <c r="E251" i="1"/>
  <c r="E583" i="1"/>
  <c r="E773" i="1"/>
  <c r="E1284" i="1"/>
  <c r="E1535" i="1"/>
  <c r="E1661" i="1"/>
  <c r="E16" i="1"/>
  <c r="E63" i="1"/>
  <c r="E173" i="1"/>
  <c r="E353" i="1"/>
  <c r="E909" i="1"/>
  <c r="E1692" i="1"/>
  <c r="E1927" i="1"/>
  <c r="E87" i="1"/>
  <c r="E154" i="1"/>
  <c r="E1003" i="1"/>
  <c r="E1060" i="1"/>
  <c r="E1308" i="1"/>
  <c r="E1893" i="1"/>
  <c r="E1982" i="1"/>
  <c r="E1352" i="1"/>
  <c r="E1785" i="1"/>
  <c r="E673" i="1"/>
  <c r="E1037" i="1"/>
  <c r="E1794" i="1"/>
  <c r="E65" i="1"/>
  <c r="E632" i="1"/>
  <c r="E636" i="1"/>
  <c r="E732" i="1"/>
  <c r="E771" i="1"/>
  <c r="E1536" i="1"/>
  <c r="E572" i="1"/>
  <c r="E685" i="1"/>
  <c r="E144" i="1"/>
  <c r="E207" i="1"/>
  <c r="E772" i="1"/>
  <c r="E907" i="1"/>
  <c r="E1347" i="1"/>
  <c r="E715" i="1"/>
  <c r="E1247" i="1"/>
  <c r="E1437" i="1"/>
  <c r="E1555" i="1"/>
  <c r="E1979" i="1"/>
  <c r="E877" i="1"/>
  <c r="E1068" i="1"/>
  <c r="E160" i="1"/>
  <c r="E1153" i="1"/>
  <c r="E1505" i="1"/>
  <c r="E71" i="1"/>
  <c r="E74" i="1"/>
  <c r="E133" i="1"/>
  <c r="E811" i="1"/>
  <c r="E1139" i="1"/>
  <c r="E1381" i="1"/>
  <c r="E497" i="1"/>
  <c r="E921" i="1"/>
  <c r="E1601" i="1"/>
  <c r="E413" i="1"/>
  <c r="E862" i="1"/>
  <c r="E990" i="1"/>
  <c r="E1191" i="1"/>
  <c r="E1810" i="1"/>
  <c r="E1839" i="1"/>
  <c r="E1938" i="1"/>
  <c r="E33" i="1"/>
  <c r="E332" i="1"/>
  <c r="E398" i="1"/>
  <c r="E1078" i="1"/>
  <c r="E1086" i="1"/>
  <c r="E1576" i="1"/>
  <c r="E1766" i="1"/>
  <c r="E1824" i="1"/>
  <c r="E1897" i="1"/>
  <c r="E382" i="1"/>
  <c r="E634" i="1"/>
  <c r="E797" i="1"/>
  <c r="E799" i="1"/>
  <c r="E808" i="1"/>
  <c r="E864" i="1"/>
  <c r="E1872" i="1"/>
  <c r="E470" i="1"/>
  <c r="E999" i="1"/>
  <c r="E27" i="1"/>
  <c r="E175" i="1"/>
  <c r="E1008" i="1"/>
  <c r="E1184" i="1"/>
  <c r="E1227" i="1"/>
  <c r="E1587" i="1"/>
  <c r="E1644" i="1"/>
  <c r="E1793" i="1"/>
  <c r="E1886" i="1"/>
  <c r="E39" i="1"/>
  <c r="E258" i="1"/>
  <c r="E393" i="1"/>
  <c r="E725" i="1"/>
  <c r="E1451" i="1"/>
  <c r="E1465" i="1"/>
  <c r="E1221" i="1"/>
  <c r="E1228" i="1"/>
  <c r="E786" i="1"/>
  <c r="E844" i="1"/>
  <c r="E1314" i="1"/>
  <c r="E1909" i="1"/>
  <c r="E312" i="1"/>
  <c r="E707" i="1"/>
  <c r="E1423" i="1"/>
  <c r="E647" i="1"/>
  <c r="E1986" i="1"/>
  <c r="E280" i="1"/>
  <c r="E355" i="1"/>
  <c r="E937" i="1"/>
  <c r="E1194" i="1"/>
  <c r="E1382" i="1"/>
  <c r="E1776" i="1"/>
  <c r="E658" i="1"/>
  <c r="E1449" i="1"/>
  <c r="E1475" i="1"/>
  <c r="E1823" i="1"/>
  <c r="E1875" i="1"/>
  <c r="E265" i="1"/>
  <c r="E1073" i="1"/>
  <c r="E1082" i="1"/>
  <c r="E1091" i="1"/>
  <c r="E1117" i="1"/>
  <c r="E1292" i="1"/>
  <c r="E1345" i="1"/>
  <c r="E955" i="1"/>
  <c r="E1220" i="1"/>
  <c r="E372" i="1"/>
  <c r="E966" i="1"/>
  <c r="E127" i="1"/>
  <c r="E183" i="1"/>
  <c r="E191" i="1"/>
  <c r="E409" i="1"/>
  <c r="E593" i="1"/>
  <c r="E751" i="1"/>
  <c r="E1709" i="1"/>
  <c r="E44" i="1"/>
  <c r="E1089" i="1"/>
  <c r="E1394" i="1"/>
  <c r="E239" i="1"/>
  <c r="E1356" i="1"/>
  <c r="E1359" i="1"/>
  <c r="E449" i="1"/>
  <c r="E1074" i="1"/>
  <c r="E1402" i="1"/>
  <c r="E1525" i="1"/>
  <c r="E1943" i="1"/>
  <c r="E100" i="1"/>
  <c r="E230" i="1"/>
  <c r="E247" i="1"/>
  <c r="E442" i="1"/>
  <c r="E518" i="1"/>
  <c r="E51" i="1"/>
  <c r="E839" i="1"/>
  <c r="E188" i="1"/>
  <c r="E189" i="1"/>
  <c r="E637" i="1"/>
  <c r="E1914" i="1"/>
  <c r="E1920" i="1"/>
  <c r="E163" i="1"/>
  <c r="E322" i="1"/>
  <c r="E652" i="1"/>
  <c r="E653" i="1"/>
  <c r="E781" i="1"/>
  <c r="E898" i="1"/>
  <c r="E1103" i="1"/>
  <c r="E1111" i="1"/>
  <c r="E1447" i="1"/>
  <c r="E1624" i="1"/>
  <c r="E1630" i="1"/>
  <c r="E171" i="1"/>
  <c r="E649" i="1"/>
  <c r="E96" i="1"/>
  <c r="E499" i="1"/>
  <c r="E528" i="1"/>
  <c r="E1501" i="1"/>
  <c r="E1588" i="1"/>
  <c r="E1903" i="1"/>
  <c r="E438" i="1"/>
  <c r="E755" i="1"/>
  <c r="E1049" i="1"/>
  <c r="E1445" i="1"/>
  <c r="E104" i="1"/>
  <c r="E1120" i="1"/>
  <c r="E1215" i="1"/>
  <c r="E1242" i="1"/>
  <c r="E1521" i="1"/>
  <c r="E1690" i="1"/>
  <c r="E1746" i="1"/>
  <c r="E92" i="1"/>
  <c r="E204" i="1"/>
  <c r="E386" i="1"/>
  <c r="E967" i="1"/>
  <c r="E1188" i="1"/>
  <c r="E1753" i="1"/>
  <c r="E1820" i="1"/>
  <c r="E178" i="1"/>
  <c r="E313" i="1"/>
  <c r="E677" i="1"/>
  <c r="E693" i="1"/>
  <c r="E428" i="1"/>
  <c r="E485" i="1"/>
  <c r="E776" i="1"/>
  <c r="E1246" i="1"/>
  <c r="E1355" i="1"/>
  <c r="E94" i="1"/>
  <c r="E209" i="1"/>
  <c r="E304" i="1"/>
  <c r="E625" i="1"/>
  <c r="E1017" i="1"/>
  <c r="E1077" i="1"/>
  <c r="E1177" i="1"/>
  <c r="E1312" i="1"/>
  <c r="E1571" i="1"/>
  <c r="E1658" i="1"/>
  <c r="E226" i="1"/>
  <c r="E1108" i="1"/>
  <c r="E1651" i="1"/>
  <c r="E1834" i="1"/>
  <c r="E1035" i="1"/>
  <c r="E1050" i="1"/>
  <c r="E1700" i="1"/>
  <c r="E1798" i="1"/>
  <c r="E1843" i="1"/>
  <c r="E1026" i="1"/>
  <c r="E1480" i="1"/>
  <c r="E1900" i="1"/>
  <c r="E484" i="1"/>
  <c r="E575" i="1"/>
  <c r="E307" i="1"/>
  <c r="E328" i="1"/>
  <c r="E812" i="1"/>
  <c r="E1626" i="1"/>
  <c r="E857" i="1"/>
  <c r="E1346" i="1"/>
  <c r="E1953" i="1"/>
  <c r="E1966" i="1"/>
  <c r="E14" i="1"/>
  <c r="E139" i="1"/>
  <c r="E656" i="1"/>
  <c r="E975" i="1"/>
  <c r="E1129" i="1"/>
  <c r="E1148" i="1"/>
  <c r="E1660" i="1"/>
  <c r="E1711" i="1"/>
  <c r="E1969" i="1"/>
  <c r="E1282" i="1"/>
  <c r="E1582" i="1"/>
  <c r="E232" i="1"/>
  <c r="E459" i="1"/>
  <c r="E540" i="1"/>
  <c r="E541" i="1"/>
  <c r="E558" i="1"/>
  <c r="E970" i="1"/>
  <c r="E1669" i="1"/>
  <c r="E1812" i="1"/>
  <c r="E363" i="1"/>
  <c r="E1032" i="1"/>
  <c r="E1161" i="1"/>
  <c r="E1195" i="1"/>
  <c r="E1526" i="1"/>
  <c r="E70" i="1"/>
  <c r="E199" i="1"/>
  <c r="E272" i="1"/>
  <c r="E505" i="1"/>
  <c r="E1429" i="1"/>
  <c r="E816" i="1"/>
  <c r="E910" i="1"/>
  <c r="E1756" i="1"/>
  <c r="E1767" i="1"/>
  <c r="E1972" i="1"/>
  <c r="E832" i="1"/>
  <c r="E995" i="1"/>
  <c r="E1426" i="1"/>
  <c r="E1608" i="1"/>
  <c r="E1616" i="1"/>
  <c r="E1747" i="1"/>
  <c r="E1995" i="1"/>
  <c r="E687" i="1"/>
  <c r="E834" i="1"/>
  <c r="E872" i="1"/>
  <c r="E1204" i="1"/>
  <c r="E1441" i="1"/>
  <c r="E1613" i="1"/>
  <c r="E331" i="1"/>
  <c r="E650" i="1"/>
  <c r="E1171" i="1"/>
  <c r="E1395" i="1"/>
  <c r="E1877" i="1"/>
  <c r="E1923" i="1"/>
  <c r="E35" i="1"/>
  <c r="E803" i="1"/>
  <c r="E883" i="1"/>
  <c r="E892" i="1"/>
  <c r="E1498" i="1"/>
  <c r="E31" i="1"/>
  <c r="E552" i="1"/>
  <c r="E1468" i="1"/>
  <c r="E1853" i="1"/>
  <c r="E1884" i="1"/>
  <c r="E1987" i="1"/>
  <c r="E830" i="1"/>
  <c r="E1061" i="1"/>
  <c r="E1067" i="1"/>
  <c r="E1154" i="1"/>
  <c r="E1548" i="1"/>
  <c r="E1728" i="1"/>
  <c r="E90" i="1"/>
  <c r="E108" i="1"/>
  <c r="E125" i="1"/>
  <c r="E195" i="1"/>
  <c r="E364" i="1"/>
  <c r="E482" i="1"/>
  <c r="E608" i="1"/>
  <c r="E610" i="1"/>
  <c r="E623" i="1"/>
  <c r="E1716" i="1"/>
  <c r="E1934" i="1"/>
  <c r="E539" i="1"/>
  <c r="E681" i="1"/>
  <c r="E1029" i="1"/>
  <c r="E1495" i="1"/>
  <c r="E1605" i="1"/>
  <c r="E1666" i="1"/>
  <c r="E1748" i="1"/>
  <c r="E1871" i="1"/>
  <c r="E462" i="1"/>
  <c r="E476" i="1"/>
  <c r="E809" i="1"/>
  <c r="E933" i="1"/>
  <c r="E1357" i="1"/>
  <c r="E1452" i="1"/>
  <c r="E1763" i="1"/>
  <c r="E1821" i="1"/>
  <c r="E417" i="1"/>
  <c r="E705" i="1"/>
  <c r="E848" i="1"/>
  <c r="E1478" i="1"/>
  <c r="E1809" i="1"/>
  <c r="E1851" i="1"/>
  <c r="E1867" i="1"/>
  <c r="E256" i="1"/>
  <c r="E493" i="1"/>
  <c r="E544" i="1"/>
  <c r="E366" i="1"/>
  <c r="E884" i="1"/>
  <c r="E1076" i="1"/>
  <c r="E1266" i="1"/>
  <c r="E1715" i="1"/>
  <c r="E1721" i="1"/>
  <c r="E243" i="1"/>
  <c r="E326" i="1"/>
  <c r="E358" i="1"/>
  <c r="E508" i="1"/>
  <c r="E765" i="1"/>
  <c r="E818" i="1"/>
  <c r="E1098" i="1"/>
  <c r="E1420" i="1"/>
  <c r="E1771" i="1"/>
  <c r="E387" i="1"/>
  <c r="E607" i="1"/>
  <c r="E782" i="1"/>
  <c r="E836" i="1"/>
  <c r="E1115" i="1"/>
  <c r="E1563" i="1"/>
  <c r="E1757" i="1"/>
  <c r="E1962" i="1"/>
  <c r="E683" i="1"/>
  <c r="E775" i="1"/>
  <c r="E788" i="1"/>
  <c r="E869" i="1"/>
  <c r="E980" i="1"/>
  <c r="E1788" i="1"/>
  <c r="E1836" i="1"/>
  <c r="E84" i="1"/>
  <c r="E234" i="1"/>
  <c r="E432" i="1"/>
  <c r="E1062" i="1"/>
  <c r="E1084" i="1"/>
  <c r="E1254" i="1"/>
  <c r="E737" i="1"/>
  <c r="E1212" i="1"/>
  <c r="E1303" i="1"/>
  <c r="E1481" i="1"/>
  <c r="E1764" i="1"/>
  <c r="E371" i="1"/>
  <c r="E645" i="1"/>
  <c r="E919" i="1"/>
  <c r="E309" i="1"/>
  <c r="E510" i="1"/>
  <c r="E721" i="1"/>
  <c r="E1360" i="1"/>
  <c r="E1994" i="1"/>
  <c r="E222" i="1"/>
  <c r="E293" i="1"/>
  <c r="E954" i="1"/>
  <c r="E1364" i="1"/>
  <c r="E1950" i="1"/>
  <c r="E745" i="1"/>
  <c r="E1335" i="1"/>
  <c r="E1686" i="1"/>
  <c r="E566" i="1"/>
  <c r="E665" i="1"/>
  <c r="E823" i="1"/>
  <c r="E1384" i="1"/>
  <c r="E1670" i="1"/>
  <c r="E296" i="1"/>
  <c r="E744" i="1"/>
  <c r="E828" i="1"/>
  <c r="E1464" i="1"/>
  <c r="E1512" i="1"/>
  <c r="E1634" i="1"/>
  <c r="E1025" i="1"/>
  <c r="E1187" i="1"/>
  <c r="E1259" i="1"/>
  <c r="E1531" i="1"/>
  <c r="E1737" i="1"/>
  <c r="E1795" i="1"/>
  <c r="E1847" i="1"/>
  <c r="E560" i="1"/>
  <c r="E899" i="1"/>
  <c r="E1031" i="1"/>
  <c r="E145" i="1"/>
  <c r="E336" i="1"/>
  <c r="E837" i="1"/>
  <c r="E924" i="1"/>
  <c r="E1554" i="1"/>
  <c r="E1951" i="1"/>
  <c r="E216" i="1"/>
  <c r="E460" i="1"/>
  <c r="E525" i="1"/>
  <c r="E718" i="1"/>
  <c r="E795" i="1"/>
  <c r="E875" i="1"/>
  <c r="E1063" i="1"/>
  <c r="E1131" i="1"/>
  <c r="E1274" i="1"/>
  <c r="E1330" i="1"/>
  <c r="E1515" i="1"/>
  <c r="E1705" i="1"/>
  <c r="E1739" i="1"/>
  <c r="E1159" i="1"/>
  <c r="E1216" i="1"/>
  <c r="E1278" i="1"/>
  <c r="E1325" i="1"/>
  <c r="E1328" i="1"/>
  <c r="E974" i="1"/>
  <c r="E1213" i="1"/>
  <c r="E1217" i="1"/>
  <c r="E1291" i="1"/>
  <c r="E1677" i="1"/>
  <c r="E1772" i="1"/>
  <c r="E1830" i="1"/>
  <c r="E211" i="1"/>
  <c r="E952" i="1"/>
  <c r="E1371" i="1"/>
  <c r="E1656" i="1"/>
  <c r="E1913" i="1"/>
  <c r="E500" i="1"/>
  <c r="E599" i="1"/>
  <c r="E1290" i="1"/>
  <c r="E627" i="1"/>
  <c r="E1075" i="1"/>
  <c r="E1287" i="1"/>
  <c r="E821" i="1"/>
  <c r="E1121" i="1"/>
  <c r="E1908" i="1"/>
  <c r="E746" i="1"/>
  <c r="E1201" i="1"/>
  <c r="E1538" i="1"/>
  <c r="E1574" i="1"/>
  <c r="E1694" i="1"/>
  <c r="E448" i="1"/>
  <c r="E752" i="1"/>
  <c r="E822" i="1"/>
  <c r="E968" i="1"/>
  <c r="E1827" i="1"/>
  <c r="E581" i="1"/>
  <c r="E1650" i="1"/>
  <c r="E717" i="1"/>
  <c r="E1389" i="1"/>
  <c r="E1506" i="1"/>
  <c r="E1542" i="1"/>
  <c r="E1860" i="1"/>
  <c r="E741" i="1"/>
  <c r="E1391" i="1"/>
  <c r="E1697" i="1"/>
  <c r="E80" i="1"/>
  <c r="E98" i="1"/>
  <c r="E376" i="1"/>
  <c r="E494" i="1"/>
  <c r="E1293" i="1"/>
  <c r="E1813" i="1"/>
  <c r="E1168" i="1"/>
  <c r="E1190" i="1"/>
  <c r="E1833" i="1"/>
  <c r="E472" i="1"/>
  <c r="E1079" i="1"/>
  <c r="E1337" i="1"/>
  <c r="E1365" i="1"/>
  <c r="E1759" i="1"/>
  <c r="E1889" i="1"/>
  <c r="E4" i="1"/>
  <c r="E10" i="1"/>
  <c r="E667" i="1"/>
  <c r="E678" i="1"/>
  <c r="E1684" i="1"/>
  <c r="E1998" i="1"/>
  <c r="E3" i="1"/>
  <c r="E1604" i="1"/>
  <c r="E1732" i="1"/>
  <c r="E542" i="1"/>
  <c r="E692" i="1"/>
  <c r="E800" i="1"/>
  <c r="E1310" i="1"/>
  <c r="E1493" i="1"/>
  <c r="E1600" i="1"/>
  <c r="E60" i="1"/>
  <c r="E380" i="1"/>
  <c r="E466" i="1"/>
  <c r="E616" i="1"/>
  <c r="E641" i="1"/>
  <c r="E1014" i="1"/>
  <c r="E1580" i="1"/>
  <c r="E1750" i="1"/>
  <c r="E1916" i="1"/>
  <c r="E135" i="1"/>
  <c r="E674" i="1"/>
  <c r="E736" i="1"/>
  <c r="E1784" i="1"/>
  <c r="E284" i="1"/>
  <c r="E411" i="1"/>
  <c r="E927" i="1"/>
  <c r="E1033" i="1"/>
  <c r="E1180" i="1"/>
  <c r="E1261" i="1"/>
  <c r="E1577" i="1"/>
  <c r="E1929" i="1"/>
  <c r="E367" i="1"/>
  <c r="E1176" i="1"/>
  <c r="E46" i="1"/>
  <c r="E1385" i="1"/>
  <c r="E1541" i="1"/>
  <c r="E9" i="1"/>
  <c r="E273" i="1"/>
  <c r="E889" i="1"/>
  <c r="E1021" i="1"/>
  <c r="E1488" i="1"/>
  <c r="E69" i="1"/>
  <c r="E778" i="1"/>
  <c r="E805" i="1"/>
  <c r="E546" i="1"/>
  <c r="E1165" i="1"/>
  <c r="E671" i="1"/>
  <c r="E734" i="1"/>
  <c r="E1058" i="1"/>
  <c r="E1088" i="1"/>
  <c r="E1741" i="1"/>
  <c r="E1305" i="1"/>
  <c r="E1627" i="1"/>
  <c r="E1832" i="1"/>
  <c r="E905" i="1"/>
  <c r="E1967" i="1"/>
  <c r="E1156" i="1"/>
  <c r="E1198" i="1"/>
  <c r="E618" i="1"/>
  <c r="E1214" i="1"/>
  <c r="E1844" i="1"/>
  <c r="E22" i="1"/>
  <c r="E190" i="1"/>
  <c r="E895" i="1"/>
  <c r="E929" i="1"/>
  <c r="E997" i="1"/>
  <c r="E1166" i="1"/>
  <c r="E1405" i="1"/>
  <c r="E1968" i="1"/>
  <c r="E131" i="1"/>
  <c r="E1045" i="1"/>
  <c r="E1648" i="1"/>
  <c r="E1738" i="1"/>
  <c r="E1842" i="1"/>
  <c r="E40" i="1"/>
  <c r="E451" i="1"/>
  <c r="E624" i="1"/>
  <c r="E989" i="1"/>
  <c r="E1455" i="1"/>
  <c r="E1673" i="1"/>
  <c r="E1933" i="1"/>
  <c r="E489" i="1"/>
  <c r="E1022" i="1"/>
  <c r="E1149" i="1"/>
  <c r="E600" i="1"/>
  <c r="E699" i="1"/>
  <c r="E719" i="1"/>
  <c r="E900" i="1"/>
  <c r="E1039" i="1"/>
  <c r="E1196" i="1"/>
  <c r="E1379" i="1"/>
  <c r="E1476" i="1"/>
  <c r="E1775" i="1"/>
  <c r="E1891" i="1"/>
  <c r="E79" i="1"/>
  <c r="E1038" i="1"/>
  <c r="E1056" i="1"/>
  <c r="E1238" i="1"/>
  <c r="E1625" i="1"/>
  <c r="E1646" i="1"/>
  <c r="E1825" i="1"/>
  <c r="E407" i="1"/>
  <c r="E1344" i="1"/>
  <c r="E1620" i="1"/>
  <c r="E334" i="1"/>
  <c r="E1233" i="1"/>
  <c r="E1883" i="1"/>
  <c r="E300" i="1"/>
  <c r="E404" i="1"/>
  <c r="E1270" i="1"/>
  <c r="E1297" i="1"/>
  <c r="E1800" i="1"/>
  <c r="E480" i="1"/>
  <c r="E1260" i="1"/>
  <c r="E1558" i="1"/>
  <c r="E1783" i="1"/>
  <c r="E50" i="1"/>
  <c r="E1012" i="1"/>
  <c r="E1222" i="1"/>
  <c r="E1239" i="1"/>
  <c r="E206" i="1"/>
  <c r="E675" i="1"/>
  <c r="E684" i="1"/>
  <c r="E1232" i="1"/>
  <c r="E1271" i="1"/>
  <c r="E1397" i="1"/>
  <c r="E1485" i="1"/>
  <c r="E1859" i="1"/>
  <c r="E248" i="1"/>
  <c r="E473" i="1"/>
  <c r="E588" i="1"/>
  <c r="E849" i="1"/>
  <c r="E976" i="1"/>
  <c r="E6" i="1"/>
  <c r="E507" i="1"/>
  <c r="E553" i="1"/>
  <c r="E953" i="1"/>
  <c r="E1444" i="1"/>
  <c r="E320" i="1"/>
  <c r="E408" i="1"/>
  <c r="E561" i="1"/>
  <c r="E1321" i="1"/>
  <c r="E1332" i="1"/>
  <c r="E185" i="1"/>
  <c r="E700" i="1"/>
  <c r="E1484" i="1"/>
  <c r="E1917" i="1"/>
  <c r="E1273" i="1"/>
  <c r="E1369" i="1"/>
  <c r="E620" i="1"/>
  <c r="E1722" i="1"/>
  <c r="E97" i="1"/>
  <c r="E1744" i="1"/>
  <c r="E915" i="1"/>
  <c r="E1890" i="1"/>
  <c r="E299" i="1"/>
  <c r="E1471" i="1"/>
  <c r="E1975" i="1"/>
  <c r="E17" i="1"/>
  <c r="E739" i="1"/>
  <c r="E1351" i="1"/>
  <c r="E559" i="1"/>
  <c r="E1594" i="1"/>
  <c r="E49" i="1"/>
  <c r="E443" i="1"/>
  <c r="E810" i="1"/>
  <c r="E1283" i="1"/>
  <c r="E278" i="1"/>
  <c r="E359" i="1"/>
  <c r="E1440" i="1"/>
  <c r="E1649" i="1"/>
  <c r="E1652" i="1"/>
  <c r="E1708" i="1"/>
  <c r="E377" i="1"/>
  <c r="E397" i="1"/>
  <c r="E483" i="1"/>
  <c r="E1106" i="1"/>
  <c r="E655" i="1"/>
  <c r="E956" i="1"/>
  <c r="E1155" i="1"/>
  <c r="E136" i="1"/>
  <c r="E994" i="1"/>
  <c r="E1404" i="1"/>
  <c r="E20" i="1"/>
  <c r="E1400" i="1"/>
  <c r="E1556" i="1"/>
  <c r="E1804" i="1"/>
  <c r="E106" i="1"/>
  <c r="E269" i="1"/>
  <c r="E420" i="1"/>
  <c r="E856" i="1"/>
  <c r="E1110" i="1"/>
  <c r="E1047" i="1"/>
  <c r="E1881" i="1"/>
  <c r="E1926" i="1"/>
  <c r="E156" i="1"/>
  <c r="E229" i="1"/>
  <c r="E289" i="1"/>
  <c r="E1275" i="1"/>
  <c r="E1846" i="1"/>
  <c r="E62" i="1"/>
  <c r="E123" i="1"/>
  <c r="E424" i="1"/>
  <c r="E570" i="1"/>
  <c r="E1992" i="1"/>
  <c r="E179" i="1"/>
  <c r="E394" i="1"/>
  <c r="E582" i="1"/>
  <c r="E829" i="1"/>
  <c r="E1250" i="1"/>
  <c r="E1591" i="1"/>
  <c r="E1736" i="1"/>
  <c r="E1675" i="1"/>
  <c r="E282" i="1"/>
  <c r="E323" i="1"/>
  <c r="E1264" i="1"/>
  <c r="E351" i="1"/>
  <c r="E926" i="1"/>
  <c r="E1322" i="1"/>
  <c r="E1602" i="1"/>
  <c r="E13" i="1"/>
  <c r="E66" i="1"/>
  <c r="E214" i="1"/>
  <c r="E25" i="1"/>
  <c r="E1157" i="1"/>
  <c r="E1318" i="1"/>
  <c r="E1765" i="1"/>
  <c r="E1782" i="1"/>
  <c r="E1681" i="1"/>
  <c r="E643" i="1"/>
  <c r="E950" i="1"/>
  <c r="E988" i="1"/>
  <c r="E1863" i="1"/>
  <c r="E1865" i="1"/>
  <c r="E754" i="1"/>
  <c r="E758" i="1"/>
  <c r="E1773" i="1"/>
  <c r="E1869" i="1"/>
  <c r="E327" i="1"/>
  <c r="E350" i="1"/>
  <c r="E1334" i="1"/>
  <c r="E850" i="1"/>
  <c r="E1124" i="1"/>
  <c r="E1704" i="1"/>
  <c r="E605" i="1"/>
  <c r="E1057" i="1"/>
  <c r="E1611" i="1"/>
  <c r="E72" i="1"/>
  <c r="E184" i="1"/>
  <c r="E427" i="1"/>
  <c r="E527" i="1"/>
  <c r="E835" i="1"/>
  <c r="E978" i="1"/>
  <c r="E1175" i="1"/>
  <c r="E1503" i="1"/>
  <c r="E295" i="1"/>
  <c r="E526" i="1"/>
  <c r="E780" i="1"/>
  <c r="E1055" i="1"/>
  <c r="E41" i="1"/>
  <c r="E174" i="1"/>
  <c r="E606" i="1"/>
  <c r="E886" i="1"/>
  <c r="E519" i="1"/>
  <c r="E1141" i="1"/>
  <c r="E1040" i="1"/>
  <c r="E1874" i="1"/>
  <c r="E1996" i="1"/>
  <c r="E943" i="1"/>
  <c r="E972" i="1"/>
  <c r="E1243" i="1"/>
  <c r="E1436" i="1"/>
  <c r="E177" i="1"/>
  <c r="E917" i="1"/>
  <c r="E126" i="1"/>
  <c r="E267" i="1"/>
  <c r="E1128" i="1"/>
  <c r="E21" i="1"/>
  <c r="E463" i="1"/>
  <c r="E1735" i="1"/>
  <c r="E511" i="1"/>
  <c r="E1024" i="1"/>
  <c r="E1065" i="1"/>
  <c r="E1980" i="1"/>
  <c r="E1167" i="1"/>
  <c r="E1380" i="1"/>
  <c r="E1474" i="1"/>
  <c r="E305" i="1"/>
  <c r="E635" i="1"/>
  <c r="E1524" i="1"/>
  <c r="E1193" i="1"/>
  <c r="E410" i="1"/>
  <c r="E709" i="1"/>
  <c r="E137" i="1"/>
  <c r="E335" i="1"/>
  <c r="E985" i="1"/>
  <c r="E1205" i="1"/>
  <c r="E1845" i="1"/>
  <c r="E1041" i="1"/>
  <c r="E1219" i="1"/>
  <c r="E1269" i="1"/>
  <c r="E1529" i="1"/>
  <c r="E129" i="1"/>
  <c r="E403" i="1"/>
  <c r="E591" i="1"/>
  <c r="E19" i="1"/>
  <c r="E1280" i="1"/>
  <c r="E1698" i="1"/>
  <c r="E308" i="1"/>
  <c r="E534" i="1"/>
  <c r="E1467" i="1"/>
  <c r="E574" i="1"/>
  <c r="E1724" i="1"/>
  <c r="E1752" i="1"/>
  <c r="E197" i="1"/>
  <c r="E205" i="1"/>
  <c r="E1818" i="1"/>
  <c r="E1864" i="1"/>
  <c r="E212" i="1"/>
  <c r="E659" i="1"/>
  <c r="E1004" i="1"/>
  <c r="E1808" i="1"/>
  <c r="E1702" i="1"/>
  <c r="E91" i="1"/>
  <c r="E242" i="1"/>
  <c r="E874" i="1"/>
  <c r="E109" i="1"/>
  <c r="E720" i="1"/>
  <c r="E1203" i="1"/>
  <c r="E1450" i="1"/>
  <c r="E29" i="1"/>
  <c r="E1778" i="1"/>
  <c r="E348" i="1"/>
  <c r="E590" i="1"/>
  <c r="E602" i="1"/>
  <c r="E727" i="1"/>
  <c r="E456" i="1"/>
  <c r="E628" i="1"/>
  <c r="E686" i="1"/>
  <c r="E783" i="1"/>
  <c r="E813" i="1"/>
  <c r="E1976" i="1"/>
  <c r="E1285" i="1"/>
  <c r="E1730" i="1"/>
  <c r="E1849" i="1"/>
  <c r="E1034" i="1"/>
  <c r="E1010" i="1"/>
  <c r="E182" i="1"/>
  <c r="E998" i="1"/>
  <c r="E1367" i="1"/>
  <c r="E1678" i="1"/>
  <c r="E357" i="1"/>
  <c r="E524" i="1"/>
  <c r="E1754" i="1"/>
  <c r="E117" i="1"/>
  <c r="E631" i="1"/>
  <c r="E1109" i="1"/>
  <c r="E1170" i="1"/>
  <c r="E1401" i="1"/>
  <c r="E1780" i="1"/>
  <c r="E339" i="1"/>
  <c r="E1482" i="1"/>
  <c r="E270" i="1"/>
  <c r="E1107" i="1"/>
  <c r="E1546" i="1"/>
  <c r="E1640" i="1"/>
  <c r="E1947" i="1"/>
  <c r="E252" i="1"/>
  <c r="E733" i="1"/>
  <c r="E633" i="1"/>
  <c r="E840" i="1"/>
  <c r="E1487" i="1"/>
  <c r="E1799" i="1"/>
  <c r="E43" i="1"/>
  <c r="E922" i="1"/>
  <c r="E934" i="1"/>
  <c r="E1262" i="1"/>
  <c r="E611" i="1"/>
  <c r="E1638" i="1"/>
  <c r="E325" i="1"/>
  <c r="E1007" i="1"/>
  <c r="E1472" i="1"/>
  <c r="E1599" i="1"/>
  <c r="E1856" i="1"/>
  <c r="E1569" i="1"/>
  <c r="E1899" i="1"/>
  <c r="E992" i="1"/>
  <c r="E1132" i="1"/>
  <c r="E1419" i="1"/>
  <c r="E1710" i="1"/>
  <c r="E1125" i="1"/>
  <c r="E1898" i="1"/>
  <c r="E1199" i="1"/>
  <c r="E1237" i="1"/>
  <c r="E1888" i="1"/>
  <c r="E617" i="1"/>
  <c r="E981" i="1"/>
  <c r="E119" i="1"/>
  <c r="E1866" i="1"/>
  <c r="E11" i="1"/>
  <c r="E238" i="1"/>
  <c r="E340" i="1"/>
  <c r="E894" i="1"/>
  <c r="E1048" i="1"/>
  <c r="E152" i="1"/>
  <c r="E1319" i="1"/>
  <c r="E1637" i="1"/>
  <c r="E116" i="1"/>
  <c r="E399" i="1"/>
  <c r="E639" i="1"/>
  <c r="E1151" i="1"/>
  <c r="E1211" i="1"/>
  <c r="E1511" i="1"/>
  <c r="E1734" i="1"/>
  <c r="E1919" i="1"/>
  <c r="E1957" i="1"/>
  <c r="E1349" i="1"/>
  <c r="E536" i="1"/>
  <c r="E1119" i="1"/>
  <c r="E1944" i="1"/>
  <c r="E24" i="1"/>
  <c r="E464" i="1"/>
  <c r="E1534" i="1"/>
  <c r="E303" i="1"/>
  <c r="E345" i="1"/>
  <c r="E1296" i="1"/>
  <c r="E1496" i="1"/>
  <c r="E1653" i="1"/>
  <c r="E1499" i="1"/>
  <c r="E925" i="1"/>
  <c r="E1814" i="1"/>
  <c r="E107" i="1"/>
  <c r="E514" i="1"/>
  <c r="E882" i="1"/>
  <c r="E644" i="1"/>
  <c r="E1304" i="1"/>
  <c r="E1417" i="1"/>
  <c r="E157" i="1"/>
  <c r="E796" i="1"/>
  <c r="E1152" i="1"/>
  <c r="E1372" i="1"/>
  <c r="E469" i="1"/>
  <c r="E7" i="1"/>
  <c r="E52" i="1"/>
  <c r="E474" i="1"/>
  <c r="E1173" i="1"/>
  <c r="E130" i="1"/>
  <c r="E275" i="1"/>
  <c r="E1931" i="1"/>
  <c r="E88" i="1"/>
  <c r="E291" i="1"/>
  <c r="E1327" i="1"/>
  <c r="E670" i="1"/>
  <c r="E698" i="1"/>
  <c r="E1540" i="1"/>
  <c r="E1879" i="1"/>
  <c r="E1689" i="1"/>
  <c r="E498" i="1"/>
  <c r="E1431" i="1"/>
  <c r="E1434" i="1"/>
  <c r="E1603" i="1"/>
  <c r="E193" i="1"/>
  <c r="E548" i="1"/>
  <c r="E804" i="1"/>
  <c r="E1043" i="1"/>
  <c r="E1428" i="1"/>
  <c r="E1514" i="1"/>
  <c r="E1632" i="1"/>
  <c r="E1948" i="1"/>
  <c r="E241" i="1"/>
  <c r="E555" i="1"/>
  <c r="E1688" i="1"/>
  <c r="E1868" i="1"/>
  <c r="E870" i="1"/>
  <c r="E923" i="1"/>
  <c r="E615" i="1"/>
  <c r="E1102" i="1"/>
  <c r="E1172" i="1"/>
  <c r="E1374" i="1"/>
  <c r="E1682" i="1"/>
  <c r="E1779" i="1"/>
  <c r="E286" i="1"/>
  <c r="E1378" i="1"/>
  <c r="E846" i="1"/>
  <c r="E1985" i="1"/>
  <c r="E57" i="1"/>
  <c r="E236" i="1"/>
  <c r="E1662" i="1"/>
  <c r="E1802" i="1"/>
  <c r="E433" i="1"/>
  <c r="E1294" i="1"/>
  <c r="E1396" i="1"/>
  <c r="E1162" i="1"/>
  <c r="E1340" i="1"/>
  <c r="E1629" i="1"/>
  <c r="E1276" i="1"/>
  <c r="E1341" i="1"/>
  <c r="E785" i="1"/>
  <c r="E1932" i="1"/>
  <c r="E441" i="1"/>
  <c r="E1507" i="1"/>
  <c r="E338" i="1"/>
  <c r="E1226" i="1"/>
  <c r="E143" i="1"/>
  <c r="E696" i="1"/>
  <c r="E920" i="1"/>
  <c r="E941" i="1"/>
  <c r="E1896" i="1"/>
  <c r="E1925" i="1"/>
  <c r="E38" i="1"/>
  <c r="E318" i="1"/>
  <c r="E361" i="1"/>
  <c r="E949" i="1"/>
  <c r="E187" i="1"/>
  <c r="E851" i="1"/>
  <c r="E1855" i="1"/>
  <c r="E501" i="1"/>
  <c r="E703" i="1"/>
  <c r="E1373" i="1"/>
  <c r="E993" i="1"/>
  <c r="E1781" i="1"/>
  <c r="E168" i="1"/>
  <c r="E562" i="1"/>
  <c r="E115" i="1"/>
  <c r="E589" i="1"/>
  <c r="E1403" i="1"/>
  <c r="E1668" i="1"/>
  <c r="E1841" i="1"/>
  <c r="E1138" i="1"/>
  <c r="E1719" i="1"/>
  <c r="E32" i="1"/>
  <c r="E99" i="1"/>
  <c r="E465" i="1"/>
  <c r="E1348" i="1"/>
  <c r="E1578" i="1"/>
  <c r="E1615" i="1"/>
  <c r="E253" i="1"/>
  <c r="E89" i="1"/>
  <c r="E946" i="1"/>
  <c r="E1343" i="1"/>
  <c r="E1769" i="1"/>
  <c r="E704" i="1"/>
  <c r="E845" i="1"/>
  <c r="E1486" i="1"/>
  <c r="E901" i="1"/>
  <c r="E1011" i="1"/>
  <c r="E1064" i="1"/>
  <c r="E585" i="1"/>
  <c r="E1414" i="1"/>
  <c r="E557" i="1"/>
  <c r="E1508" i="1"/>
  <c r="E370" i="1"/>
  <c r="E1122" i="1"/>
  <c r="E1749" i="1"/>
  <c r="E977" i="1"/>
  <c r="E784" i="1"/>
  <c r="E381" i="1"/>
  <c r="E1544" i="1"/>
  <c r="E73" i="1"/>
  <c r="E1462" i="1"/>
  <c r="E522" i="1"/>
  <c r="E203" i="1"/>
  <c r="E120" i="1"/>
  <c r="E1316" i="1"/>
  <c r="E478" i="1"/>
  <c r="E577" i="1"/>
  <c r="E1410" i="1"/>
  <c r="E749" i="1"/>
  <c r="E847" i="1"/>
  <c r="E932" i="1"/>
  <c r="E1635" i="1"/>
  <c r="E1904" i="1"/>
  <c r="E1907" i="1"/>
  <c r="E697" i="1"/>
  <c r="E356" i="1"/>
  <c r="E1988" i="1"/>
  <c r="E281" i="1"/>
  <c r="E1209" i="1"/>
  <c r="E1921" i="1"/>
  <c r="E418" i="1"/>
  <c r="E1497" i="1"/>
  <c r="E878" i="1"/>
  <c r="E871" i="1"/>
  <c r="E1557" i="1"/>
  <c r="E150" i="1"/>
  <c r="E1621" i="1"/>
  <c r="E1265" i="1"/>
  <c r="E1411" i="1"/>
  <c r="E1027" i="1"/>
  <c r="E1519" i="1"/>
  <c r="E1433" i="1"/>
  <c r="E1066" i="1"/>
  <c r="E1197" i="1"/>
  <c r="E1553" i="1"/>
  <c r="E1829" i="1"/>
  <c r="E378" i="1"/>
  <c r="E861" i="1"/>
  <c r="E1494" i="1"/>
  <c r="E815" i="1"/>
  <c r="E1792" i="1"/>
  <c r="E1595" i="1"/>
  <c r="E329" i="1"/>
  <c r="E867" i="1"/>
  <c r="E461" i="1"/>
  <c r="E1568" i="1"/>
  <c r="E787" i="1"/>
  <c r="E1691" i="1"/>
  <c r="E7" i="5"/>
  <c r="E9" i="5"/>
  <c r="E6" i="5"/>
  <c r="C5" i="8"/>
  <c r="C4" i="8"/>
  <c r="E8" i="5"/>
  <c r="E10" i="5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" i="1"/>
</calcChain>
</file>

<file path=xl/sharedStrings.xml><?xml version="1.0" encoding="utf-8"?>
<sst xmlns="http://schemas.openxmlformats.org/spreadsheetml/2006/main" count="16348" uniqueCount="716">
  <si>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</si>
  <si>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</si>
  <si>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</si>
  <si>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</si>
  <si>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</si>
  <si>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</si>
  <si>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</si>
  <si>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</si>
  <si>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</si>
  <si>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</si>
  <si>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</si>
  <si>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</si>
  <si>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</si>
  <si>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</si>
  <si>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</si>
  <si>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</si>
  <si>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</si>
  <si>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</si>
  <si>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</si>
  <si>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</si>
  <si>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</si>
  <si>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</si>
  <si>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</si>
  <si>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</si>
  <si>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</si>
  <si>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</si>
  <si>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</si>
  <si>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</si>
  <si>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</si>
  <si>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</si>
  <si>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</si>
  <si>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</si>
  <si>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</si>
  <si>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</si>
  <si>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</si>
  <si>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</si>
  <si>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</si>
  <si>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</si>
  <si>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</si>
  <si>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</si>
  <si>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</si>
  <si>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</si>
  <si>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</si>
  <si>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</si>
  <si>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</si>
  <si>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</si>
  <si>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</si>
  <si>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</si>
  <si>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</si>
  <si>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</si>
  <si>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</si>
  <si>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</si>
  <si>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</si>
  <si>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</si>
  <si>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</si>
  <si>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</si>
  <si>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</si>
  <si>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</si>
  <si>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</si>
  <si>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</si>
  <si>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</si>
  <si>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</si>
  <si>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</si>
  <si>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</si>
  <si>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</si>
  <si>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</si>
  <si>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</si>
  <si>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</si>
  <si>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</si>
  <si>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</si>
  <si>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</si>
  <si>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</si>
  <si>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</si>
  <si>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</si>
  <si>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</si>
  <si>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</si>
  <si>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</si>
  <si>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</si>
  <si>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</si>
  <si>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</si>
  <si>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</si>
  <si>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</si>
  <si>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</si>
  <si>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</si>
  <si>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</si>
  <si>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</si>
  <si>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</si>
  <si>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</si>
  <si>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</si>
  <si>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</si>
  <si>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</si>
  <si>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</si>
  <si>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</si>
  <si>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</si>
  <si>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</si>
  <si>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</si>
  <si>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</si>
  <si>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</si>
  <si>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</si>
  <si>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</si>
  <si>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</si>
  <si>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</si>
  <si>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</si>
  <si>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</si>
  <si>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</si>
  <si>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</si>
  <si>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</si>
  <si>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</si>
  <si>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</si>
  <si>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</si>
  <si>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</si>
  <si>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</si>
  <si>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</si>
  <si>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</si>
  <si>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</si>
  <si>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</si>
  <si>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</si>
  <si>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</si>
  <si>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</si>
  <si>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</si>
  <si>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</si>
  <si>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</si>
  <si>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</si>
  <si>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</si>
  <si>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</si>
  <si>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</si>
  <si>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</si>
  <si>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</si>
  <si>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</si>
  <si>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</si>
  <si>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</si>
  <si>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</si>
  <si>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</si>
  <si>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</si>
  <si>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</si>
  <si>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</si>
  <si>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</si>
  <si>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</si>
  <si>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</si>
  <si>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</si>
  <si>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</si>
  <si>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</si>
  <si>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</si>
  <si>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</si>
  <si>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</si>
  <si>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</si>
  <si>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</si>
  <si>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</si>
  <si>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</si>
  <si>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</si>
  <si>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</si>
  <si>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</si>
  <si>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</si>
  <si>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</si>
  <si>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</si>
  <si>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</si>
  <si>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</si>
  <si>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</si>
  <si>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</si>
  <si>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</si>
  <si>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</si>
  <si>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</si>
  <si>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</si>
  <si>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</si>
  <si>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</si>
  <si>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</si>
  <si>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</si>
  <si>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</si>
  <si>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</si>
  <si>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</si>
  <si>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</si>
  <si>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</si>
  <si>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</si>
  <si>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</si>
  <si>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</si>
  <si>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</si>
  <si>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</si>
  <si>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</si>
  <si>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</si>
  <si>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</si>
  <si>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</si>
  <si>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</si>
  <si>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</si>
  <si>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</si>
  <si>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</si>
  <si>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</si>
  <si>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</si>
  <si>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</si>
  <si>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</si>
  <si>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</si>
  <si>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</si>
  <si>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</si>
  <si>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</si>
  <si>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</si>
  <si>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</si>
  <si>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</si>
  <si>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</si>
  <si>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</si>
  <si>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</si>
  <si>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</si>
  <si>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</si>
  <si>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</si>
  <si>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</si>
  <si>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</si>
  <si>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</si>
  <si>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</si>
  <si>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</si>
  <si>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</si>
  <si>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</si>
  <si>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</si>
  <si>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</si>
  <si>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</si>
  <si>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</si>
  <si>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</si>
  <si>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</si>
  <si>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</si>
  <si>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</si>
  <si>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</si>
  <si>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</si>
  <si>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</si>
  <si>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</si>
  <si>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</si>
  <si>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</si>
  <si>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</si>
  <si>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</si>
  <si>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</si>
  <si>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</si>
  <si>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</si>
  <si>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</si>
  <si>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</si>
  <si>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</si>
  <si>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</si>
  <si>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</si>
  <si>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</si>
  <si>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</si>
  <si>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</si>
  <si>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</si>
  <si>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</si>
  <si>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</si>
  <si>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</si>
  <si>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</si>
  <si>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</si>
  <si>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</si>
  <si>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</si>
  <si>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</si>
  <si>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</si>
  <si>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</si>
  <si>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</si>
  <si>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</si>
  <si>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</si>
  <si>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</si>
  <si>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</si>
  <si>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</si>
  <si>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</si>
  <si>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</si>
  <si>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</si>
  <si>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</si>
  <si>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</si>
  <si>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</si>
  <si>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</si>
  <si>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</si>
  <si>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</si>
  <si>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</si>
  <si>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</si>
  <si>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</si>
  <si>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</si>
  <si>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</si>
  <si>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</si>
  <si>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</si>
  <si>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</si>
  <si>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</si>
  <si>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</si>
  <si>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</si>
  <si>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</si>
  <si>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</si>
  <si>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</si>
  <si>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</si>
  <si>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</si>
  <si>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</si>
  <si>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</si>
  <si>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</si>
  <si>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</si>
  <si>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</si>
  <si>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</si>
  <si>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</si>
  <si>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</si>
  <si>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</si>
  <si>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</si>
  <si>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</si>
  <si>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</si>
  <si>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</si>
  <si>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</si>
  <si>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</si>
  <si>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</si>
  <si>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</si>
  <si>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</si>
  <si>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</si>
  <si>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</si>
  <si>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</si>
  <si>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</si>
  <si>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</si>
  <si>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</si>
  <si>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</si>
  <si>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</si>
  <si>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</si>
  <si>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</si>
  <si>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</si>
  <si>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</si>
  <si>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</si>
  <si>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</si>
  <si>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</si>
  <si>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</si>
  <si>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</si>
  <si>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</si>
  <si>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</si>
  <si>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</si>
  <si>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</si>
  <si>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</si>
  <si>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</si>
  <si>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</si>
  <si>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</si>
  <si>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</si>
  <si>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</si>
  <si>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</si>
  <si>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</si>
  <si>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</si>
  <si>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</si>
  <si>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</si>
  <si>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</si>
  <si>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</si>
  <si>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</si>
  <si>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</si>
  <si>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</si>
  <si>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</si>
  <si>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</si>
  <si>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</si>
  <si>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</si>
  <si>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</si>
  <si>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</si>
  <si>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</si>
  <si>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</si>
  <si>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</si>
  <si>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</si>
  <si>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</si>
  <si>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</si>
  <si>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</si>
  <si>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</si>
  <si>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</si>
  <si>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</si>
  <si>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</si>
  <si>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</si>
  <si>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</si>
  <si>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</si>
  <si>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</si>
  <si>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</si>
  <si>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</si>
  <si>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</si>
  <si>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</si>
  <si>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</si>
  <si>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</si>
  <si>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</si>
  <si>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</si>
  <si>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</si>
  <si>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</si>
  <si>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</si>
  <si>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</si>
  <si>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</si>
  <si>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</si>
  <si>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</si>
  <si>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</si>
  <si>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</si>
  <si>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</si>
  <si>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</si>
  <si>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</si>
  <si>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</si>
  <si>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</si>
  <si>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</si>
  <si>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</si>
  <si>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</si>
  <si>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</si>
  <si>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</si>
  <si>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</si>
  <si>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</si>
  <si>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</si>
  <si>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</si>
  <si>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</si>
  <si>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</si>
  <si>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</si>
  <si>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</si>
  <si>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</si>
  <si>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</si>
  <si>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</si>
  <si>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</si>
  <si>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</si>
  <si>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</si>
  <si>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</si>
  <si>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</si>
  <si>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</si>
  <si>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</si>
  <si>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</si>
  <si>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</si>
  <si>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</si>
  <si>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</si>
  <si>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</si>
  <si>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</si>
  <si>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</si>
  <si>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</si>
  <si>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</si>
  <si>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</si>
  <si>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</si>
  <si>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</si>
  <si>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</si>
  <si>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</si>
  <si>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</si>
  <si>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</si>
  <si>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</si>
  <si>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</si>
  <si>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</si>
  <si>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</si>
  <si>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</si>
  <si>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</si>
  <si>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</si>
  <si>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</si>
  <si>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</si>
  <si>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</si>
  <si>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</si>
  <si>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</si>
  <si>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</si>
  <si>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</si>
  <si>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</si>
  <si>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</si>
  <si>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</si>
  <si>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</si>
  <si>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</si>
  <si>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</si>
  <si>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</si>
  <si>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</si>
  <si>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</si>
  <si>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</si>
  <si>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</si>
  <si>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</si>
  <si>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</si>
  <si>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</si>
  <si>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</si>
  <si>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</si>
  <si>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</si>
  <si>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</si>
  <si>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</si>
  <si>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</si>
  <si>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</si>
  <si>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</si>
  <si>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</si>
  <si>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</si>
  <si>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</si>
  <si>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</si>
  <si>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</si>
  <si>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</si>
  <si>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</si>
  <si>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</si>
  <si>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</si>
  <si>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</si>
  <si>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</si>
  <si>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</si>
  <si>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</si>
  <si>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</si>
  <si>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</si>
  <si>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</si>
  <si>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</si>
  <si>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</si>
  <si>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</si>
  <si>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</si>
  <si>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</si>
  <si>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</si>
  <si>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</si>
  <si>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</si>
  <si>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</si>
  <si>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</si>
  <si>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</si>
  <si>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</si>
  <si>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</si>
  <si>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</si>
  <si>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</si>
  <si>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</si>
  <si>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</si>
  <si>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</si>
  <si>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</si>
  <si>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</si>
  <si>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</si>
  <si>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</si>
  <si>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</si>
  <si>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</si>
  <si>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</si>
  <si>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</si>
  <si>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</si>
  <si>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</si>
  <si>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</si>
  <si>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</si>
  <si>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</si>
  <si>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</si>
  <si>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</si>
  <si>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</si>
  <si>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</si>
  <si>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</si>
  <si>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</si>
  <si>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</si>
  <si>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</si>
  <si>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</si>
  <si>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</si>
  <si>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</si>
  <si>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</si>
  <si>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</si>
  <si>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</si>
  <si>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</si>
  <si>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</si>
  <si>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</si>
  <si>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</si>
  <si>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</si>
  <si>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</si>
  <si>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</si>
  <si>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</si>
  <si>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</si>
  <si>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</si>
  <si>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</si>
  <si>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</si>
  <si>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</si>
  <si>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</si>
  <si>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</si>
  <si>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</si>
  <si>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</si>
  <si>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</si>
  <si>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</si>
  <si>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</si>
  <si>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</si>
  <si>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</si>
  <si>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</si>
  <si>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</si>
  <si>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</si>
  <si>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</si>
  <si>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</si>
  <si>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</si>
  <si>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</si>
  <si>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</si>
  <si>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</si>
  <si>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</si>
  <si>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</si>
  <si>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</si>
  <si>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</si>
  <si>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</si>
  <si>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</si>
  <si>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</si>
  <si>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</si>
  <si>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</si>
  <si>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</si>
  <si>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</si>
  <si>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</si>
  <si>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</si>
  <si>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</si>
  <si>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</si>
  <si>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</si>
  <si>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</si>
  <si>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</si>
  <si>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</si>
  <si>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</si>
  <si>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</si>
  <si>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</si>
  <si>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</si>
  <si>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</si>
  <si>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</si>
  <si>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</si>
  <si>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</si>
  <si>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</si>
  <si>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</si>
  <si>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</si>
  <si>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</si>
  <si>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</si>
  <si>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</si>
  <si>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</si>
  <si>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</si>
  <si>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</si>
  <si>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</si>
  <si>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</si>
  <si>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</si>
  <si>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</si>
  <si>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</si>
  <si>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</si>
  <si>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</si>
  <si>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</si>
  <si>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</si>
  <si>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</si>
  <si>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</si>
  <si>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</si>
  <si>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</si>
  <si>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</si>
  <si>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</si>
  <si>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</si>
  <si>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</si>
  <si>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</si>
  <si>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</si>
  <si>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</si>
  <si>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</si>
  <si>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</si>
  <si>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</si>
  <si>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</si>
  <si>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</si>
  <si>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</si>
  <si>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</si>
  <si>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</si>
  <si>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</si>
  <si>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</si>
  <si>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</si>
  <si>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</si>
  <si>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</si>
  <si>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</si>
  <si>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</si>
  <si>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</si>
  <si>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</si>
  <si>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</si>
  <si>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</si>
  <si>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</si>
  <si>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</si>
  <si>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</si>
  <si>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</si>
  <si>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</si>
  <si>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</si>
  <si>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</si>
  <si>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</si>
  <si>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</si>
  <si>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</si>
  <si>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</si>
  <si>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</si>
  <si>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</si>
  <si>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</si>
  <si>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</si>
  <si>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</si>
  <si>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</si>
  <si>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</si>
  <si>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</si>
  <si>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</si>
  <si>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</si>
  <si>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</si>
  <si>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</si>
  <si>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</si>
  <si>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</si>
  <si>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</si>
  <si>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</si>
  <si>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</si>
  <si>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</si>
  <si>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</si>
  <si>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</si>
  <si>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</si>
  <si>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</si>
  <si>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</si>
  <si>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</si>
  <si>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</si>
  <si>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</si>
  <si>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</si>
  <si>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</si>
  <si>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</si>
  <si>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</si>
  <si>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</si>
  <si>
    <t>Sr.no</t>
  </si>
  <si>
    <t>Age Group</t>
  </si>
  <si>
    <t>Days Difference</t>
  </si>
  <si>
    <t>Q1.What is the distribution of patients across different hospitals?</t>
  </si>
  <si>
    <t>Row Labels</t>
  </si>
  <si>
    <t>Grand Total</t>
  </si>
  <si>
    <t>Count of Sr.no</t>
  </si>
  <si>
    <t>Q2. What are the most common diseases treated in these hospitals?</t>
  </si>
  <si>
    <t>Column Labels</t>
  </si>
  <si>
    <t>Count of Disease</t>
  </si>
  <si>
    <t>These are three most common diseases treated in these hospitals.</t>
  </si>
  <si>
    <t>Q3. What is the age distribution of patients in each hospital?</t>
  </si>
  <si>
    <t>Child</t>
  </si>
  <si>
    <t>Middle-Aged Adults</t>
  </si>
  <si>
    <t>Senior Adult</t>
  </si>
  <si>
    <t>Teenager</t>
  </si>
  <si>
    <t>Young Adult</t>
  </si>
  <si>
    <t>Q4. What is the gender ratio of patients for each disease?</t>
  </si>
  <si>
    <t>Q5.What is the average treatment cost for each disease?</t>
  </si>
  <si>
    <t>Average of Treatment Cost</t>
  </si>
  <si>
    <t>Q6 What percentage of patients had insurance coverage?</t>
  </si>
  <si>
    <t>Percentage</t>
  </si>
  <si>
    <t>Q7. What is the distribution of blood groups among the patients?</t>
  </si>
  <si>
    <t>Q8. How many patients are from each city?</t>
  </si>
  <si>
    <t>Q9. How many patients are from each province?</t>
  </si>
  <si>
    <t>hospital?</t>
  </si>
  <si>
    <t>Q11.What is the average height and weight of patients in each</t>
  </si>
  <si>
    <t>Average of Height (cm)</t>
  </si>
  <si>
    <t>Average of Weight (kg)</t>
  </si>
  <si>
    <t>hospitals?</t>
  </si>
  <si>
    <t>Q12. How does the average treatment cost vary across different</t>
  </si>
  <si>
    <t>the treatment cost?</t>
  </si>
  <si>
    <t xml:space="preserve"> Q13. Is there a correlation between the age of patients and</t>
  </si>
  <si>
    <t>Q16.What are the most common diseases in each city?</t>
  </si>
  <si>
    <t>These are three most common diseases in each city.</t>
  </si>
  <si>
    <t>has the lowest?</t>
  </si>
  <si>
    <t>Q17 Which hospital has the highest average treatment cost and which</t>
  </si>
  <si>
    <t>Highest average treatment cost</t>
  </si>
  <si>
    <t>Lowest average treatment cost</t>
  </si>
  <si>
    <t>Ratio</t>
  </si>
  <si>
    <t>I used the formula to calculate the ratio of gender.</t>
  </si>
  <si>
    <t>Q10 What are the peak times for admissions and discharges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</si>
  <si>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</si>
  <si>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</si>
  <si>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</si>
  <si>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</si>
  <si>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</si>
  <si>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</si>
  <si>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</si>
  <si>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</si>
  <si>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</si>
  <si>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</si>
  <si>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</si>
  <si>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</si>
  <si>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These highlighted months are the peak time for admissions.</t>
  </si>
  <si>
    <r>
      <t>ASSUMPTION:</t>
    </r>
    <r>
      <rPr>
        <sz val="14"/>
        <color theme="1"/>
        <rFont val="Calibri"/>
        <family val="2"/>
        <scheme val="minor"/>
      </rPr>
      <t xml:space="preserve"> As we can see that there are too many values for age that make my pivot table too messy. That’s why I create a new column age group and makr groups according to their age using Nested IF 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</si>
</sst>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/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18" fillId="0" borderId="0" xfId="0" applyFont="1"/>
    <xf numFmtId="2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0" fontId="0" fillId="33" borderId="0" xfId="0" applyFill="1"/>
    <xf numFmtId="0" fontId="0" fillId="0" borderId="0" xfId="0" applyAlignment="1">
      <alignment wrapText="1"/>
    </xf>
    <xf numFmtId="0" fontId="0" fillId="34" borderId="0" xfId="0" applyNumberFormat="1" applyFill="1"/>
    <xf numFmtId="0" fontId="0" fillId="33" borderId="0" xfId="0" applyFill="1" applyAlignment="1">
      <alignment horizontal="left"/>
    </xf>
    <xf numFmtId="0" fontId="0" fillId="34" borderId="0" xfId="0" applyFill="1"/>
    <xf numFmtId="0" fontId="16" fillId="33" borderId="0" xfId="0" applyFont="1" applyFill="1"/>
    <xf numFmtId="165" fontId="0" fillId="33" borderId="0" xfId="0" applyNumberFormat="1" applyFill="1"/>
    <xf numFmtId="1" fontId="0" fillId="33" borderId="0" xfId="0" applyNumberFormat="1" applyFill="1"/>
    <xf numFmtId="0" fontId="19" fillId="0" borderId="0" xfId="0" applyFont="1"/>
    <xf numFmtId="0" fontId="0" fillId="35" borderId="0" xfId="0" applyFill="1"/>
    <xf numFmtId="2" fontId="0" fillId="35" borderId="0" xfId="0" applyNumberFormat="1" applyFill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9" formatCode="0.000"/>
    </dxf>
    <dxf>
      <numFmt numFmtId="168" formatCode="0.0000"/>
    </dxf>
    <dxf>
      <numFmt numFmtId="167" formatCode="0.00000"/>
    </dxf>
    <dxf>
      <numFmt numFmtId="166" formatCode="0.000000"/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1'!$A$4:$A$19</c:f>
              <c:strCache>
                <c:ptCount val="15"/>
                <c:pt idx="0">
                  <c:v>Aga Khan University Hospital</c:v>
                </c:pt>
                <c:pt idx="1">
                  <c:v>Civil Hospital Karachi</c:v>
                </c:pt>
                <c:pt idx="2">
                  <c:v>Holy Family Hospital</c:v>
                </c:pt>
                <c:pt idx="3">
                  <c:v>Indus Hospital</c:v>
                </c:pt>
                <c:pt idx="4">
                  <c:v>Jinnah Postgraduate Medical Centre</c:v>
                </c:pt>
                <c:pt idx="5">
                  <c:v>Lady Reading Hospital</c:v>
                </c:pt>
                <c:pt idx="6">
                  <c:v>Liaquat National Hospital</c:v>
                </c:pt>
                <c:pt idx="7">
                  <c:v>Mayo Hospital</c:v>
                </c:pt>
                <c:pt idx="8">
                  <c:v>Nishtar Hospital</c:v>
                </c:pt>
                <c:pt idx="9">
                  <c:v>Pakistan Institute of Medical Sciences</c:v>
                </c:pt>
                <c:pt idx="10">
                  <c:v>Punjab Institute of Cardiology</c:v>
                </c:pt>
                <c:pt idx="11">
                  <c:v>Services Hospital</c:v>
                </c:pt>
                <c:pt idx="12">
                  <c:v>Shaikh Zayed Hospital</c:v>
                </c:pt>
                <c:pt idx="13">
                  <c:v>Shaukat Khanum Memorial Cancer Hospital</c:v>
                </c:pt>
                <c:pt idx="14">
                  <c:v>Shifa International Hospital</c:v>
                </c:pt>
              </c:strCache>
            </c:strRef>
          </c:cat>
          <c:val>
            <c:numRef>
              <c:f>'Question 1'!$B$4:$B$19</c:f>
              <c:numCache>
                <c:formatCode>General</c:formatCode>
                <c:ptCount val="15"/>
                <c:pt idx="0">
                  <c:v>134</c:v>
                </c:pt>
                <c:pt idx="1">
                  <c:v>130</c:v>
                </c:pt>
                <c:pt idx="2">
                  <c:v>145</c:v>
                </c:pt>
                <c:pt idx="3">
                  <c:v>131</c:v>
                </c:pt>
                <c:pt idx="4">
                  <c:v>122</c:v>
                </c:pt>
                <c:pt idx="5">
                  <c:v>165</c:v>
                </c:pt>
                <c:pt idx="6">
                  <c:v>128</c:v>
                </c:pt>
                <c:pt idx="7">
                  <c:v>134</c:v>
                </c:pt>
                <c:pt idx="8">
                  <c:v>111</c:v>
                </c:pt>
                <c:pt idx="9">
                  <c:v>147</c:v>
                </c:pt>
                <c:pt idx="10">
                  <c:v>138</c:v>
                </c:pt>
                <c:pt idx="11">
                  <c:v>118</c:v>
                </c:pt>
                <c:pt idx="12">
                  <c:v>123</c:v>
                </c:pt>
                <c:pt idx="13">
                  <c:v>134</c:v>
                </c:pt>
                <c:pt idx="14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C1-440D-A978-3B1164C2F1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731049808"/>
        <c:axId val="731051056"/>
        <c:axId val="0"/>
      </c:bar3DChart>
      <c:catAx>
        <c:axId val="73104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51056"/>
        <c:crosses val="autoZero"/>
        <c:auto val="1"/>
        <c:lblAlgn val="ctr"/>
        <c:lblOffset val="100"/>
        <c:noMultiLvlLbl val="0"/>
      </c:catAx>
      <c:valAx>
        <c:axId val="7310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04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5!PivotTable2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'Question 5'!$A$4:$A$10</c:f>
              <c:strCache>
                <c:ptCount val="6"/>
                <c:pt idx="0">
                  <c:v>Cancer</c:v>
                </c:pt>
                <c:pt idx="1">
                  <c:v>COVID-19</c:v>
                </c:pt>
                <c:pt idx="2">
                  <c:v>Diabetes</c:v>
                </c:pt>
                <c:pt idx="3">
                  <c:v>Hypertension</c:v>
                </c:pt>
                <c:pt idx="4">
                  <c:v>Malaria</c:v>
                </c:pt>
                <c:pt idx="5">
                  <c:v>Tuberculosis</c:v>
                </c:pt>
              </c:strCache>
            </c:strRef>
          </c:cat>
          <c:val>
            <c:numRef>
              <c:f>'Question 5'!$B$4:$B$10</c:f>
              <c:numCache>
                <c:formatCode>0.00</c:formatCode>
                <c:ptCount val="6"/>
                <c:pt idx="0">
                  <c:v>249268.8495821727</c:v>
                </c:pt>
                <c:pt idx="1">
                  <c:v>241035.52229299364</c:v>
                </c:pt>
                <c:pt idx="2">
                  <c:v>252040</c:v>
                </c:pt>
                <c:pt idx="3">
                  <c:v>250395.83692307692</c:v>
                </c:pt>
                <c:pt idx="4">
                  <c:v>248504.55279503105</c:v>
                </c:pt>
                <c:pt idx="5">
                  <c:v>247079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E-41A5-B4A4-38118D081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443759"/>
        <c:axId val="6444591"/>
        <c:axId val="0"/>
      </c:bar3DChart>
      <c:catAx>
        <c:axId val="644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4591"/>
        <c:crosses val="autoZero"/>
        <c:auto val="1"/>
        <c:lblAlgn val="ctr"/>
        <c:lblOffset val="100"/>
        <c:noMultiLvlLbl val="0"/>
      </c:catAx>
      <c:valAx>
        <c:axId val="644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6!PivotTable3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'Question 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70-4AA2-8724-C6ED159A5D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B70-4AA2-8724-C6ED159A5DF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'Question 6'!$A$4:$A$6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6'!$B$4:$B$6</c:f>
              <c:numCache>
                <c:formatCode>General</c:formatCode>
                <c:ptCount val="2"/>
                <c:pt idx="0">
                  <c:v>986</c:v>
                </c:pt>
                <c:pt idx="1">
                  <c:v>1014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8-4560-BFCC-38BE7A8C4EF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7!PivotTable4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'Question 7'!$B$3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7'!$A$4:$A$12</c:f>
              <c:strCache>
                <c:ptCount val="8"/>
                <c:pt idx="0">
                  <c:v>A-</c:v>
                </c:pt>
                <c:pt idx="1">
                  <c:v>A+</c:v>
                </c:pt>
                <c:pt idx="2">
                  <c:v>AB-</c:v>
                </c:pt>
                <c:pt idx="3">
                  <c:v>AB+</c:v>
                </c:pt>
                <c:pt idx="4">
                  <c:v>B-</c:v>
                </c:pt>
                <c:pt idx="5">
                  <c:v>B+</c:v>
                </c:pt>
                <c:pt idx="6">
                  <c:v>O-</c:v>
                </c:pt>
                <c:pt idx="7">
                  <c:v>O+</c:v>
                </c:pt>
              </c:strCache>
            </c:strRef>
          </c:cat>
          <c:val>
            <c:numRef>
              <c:f>'Question 7'!$B$4:$B$12</c:f>
              <c:numCache>
                <c:formatCode>General</c:formatCode>
                <c:ptCount val="8"/>
                <c:pt idx="0">
                  <c:v>247</c:v>
                </c:pt>
                <c:pt idx="1">
                  <c:v>245</c:v>
                </c:pt>
                <c:pt idx="2">
                  <c:v>222</c:v>
                </c:pt>
                <c:pt idx="3">
                  <c:v>268</c:v>
                </c:pt>
                <c:pt idx="4">
                  <c:v>250</c:v>
                </c:pt>
                <c:pt idx="5">
                  <c:v>243</c:v>
                </c:pt>
                <c:pt idx="6">
                  <c:v>278</c:v>
                </c:pt>
                <c:pt idx="7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6-4980-AE9F-4111578FA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63164479"/>
        <c:axId val="363155327"/>
        <c:axId val="0"/>
      </c:bar3DChart>
      <c:catAx>
        <c:axId val="36316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55327"/>
        <c:crosses val="autoZero"/>
        <c:auto val="1"/>
        <c:lblAlgn val="ctr"/>
        <c:lblOffset val="100"/>
        <c:noMultiLvlLbl val="0"/>
      </c:catAx>
      <c:valAx>
        <c:axId val="3631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6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Project.xlsx]Question8!PivotTable5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layout/>
          <c:spPr>
            <a:solidFill>
              <a:srgbClr val="5B9BD5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Question8!$B$3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5B9BD5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Question8!$A$4:$A$12</c:f>
              <c:strCache>
                <c:ptCount val="8"/>
                <c:pt idx="0">
                  <c:v>Faisalabad</c:v>
                </c:pt>
                <c:pt idx="1">
                  <c:v>Islamabad</c:v>
                </c:pt>
                <c:pt idx="2">
                  <c:v>Karachi</c:v>
                </c:pt>
                <c:pt idx="3">
                  <c:v>Lahore</c:v>
                </c:pt>
                <c:pt idx="4">
                  <c:v>Multan</c:v>
                </c:pt>
                <c:pt idx="5">
                  <c:v>Peshawar</c:v>
                </c:pt>
                <c:pt idx="6">
                  <c:v>Quetta</c:v>
                </c:pt>
                <c:pt idx="7">
                  <c:v>Rawalpindi</c:v>
                </c:pt>
              </c:strCache>
            </c:strRef>
          </c:cat>
          <c:val>
            <c:numRef>
              <c:f>Question8!$B$4:$B$12</c:f>
              <c:numCache>
                <c:formatCode>General</c:formatCode>
                <c:ptCount val="8"/>
                <c:pt idx="0">
                  <c:v>62</c:v>
                </c:pt>
                <c:pt idx="1">
                  <c:v>56</c:v>
                </c:pt>
                <c:pt idx="2">
                  <c:v>567</c:v>
                </c:pt>
                <c:pt idx="3">
                  <c:v>64</c:v>
                </c:pt>
                <c:pt idx="4">
                  <c:v>58</c:v>
                </c:pt>
                <c:pt idx="5">
                  <c:v>562</c:v>
                </c:pt>
                <c:pt idx="6">
                  <c:v>562</c:v>
                </c:pt>
                <c:pt idx="7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F-4AF5-987A-CE3AD85846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36131279"/>
        <c:axId val="436139183"/>
        <c:axId val="0"/>
      </c:bar3DChart>
      <c:catAx>
        <c:axId val="43613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39183"/>
        <c:crosses val="autoZero"/>
        <c:auto val="1"/>
        <c:lblAlgn val="ctr"/>
        <c:lblOffset val="100"/>
        <c:noMultiLvlLbl val="0"/>
      </c:catAx>
      <c:valAx>
        <c:axId val="4361391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613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9!PivotTable6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layout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9'!$B$3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 9'!$A$4:$A$8</c:f>
              <c:strCache>
                <c:ptCount val="4"/>
                <c:pt idx="0">
                  <c:v>Balochistan</c:v>
                </c:pt>
                <c:pt idx="1">
                  <c:v>Khyber Pakhtunkhwa</c:v>
                </c:pt>
                <c:pt idx="2">
                  <c:v>Punjab</c:v>
                </c:pt>
                <c:pt idx="3">
                  <c:v>Sindh</c:v>
                </c:pt>
              </c:strCache>
            </c:strRef>
          </c:cat>
          <c:val>
            <c:numRef>
              <c:f>'Question 9'!$B$4:$B$8</c:f>
              <c:numCache>
                <c:formatCode>General</c:formatCode>
                <c:ptCount val="4"/>
                <c:pt idx="0">
                  <c:v>499</c:v>
                </c:pt>
                <c:pt idx="1">
                  <c:v>500</c:v>
                </c:pt>
                <c:pt idx="2">
                  <c:v>496</c:v>
                </c:pt>
                <c:pt idx="3">
                  <c:v>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9-4AEF-B754-69A8499776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437088079"/>
        <c:axId val="437090159"/>
        <c:axId val="0"/>
      </c:bar3DChart>
      <c:catAx>
        <c:axId val="43708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90159"/>
        <c:crosses val="autoZero"/>
        <c:auto val="1"/>
        <c:lblAlgn val="ctr"/>
        <c:lblOffset val="100"/>
        <c:noMultiLvlLbl val="0"/>
      </c:catAx>
      <c:valAx>
        <c:axId val="43709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8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12!PivotTable9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12'!$B$3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'Question 12'!$A$4:$A$19</c:f>
              <c:strCache>
                <c:ptCount val="15"/>
                <c:pt idx="0">
                  <c:v>Civil Hospital Karachi</c:v>
                </c:pt>
                <c:pt idx="1">
                  <c:v>Indus Hospital</c:v>
                </c:pt>
                <c:pt idx="2">
                  <c:v>Nishtar Hospital</c:v>
                </c:pt>
                <c:pt idx="3">
                  <c:v>Pakistan Institute of Medical Sciences</c:v>
                </c:pt>
                <c:pt idx="4">
                  <c:v>Punjab Institute of Cardiology</c:v>
                </c:pt>
                <c:pt idx="5">
                  <c:v>Shifa International Hospital</c:v>
                </c:pt>
                <c:pt idx="6">
                  <c:v>Holy Family Hospital</c:v>
                </c:pt>
                <c:pt idx="7">
                  <c:v>Jinnah Postgraduate Medical Centre</c:v>
                </c:pt>
                <c:pt idx="8">
                  <c:v>Liaquat National Hospital</c:v>
                </c:pt>
                <c:pt idx="9">
                  <c:v>Shaikh Zayed Hospital</c:v>
                </c:pt>
                <c:pt idx="10">
                  <c:v>Lady Reading Hospital</c:v>
                </c:pt>
                <c:pt idx="11">
                  <c:v>Services Hospital</c:v>
                </c:pt>
                <c:pt idx="12">
                  <c:v>Aga Khan University Hospital</c:v>
                </c:pt>
                <c:pt idx="13">
                  <c:v>Shaukat Khanum Memorial Cancer Hospital</c:v>
                </c:pt>
                <c:pt idx="14">
                  <c:v>Mayo Hospital</c:v>
                </c:pt>
              </c:strCache>
            </c:strRef>
          </c:cat>
          <c:val>
            <c:numRef>
              <c:f>'Question 12'!$B$4:$B$19</c:f>
              <c:numCache>
                <c:formatCode>0.00</c:formatCode>
                <c:ptCount val="15"/>
                <c:pt idx="0">
                  <c:v>226452.44615384616</c:v>
                </c:pt>
                <c:pt idx="1">
                  <c:v>228395.66412213742</c:v>
                </c:pt>
                <c:pt idx="2">
                  <c:v>236581.57657657657</c:v>
                </c:pt>
                <c:pt idx="3">
                  <c:v>236606.91836734695</c:v>
                </c:pt>
                <c:pt idx="4">
                  <c:v>239104.75362318842</c:v>
                </c:pt>
                <c:pt idx="5">
                  <c:v>239465.75</c:v>
                </c:pt>
                <c:pt idx="6">
                  <c:v>241187.82068965517</c:v>
                </c:pt>
                <c:pt idx="7">
                  <c:v>244358.88524590165</c:v>
                </c:pt>
                <c:pt idx="8">
                  <c:v>252571.8671875</c:v>
                </c:pt>
                <c:pt idx="9">
                  <c:v>258268.52845528454</c:v>
                </c:pt>
                <c:pt idx="10">
                  <c:v>259920.26060606062</c:v>
                </c:pt>
                <c:pt idx="11">
                  <c:v>260239.18644067796</c:v>
                </c:pt>
                <c:pt idx="12">
                  <c:v>264980.04477611941</c:v>
                </c:pt>
                <c:pt idx="13">
                  <c:v>265875.14179104479</c:v>
                </c:pt>
                <c:pt idx="14">
                  <c:v>266666.35820895521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8-4FF5-9DAD-3C7C743C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436133775"/>
        <c:axId val="436140015"/>
        <c:axId val="0"/>
      </c:bar3DChart>
      <c:catAx>
        <c:axId val="43613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40015"/>
        <c:crosses val="autoZero"/>
        <c:auto val="1"/>
        <c:lblAlgn val="ctr"/>
        <c:lblOffset val="100"/>
        <c:noMultiLvlLbl val="0"/>
      </c:catAx>
      <c:valAx>
        <c:axId val="4361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3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13!PivotTable10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13'!$B$3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'Question 13'!$A$4:$A$9</c:f>
              <c:strCache>
                <c:ptCount val="5"/>
                <c:pt idx="0">
                  <c:v>Teenager</c:v>
                </c:pt>
                <c:pt idx="1">
                  <c:v>Middle-Aged Adults</c:v>
                </c:pt>
                <c:pt idx="2">
                  <c:v>Senior Adult</c:v>
                </c:pt>
                <c:pt idx="3">
                  <c:v>Young Adult</c:v>
                </c:pt>
                <c:pt idx="4">
                  <c:v>Child</c:v>
                </c:pt>
              </c:strCache>
            </c:strRef>
          </c:cat>
          <c:val>
            <c:numRef>
              <c:f>'Question 13'!$B$4:$B$9</c:f>
              <c:numCache>
                <c:formatCode>0.00</c:formatCode>
                <c:ptCount val="5"/>
                <c:pt idx="0">
                  <c:v>238842.09859154929</c:v>
                </c:pt>
                <c:pt idx="1">
                  <c:v>243985.71794871794</c:v>
                </c:pt>
                <c:pt idx="2">
                  <c:v>248019.37568058076</c:v>
                </c:pt>
                <c:pt idx="3">
                  <c:v>250110.38532110091</c:v>
                </c:pt>
                <c:pt idx="4">
                  <c:v>258339.57964601769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F-4403-860E-D966E019F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087247"/>
        <c:axId val="437098479"/>
      </c:lineChart>
      <c:catAx>
        <c:axId val="43708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98479"/>
        <c:crosses val="autoZero"/>
        <c:auto val="1"/>
        <c:lblAlgn val="ctr"/>
        <c:lblOffset val="100"/>
        <c:noMultiLvlLbl val="0"/>
      </c:catAx>
      <c:valAx>
        <c:axId val="43709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8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14!PivotTable9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'Question 14'!$B$3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'Question 14'!$A$4:$A$19</c:f>
              <c:strCache>
                <c:ptCount val="15"/>
                <c:pt idx="0">
                  <c:v>Civil Hospital Karachi</c:v>
                </c:pt>
                <c:pt idx="1">
                  <c:v>Indus Hospital</c:v>
                </c:pt>
                <c:pt idx="2">
                  <c:v>Nishtar Hospital</c:v>
                </c:pt>
                <c:pt idx="3">
                  <c:v>Pakistan Institute of Medical Sciences</c:v>
                </c:pt>
                <c:pt idx="4">
                  <c:v>Punjab Institute of Cardiology</c:v>
                </c:pt>
                <c:pt idx="5">
                  <c:v>Shifa International Hospital</c:v>
                </c:pt>
                <c:pt idx="6">
                  <c:v>Holy Family Hospital</c:v>
                </c:pt>
                <c:pt idx="7">
                  <c:v>Jinnah Postgraduate Medical Centre</c:v>
                </c:pt>
                <c:pt idx="8">
                  <c:v>Liaquat National Hospital</c:v>
                </c:pt>
                <c:pt idx="9">
                  <c:v>Shaikh Zayed Hospital</c:v>
                </c:pt>
                <c:pt idx="10">
                  <c:v>Lady Reading Hospital</c:v>
                </c:pt>
                <c:pt idx="11">
                  <c:v>Services Hospital</c:v>
                </c:pt>
                <c:pt idx="12">
                  <c:v>Aga Khan University Hospital</c:v>
                </c:pt>
                <c:pt idx="13">
                  <c:v>Shaukat Khanum Memorial Cancer Hospital</c:v>
                </c:pt>
                <c:pt idx="14">
                  <c:v>Mayo Hospital</c:v>
                </c:pt>
              </c:strCache>
            </c:strRef>
          </c:cat>
          <c:val>
            <c:numRef>
              <c:f>'Question 14'!$B$4:$B$19</c:f>
              <c:numCache>
                <c:formatCode>0.00</c:formatCode>
                <c:ptCount val="15"/>
                <c:pt idx="0">
                  <c:v>226452.44615384616</c:v>
                </c:pt>
                <c:pt idx="1">
                  <c:v>228395.66412213742</c:v>
                </c:pt>
                <c:pt idx="2">
                  <c:v>236581.57657657657</c:v>
                </c:pt>
                <c:pt idx="3">
                  <c:v>236606.91836734695</c:v>
                </c:pt>
                <c:pt idx="4">
                  <c:v>239104.75362318842</c:v>
                </c:pt>
                <c:pt idx="5">
                  <c:v>239465.75</c:v>
                </c:pt>
                <c:pt idx="6">
                  <c:v>241187.82068965517</c:v>
                </c:pt>
                <c:pt idx="7">
                  <c:v>244358.88524590165</c:v>
                </c:pt>
                <c:pt idx="8">
                  <c:v>252571.8671875</c:v>
                </c:pt>
                <c:pt idx="9">
                  <c:v>258268.52845528454</c:v>
                </c:pt>
                <c:pt idx="10">
                  <c:v>259920.26060606062</c:v>
                </c:pt>
                <c:pt idx="11">
                  <c:v>260239.18644067796</c:v>
                </c:pt>
                <c:pt idx="12">
                  <c:v>264980.04477611941</c:v>
                </c:pt>
                <c:pt idx="13">
                  <c:v>265875.14179104479</c:v>
                </c:pt>
                <c:pt idx="14">
                  <c:v>266666.35820895521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1-43BA-B55A-1C3E0717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436133775"/>
        <c:axId val="436140015"/>
        <c:axId val="0"/>
      </c:bar3DChart>
      <c:catAx>
        <c:axId val="43613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40015"/>
        <c:crosses val="autoZero"/>
        <c:auto val="1"/>
        <c:lblAlgn val="ctr"/>
        <c:lblOffset val="100"/>
        <c:noMultiLvlLbl val="0"/>
      </c:catAx>
      <c:valAx>
        <c:axId val="4361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3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Project.xlsx]Question 15!PivotTable10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'Question 15'!$B$3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'Question 15'!$A$4:$A$9</c:f>
              <c:strCache>
                <c:ptCount val="5"/>
                <c:pt idx="0">
                  <c:v>Teenager</c:v>
                </c:pt>
                <c:pt idx="1">
                  <c:v>Middle-Aged Adults</c:v>
                </c:pt>
                <c:pt idx="2">
                  <c:v>Senior Adult</c:v>
                </c:pt>
                <c:pt idx="3">
                  <c:v>Young Adult</c:v>
                </c:pt>
                <c:pt idx="4">
                  <c:v>Child</c:v>
                </c:pt>
              </c:strCache>
            </c:strRef>
          </c:cat>
          <c:val>
            <c:numRef>
              <c:f>'Question 15'!$B$4:$B$9</c:f>
              <c:numCache>
                <c:formatCode>0.00</c:formatCode>
                <c:ptCount val="5"/>
                <c:pt idx="0">
                  <c:v>238842.09859154929</c:v>
                </c:pt>
                <c:pt idx="1">
                  <c:v>243985.71794871794</c:v>
                </c:pt>
                <c:pt idx="2">
                  <c:v>248019.37568058076</c:v>
                </c:pt>
                <c:pt idx="3">
                  <c:v>250110.38532110091</c:v>
                </c:pt>
                <c:pt idx="4">
                  <c:v>258339.57964601769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8-4740-8F21-357A4EF62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087247"/>
        <c:axId val="437098479"/>
      </c:lineChart>
      <c:catAx>
        <c:axId val="43708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98479"/>
        <c:crosses val="autoZero"/>
        <c:auto val="1"/>
        <c:lblAlgn val="ctr"/>
        <c:lblOffset val="100"/>
        <c:noMultiLvlLbl val="0"/>
      </c:catAx>
      <c:valAx>
        <c:axId val="43709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8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3</xdr:row>
      <xdr:rowOff>9524</xdr:rowOff>
    </xdr:from>
    <xdr:to>
      <xdr:col>9</xdr:col>
      <xdr:colOff>76200</xdr:colOff>
      <xdr:row>16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185737</xdr:colOff>
      <xdr:row>4</xdr:row>
      <xdr:rowOff>19049</xdr:rowOff>
    </xdr:from>
    <xdr:to>
      <xdr:col>8</xdr:col>
      <xdr:colOff>523875</xdr:colOff>
      <xdr:row>17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328612</xdr:colOff>
      <xdr:row>2</xdr:row>
      <xdr:rowOff>123824</xdr:rowOff>
    </xdr:from>
    <xdr:to>
      <xdr:col>10</xdr:col>
      <xdr:colOff>152400</xdr:colOff>
      <xdr:row>15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433387</xdr:colOff>
      <xdr:row>3</xdr:row>
      <xdr:rowOff>76200</xdr:rowOff>
    </xdr:from>
    <xdr:to>
      <xdr:col>10</xdr:col>
      <xdr:colOff>128587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3</xdr:row>
      <xdr:rowOff>9525</xdr:rowOff>
    </xdr:from>
    <xdr:to>
      <xdr:col>10</xdr:col>
      <xdr:colOff>14287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271462</xdr:colOff>
      <xdr:row>3</xdr:row>
      <xdr:rowOff>0</xdr:rowOff>
    </xdr:from>
    <xdr:to>
      <xdr:col>9</xdr:col>
      <xdr:colOff>576262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347662</xdr:colOff>
      <xdr:row>3</xdr:row>
      <xdr:rowOff>28574</xdr:rowOff>
    </xdr:from>
    <xdr:to>
      <xdr:col>9</xdr:col>
      <xdr:colOff>257175</xdr:colOff>
      <xdr:row>15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481012</xdr:colOff>
      <xdr:row>3</xdr:row>
      <xdr:rowOff>47625</xdr:rowOff>
    </xdr:from>
    <xdr:to>
      <xdr:col>10</xdr:col>
      <xdr:colOff>176212</xdr:colOff>
      <xdr:row>17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347662</xdr:colOff>
      <xdr:row>3</xdr:row>
      <xdr:rowOff>28574</xdr:rowOff>
    </xdr:from>
    <xdr:to>
      <xdr:col>9</xdr:col>
      <xdr:colOff>257175</xdr:colOff>
      <xdr:row>15</xdr:row>
      <xdr:rowOff>76199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176212</xdr:colOff>
      <xdr:row>3</xdr:row>
      <xdr:rowOff>38100</xdr:rowOff>
    </xdr:from>
    <xdr:to>
      <xdr:col>9</xdr:col>
      <xdr:colOff>481012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qsa jabeen" refreshedDate="45467.346301504629" createdVersion="6" refreshedVersion="6" minRefreshableVersion="3" recordCount="2000">
  <cacheSource type="worksheet">
    <worksheetSource ref="A1:R2001" sheet="Pakistan_Health_Data"/>
  </cacheSource>
  <cacheFields count="19">
    <cacheField name="Sr.no" numFmtId="0">
      <sharedItems containsSemiMixedTypes="0" containsString="0" containsNumber="1" containsInteger="1" minValue="1" maxValue="2000"/>
    </cacheField>
    <cacheField name="Hospital Name" numFmtId="0">
      <sharedItems count="15">
        <s v="Civil Hospital Karachi"/>
        <s v="Nishtar Hospital"/>
        <s v="Indus Hospital"/>
        <s v="Shifa International Hospital"/>
        <s v="Lady Reading Hospital"/>
        <s v="Liaquat National Hospital"/>
        <s v="Aga Khan University Hospital"/>
        <s v="Punjab Institute of Cardiology"/>
        <s v="Shaikh Zayed Hospital"/>
        <s v="Mayo Hospital"/>
        <s v="Services Hospital"/>
        <s v="Shaukat Khanum Memorial Cancer Hospital"/>
        <s v="Jinnah Postgraduate Medical Centre"/>
        <s v="Holy Family Hospital"/>
        <s v="Pakistan Institute of Medical Sciences"/>
      </sharedItems>
    </cacheField>
    <cacheField name="Patient Name" numFmtId="0">
      <sharedItems/>
    </cacheField>
    <cacheField name="Age" numFmtId="0">
      <sharedItems containsSemiMixedTypes="0" containsString="0" containsNumber="1" containsInteger="1" minValue="1" maxValue="100"/>
    </cacheField>
    <cacheField name="Age Group" numFmtId="0">
      <sharedItems/>
    </cacheField>
    <cacheField name="Gender" numFmtId="0">
      <sharedItems/>
    </cacheField>
    <cacheField name="Date of Admission" numFmtId="14">
      <sharedItems containsSemiMixedTypes="0" containsNonDate="0" containsDate="1" containsString="0" minDate="2023-01-01T00:00:00" maxDate="2023-12-26T00:00:00"/>
    </cacheField>
    <cacheField name="Date of Discharge" numFmtId="14">
      <sharedItems containsSemiMixedTypes="0" containsNonDate="0" containsDate="1" containsString="0" minDate="2023-01-06T00:00:00" maxDate="2023-12-29T00:00:00" count="307">
        <d v="2023-12-28T00:00:00"/>
        <d v="2023-12-17T00:00:00"/>
        <d v="2023-12-09T00:00:00"/>
        <d v="2023-12-07T00:00:00"/>
        <d v="2023-12-06T00:00:00"/>
        <d v="2023-12-08T00:00:00"/>
        <d v="2023-11-24T00:00:00"/>
        <d v="2023-12-24T00:00:00"/>
        <d v="2023-12-20T00:00:00"/>
        <d v="2023-11-19T00:00:00"/>
        <d v="2023-12-21T00:00:00"/>
        <d v="2023-11-18T00:00:00"/>
        <d v="2023-11-13T00:00:00"/>
        <d v="2023-11-27T00:00:00"/>
        <d v="2023-11-22T00:00:00"/>
        <d v="2023-11-05T00:00:00"/>
        <d v="2023-11-08T00:00:00"/>
        <d v="2023-10-26T00:00:00"/>
        <d v="2023-12-25T00:00:00"/>
        <d v="2023-12-14T00:00:00"/>
        <d v="2023-11-26T00:00:00"/>
        <d v="2023-12-10T00:00:00"/>
        <d v="2023-12-11T00:00:00"/>
        <d v="2023-12-13T00:00:00"/>
        <d v="2023-12-18T00:00:00"/>
        <d v="2023-12-27T00:00:00"/>
        <d v="2023-11-03T00:00:00"/>
        <d v="2023-12-22T00:00:00"/>
        <d v="2023-10-25T00:00:00"/>
        <d v="2023-12-04T00:00:00"/>
        <d v="2023-10-19T00:00:00"/>
        <d v="2023-10-10T00:00:00"/>
        <d v="2023-11-12T00:00:00"/>
        <d v="2023-12-02T00:00:00"/>
        <d v="2023-12-19T00:00:00"/>
        <d v="2023-12-15T00:00:00"/>
        <d v="2023-12-05T00:00:00"/>
        <d v="2023-10-17T00:00:00"/>
        <d v="2023-10-02T00:00:00"/>
        <d v="2023-10-07T00:00:00"/>
        <d v="2023-11-10T00:00:00"/>
        <d v="2023-11-06T00:00:00"/>
        <d v="2023-11-02T00:00:00"/>
        <d v="2023-11-21T00:00:00"/>
        <d v="2023-10-11T00:00:00"/>
        <d v="2023-09-25T00:00:00"/>
        <d v="2023-09-23T00:00:00"/>
        <d v="2023-10-27T00:00:00"/>
        <d v="2023-10-03T00:00:00"/>
        <d v="2023-10-05T00:00:00"/>
        <d v="2023-12-03T00:00:00"/>
        <d v="2023-09-26T00:00:00"/>
        <d v="2023-12-01T00:00:00"/>
        <d v="2023-11-16T00:00:00"/>
        <d v="2023-12-23T00:00:00"/>
        <d v="2023-12-26T00:00:00"/>
        <d v="2023-11-15T00:00:00"/>
        <d v="2023-10-16T00:00:00"/>
        <d v="2023-10-04T00:00:00"/>
        <d v="2023-11-23T00:00:00"/>
        <d v="2023-12-12T00:00:00"/>
        <d v="2023-09-16T00:00:00"/>
        <d v="2023-10-21T00:00:00"/>
        <d v="2023-11-25T00:00:00"/>
        <d v="2023-11-04T00:00:00"/>
        <d v="2023-10-20T00:00:00"/>
        <d v="2023-09-06T00:00:00"/>
        <d v="2023-09-11T00:00:00"/>
        <d v="2023-08-27T00:00:00"/>
        <d v="2023-09-20T00:00:00"/>
        <d v="2023-10-23T00:00:00"/>
        <d v="2023-12-16T00:00:00"/>
        <d v="2023-09-04T00:00:00"/>
        <d v="2023-09-08T00:00:00"/>
        <d v="2023-09-22T00:00:00"/>
        <d v="2023-08-16T00:00:00"/>
        <d v="2023-10-06T00:00:00"/>
        <d v="2023-11-14T00:00:00"/>
        <d v="2023-08-15T00:00:00"/>
        <d v="2023-10-13T00:00:00"/>
        <d v="2023-08-26T00:00:00"/>
        <d v="2023-11-20T00:00:00"/>
        <d v="2023-08-10T00:00:00"/>
        <d v="2023-08-05T00:00:00"/>
        <d v="2023-10-09T00:00:00"/>
        <d v="2023-09-15T00:00:00"/>
        <d v="2023-11-11T00:00:00"/>
        <d v="2023-09-02T00:00:00"/>
        <d v="2023-08-18T00:00:00"/>
        <d v="2023-09-01T00:00:00"/>
        <d v="2023-09-19T00:00:00"/>
        <d v="2023-09-17T00:00:00"/>
        <d v="2023-07-28T00:00:00"/>
        <d v="2023-10-01T00:00:00"/>
        <d v="2023-08-11T00:00:00"/>
        <d v="2023-09-09T00:00:00"/>
        <d v="2023-07-27T00:00:00"/>
        <d v="2023-09-14T00:00:00"/>
        <d v="2023-07-26T00:00:00"/>
        <d v="2023-08-08T00:00:00"/>
        <d v="2023-09-24T00:00:00"/>
        <d v="2023-10-08T00:00:00"/>
        <d v="2023-08-06T00:00:00"/>
        <d v="2023-08-21T00:00:00"/>
        <d v="2023-08-09T00:00:00"/>
        <d v="2023-10-14T00:00:00"/>
        <d v="2023-07-13T00:00:00"/>
        <d v="2023-07-19T00:00:00"/>
        <d v="2023-07-17T00:00:00"/>
        <d v="2023-11-09T00:00:00"/>
        <d v="2023-10-28T00:00:00"/>
        <d v="2023-07-22T00:00:00"/>
        <d v="2023-07-10T00:00:00"/>
        <d v="2023-08-14T00:00:00"/>
        <d v="2023-09-03T00:00:00"/>
        <d v="2023-09-10T00:00:00"/>
        <d v="2023-09-05T00:00:00"/>
        <d v="2023-07-21T00:00:00"/>
        <d v="2023-07-09T00:00:00"/>
        <d v="2023-07-20T00:00:00"/>
        <d v="2023-11-07T00:00:00"/>
        <d v="2023-06-26T00:00:00"/>
        <d v="2023-08-17T00:00:00"/>
        <d v="2023-08-07T00:00:00"/>
        <d v="2023-07-12T00:00:00"/>
        <d v="2023-08-24T00:00:00"/>
        <d v="2023-10-22T00:00:00"/>
        <d v="2023-08-01T00:00:00"/>
        <d v="2023-08-12T00:00:00"/>
        <d v="2023-09-21T00:00:00"/>
        <d v="2023-09-28T00:00:00"/>
        <d v="2023-06-22T00:00:00"/>
        <d v="2023-09-12T00:00:00"/>
        <d v="2023-06-18T00:00:00"/>
        <d v="2023-11-17T00:00:00"/>
        <d v="2023-06-10T00:00:00"/>
        <d v="2023-07-11T00:00:00"/>
        <d v="2023-07-14T00:00:00"/>
        <d v="2023-06-05T00:00:00"/>
        <d v="2023-08-20T00:00:00"/>
        <d v="2023-06-12T00:00:00"/>
        <d v="2023-07-06T00:00:00"/>
        <d v="2023-06-14T00:00:00"/>
        <d v="2023-06-19T00:00:00"/>
        <d v="2023-05-23T00:00:00"/>
        <d v="2023-06-11T00:00:00"/>
        <d v="2023-07-01T00:00:00"/>
        <d v="2023-06-24T00:00:00"/>
        <d v="2023-07-24T00:00:00"/>
        <d v="2023-05-19T00:00:00"/>
        <d v="2023-08-22T00:00:00"/>
        <d v="2023-06-07T00:00:00"/>
        <d v="2023-08-25T00:00:00"/>
        <d v="2023-07-15T00:00:00"/>
        <d v="2023-11-28T00:00:00"/>
        <d v="2023-06-25T00:00:00"/>
        <d v="2023-09-13T00:00:00"/>
        <d v="2023-05-28T00:00:00"/>
        <d v="2023-06-15T00:00:00"/>
        <d v="2023-07-23T00:00:00"/>
        <d v="2023-09-18T00:00:00"/>
        <d v="2023-07-05T00:00:00"/>
        <d v="2023-05-04T00:00:00"/>
        <d v="2023-06-09T00:00:00"/>
        <d v="2023-05-25T00:00:00"/>
        <d v="2023-06-23T00:00:00"/>
        <d v="2023-05-01T00:00:00"/>
        <d v="2023-05-18T00:00:00"/>
        <d v="2023-05-05T00:00:00"/>
        <d v="2023-10-15T00:00:00"/>
        <d v="2023-05-11T00:00:00"/>
        <d v="2023-07-25T00:00:00"/>
        <d v="2023-05-20T00:00:00"/>
        <d v="2023-05-14T00:00:00"/>
        <d v="2023-07-04T00:00:00"/>
        <d v="2023-08-13T00:00:00"/>
        <d v="2023-04-27T00:00:00"/>
        <d v="2023-06-01T00:00:00"/>
        <d v="2023-08-23T00:00:00"/>
        <d v="2023-05-27T00:00:00"/>
        <d v="2023-05-09T00:00:00"/>
        <d v="2023-06-02T00:00:00"/>
        <d v="2023-05-03T00:00:00"/>
        <d v="2023-05-06T00:00:00"/>
        <d v="2023-08-02T00:00:00"/>
        <d v="2023-05-22T00:00:00"/>
        <d v="2023-06-06T00:00:00"/>
        <d v="2023-05-10T00:00:00"/>
        <d v="2023-06-20T00:00:00"/>
        <d v="2023-04-15T00:00:00"/>
        <d v="2023-07-18T00:00:00"/>
        <d v="2023-05-12T00:00:00"/>
        <d v="2023-04-04T00:00:00"/>
        <d v="2023-04-16T00:00:00"/>
        <d v="2023-04-05T00:00:00"/>
        <d v="2023-07-08T00:00:00"/>
        <d v="2023-04-12T00:00:00"/>
        <d v="2023-09-07T00:00:00"/>
        <d v="2023-10-18T00:00:00"/>
        <d v="2023-11-01T00:00:00"/>
        <d v="2023-03-23T00:00:00"/>
        <d v="2023-03-26T00:00:00"/>
        <d v="2023-04-25T00:00:00"/>
        <d v="2023-08-04T00:00:00"/>
        <d v="2023-06-27T00:00:00"/>
        <d v="2023-05-15T00:00:00"/>
        <d v="2023-04-23T00:00:00"/>
        <d v="2023-04-06T00:00:00"/>
        <d v="2023-06-04T00:00:00"/>
        <d v="2023-03-16T00:00:00"/>
        <d v="2023-03-28T00:00:00"/>
        <d v="2023-05-24T00:00:00"/>
        <d v="2023-10-24T00:00:00"/>
        <d v="2023-05-02T00:00:00"/>
        <d v="2023-08-28T00:00:00"/>
        <d v="2023-07-03T00:00:00"/>
        <d v="2023-03-15T00:00:00"/>
        <d v="2023-03-21T00:00:00"/>
        <d v="2023-04-11T00:00:00"/>
        <d v="2023-05-21T00:00:00"/>
        <d v="2023-04-19T00:00:00"/>
        <d v="2023-03-22T00:00:00"/>
        <d v="2023-04-10T00:00:00"/>
        <d v="2023-03-05T00:00:00"/>
        <d v="2023-03-20T00:00:00"/>
        <d v="2023-04-24T00:00:00"/>
        <d v="2023-05-08T00:00:00"/>
        <d v="2023-03-03T00:00:00"/>
        <d v="2023-03-13T00:00:00"/>
        <d v="2023-03-10T00:00:00"/>
        <d v="2023-06-21T00:00:00"/>
        <d v="2023-03-11T00:00:00"/>
        <d v="2023-04-03T00:00:00"/>
        <d v="2023-07-07T00:00:00"/>
        <d v="2023-09-27T00:00:00"/>
        <d v="2023-04-21T00:00:00"/>
        <d v="2023-04-26T00:00:00"/>
        <d v="2023-02-19T00:00:00"/>
        <d v="2023-02-20T00:00:00"/>
        <d v="2023-02-27T00:00:00"/>
        <d v="2023-04-20T00:00:00"/>
        <d v="2023-02-23T00:00:00"/>
        <d v="2023-03-14T00:00:00"/>
        <d v="2023-02-18T00:00:00"/>
        <d v="2023-02-12T00:00:00"/>
        <d v="2023-04-08T00:00:00"/>
        <d v="2023-03-19T00:00:00"/>
        <d v="2023-06-03T00:00:00"/>
        <d v="2023-02-22T00:00:00"/>
        <d v="2023-04-01T00:00:00"/>
        <d v="2023-06-08T00:00:00"/>
        <d v="2023-08-19T00:00:00"/>
        <d v="2023-05-26T00:00:00"/>
        <d v="2023-05-17T00:00:00"/>
        <d v="2023-02-21T00:00:00"/>
        <d v="2023-05-13T00:00:00"/>
        <d v="2023-04-07T00:00:00"/>
        <d v="2023-05-07T00:00:00"/>
        <d v="2023-02-13T00:00:00"/>
        <d v="2023-07-16T00:00:00"/>
        <d v="2023-02-02T00:00:00"/>
        <d v="2023-02-05T00:00:00"/>
        <d v="2023-03-12T00:00:00"/>
        <d v="2023-03-27T00:00:00"/>
        <d v="2023-03-06T00:00:00"/>
        <d v="2023-04-18T00:00:00"/>
        <d v="2023-03-02T00:00:00"/>
        <d v="2023-10-12T00:00:00"/>
        <d v="2023-01-18T00:00:00"/>
        <d v="2023-08-03T00:00:00"/>
        <d v="2023-02-28T00:00:00"/>
        <d v="2023-03-08T00:00:00"/>
        <d v="2023-01-25T00:00:00"/>
        <d v="2023-04-13T00:00:00"/>
        <d v="2023-02-01T00:00:00"/>
        <d v="2023-01-22T00:00:00"/>
        <d v="2023-01-13T00:00:00"/>
        <d v="2023-03-24T00:00:00"/>
        <d v="2023-01-08T00:00:00"/>
        <d v="2023-02-14T00:00:00"/>
        <d v="2023-02-26T00:00:00"/>
        <d v="2023-01-15T00:00:00"/>
        <d v="2023-04-28T00:00:00"/>
        <d v="2023-06-28T00:00:00"/>
        <d v="2023-01-06T00:00:00"/>
        <d v="2023-01-27T00:00:00"/>
        <d v="2023-01-21T00:00:00"/>
        <d v="2023-02-06T00:00:00"/>
        <d v="2023-04-14T00:00:00"/>
        <d v="2023-01-24T00:00:00"/>
        <d v="2023-01-26T00:00:00"/>
        <d v="2023-02-04T00:00:00"/>
        <d v="2023-07-02T00:00:00"/>
        <d v="2023-03-07T00:00:00"/>
        <d v="2023-02-09T00:00:00"/>
        <d v="2023-04-02T00:00:00"/>
        <d v="2023-02-17T00:00:00"/>
        <d v="2023-06-13T00:00:00"/>
        <d v="2023-04-09T00:00:00"/>
        <d v="2023-03-17T00:00:00"/>
        <d v="2023-02-11T00:00:00"/>
        <d v="2023-03-25T00:00:00"/>
        <d v="2023-06-16T00:00:00"/>
        <d v="2023-03-18T00:00:00"/>
        <d v="2023-05-16T00:00:00"/>
        <d v="2023-04-17T00:00:00"/>
        <d v="2023-06-17T00:00:00"/>
      </sharedItems>
      <fieldGroup par="18" base="7">
        <rangePr groupBy="days" startDate="2023-01-06T00:00:00" endDate="2023-12-29T00:00:00"/>
        <groupItems count="368">
          <s v="&lt;1/6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9/2023"/>
        </groupItems>
      </fieldGroup>
    </cacheField>
    <cacheField name="Days Difference" numFmtId="1">
      <sharedItems containsSemiMixedTypes="0" containsString="0" containsNumber="1" containsInteger="1" minValue="-357" maxValue="353"/>
    </cacheField>
    <cacheField name="Disease" numFmtId="0">
      <sharedItems/>
    </cacheField>
    <cacheField name="Treatment Cost" numFmtId="0">
      <sharedItems containsSemiMixedTypes="0" containsString="0" containsNumber="1" containsInteger="1" minValue="5490" maxValue="499805"/>
    </cacheField>
    <cacheField name="Insurance" numFmtId="0">
      <sharedItems/>
    </cacheField>
    <cacheField name="Blood Group" numFmtId="0">
      <sharedItems/>
    </cacheField>
    <cacheField name="Height (cm)" numFmtId="0">
      <sharedItems containsSemiMixedTypes="0" containsString="0" containsNumber="1" containsInteger="1" minValue="140" maxValue="200"/>
    </cacheField>
    <cacheField name="Weight (kg)" numFmtId="0">
      <sharedItems containsSemiMixedTypes="0" containsString="0" containsNumber="1" containsInteger="1" minValue="40" maxValue="120"/>
    </cacheField>
    <cacheField name="Contact Number" numFmtId="0">
      <sharedItems containsSemiMixedTypes="0" containsString="0" containsNumber="1" containsInteger="1" minValue="31004694982" maxValue="39998761462"/>
    </cacheField>
    <cacheField name="City" numFmtId="0">
      <sharedItems/>
    </cacheField>
    <cacheField name="Province" numFmtId="0">
      <sharedItems/>
    </cacheField>
    <cacheField name="Months" numFmtId="0" databaseField="0">
      <fieldGroup base="7">
        <rangePr groupBy="months" startDate="2023-01-06T00:00:00" endDate="2023-12-29T00:00:00"/>
        <groupItems count="14">
          <s v="&lt;1/6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9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qsa jabeen" refreshedDate="45472.790895370374" createdVersion="6" refreshedVersion="6" minRefreshableVersion="3" recordCount="2001">
  <cacheSource type="worksheet">
    <worksheetSource ref="A1:R1048576" sheet="Pakistan_Health_Data"/>
  </cacheSource>
  <cacheFields count="19">
    <cacheField name="Sr.no" numFmtId="0">
      <sharedItems containsString="0" containsBlank="1" containsNumber="1" containsInteger="1" minValue="1" maxValue="2000"/>
    </cacheField>
    <cacheField name="Hospital Name" numFmtId="0">
      <sharedItems containsBlank="1" count="16">
        <s v="Indus Hospital"/>
        <s v="Civil Hospital Karachi"/>
        <s v="Shaikh Zayed Hospital"/>
        <s v="Aga Khan University Hospital"/>
        <s v="Shifa International Hospital"/>
        <s v="Mayo Hospital"/>
        <s v="Services Hospital"/>
        <s v="Shaukat Khanum Memorial Cancer Hospital"/>
        <s v="Nishtar Hospital"/>
        <s v="Jinnah Postgraduate Medical Centre"/>
        <s v="Holy Family Hospital"/>
        <s v="Pakistan Institute of Medical Sciences"/>
        <s v="Liaquat National Hospital"/>
        <s v="Lady Reading Hospital"/>
        <s v="Punjab Institute of Cardiology"/>
        <m/>
      </sharedItems>
    </cacheField>
    <cacheField name="Patient Name" numFmtId="0">
      <sharedItems containsBlank="1"/>
    </cacheField>
    <cacheField name="Age" numFmtId="0">
      <sharedItems containsString="0" containsBlank="1" containsNumber="1" containsInteger="1" minValue="1" maxValue="100"/>
    </cacheField>
    <cacheField name="Age Group" numFmtId="0">
      <sharedItems containsBlank="1" count="7">
        <s v="Senior Adult"/>
        <s v="Teenager"/>
        <s v="Middle-Aged Adults"/>
        <s v="Young Adult"/>
        <s v="Child"/>
        <m/>
        <s v="Babies" u="1"/>
      </sharedItems>
    </cacheField>
    <cacheField name="Gender" numFmtId="0">
      <sharedItems containsBlank="1" count="3">
        <s v="Female"/>
        <s v="Male"/>
        <m/>
      </sharedItems>
    </cacheField>
    <cacheField name="Date of Admission" numFmtId="0">
      <sharedItems containsNonDate="0" containsDate="1" containsString="0" containsBlank="1" minDate="2023-01-01T00:00:00" maxDate="2023-12-26T00:00:00" count="301">
        <d v="2023-03-25T00:00:00"/>
        <d v="2023-01-18T00:00:00"/>
        <d v="2023-01-05T00:00:00"/>
        <d v="2023-09-27T00:00:00"/>
        <d v="2023-07-06T00:00:00"/>
        <d v="2023-04-19T00:00:00"/>
        <d v="2023-02-24T00:00:00"/>
        <d v="2023-08-11T00:00:00"/>
        <d v="2023-04-01T00:00:00"/>
        <d v="2023-03-12T00:00:00"/>
        <d v="2023-08-06T00:00:00"/>
        <d v="2023-06-06T00:00:00"/>
        <d v="2023-10-26T00:00:00"/>
        <d v="2023-10-21T00:00:00"/>
        <d v="2023-08-20T00:00:00"/>
        <d v="2023-07-24T00:00:00"/>
        <d v="2023-06-01T00:00:00"/>
        <d v="2023-06-10T00:00:00"/>
        <d v="2023-06-15T00:00:00"/>
        <d v="2023-04-26T00:00:00"/>
        <d v="2023-02-18T00:00:00"/>
        <d v="2023-06-02T00:00:00"/>
        <d v="2023-05-08T00:00:00"/>
        <d v="2023-10-23T00:00:00"/>
        <d v="2023-09-01T00:00:00"/>
        <d v="2023-05-13T00:00:00"/>
        <d v="2023-04-20T00:00:00"/>
        <d v="2023-05-07T00:00:00"/>
        <d v="2023-03-21T00:00:00"/>
        <d v="2023-06-04T00:00:00"/>
        <d v="2023-05-05T00:00:00"/>
        <d v="2023-01-03T00:00:00"/>
        <d v="2023-06-25T00:00:00"/>
        <d v="2023-02-06T00:00:00"/>
        <d v="2023-09-17T00:00:00"/>
        <d v="2023-07-11T00:00:00"/>
        <d v="2023-02-11T00:00:00"/>
        <d v="2023-07-18T00:00:00"/>
        <d v="2023-05-22T00:00:00"/>
        <d v="2023-03-14T00:00:00"/>
        <d v="2023-04-06T00:00:00"/>
        <d v="2023-01-07T00:00:00"/>
        <d v="2023-06-09T00:00:00"/>
        <d v="2023-08-18T00:00:00"/>
        <d v="2023-01-24T00:00:00"/>
        <d v="2023-01-12T00:00:00"/>
        <d v="2023-08-22T00:00:00"/>
        <d v="2023-04-05T00:00:00"/>
        <d v="2023-01-22T00:00:00"/>
        <d v="2023-01-28T00:00:00"/>
        <d v="2023-01-01T00:00:00"/>
        <d v="2023-07-13T00:00:00"/>
        <d v="2023-06-11T00:00:00"/>
        <d v="2023-05-19T00:00:00"/>
        <d v="2023-03-07T00:00:00"/>
        <d v="2023-02-15T00:00:00"/>
        <d v="2023-08-28T00:00:00"/>
        <d v="2023-06-21T00:00:00"/>
        <d v="2023-08-05T00:00:00"/>
        <d v="2023-04-22T00:00:00"/>
        <d v="2023-09-11T00:00:00"/>
        <d v="2023-05-10T00:00:00"/>
        <d v="2023-04-13T00:00:00"/>
        <d v="2023-02-09T00:00:00"/>
        <d v="2023-09-06T00:00:00"/>
        <d v="2023-02-23T00:00:00"/>
        <d v="2023-09-12T00:00:00"/>
        <d v="2023-09-10T00:00:00"/>
        <d v="2023-04-27T00:00:00"/>
        <d v="2023-04-02T00:00:00"/>
        <d v="2023-03-16T00:00:00"/>
        <d v="2023-07-25T00:00:00"/>
        <d v="2023-10-24T00:00:00"/>
        <d v="2023-08-23T00:00:00"/>
        <d v="2023-04-12T00:00:00"/>
        <d v="2023-02-12T00:00:00"/>
        <d v="2023-01-21T00:00:00"/>
        <d v="2023-01-16T00:00:00"/>
        <d v="2023-06-14T00:00:00"/>
        <d v="2023-01-06T00:00:00"/>
        <d v="2023-02-13T00:00:00"/>
        <d v="2023-08-16T00:00:00"/>
        <d v="2023-01-14T00:00:00"/>
        <d v="2023-02-17T00:00:00"/>
        <d v="2023-01-09T00:00:00"/>
        <d v="2023-04-17T00:00:00"/>
        <d v="2023-01-02T00:00:00"/>
        <d v="2023-03-03T00:00:00"/>
        <d v="2023-01-08T00:00:00"/>
        <d v="2023-05-20T00:00:00"/>
        <d v="2023-02-20T00:00:00"/>
        <d v="2023-02-28T00:00:00"/>
        <d v="2023-03-05T00:00:00"/>
        <d v="2023-03-11T00:00:00"/>
        <d v="2023-06-12T00:00:00"/>
        <d v="2023-07-15T00:00:00"/>
        <d v="2023-03-18T00:00:00"/>
        <d v="2023-08-04T00:00:00"/>
        <d v="2023-06-24T00:00:00"/>
        <d v="2023-05-16T00:00:00"/>
        <d v="2023-02-26T00:00:00"/>
        <d v="2023-03-15T00:00:00"/>
        <d v="2023-01-13T00:00:00"/>
        <d v="2023-03-23T00:00:00"/>
        <d v="2023-09-13T00:00:00"/>
        <d v="2023-02-21T00:00:00"/>
        <d v="2023-06-17T00:00:00"/>
        <d v="2023-01-11T00:00:00"/>
        <d v="2023-11-24T00:00:00"/>
        <d v="2023-04-07T00:00:00"/>
        <d v="2023-05-14T00:00:00"/>
        <d v="2023-04-11T00:00:00"/>
        <d v="2023-02-27T00:00:00"/>
        <d v="2023-08-12T00:00:00"/>
        <d v="2023-04-24T00:00:00"/>
        <d v="2023-04-25T00:00:00"/>
        <d v="2023-07-19T00:00:00"/>
        <d v="2023-05-15T00:00:00"/>
        <d v="2023-03-10T00:00:00"/>
        <d v="2023-07-04T00:00:00"/>
        <d v="2023-04-15T00:00:00"/>
        <d v="2023-03-17T00:00:00"/>
        <d v="2023-08-01T00:00:00"/>
        <d v="2023-12-11T00:00:00"/>
        <d v="2023-08-09T00:00:00"/>
        <d v="2023-05-24T00:00:00"/>
        <d v="2023-08-24T00:00:00"/>
        <d v="2023-03-22T00:00:00"/>
        <d v="2023-04-28T00:00:00"/>
        <d v="2023-01-26T00:00:00"/>
        <d v="2023-08-17T00:00:00"/>
        <d v="2023-01-25T00:00:00"/>
        <d v="2023-03-24T00:00:00"/>
        <d v="2023-05-28T00:00:00"/>
        <d v="2023-05-17T00:00:00"/>
        <d v="2023-04-03T00:00:00"/>
        <d v="2023-03-19T00:00:00"/>
        <d v="2023-12-02T00:00:00"/>
        <d v="2023-07-12T00:00:00"/>
        <d v="2023-04-09T00:00:00"/>
        <d v="2023-06-08T00:00:00"/>
        <d v="2023-03-08T00:00:00"/>
        <d v="2023-09-16T00:00:00"/>
        <d v="2023-05-23T00:00:00"/>
        <d v="2023-02-03T00:00:00"/>
        <d v="2023-02-05T00:00:00"/>
        <d v="2023-03-06T00:00:00"/>
        <d v="2023-05-11T00:00:00"/>
        <d v="2023-04-14T00:00:00"/>
        <d v="2023-09-03T00:00:00"/>
        <d v="2023-03-13T00:00:00"/>
        <d v="2023-09-07T00:00:00"/>
        <d v="2023-07-14T00:00:00"/>
        <d v="2023-03-02T00:00:00"/>
        <d v="2023-10-10T00:00:00"/>
        <d v="2023-10-09T00:00:00"/>
        <d v="2023-07-10T00:00:00"/>
        <d v="2023-05-09T00:00:00"/>
        <d v="2023-03-27T00:00:00"/>
        <d v="2023-06-26T00:00:00"/>
        <d v="2023-09-04T00:00:00"/>
        <d v="2023-10-12T00:00:00"/>
        <d v="2023-05-01T00:00:00"/>
        <d v="2023-04-16T00:00:00"/>
        <d v="2023-12-22T00:00:00"/>
        <d v="2023-01-04T00:00:00"/>
        <d v="2023-07-28T00:00:00"/>
        <d v="2023-03-04T00:00:00"/>
        <d v="2023-07-01T00:00:00"/>
        <d v="2023-07-21T00:00:00"/>
        <d v="2023-08-25T00:00:00"/>
        <d v="2023-01-15T00:00:00"/>
        <d v="2023-02-04T00:00:00"/>
        <d v="2023-08-15T00:00:00"/>
        <d v="2023-07-08T00:00:00"/>
        <d v="2023-06-20T00:00:00"/>
        <d v="2023-06-03T00:00:00"/>
        <d v="2023-02-16T00:00:00"/>
        <d v="2023-07-17T00:00:00"/>
        <d v="2023-10-27T00:00:00"/>
        <d v="2023-08-03T00:00:00"/>
        <d v="2023-05-27T00:00:00"/>
        <d v="2023-08-02T00:00:00"/>
        <d v="2023-11-04T00:00:00"/>
        <d v="2023-05-25T00:00:00"/>
        <d v="2023-05-12T00:00:00"/>
        <d v="2023-07-20T00:00:00"/>
        <d v="2023-01-20T00:00:00"/>
        <d v="2023-01-27T00:00:00"/>
        <d v="2023-09-19T00:00:00"/>
        <d v="2023-09-22T00:00:00"/>
        <d v="2023-01-10T00:00:00"/>
        <d v="2023-01-19T00:00:00"/>
        <d v="2023-06-16T00:00:00"/>
        <d v="2023-07-26T00:00:00"/>
        <d v="2023-01-17T00:00:00"/>
        <d v="2023-02-10T00:00:00"/>
        <d v="2023-10-13T00:00:00"/>
        <d v="2023-04-10T00:00:00"/>
        <d v="2023-04-18T00:00:00"/>
        <d v="2023-07-03T00:00:00"/>
        <d v="2023-06-18T00:00:00"/>
        <d v="2023-07-16T00:00:00"/>
        <d v="2023-04-08T00:00:00"/>
        <d v="2023-04-04T00:00:00"/>
        <d v="2023-02-14T00:00:00"/>
        <d v="2023-04-23T00:00:00"/>
        <d v="2023-05-02T00:00:00"/>
        <d v="2023-10-25T00:00:00"/>
        <d v="2023-02-22T00:00:00"/>
        <d v="2023-06-28T00:00:00"/>
        <d v="2023-03-28T00:00:00"/>
        <d v="2023-07-02T00:00:00"/>
        <d v="2023-07-09T00:00:00"/>
        <d v="2023-06-23T00:00:00"/>
        <d v="2023-10-01T00:00:00"/>
        <d v="2023-05-03T00:00:00"/>
        <d v="2023-03-09T00:00:00"/>
        <d v="2023-05-06T00:00:00"/>
        <d v="2023-09-20T00:00:00"/>
        <d v="2023-04-21T00:00:00"/>
        <d v="2023-10-22T00:00:00"/>
        <d v="2023-05-04T00:00:00"/>
        <d v="2023-02-08T00:00:00"/>
        <d v="2023-06-13T00:00:00"/>
        <d v="2023-01-23T00:00:00"/>
        <d v="2023-09-05T00:00:00"/>
        <d v="2023-09-18T00:00:00"/>
        <d v="2023-02-01T00:00:00"/>
        <d v="2023-02-19T00:00:00"/>
        <d v="2023-08-14T00:00:00"/>
        <d v="2023-08-26T00:00:00"/>
        <d v="2023-11-12T00:00:00"/>
        <d v="2023-06-05T00:00:00"/>
        <d v="2023-02-07T00:00:00"/>
        <d v="2023-08-10T00:00:00"/>
        <d v="2023-11-06T00:00:00"/>
        <d v="2023-02-25T00:00:00"/>
        <d v="2023-11-17T00:00:00"/>
        <d v="2023-10-04T00:00:00"/>
        <d v="2023-08-13T00:00:00"/>
        <d v="2023-07-23T00:00:00"/>
        <d v="2023-07-05T00:00:00"/>
        <d v="2023-03-26T00:00:00"/>
        <d v="2023-09-25T00:00:00"/>
        <d v="2023-10-18T00:00:00"/>
        <d v="2023-07-22T00:00:00"/>
        <d v="2023-07-27T00:00:00"/>
        <d v="2023-12-04T00:00:00"/>
        <d v="2023-09-08T00:00:00"/>
        <d v="2023-09-14T00:00:00"/>
        <d v="2023-08-27T00:00:00"/>
        <d v="2023-06-27T00:00:00"/>
        <d v="2023-10-14T00:00:00"/>
        <d v="2023-09-26T00:00:00"/>
        <d v="2023-05-26T00:00:00"/>
        <d v="2023-09-28T00:00:00"/>
        <d v="2023-09-02T00:00:00"/>
        <d v="2023-09-09T00:00:00"/>
        <d v="2023-06-19T00:00:00"/>
        <d v="2023-02-02T00:00:00"/>
        <d v="2023-11-28T00:00:00"/>
        <d v="2023-10-08T00:00:00"/>
        <d v="2023-11-03T00:00:00"/>
        <d v="2023-07-07T00:00:00"/>
        <d v="2023-09-24T00:00:00"/>
        <d v="2023-11-22T00:00:00"/>
        <d v="2023-08-19T00:00:00"/>
        <d v="2023-10-06T00:00:00"/>
        <d v="2023-11-05T00:00:00"/>
        <d v="2023-06-22T00:00:00"/>
        <d v="2023-06-07T00:00:00"/>
        <d v="2023-05-21T00:00:00"/>
        <d v="2023-05-18T00:00:00"/>
        <d v="2023-12-17T00:00:00"/>
        <d v="2023-08-07T00:00:00"/>
        <d v="2023-03-20T00:00:00"/>
        <d v="2023-10-07T00:00:00"/>
        <d v="2023-12-25T00:00:00"/>
        <d v="2023-11-16T00:00:00"/>
        <d v="2023-11-25T00:00:00"/>
        <d v="2023-08-08T00:00:00"/>
        <d v="2023-08-21T00:00:00"/>
        <d v="2023-11-02T00:00:00"/>
        <d v="2023-11-10T00:00:00"/>
        <d v="2023-11-20T00:00:00"/>
        <d v="2023-09-23T00:00:00"/>
        <d v="2023-10-05T00:00:00"/>
        <d v="2023-11-08T00:00:00"/>
        <d v="2023-09-15T00:00:00"/>
        <d v="2023-11-11T00:00:00"/>
        <d v="2023-03-01T00:00:00"/>
        <d v="2023-11-19T00:00:00"/>
        <d v="2023-11-18T00:00:00"/>
        <d v="2023-11-15T00:00:00"/>
        <d v="2023-10-03T00:00:00"/>
        <d v="2023-10-28T00:00:00"/>
        <d v="2023-10-19T00:00:00"/>
        <d v="2023-10-02T00:00:00"/>
        <d v="2023-11-09T00:00:00"/>
        <m/>
      </sharedItems>
      <fieldGroup par="18" base="6">
        <rangePr groupBy="days" startDate="2023-01-01T00:00:00" endDate="2023-12-26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6/2023"/>
        </groupItems>
      </fieldGroup>
    </cacheField>
    <cacheField name="Date of Discharge" numFmtId="0">
      <sharedItems containsNonDate="0" containsDate="1" containsString="0" containsBlank="1" minDate="2023-01-06T00:00:00" maxDate="2023-12-29T00:00:00"/>
    </cacheField>
    <cacheField name="Days Difference" numFmtId="0">
      <sharedItems containsString="0" containsBlank="1" containsNumber="1" containsInteger="1" minValue="-357" maxValue="353"/>
    </cacheField>
    <cacheField name="Disease" numFmtId="0">
      <sharedItems containsBlank="1" count="7">
        <s v="Malaria"/>
        <s v="COVID-19"/>
        <s v="Diabetes"/>
        <s v="Cancer"/>
        <s v="Hypertension"/>
        <s v="Tuberculosis"/>
        <m/>
      </sharedItems>
    </cacheField>
    <cacheField name="Treatment Cost" numFmtId="0">
      <sharedItems containsString="0" containsBlank="1" containsNumber="1" containsInteger="1" minValue="5490" maxValue="499805"/>
    </cacheField>
    <cacheField name="Insurance" numFmtId="0">
      <sharedItems containsBlank="1" count="3">
        <s v="Yes"/>
        <s v="No"/>
        <m/>
      </sharedItems>
    </cacheField>
    <cacheField name="Blood Group" numFmtId="0">
      <sharedItems containsBlank="1" count="9">
        <s v="O+"/>
        <s v="A-"/>
        <s v="B+"/>
        <s v="A+"/>
        <s v="AB-"/>
        <s v="O-"/>
        <s v="AB+"/>
        <s v="B-"/>
        <m/>
      </sharedItems>
    </cacheField>
    <cacheField name="Height (cm)" numFmtId="0">
      <sharedItems containsString="0" containsBlank="1" containsNumber="1" containsInteger="1" minValue="140" maxValue="200"/>
    </cacheField>
    <cacheField name="Weight (kg)" numFmtId="0">
      <sharedItems containsString="0" containsBlank="1" containsNumber="1" containsInteger="1" minValue="40" maxValue="120"/>
    </cacheField>
    <cacheField name="Contact Number" numFmtId="0">
      <sharedItems containsString="0" containsBlank="1" containsNumber="1" containsInteger="1" minValue="31004694982" maxValue="39998761462"/>
    </cacheField>
    <cacheField name="City" numFmtId="0">
      <sharedItems containsBlank="1" count="9">
        <s v="Peshawar"/>
        <s v="Rawalpindi"/>
        <s v="Karachi"/>
        <s v="Quetta"/>
        <s v="Faisalabad"/>
        <s v="Islamabad"/>
        <s v="Lahore"/>
        <s v="Multan"/>
        <m/>
      </sharedItems>
    </cacheField>
    <cacheField name="Province" numFmtId="0">
      <sharedItems containsBlank="1" count="5">
        <s v="Khyber Pakhtunkhwa"/>
        <s v="Punjab"/>
        <s v="Sindh"/>
        <s v="Balochistan"/>
        <m/>
      </sharedItems>
    </cacheField>
    <cacheField name="Months" numFmtId="0" databaseField="0">
      <fieldGroup base="6">
        <rangePr groupBy="months" startDate="2023-01-01T00:00:00" endDate="2023-12-26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6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n v="1690"/>
    <x v="0"/>
    <s v="Mahnoor Ansari"/>
    <n v="31"/>
    <s v="Middle-Aged Adults"/>
    <s v="Male"/>
    <d v="2023-01-05T00:00:00"/>
    <x v="0"/>
    <n v="-357"/>
    <s v="Tuberculosis"/>
    <n v="400496"/>
    <s v="Yes"/>
    <s v="O-"/>
    <n v="163"/>
    <n v="111"/>
    <n v="31123556181"/>
    <s v="Lahore"/>
    <s v="Khyber Pakhtunkhwa"/>
  </r>
  <r>
    <n v="786"/>
    <x v="1"/>
    <s v="Khadija Chaudhry"/>
    <n v="65"/>
    <s v="Senior Adult"/>
    <s v="Male"/>
    <d v="2023-01-06T00:00:00"/>
    <x v="1"/>
    <n v="-345"/>
    <s v="Cancer"/>
    <n v="351869"/>
    <s v="Yes"/>
    <s v="O-"/>
    <n v="154"/>
    <n v="90"/>
    <n v="32605738177"/>
    <s v="Karachi"/>
    <s v="Khyber Pakhtunkhwa"/>
  </r>
  <r>
    <n v="316"/>
    <x v="2"/>
    <s v="Bushra Mughal"/>
    <n v="90"/>
    <s v="Senior Adult"/>
    <s v="Female"/>
    <d v="2023-01-03T00:00:00"/>
    <x v="2"/>
    <n v="-340"/>
    <s v="COVID-19"/>
    <n v="208128"/>
    <s v="Yes"/>
    <s v="O-"/>
    <n v="161"/>
    <n v="74"/>
    <n v="39836296819"/>
    <s v="Peshawar"/>
    <s v="Sindh"/>
  </r>
  <r>
    <n v="1596"/>
    <x v="3"/>
    <s v="Fahad Malik"/>
    <n v="21"/>
    <s v="Young Adult"/>
    <s v="Female"/>
    <d v="2023-01-02T00:00:00"/>
    <x v="3"/>
    <n v="-339"/>
    <s v="Malaria"/>
    <n v="405374"/>
    <s v="No"/>
    <s v="A+"/>
    <n v="149"/>
    <n v="113"/>
    <n v="37800188405"/>
    <s v="Islamabad"/>
    <s v="Punjab"/>
  </r>
  <r>
    <n v="291"/>
    <x v="4"/>
    <s v="Fahad Shah"/>
    <n v="97"/>
    <s v="Senior Adult"/>
    <s v="Male"/>
    <d v="2023-01-05T00:00:00"/>
    <x v="4"/>
    <n v="-335"/>
    <s v="COVID-19"/>
    <n v="343857"/>
    <s v="Yes"/>
    <s v="O+"/>
    <n v="179"/>
    <n v="117"/>
    <n v="36590580427"/>
    <s v="Islamabad"/>
    <s v="Khyber Pakhtunkhwa"/>
  </r>
  <r>
    <n v="865"/>
    <x v="5"/>
    <s v="Asad Jafri"/>
    <n v="95"/>
    <s v="Senior Adult"/>
    <s v="Male"/>
    <d v="2023-01-20T00:00:00"/>
    <x v="5"/>
    <n v="-322"/>
    <s v="Cancer"/>
    <n v="207655"/>
    <s v="No"/>
    <s v="O-"/>
    <n v="158"/>
    <n v="91"/>
    <n v="38809559092"/>
    <s v="Rawalpindi"/>
    <s v="Punjab"/>
  </r>
  <r>
    <n v="1544"/>
    <x v="1"/>
    <s v="Amina Sheikh"/>
    <n v="97"/>
    <s v="Senior Adult"/>
    <s v="Female"/>
    <d v="2023-01-06T00:00:00"/>
    <x v="6"/>
    <n v="-322"/>
    <s v="Malaria"/>
    <n v="156558"/>
    <s v="No"/>
    <s v="A+"/>
    <n v="145"/>
    <n v="120"/>
    <n v="35766301287"/>
    <s v="Islamabad"/>
    <s v="Sindh"/>
  </r>
  <r>
    <n v="1821"/>
    <x v="6"/>
    <s v="Khadija Syed"/>
    <n v="41"/>
    <s v="Middle-Aged Adults"/>
    <s v="Female"/>
    <d v="2023-02-06T00:00:00"/>
    <x v="7"/>
    <n v="-321"/>
    <s v="COVID-19"/>
    <n v="292748"/>
    <s v="No"/>
    <s v="AB-"/>
    <n v="144"/>
    <n v="80"/>
    <n v="37660896522"/>
    <s v="Rawalpindi"/>
    <s v="Punjab"/>
  </r>
  <r>
    <n v="309"/>
    <x v="7"/>
    <s v="Noman Ashraf"/>
    <n v="9"/>
    <s v="Child"/>
    <s v="Male"/>
    <d v="2023-02-03T00:00:00"/>
    <x v="8"/>
    <n v="-320"/>
    <s v="Diabetes"/>
    <n v="159888"/>
    <s v="No"/>
    <s v="O-"/>
    <n v="187"/>
    <n v="50"/>
    <n v="32088059623"/>
    <s v="Rawalpindi"/>
    <s v="Sindh"/>
  </r>
  <r>
    <n v="1453"/>
    <x v="8"/>
    <s v="Usman Zahid"/>
    <n v="68"/>
    <s v="Senior Adult"/>
    <s v="Female"/>
    <d v="2023-01-24T00:00:00"/>
    <x v="2"/>
    <n v="-319"/>
    <s v="Hypertension"/>
    <n v="196282"/>
    <s v="No"/>
    <s v="AB-"/>
    <n v="197"/>
    <n v="58"/>
    <n v="39916009965"/>
    <s v="Islamabad"/>
    <s v="Balochistan"/>
  </r>
  <r>
    <n v="1297"/>
    <x v="9"/>
    <s v="Ali Abbasi"/>
    <n v="53"/>
    <s v="Senior Adult"/>
    <s v="Male"/>
    <d v="2023-01-06T00:00:00"/>
    <x v="9"/>
    <n v="-317"/>
    <s v="Tuberculosis"/>
    <n v="327413"/>
    <s v="No"/>
    <s v="B-"/>
    <n v="176"/>
    <n v="53"/>
    <n v="34286194519"/>
    <s v="Multan"/>
    <s v="Balochistan"/>
  </r>
  <r>
    <n v="1527"/>
    <x v="7"/>
    <s v="Hassan Zahid"/>
    <n v="71"/>
    <s v="Senior Adult"/>
    <s v="Female"/>
    <d v="2023-02-07T00:00:00"/>
    <x v="10"/>
    <n v="-317"/>
    <s v="COVID-19"/>
    <n v="12735"/>
    <s v="Yes"/>
    <s v="O+"/>
    <n v="195"/>
    <n v="98"/>
    <n v="33477899394"/>
    <s v="Karachi"/>
    <s v="Khyber Pakhtunkhwa"/>
  </r>
  <r>
    <n v="1337"/>
    <x v="5"/>
    <s v="Daniyal Gilani"/>
    <n v="32"/>
    <s v="Middle-Aged Adults"/>
    <s v="Male"/>
    <d v="2023-01-06T00:00:00"/>
    <x v="11"/>
    <n v="-316"/>
    <s v="Tuberculosis"/>
    <n v="200098"/>
    <s v="No"/>
    <s v="A+"/>
    <n v="176"/>
    <n v="76"/>
    <n v="32073130808"/>
    <s v="Peshawar"/>
    <s v="Khyber Pakhtunkhwa"/>
  </r>
  <r>
    <n v="534"/>
    <x v="10"/>
    <s v="Fahad Khan"/>
    <n v="14"/>
    <s v="Teenager"/>
    <s v="Female"/>
    <d v="2023-01-08T00:00:00"/>
    <x v="12"/>
    <n v="-309"/>
    <s v="Malaria"/>
    <n v="488062"/>
    <s v="No"/>
    <s v="A-"/>
    <n v="152"/>
    <n v="80"/>
    <n v="37009787625"/>
    <s v="Quetta"/>
    <s v="Khyber Pakhtunkhwa"/>
  </r>
  <r>
    <n v="1462"/>
    <x v="4"/>
    <s v="Amina Hussain"/>
    <n v="64"/>
    <s v="Senior Adult"/>
    <s v="Female"/>
    <d v="2023-01-22T00:00:00"/>
    <x v="13"/>
    <n v="-309"/>
    <s v="COVID-19"/>
    <n v="13600"/>
    <s v="No"/>
    <s v="O-"/>
    <n v="168"/>
    <n v="79"/>
    <n v="37722229570"/>
    <s v="Islamabad"/>
    <s v="Sindh"/>
  </r>
  <r>
    <n v="1963"/>
    <x v="9"/>
    <s v="Sara Rehman"/>
    <n v="81"/>
    <s v="Senior Adult"/>
    <s v="Female"/>
    <d v="2023-01-19T00:00:00"/>
    <x v="6"/>
    <n v="-309"/>
    <s v="Cancer"/>
    <n v="284631"/>
    <s v="Yes"/>
    <s v="A-"/>
    <n v="169"/>
    <n v="94"/>
    <n v="34941489684"/>
    <s v="Faisalabad"/>
    <s v="Balochistan"/>
  </r>
  <r>
    <n v="1658"/>
    <x v="11"/>
    <s v="Usman Butt"/>
    <n v="70"/>
    <s v="Senior Adult"/>
    <s v="Male"/>
    <d v="2023-01-19T00:00:00"/>
    <x v="14"/>
    <n v="-307"/>
    <s v="COVID-19"/>
    <n v="83530"/>
    <s v="No"/>
    <s v="AB+"/>
    <n v="175"/>
    <n v="55"/>
    <n v="37302342353"/>
    <s v="Islamabad"/>
    <s v="Balochistan"/>
  </r>
  <r>
    <n v="711"/>
    <x v="1"/>
    <s v="Ali Chaudhry"/>
    <n v="14"/>
    <s v="Teenager"/>
    <s v="Male"/>
    <d v="2023-01-05T00:00:00"/>
    <x v="15"/>
    <n v="-304"/>
    <s v="Hypertension"/>
    <n v="198194"/>
    <s v="Yes"/>
    <s v="O+"/>
    <n v="190"/>
    <n v="40"/>
    <n v="31172935830"/>
    <s v="Karachi"/>
    <s v="Balochistan"/>
  </r>
  <r>
    <n v="927"/>
    <x v="12"/>
    <s v="Ahmed Hashmi"/>
    <n v="50"/>
    <s v="Senior Adult"/>
    <s v="Female"/>
    <d v="2023-02-27T00:00:00"/>
    <x v="0"/>
    <n v="-304"/>
    <s v="COVID-19"/>
    <n v="342956"/>
    <s v="Yes"/>
    <s v="A-"/>
    <n v="177"/>
    <n v="73"/>
    <n v="35667885771"/>
    <s v="Peshawar"/>
    <s v="Balochistan"/>
  </r>
  <r>
    <n v="578"/>
    <x v="2"/>
    <s v="Ibrahim Rehman"/>
    <n v="96"/>
    <s v="Senior Adult"/>
    <s v="Male"/>
    <d v="2023-02-28T00:00:00"/>
    <x v="0"/>
    <n v="-303"/>
    <s v="Malaria"/>
    <n v="139590"/>
    <s v="Yes"/>
    <s v="AB+"/>
    <n v="175"/>
    <n v="64"/>
    <n v="33591812168"/>
    <s v="Lahore"/>
    <s v="Punjab"/>
  </r>
  <r>
    <n v="373"/>
    <x v="3"/>
    <s v="Fahad Tariq"/>
    <n v="69"/>
    <s v="Senior Adult"/>
    <s v="Female"/>
    <d v="2023-02-11T00:00:00"/>
    <x v="5"/>
    <n v="-300"/>
    <s v="Tuberculosis"/>
    <n v="196875"/>
    <s v="Yes"/>
    <s v="A-"/>
    <n v="194"/>
    <n v="105"/>
    <n v="39116345685"/>
    <s v="Quetta"/>
    <s v="Sindh"/>
  </r>
  <r>
    <n v="1929"/>
    <x v="5"/>
    <s v="Hira Shah"/>
    <n v="40"/>
    <s v="Middle-Aged Adults"/>
    <s v="Male"/>
    <d v="2023-01-13T00:00:00"/>
    <x v="16"/>
    <n v="-299"/>
    <s v="Diabetes"/>
    <n v="135577"/>
    <s v="No"/>
    <s v="AB+"/>
    <n v="168"/>
    <n v="55"/>
    <n v="37829295596"/>
    <s v="Lahore"/>
    <s v="Punjab"/>
  </r>
  <r>
    <n v="895"/>
    <x v="13"/>
    <s v="Amina Ashraf"/>
    <n v="97"/>
    <s v="Senior Adult"/>
    <s v="Male"/>
    <d v="2023-01-02T00:00:00"/>
    <x v="17"/>
    <n v="-297"/>
    <s v="COVID-19"/>
    <n v="497768"/>
    <s v="No"/>
    <s v="B-"/>
    <n v="151"/>
    <n v="89"/>
    <n v="35730449039"/>
    <s v="Faisalabad"/>
    <s v="Sindh"/>
  </r>
  <r>
    <n v="1429"/>
    <x v="2"/>
    <s v="Aisha Butt"/>
    <n v="39"/>
    <s v="Middle-Aged Adults"/>
    <s v="Male"/>
    <d v="2023-03-03T00:00:00"/>
    <x v="18"/>
    <n v="-297"/>
    <s v="Diabetes"/>
    <n v="111471"/>
    <s v="No"/>
    <s v="A-"/>
    <n v="160"/>
    <n v="110"/>
    <n v="38424262880"/>
    <s v="Multan"/>
    <s v="Khyber Pakhtunkhwa"/>
  </r>
  <r>
    <n v="1239"/>
    <x v="0"/>
    <s v="Fatima Sheikh"/>
    <n v="35"/>
    <s v="Middle-Aged Adults"/>
    <s v="Female"/>
    <d v="2023-02-15T00:00:00"/>
    <x v="5"/>
    <n v="-296"/>
    <s v="Malaria"/>
    <n v="48891"/>
    <s v="Yes"/>
    <s v="A-"/>
    <n v="153"/>
    <n v="105"/>
    <n v="36668508831"/>
    <s v="Peshawar"/>
    <s v="Balochistan"/>
  </r>
  <r>
    <n v="1923"/>
    <x v="12"/>
    <s v="Saad Tariq"/>
    <n v="1"/>
    <s v="Babies"/>
    <s v="Male"/>
    <d v="2023-02-21T00:00:00"/>
    <x v="19"/>
    <n v="-296"/>
    <s v="Diabetes"/>
    <n v="294520"/>
    <s v="No"/>
    <s v="B-"/>
    <n v="170"/>
    <n v="47"/>
    <n v="38440203719"/>
    <s v="Faisalabad"/>
    <s v="Khyber Pakhtunkhwa"/>
  </r>
  <r>
    <n v="433"/>
    <x v="12"/>
    <s v="Hira Sheikh"/>
    <n v="14"/>
    <s v="Teenager"/>
    <s v="Male"/>
    <d v="2023-02-05T00:00:00"/>
    <x v="20"/>
    <n v="-294"/>
    <s v="Diabetes"/>
    <n v="68214"/>
    <s v="No"/>
    <s v="AB+"/>
    <n v="177"/>
    <n v="82"/>
    <n v="33365292890"/>
    <s v="Faisalabad"/>
    <s v="Sindh"/>
  </r>
  <r>
    <n v="1229"/>
    <x v="2"/>
    <s v="Noman Zahid"/>
    <n v="78"/>
    <s v="Senior Adult"/>
    <s v="Male"/>
    <d v="2023-02-19T00:00:00"/>
    <x v="21"/>
    <n v="-294"/>
    <s v="COVID-19"/>
    <n v="494056"/>
    <s v="No"/>
    <s v="O-"/>
    <n v="192"/>
    <n v="117"/>
    <n v="35058148793"/>
    <s v="Rawalpindi"/>
    <s v="Punjab"/>
  </r>
  <r>
    <n v="761"/>
    <x v="13"/>
    <s v="Maryam Kazmi"/>
    <n v="37"/>
    <s v="Middle-Aged Adults"/>
    <s v="Female"/>
    <d v="2023-02-23T00:00:00"/>
    <x v="22"/>
    <n v="-291"/>
    <s v="COVID-19"/>
    <n v="244996"/>
    <s v="Yes"/>
    <s v="O-"/>
    <n v="197"/>
    <n v="113"/>
    <n v="38226458339"/>
    <s v="Karachi"/>
    <s v="Khyber Pakhtunkhwa"/>
  </r>
  <r>
    <n v="1149"/>
    <x v="13"/>
    <s v="Erum Zahid"/>
    <n v="61"/>
    <s v="Senior Adult"/>
    <s v="Female"/>
    <d v="2023-02-25T00:00:00"/>
    <x v="23"/>
    <n v="-291"/>
    <s v="Cancer"/>
    <n v="105635"/>
    <s v="No"/>
    <s v="AB+"/>
    <n v="189"/>
    <n v="65"/>
    <n v="36738742632"/>
    <s v="Peshawar"/>
    <s v="Punjab"/>
  </r>
  <r>
    <n v="1860"/>
    <x v="3"/>
    <s v="Hira Sheikh"/>
    <n v="74"/>
    <s v="Senior Adult"/>
    <s v="Male"/>
    <d v="2023-01-18T00:00:00"/>
    <x v="15"/>
    <n v="-291"/>
    <s v="Cancer"/>
    <n v="27789"/>
    <s v="No"/>
    <s v="AB+"/>
    <n v="180"/>
    <n v="94"/>
    <n v="31346092148"/>
    <s v="Lahore"/>
    <s v="Balochistan"/>
  </r>
  <r>
    <n v="109"/>
    <x v="3"/>
    <s v="Bushra Khan"/>
    <n v="92"/>
    <s v="Senior Adult"/>
    <s v="Male"/>
    <d v="2023-03-03T00:00:00"/>
    <x v="24"/>
    <n v="-290"/>
    <s v="Hypertension"/>
    <n v="86339"/>
    <s v="No"/>
    <s v="A-"/>
    <n v="173"/>
    <n v="99"/>
    <n v="33807074518"/>
    <s v="Peshawar"/>
    <s v="Balochistan"/>
  </r>
  <r>
    <n v="253"/>
    <x v="11"/>
    <s v="Bushra Siddiqui"/>
    <n v="59"/>
    <s v="Senior Adult"/>
    <s v="Male"/>
    <d v="2023-03-13T00:00:00"/>
    <x v="25"/>
    <n v="-289"/>
    <s v="COVID-19"/>
    <n v="495842"/>
    <s v="No"/>
    <s v="B-"/>
    <n v="175"/>
    <n v="50"/>
    <n v="35539624992"/>
    <s v="Faisalabad"/>
    <s v="Punjab"/>
  </r>
  <r>
    <n v="647"/>
    <x v="4"/>
    <s v="Aisha Khan"/>
    <n v="16"/>
    <s v="Teenager"/>
    <s v="Male"/>
    <d v="2023-01-23T00:00:00"/>
    <x v="26"/>
    <n v="-284"/>
    <s v="Diabetes"/>
    <n v="328459"/>
    <s v="No"/>
    <s v="A-"/>
    <n v="200"/>
    <n v="43"/>
    <n v="39426622103"/>
    <s v="Rawalpindi"/>
    <s v="Balochistan"/>
  </r>
  <r>
    <n v="75"/>
    <x v="8"/>
    <s v="Junaid Rizvi"/>
    <n v="89"/>
    <s v="Senior Adult"/>
    <s v="Female"/>
    <d v="2023-03-14T00:00:00"/>
    <x v="27"/>
    <n v="-283"/>
    <s v="Hypertension"/>
    <n v="433567"/>
    <s v="No"/>
    <s v="AB-"/>
    <n v="197"/>
    <n v="70"/>
    <n v="34002350939"/>
    <s v="Karachi"/>
    <s v="Balochistan"/>
  </r>
  <r>
    <n v="388"/>
    <x v="3"/>
    <s v="Khadija Kazmi"/>
    <n v="56"/>
    <s v="Senior Adult"/>
    <s v="Male"/>
    <d v="2023-01-15T00:00:00"/>
    <x v="28"/>
    <n v="-283"/>
    <s v="Hypertension"/>
    <n v="295272"/>
    <s v="Yes"/>
    <s v="B-"/>
    <n v="194"/>
    <n v="47"/>
    <n v="36566945688"/>
    <s v="Lahore"/>
    <s v="Khyber Pakhtunkhwa"/>
  </r>
  <r>
    <n v="841"/>
    <x v="3"/>
    <s v="Ali Zahid"/>
    <n v="94"/>
    <s v="Senior Adult"/>
    <s v="Male"/>
    <d v="2023-02-25T00:00:00"/>
    <x v="29"/>
    <n v="-282"/>
    <s v="Hypertension"/>
    <n v="36431"/>
    <s v="Yes"/>
    <s v="O-"/>
    <n v="141"/>
    <n v="48"/>
    <n v="39773491410"/>
    <s v="Rawalpindi"/>
    <s v="Sindh"/>
  </r>
  <r>
    <n v="1663"/>
    <x v="11"/>
    <s v="Asad Hashmi"/>
    <n v="59"/>
    <s v="Senior Adult"/>
    <s v="Male"/>
    <d v="2023-01-28T00:00:00"/>
    <x v="15"/>
    <n v="-281"/>
    <s v="Hypertension"/>
    <n v="265213"/>
    <s v="No"/>
    <s v="AB-"/>
    <n v="143"/>
    <n v="92"/>
    <n v="38272505845"/>
    <s v="Multan"/>
    <s v="Sindh"/>
  </r>
  <r>
    <n v="531"/>
    <x v="0"/>
    <s v="Aisha Farooqi"/>
    <n v="42"/>
    <s v="Middle-Aged Adults"/>
    <s v="Female"/>
    <d v="2023-01-12T00:00:00"/>
    <x v="30"/>
    <n v="-280"/>
    <s v="Diabetes"/>
    <n v="437579"/>
    <s v="No"/>
    <s v="A-"/>
    <n v="181"/>
    <n v="99"/>
    <n v="34934945638"/>
    <s v="Karachi"/>
    <s v="Khyber Pakhtunkhwa"/>
  </r>
  <r>
    <n v="1103"/>
    <x v="2"/>
    <s v="Mahnoor Khan"/>
    <n v="48"/>
    <s v="Senior Adult"/>
    <s v="Female"/>
    <d v="2023-01-03T00:00:00"/>
    <x v="31"/>
    <n v="-280"/>
    <s v="Diabetes"/>
    <n v="140714"/>
    <s v="Yes"/>
    <s v="O+"/>
    <n v="189"/>
    <n v="103"/>
    <n v="36882936614"/>
    <s v="Multan"/>
    <s v="Sindh"/>
  </r>
  <r>
    <n v="454"/>
    <x v="11"/>
    <s v="Amina Rehman"/>
    <n v="4"/>
    <s v="Child"/>
    <s v="Male"/>
    <d v="2023-02-06T00:00:00"/>
    <x v="32"/>
    <n v="-279"/>
    <s v="COVID-19"/>
    <n v="431830"/>
    <s v="Yes"/>
    <s v="B-"/>
    <n v="150"/>
    <n v="55"/>
    <n v="31116138640"/>
    <s v="Multan"/>
    <s v="Balochistan"/>
  </r>
  <r>
    <n v="1029"/>
    <x v="4"/>
    <s v="Iqra Hashmi"/>
    <n v="48"/>
    <s v="Senior Adult"/>
    <s v="Male"/>
    <d v="2023-02-26T00:00:00"/>
    <x v="33"/>
    <n v="-279"/>
    <s v="Cancer"/>
    <n v="290028"/>
    <s v="Yes"/>
    <s v="A-"/>
    <n v="145"/>
    <n v="62"/>
    <n v="34466621031"/>
    <s v="Quetta"/>
    <s v="Punjab"/>
  </r>
  <r>
    <n v="1184"/>
    <x v="3"/>
    <s v="Ali Farooqi"/>
    <n v="44"/>
    <s v="Middle-Aged Adults"/>
    <s v="Male"/>
    <d v="2023-02-26T00:00:00"/>
    <x v="33"/>
    <n v="-279"/>
    <s v="Diabetes"/>
    <n v="146054"/>
    <s v="Yes"/>
    <s v="B-"/>
    <n v="146"/>
    <n v="119"/>
    <n v="36700079002"/>
    <s v="Islamabad"/>
    <s v="Balochistan"/>
  </r>
  <r>
    <n v="937"/>
    <x v="6"/>
    <s v="Daniyal Chaudhry"/>
    <n v="70"/>
    <s v="Senior Adult"/>
    <s v="Male"/>
    <d v="2023-03-16T00:00:00"/>
    <x v="34"/>
    <n v="-278"/>
    <s v="Tuberculosis"/>
    <n v="25047"/>
    <s v="No"/>
    <s v="A-"/>
    <n v="169"/>
    <n v="118"/>
    <n v="35731877888"/>
    <s v="Peshawar"/>
    <s v="Punjab"/>
  </r>
  <r>
    <n v="1360"/>
    <x v="0"/>
    <s v="Aisha Ashraf"/>
    <n v="39"/>
    <s v="Middle-Aged Adults"/>
    <s v="Female"/>
    <d v="2023-03-23T00:00:00"/>
    <x v="18"/>
    <n v="-277"/>
    <s v="Hypertension"/>
    <n v="402011"/>
    <s v="No"/>
    <s v="AB-"/>
    <n v="181"/>
    <n v="97"/>
    <n v="39145764231"/>
    <s v="Karachi"/>
    <s v="Khyber Pakhtunkhwa"/>
  </r>
  <r>
    <n v="542"/>
    <x v="7"/>
    <s v="Fahad Chaudhry"/>
    <n v="60"/>
    <s v="Senior Adult"/>
    <s v="Male"/>
    <d v="2023-03-14T00:00:00"/>
    <x v="35"/>
    <n v="-276"/>
    <s v="Malaria"/>
    <n v="260133"/>
    <s v="No"/>
    <s v="A-"/>
    <n v="174"/>
    <n v="118"/>
    <n v="35185152538"/>
    <s v="Quetta"/>
    <s v="Khyber Pakhtunkhwa"/>
  </r>
  <r>
    <n v="1180"/>
    <x v="12"/>
    <s v="Aisha Ashraf"/>
    <n v="81"/>
    <s v="Senior Adult"/>
    <s v="Male"/>
    <d v="2023-03-19T00:00:00"/>
    <x v="34"/>
    <n v="-275"/>
    <s v="Tuberculosis"/>
    <n v="456577"/>
    <s v="Yes"/>
    <s v="O+"/>
    <n v="169"/>
    <n v="75"/>
    <n v="35835890162"/>
    <s v="Lahore"/>
    <s v="Punjab"/>
  </r>
  <r>
    <n v="858"/>
    <x v="14"/>
    <s v="Maryam Gilani"/>
    <n v="28"/>
    <s v="Young Adult"/>
    <s v="Female"/>
    <d v="2023-03-07T00:00:00"/>
    <x v="36"/>
    <n v="-273"/>
    <s v="Hypertension"/>
    <n v="149559"/>
    <s v="No"/>
    <s v="A+"/>
    <n v="189"/>
    <n v="75"/>
    <n v="35740609346"/>
    <s v="Peshawar"/>
    <s v="Khyber Pakhtunkhwa"/>
  </r>
  <r>
    <n v="1133"/>
    <x v="2"/>
    <s v="Ahmed Siddiqui"/>
    <n v="92"/>
    <s v="Senior Adult"/>
    <s v="Male"/>
    <d v="2023-01-17T00:00:00"/>
    <x v="37"/>
    <n v="-273"/>
    <s v="Hypertension"/>
    <n v="390406"/>
    <s v="No"/>
    <s v="B-"/>
    <n v="161"/>
    <n v="96"/>
    <n v="32570437462"/>
    <s v="Rawalpindi"/>
    <s v="Balochistan"/>
  </r>
  <r>
    <n v="223"/>
    <x v="1"/>
    <s v="Fatima Gilani"/>
    <n v="86"/>
    <s v="Senior Adult"/>
    <s v="Male"/>
    <d v="2023-03-12T00:00:00"/>
    <x v="5"/>
    <n v="-271"/>
    <s v="Hypertension"/>
    <n v="220048"/>
    <s v="No"/>
    <s v="O-"/>
    <n v="170"/>
    <n v="53"/>
    <n v="31260634558"/>
    <s v="Islamabad"/>
    <s v="Punjab"/>
  </r>
  <r>
    <n v="1392"/>
    <x v="4"/>
    <s v="Ibrahim Rizvi"/>
    <n v="68"/>
    <s v="Senior Adult"/>
    <s v="Male"/>
    <d v="2023-01-04T00:00:00"/>
    <x v="38"/>
    <n v="-271"/>
    <s v="Diabetes"/>
    <n v="128205"/>
    <s v="Yes"/>
    <s v="AB+"/>
    <n v="182"/>
    <n v="45"/>
    <n v="32361873632"/>
    <s v="Islamabad"/>
    <s v="Sindh"/>
  </r>
  <r>
    <n v="930"/>
    <x v="9"/>
    <s v="Maryam Hashmi"/>
    <n v="58"/>
    <s v="Senior Adult"/>
    <s v="Female"/>
    <d v="2023-01-10T00:00:00"/>
    <x v="39"/>
    <n v="-270"/>
    <s v="COVID-19"/>
    <n v="96845"/>
    <s v="Yes"/>
    <s v="B+"/>
    <n v="178"/>
    <n v="94"/>
    <n v="32524020295"/>
    <s v="Islamabad"/>
    <s v="Sindh"/>
  </r>
  <r>
    <n v="323"/>
    <x v="10"/>
    <s v="Noman Rehman"/>
    <n v="64"/>
    <s v="Senior Adult"/>
    <s v="Female"/>
    <d v="2023-02-15T00:00:00"/>
    <x v="40"/>
    <n v="-268"/>
    <s v="COVID-19"/>
    <n v="498886"/>
    <s v="Yes"/>
    <s v="AB+"/>
    <n v="195"/>
    <n v="103"/>
    <n v="31410957397"/>
    <s v="Rawalpindi"/>
    <s v="Khyber Pakhtunkhwa"/>
  </r>
  <r>
    <n v="1045"/>
    <x v="1"/>
    <s v="Noman Rizvi"/>
    <n v="9"/>
    <s v="Child"/>
    <s v="Female"/>
    <d v="2023-02-12T00:00:00"/>
    <x v="41"/>
    <n v="-267"/>
    <s v="Tuberculosis"/>
    <n v="71095"/>
    <s v="Yes"/>
    <s v="AB+"/>
    <n v="177"/>
    <n v="76"/>
    <n v="38333379183"/>
    <s v="Faisalabad"/>
    <s v="Punjab"/>
  </r>
  <r>
    <n v="1420"/>
    <x v="5"/>
    <s v="Usman Hussain"/>
    <n v="13"/>
    <s v="Teenager"/>
    <s v="Male"/>
    <d v="2023-02-08T00:00:00"/>
    <x v="42"/>
    <n v="-267"/>
    <s v="COVID-19"/>
    <n v="60043"/>
    <s v="Yes"/>
    <s v="A-"/>
    <n v="160"/>
    <n v="118"/>
    <n v="33086780647"/>
    <s v="Peshawar"/>
    <s v="Khyber Pakhtunkhwa"/>
  </r>
  <r>
    <n v="1455"/>
    <x v="7"/>
    <s v="Daniyal Gilani"/>
    <n v="22"/>
    <s v="Young Adult"/>
    <s v="Male"/>
    <d v="2023-03-18T00:00:00"/>
    <x v="5"/>
    <n v="-265"/>
    <s v="Cancer"/>
    <n v="259016"/>
    <s v="No"/>
    <s v="AB+"/>
    <n v="147"/>
    <n v="79"/>
    <n v="32516280569"/>
    <s v="Multan"/>
    <s v="Khyber Pakhtunkhwa"/>
  </r>
  <r>
    <n v="1611"/>
    <x v="4"/>
    <s v="Daniyal Siddiqui"/>
    <n v="44"/>
    <s v="Middle-Aged Adults"/>
    <s v="Male"/>
    <d v="2023-03-01T00:00:00"/>
    <x v="43"/>
    <n v="-265"/>
    <s v="Tuberculosis"/>
    <n v="310851"/>
    <s v="Yes"/>
    <s v="AB+"/>
    <n v="179"/>
    <n v="62"/>
    <n v="32103450312"/>
    <s v="Quetta"/>
    <s v="Balochistan"/>
  </r>
  <r>
    <n v="1656"/>
    <x v="10"/>
    <s v="Fatima Raja"/>
    <n v="62"/>
    <s v="Senior Adult"/>
    <s v="Male"/>
    <d v="2023-04-01T00:00:00"/>
    <x v="27"/>
    <n v="-265"/>
    <s v="Tuberculosis"/>
    <n v="490166"/>
    <s v="Yes"/>
    <s v="O+"/>
    <n v="170"/>
    <n v="46"/>
    <n v="34118881216"/>
    <s v="Quetta"/>
    <s v="Punjab"/>
  </r>
  <r>
    <n v="1875"/>
    <x v="2"/>
    <s v="Saad Tariq"/>
    <n v="7"/>
    <s v="Child"/>
    <s v="Female"/>
    <d v="2023-01-19T00:00:00"/>
    <x v="44"/>
    <n v="-265"/>
    <s v="Tuberculosis"/>
    <n v="62867"/>
    <s v="No"/>
    <s v="O+"/>
    <n v="152"/>
    <n v="104"/>
    <n v="38499405055"/>
    <s v="Lahore"/>
    <s v="Sindh"/>
  </r>
  <r>
    <n v="824"/>
    <x v="14"/>
    <s v="Erum Butt"/>
    <n v="79"/>
    <s v="Senior Adult"/>
    <s v="Female"/>
    <d v="2023-03-08T00:00:00"/>
    <x v="13"/>
    <n v="-264"/>
    <s v="Cancer"/>
    <n v="172004"/>
    <s v="No"/>
    <s v="B+"/>
    <n v="143"/>
    <n v="59"/>
    <n v="34533903719"/>
    <s v="Rawalpindi"/>
    <s v="Punjab"/>
  </r>
  <r>
    <n v="76"/>
    <x v="4"/>
    <s v="Hassan Shah"/>
    <n v="67"/>
    <s v="Senior Adult"/>
    <s v="Female"/>
    <d v="2023-02-23T00:00:00"/>
    <x v="12"/>
    <n v="-263"/>
    <s v="Malaria"/>
    <n v="427617"/>
    <s v="No"/>
    <s v="A+"/>
    <n v="170"/>
    <n v="55"/>
    <n v="35307145068"/>
    <s v="Peshawar"/>
    <s v="Balochistan"/>
  </r>
  <r>
    <n v="414"/>
    <x v="7"/>
    <s v="Erum Tariq"/>
    <n v="36"/>
    <s v="Middle-Aged Adults"/>
    <s v="Female"/>
    <d v="2023-04-08T00:00:00"/>
    <x v="25"/>
    <n v="-263"/>
    <s v="Tuberculosis"/>
    <n v="491830"/>
    <s v="No"/>
    <s v="AB+"/>
    <n v="154"/>
    <n v="103"/>
    <n v="34320577030"/>
    <s v="Faisalabad"/>
    <s v="Sindh"/>
  </r>
  <r>
    <n v="519"/>
    <x v="4"/>
    <s v="Ali Khan"/>
    <n v="76"/>
    <s v="Senior Adult"/>
    <s v="Male"/>
    <d v="2023-01-05T00:00:00"/>
    <x v="45"/>
    <n v="-263"/>
    <s v="Cancer"/>
    <n v="417832"/>
    <s v="Yes"/>
    <s v="A-"/>
    <n v="154"/>
    <n v="93"/>
    <n v="31288392340"/>
    <s v="Peshawar"/>
    <s v="Sindh"/>
  </r>
  <r>
    <n v="759"/>
    <x v="9"/>
    <s v="Ibrahim Zahid"/>
    <n v="75"/>
    <s v="Senior Adult"/>
    <s v="Male"/>
    <d v="2023-01-03T00:00:00"/>
    <x v="46"/>
    <n v="-263"/>
    <s v="Diabetes"/>
    <n v="462442"/>
    <s v="No"/>
    <s v="B-"/>
    <n v="153"/>
    <n v="53"/>
    <n v="35046279781"/>
    <s v="Multan"/>
    <s v="Khyber Pakhtunkhwa"/>
  </r>
  <r>
    <n v="859"/>
    <x v="8"/>
    <s v="Rabia Tariq"/>
    <n v="63"/>
    <s v="Senior Adult"/>
    <s v="Male"/>
    <d v="2023-03-14T00:00:00"/>
    <x v="33"/>
    <n v="-263"/>
    <s v="Cancer"/>
    <n v="493098"/>
    <s v="No"/>
    <s v="AB+"/>
    <n v="163"/>
    <n v="77"/>
    <n v="35411604978"/>
    <s v="Quetta"/>
    <s v="Balochistan"/>
  </r>
  <r>
    <n v="201"/>
    <x v="6"/>
    <s v="Hassan Raja"/>
    <n v="51"/>
    <s v="Senior Adult"/>
    <s v="Male"/>
    <d v="2023-03-19T00:00:00"/>
    <x v="4"/>
    <n v="-262"/>
    <s v="Hypertension"/>
    <n v="125375"/>
    <s v="Yes"/>
    <s v="O-"/>
    <n v="175"/>
    <n v="52"/>
    <n v="38665355540"/>
    <s v="Islamabad"/>
    <s v="Balochistan"/>
  </r>
  <r>
    <n v="946"/>
    <x v="4"/>
    <s v="Sara Siddiqui"/>
    <n v="6"/>
    <s v="Child"/>
    <s v="Female"/>
    <d v="2023-02-07T00:00:00"/>
    <x v="47"/>
    <n v="-262"/>
    <s v="COVID-19"/>
    <n v="410236"/>
    <s v="No"/>
    <s v="AB+"/>
    <n v="185"/>
    <n v="91"/>
    <n v="33885543339"/>
    <s v="Multan"/>
    <s v="Khyber Pakhtunkhwa"/>
  </r>
  <r>
    <n v="1939"/>
    <x v="8"/>
    <s v="Mahnoor Jafri"/>
    <n v="69"/>
    <s v="Senior Adult"/>
    <s v="Male"/>
    <d v="2023-01-14T00:00:00"/>
    <x v="48"/>
    <n v="-262"/>
    <s v="Diabetes"/>
    <n v="327687"/>
    <s v="No"/>
    <s v="O+"/>
    <n v="144"/>
    <n v="56"/>
    <n v="37426507529"/>
    <s v="Karachi"/>
    <s v="Balochistan"/>
  </r>
  <r>
    <n v="1386"/>
    <x v="6"/>
    <s v="Mahnoor Siddiqui"/>
    <n v="28"/>
    <s v="Young Adult"/>
    <s v="Male"/>
    <d v="2023-01-14T00:00:00"/>
    <x v="38"/>
    <n v="-261"/>
    <s v="Hypertension"/>
    <n v="497932"/>
    <s v="No"/>
    <s v="O+"/>
    <n v="162"/>
    <n v="108"/>
    <n v="38385385569"/>
    <s v="Lahore"/>
    <s v="Sindh"/>
  </r>
  <r>
    <n v="1391"/>
    <x v="4"/>
    <s v="Amina Farooqi"/>
    <n v="15"/>
    <s v="Teenager"/>
    <s v="Male"/>
    <d v="2023-03-22T00:00:00"/>
    <x v="5"/>
    <n v="-261"/>
    <s v="Diabetes"/>
    <n v="46948"/>
    <s v="Yes"/>
    <s v="AB-"/>
    <n v="177"/>
    <n v="112"/>
    <n v="34966883544"/>
    <s v="Multan"/>
    <s v="Khyber Pakhtunkhwa"/>
  </r>
  <r>
    <n v="1199"/>
    <x v="2"/>
    <s v="Daniyal Raja"/>
    <n v="8"/>
    <s v="Child"/>
    <s v="Male"/>
    <d v="2023-01-18T00:00:00"/>
    <x v="49"/>
    <n v="-260"/>
    <s v="Hypertension"/>
    <n v="460114"/>
    <s v="No"/>
    <s v="A-"/>
    <n v="194"/>
    <n v="55"/>
    <n v="37488632620"/>
    <s v="Peshawar"/>
    <s v="Khyber Pakhtunkhwa"/>
  </r>
  <r>
    <n v="1857"/>
    <x v="8"/>
    <s v="Daniyal Malik"/>
    <n v="46"/>
    <s v="Senior Adult"/>
    <s v="Female"/>
    <d v="2023-01-18T00:00:00"/>
    <x v="49"/>
    <n v="-260"/>
    <s v="Malaria"/>
    <n v="368997"/>
    <s v="Yes"/>
    <s v="A+"/>
    <n v="185"/>
    <n v="89"/>
    <n v="35288550166"/>
    <s v="Multan"/>
    <s v="Khyber Pakhtunkhwa"/>
  </r>
  <r>
    <n v="342"/>
    <x v="4"/>
    <s v="Usman Chaudhry"/>
    <n v="32"/>
    <s v="Middle-Aged Adults"/>
    <s v="Male"/>
    <d v="2023-04-13T00:00:00"/>
    <x v="0"/>
    <n v="-259"/>
    <s v="Hypertension"/>
    <n v="486848"/>
    <s v="Yes"/>
    <s v="B+"/>
    <n v="192"/>
    <n v="113"/>
    <n v="38866090290"/>
    <s v="Karachi"/>
    <s v="Khyber Pakhtunkhwa"/>
  </r>
  <r>
    <n v="1117"/>
    <x v="2"/>
    <s v="Hira Rizvi"/>
    <n v="15"/>
    <s v="Teenager"/>
    <s v="Male"/>
    <d v="2023-03-19T00:00:00"/>
    <x v="50"/>
    <n v="-259"/>
    <s v="Malaria"/>
    <n v="75991"/>
    <s v="No"/>
    <s v="O+"/>
    <n v="141"/>
    <n v="77"/>
    <n v="38334159047"/>
    <s v="Faisalabad"/>
    <s v="Khyber Pakhtunkhwa"/>
  </r>
  <r>
    <n v="1080"/>
    <x v="9"/>
    <s v="Daniyal Sheikh"/>
    <n v="1"/>
    <s v="Babies"/>
    <s v="Female"/>
    <d v="2023-01-11T00:00:00"/>
    <x v="51"/>
    <n v="-258"/>
    <s v="Malaria"/>
    <n v="268702"/>
    <s v="No"/>
    <s v="O+"/>
    <n v="147"/>
    <n v="40"/>
    <n v="39293154975"/>
    <s v="Lahore"/>
    <s v="Sindh"/>
  </r>
  <r>
    <n v="1935"/>
    <x v="12"/>
    <s v="Noman Zahid"/>
    <n v="31"/>
    <s v="Middle-Aged Adults"/>
    <s v="Male"/>
    <d v="2023-03-19T00:00:00"/>
    <x v="33"/>
    <n v="-258"/>
    <s v="Tuberculosis"/>
    <n v="464780"/>
    <s v="Yes"/>
    <s v="A-"/>
    <n v="175"/>
    <n v="53"/>
    <n v="33767932333"/>
    <s v="Rawalpindi"/>
    <s v="Punjab"/>
  </r>
  <r>
    <n v="1319"/>
    <x v="11"/>
    <s v="Sara Kazmi"/>
    <n v="58"/>
    <s v="Senior Adult"/>
    <s v="Female"/>
    <d v="2023-04-06T00:00:00"/>
    <x v="34"/>
    <n v="-257"/>
    <s v="COVID-19"/>
    <n v="222742"/>
    <s v="No"/>
    <s v="AB+"/>
    <n v="166"/>
    <n v="111"/>
    <n v="35740564235"/>
    <s v="Rawalpindi"/>
    <s v="Punjab"/>
  </r>
  <r>
    <n v="82"/>
    <x v="12"/>
    <s v="Usman Kazmi"/>
    <n v="50"/>
    <s v="Senior Adult"/>
    <s v="Female"/>
    <d v="2023-04-02T00:00:00"/>
    <x v="19"/>
    <n v="-256"/>
    <s v="Cancer"/>
    <n v="393182"/>
    <s v="No"/>
    <s v="A+"/>
    <n v="169"/>
    <n v="111"/>
    <n v="37571766970"/>
    <s v="Islamabad"/>
    <s v="Punjab"/>
  </r>
  <r>
    <n v="158"/>
    <x v="3"/>
    <s v="Hira Khan"/>
    <n v="97"/>
    <s v="Senior Adult"/>
    <s v="Male"/>
    <d v="2023-02-20T00:00:00"/>
    <x v="26"/>
    <n v="-256"/>
    <s v="Diabetes"/>
    <n v="273019"/>
    <s v="No"/>
    <s v="B-"/>
    <n v="157"/>
    <n v="40"/>
    <n v="34430837184"/>
    <s v="Karachi"/>
    <s v="Sindh"/>
  </r>
  <r>
    <n v="212"/>
    <x v="8"/>
    <s v="Rabia Butt"/>
    <n v="65"/>
    <s v="Senior Adult"/>
    <s v="Female"/>
    <d v="2023-01-28T00:00:00"/>
    <x v="44"/>
    <n v="-256"/>
    <s v="Diabetes"/>
    <n v="340716"/>
    <s v="Yes"/>
    <s v="O-"/>
    <n v="164"/>
    <n v="106"/>
    <n v="32860623563"/>
    <s v="Peshawar"/>
    <s v="Khyber Pakhtunkhwa"/>
  </r>
  <r>
    <n v="197"/>
    <x v="0"/>
    <s v="Rabia Niazi"/>
    <n v="94"/>
    <s v="Senior Adult"/>
    <s v="Male"/>
    <d v="2023-04-17T00:00:00"/>
    <x v="0"/>
    <n v="-255"/>
    <s v="COVID-19"/>
    <n v="490893"/>
    <s v="Yes"/>
    <s v="AB-"/>
    <n v="169"/>
    <n v="102"/>
    <n v="38189520439"/>
    <s v="Faisalabad"/>
    <s v="Sindh"/>
  </r>
  <r>
    <n v="415"/>
    <x v="9"/>
    <s v="Asad Jafri"/>
    <n v="84"/>
    <s v="Senior Adult"/>
    <s v="Female"/>
    <d v="2023-04-11T00:00:00"/>
    <x v="10"/>
    <n v="-254"/>
    <s v="Diabetes"/>
    <n v="405231"/>
    <s v="No"/>
    <s v="O-"/>
    <n v="156"/>
    <n v="85"/>
    <n v="38097122136"/>
    <s v="Multan"/>
    <s v="Punjab"/>
  </r>
  <r>
    <n v="768"/>
    <x v="4"/>
    <s v="Saad Zahid"/>
    <n v="27"/>
    <s v="Young Adult"/>
    <s v="Male"/>
    <d v="2023-03-22T00:00:00"/>
    <x v="52"/>
    <n v="-254"/>
    <s v="Malaria"/>
    <n v="286730"/>
    <s v="No"/>
    <s v="AB-"/>
    <n v="194"/>
    <n v="94"/>
    <n v="35137153265"/>
    <s v="Karachi"/>
    <s v="Sindh"/>
  </r>
  <r>
    <n v="776"/>
    <x v="0"/>
    <s v="Fatima Zahid"/>
    <n v="100"/>
    <s v="Senior Adult"/>
    <s v="Female"/>
    <d v="2023-01-21T00:00:00"/>
    <x v="38"/>
    <n v="-254"/>
    <s v="COVID-19"/>
    <n v="445386"/>
    <s v="Yes"/>
    <s v="O-"/>
    <n v="172"/>
    <n v="99"/>
    <n v="32559082193"/>
    <s v="Islamabad"/>
    <s v="Balochistan"/>
  </r>
  <r>
    <n v="1240"/>
    <x v="3"/>
    <s v="Erum Rizvi"/>
    <n v="52"/>
    <s v="Senior Adult"/>
    <s v="Female"/>
    <d v="2023-03-07T00:00:00"/>
    <x v="53"/>
    <n v="-254"/>
    <s v="COVID-19"/>
    <n v="45403"/>
    <s v="Yes"/>
    <s v="A-"/>
    <n v="191"/>
    <n v="52"/>
    <n v="35365635793"/>
    <s v="Quetta"/>
    <s v="Sindh"/>
  </r>
  <r>
    <n v="305"/>
    <x v="3"/>
    <s v="Maryam Hussain"/>
    <n v="92"/>
    <s v="Senior Adult"/>
    <s v="Male"/>
    <d v="2023-04-05T00:00:00"/>
    <x v="19"/>
    <n v="-253"/>
    <s v="Hypertension"/>
    <n v="438059"/>
    <s v="Yes"/>
    <s v="O-"/>
    <n v="194"/>
    <n v="73"/>
    <n v="34972046308"/>
    <s v="Karachi"/>
    <s v="Khyber Pakhtunkhwa"/>
  </r>
  <r>
    <n v="336"/>
    <x v="0"/>
    <s v="Ali Ansari"/>
    <n v="93"/>
    <s v="Senior Adult"/>
    <s v="Male"/>
    <d v="2023-04-14T00:00:00"/>
    <x v="54"/>
    <n v="-253"/>
    <s v="COVID-19"/>
    <n v="17737"/>
    <s v="No"/>
    <s v="B-"/>
    <n v="165"/>
    <n v="83"/>
    <n v="39492450542"/>
    <s v="Lahore"/>
    <s v="Sindh"/>
  </r>
  <r>
    <n v="404"/>
    <x v="7"/>
    <s v="Maryam Butt"/>
    <n v="94"/>
    <s v="Senior Adult"/>
    <s v="Female"/>
    <d v="2023-03-24T00:00:00"/>
    <x v="33"/>
    <n v="-253"/>
    <s v="Tuberculosis"/>
    <n v="397330"/>
    <s v="No"/>
    <s v="AB-"/>
    <n v="153"/>
    <n v="89"/>
    <n v="37255805495"/>
    <s v="Karachi"/>
    <s v="Sindh"/>
  </r>
  <r>
    <n v="1308"/>
    <x v="0"/>
    <s v="Maryam Chaudhry"/>
    <n v="38"/>
    <s v="Middle-Aged Adults"/>
    <s v="Female"/>
    <d v="2023-04-17T00:00:00"/>
    <x v="55"/>
    <n v="-253"/>
    <s v="Cancer"/>
    <n v="14473"/>
    <s v="Yes"/>
    <s v="B+"/>
    <n v="152"/>
    <n v="86"/>
    <n v="39528855101"/>
    <s v="Karachi"/>
    <s v="Sindh"/>
  </r>
  <r>
    <n v="214"/>
    <x v="5"/>
    <s v="Noman Syed"/>
    <n v="27"/>
    <s v="Young Adult"/>
    <s v="Male"/>
    <d v="2023-03-08T00:00:00"/>
    <x v="56"/>
    <n v="-252"/>
    <s v="Malaria"/>
    <n v="234549"/>
    <s v="No"/>
    <s v="AB+"/>
    <n v="141"/>
    <n v="94"/>
    <n v="37576143156"/>
    <s v="Lahore"/>
    <s v="Sindh"/>
  </r>
  <r>
    <n v="428"/>
    <x v="5"/>
    <s v="Saad Farooqi"/>
    <n v="77"/>
    <s v="Senior Adult"/>
    <s v="Female"/>
    <d v="2023-02-06T00:00:00"/>
    <x v="57"/>
    <n v="-252"/>
    <s v="Hypertension"/>
    <n v="465729"/>
    <s v="No"/>
    <s v="O-"/>
    <n v="200"/>
    <n v="41"/>
    <n v="33823836167"/>
    <s v="Peshawar"/>
    <s v="Punjab"/>
  </r>
  <r>
    <n v="544"/>
    <x v="8"/>
    <s v="Usman Sheikh"/>
    <n v="27"/>
    <s v="Young Adult"/>
    <s v="Male"/>
    <d v="2023-01-25T00:00:00"/>
    <x v="58"/>
    <n v="-252"/>
    <s v="Hypertension"/>
    <n v="12974"/>
    <s v="No"/>
    <s v="B+"/>
    <n v="162"/>
    <n v="116"/>
    <n v="36543235838"/>
    <s v="Lahore"/>
    <s v="Khyber Pakhtunkhwa"/>
  </r>
  <r>
    <n v="1970"/>
    <x v="0"/>
    <s v="Iqra Qureshi"/>
    <n v="74"/>
    <s v="Senior Adult"/>
    <s v="Female"/>
    <d v="2023-03-16T00:00:00"/>
    <x v="59"/>
    <n v="-252"/>
    <s v="COVID-19"/>
    <n v="206838"/>
    <s v="No"/>
    <s v="AB-"/>
    <n v="191"/>
    <n v="56"/>
    <n v="33022022862"/>
    <s v="Faisalabad"/>
    <s v="Balochistan"/>
  </r>
  <r>
    <n v="562"/>
    <x v="6"/>
    <s v="Sadia Shah"/>
    <n v="74"/>
    <s v="Senior Adult"/>
    <s v="Female"/>
    <d v="2023-01-24T00:00:00"/>
    <x v="38"/>
    <n v="-251"/>
    <s v="Malaria"/>
    <n v="403064"/>
    <s v="No"/>
    <s v="O+"/>
    <n v="148"/>
    <n v="70"/>
    <n v="36215320612"/>
    <s v="Islamabad"/>
    <s v="Punjab"/>
  </r>
  <r>
    <n v="163"/>
    <x v="9"/>
    <s v="Maryam Gilani"/>
    <n v="70"/>
    <s v="Senior Adult"/>
    <s v="Female"/>
    <d v="2023-04-22T00:00:00"/>
    <x v="0"/>
    <n v="-250"/>
    <s v="Tuberculosis"/>
    <n v="428184"/>
    <s v="Yes"/>
    <s v="B+"/>
    <n v="177"/>
    <n v="92"/>
    <n v="32468000069"/>
    <s v="Peshawar"/>
    <s v="Punjab"/>
  </r>
  <r>
    <n v="1177"/>
    <x v="2"/>
    <s v="Iqra Butt"/>
    <n v="7"/>
    <s v="Child"/>
    <s v="Male"/>
    <d v="2023-04-09T00:00:00"/>
    <x v="35"/>
    <n v="-250"/>
    <s v="Cancer"/>
    <n v="191866"/>
    <s v="No"/>
    <s v="B-"/>
    <n v="140"/>
    <n v="43"/>
    <n v="32089806452"/>
    <s v="Karachi"/>
    <s v="Punjab"/>
  </r>
  <r>
    <n v="289"/>
    <x v="12"/>
    <s v="Ibrahim Gilani"/>
    <n v="13"/>
    <s v="Teenager"/>
    <s v="Female"/>
    <d v="2023-04-07T00:00:00"/>
    <x v="60"/>
    <n v="-249"/>
    <s v="Tuberculosis"/>
    <n v="316835"/>
    <s v="No"/>
    <s v="B-"/>
    <n v="140"/>
    <n v="76"/>
    <n v="32558080242"/>
    <s v="Rawalpindi"/>
    <s v="Khyber Pakhtunkhwa"/>
  </r>
  <r>
    <n v="1352"/>
    <x v="7"/>
    <s v="Fahad Raja"/>
    <n v="85"/>
    <s v="Senior Adult"/>
    <s v="Male"/>
    <d v="2023-01-11T00:00:00"/>
    <x v="61"/>
    <n v="-248"/>
    <s v="Hypertension"/>
    <n v="294124"/>
    <s v="No"/>
    <s v="O+"/>
    <n v="193"/>
    <n v="97"/>
    <n v="31679704079"/>
    <s v="Peshawar"/>
    <s v="Sindh"/>
  </r>
  <r>
    <n v="549"/>
    <x v="13"/>
    <s v="Fatima Niazi"/>
    <n v="4"/>
    <s v="Child"/>
    <s v="Male"/>
    <d v="2023-02-16T00:00:00"/>
    <x v="62"/>
    <n v="-247"/>
    <s v="COVID-19"/>
    <n v="216768"/>
    <s v="Yes"/>
    <s v="AB+"/>
    <n v="167"/>
    <n v="114"/>
    <n v="39786944200"/>
    <s v="Karachi"/>
    <s v="Sindh"/>
  </r>
  <r>
    <n v="1276"/>
    <x v="5"/>
    <s v="Sadia Rehman"/>
    <n v="60"/>
    <s v="Senior Adult"/>
    <s v="Male"/>
    <d v="2023-01-22T00:00:00"/>
    <x v="51"/>
    <n v="-247"/>
    <s v="Cancer"/>
    <n v="16405"/>
    <s v="Yes"/>
    <s v="B+"/>
    <n v="166"/>
    <n v="80"/>
    <n v="35566034495"/>
    <s v="Islamabad"/>
    <s v="Balochistan"/>
  </r>
  <r>
    <n v="1921"/>
    <x v="8"/>
    <s v="Sadia Kazmi"/>
    <n v="40"/>
    <s v="Middle-Aged Adults"/>
    <s v="Female"/>
    <d v="2023-03-24T00:00:00"/>
    <x v="63"/>
    <n v="-246"/>
    <s v="COVID-19"/>
    <n v="496064"/>
    <s v="Yes"/>
    <s v="O-"/>
    <n v="164"/>
    <n v="120"/>
    <n v="33957235277"/>
    <s v="Rawalpindi"/>
    <s v="Khyber Pakhtunkhwa"/>
  </r>
  <r>
    <n v="819"/>
    <x v="0"/>
    <s v="Noman Jafri"/>
    <n v="63"/>
    <s v="Senior Adult"/>
    <s v="Male"/>
    <d v="2023-03-04T00:00:00"/>
    <x v="64"/>
    <n v="-245"/>
    <s v="Diabetes"/>
    <n v="480070"/>
    <s v="Yes"/>
    <s v="A+"/>
    <n v="153"/>
    <n v="100"/>
    <n v="32324940554"/>
    <s v="Rawalpindi"/>
    <s v="Balochistan"/>
  </r>
  <r>
    <n v="1228"/>
    <x v="10"/>
    <s v="Junaid Siddiqui"/>
    <n v="67"/>
    <s v="Senior Adult"/>
    <s v="Female"/>
    <d v="2023-04-02T00:00:00"/>
    <x v="50"/>
    <n v="-245"/>
    <s v="Hypertension"/>
    <n v="263199"/>
    <s v="Yes"/>
    <s v="AB-"/>
    <n v="165"/>
    <n v="40"/>
    <n v="33285178184"/>
    <s v="Islamabad"/>
    <s v="Khyber Pakhtunkhwa"/>
  </r>
  <r>
    <n v="1244"/>
    <x v="2"/>
    <s v="Rabia Abbasi"/>
    <n v="66"/>
    <s v="Senior Adult"/>
    <s v="Male"/>
    <d v="2023-02-17T00:00:00"/>
    <x v="65"/>
    <n v="-245"/>
    <s v="Hypertension"/>
    <n v="433290"/>
    <s v="Yes"/>
    <s v="A-"/>
    <n v="176"/>
    <n v="50"/>
    <n v="35167280889"/>
    <s v="Islamabad"/>
    <s v="Punjab"/>
  </r>
  <r>
    <n v="1561"/>
    <x v="2"/>
    <s v="Iqra Gilani"/>
    <n v="80"/>
    <s v="Senior Adult"/>
    <s v="Male"/>
    <d v="2023-04-21T00:00:00"/>
    <x v="10"/>
    <n v="-244"/>
    <s v="Tuberculosis"/>
    <n v="34019"/>
    <s v="Yes"/>
    <s v="A-"/>
    <n v="161"/>
    <n v="55"/>
    <n v="39446510368"/>
    <s v="Quetta"/>
    <s v="Khyber Pakhtunkhwa"/>
  </r>
  <r>
    <n v="1711"/>
    <x v="9"/>
    <s v="Fahad Sheikh"/>
    <n v="89"/>
    <s v="Senior Adult"/>
    <s v="Female"/>
    <d v="2023-01-08T00:00:00"/>
    <x v="66"/>
    <n v="-241"/>
    <s v="Cancer"/>
    <n v="152974"/>
    <s v="No"/>
    <s v="AB+"/>
    <n v="165"/>
    <n v="90"/>
    <n v="36942301438"/>
    <s v="Quetta"/>
    <s v="Sindh"/>
  </r>
  <r>
    <n v="1548"/>
    <x v="9"/>
    <s v="Fatima Mughal"/>
    <n v="6"/>
    <s v="Child"/>
    <s v="Male"/>
    <d v="2023-04-10T00:00:00"/>
    <x v="4"/>
    <n v="-240"/>
    <s v="COVID-19"/>
    <n v="279241"/>
    <s v="Yes"/>
    <s v="O-"/>
    <n v="142"/>
    <n v="86"/>
    <n v="36947486154"/>
    <s v="Rawalpindi"/>
    <s v="Punjab"/>
  </r>
  <r>
    <n v="101"/>
    <x v="9"/>
    <s v="Sana Jafri"/>
    <n v="47"/>
    <s v="Senior Adult"/>
    <s v="Female"/>
    <d v="2023-04-13T00:00:00"/>
    <x v="5"/>
    <n v="-239"/>
    <s v="Diabetes"/>
    <n v="259873"/>
    <s v="No"/>
    <s v="O-"/>
    <n v="145"/>
    <n v="87"/>
    <n v="35062586891"/>
    <s v="Karachi"/>
    <s v="Punjab"/>
  </r>
  <r>
    <n v="260"/>
    <x v="9"/>
    <s v="Khadija Syed"/>
    <n v="44"/>
    <s v="Middle-Aged Adults"/>
    <s v="Male"/>
    <d v="2023-03-02T00:00:00"/>
    <x v="47"/>
    <n v="-239"/>
    <s v="Hypertension"/>
    <n v="197683"/>
    <s v="No"/>
    <s v="B+"/>
    <n v="171"/>
    <n v="91"/>
    <n v="38925023320"/>
    <s v="Multan"/>
    <s v="Khyber Pakhtunkhwa"/>
  </r>
  <r>
    <n v="1501"/>
    <x v="3"/>
    <s v="Daniyal Rizvi"/>
    <n v="11"/>
    <s v="Child"/>
    <s v="Female"/>
    <d v="2023-02-07T00:00:00"/>
    <x v="58"/>
    <n v="-239"/>
    <s v="Cancer"/>
    <n v="480411"/>
    <s v="Yes"/>
    <s v="O-"/>
    <n v="196"/>
    <n v="108"/>
    <n v="31984417424"/>
    <s v="Faisalabad"/>
    <s v="Balochistan"/>
  </r>
  <r>
    <n v="1605"/>
    <x v="14"/>
    <s v="Sara Mughal"/>
    <n v="46"/>
    <s v="Senior Adult"/>
    <s v="Male"/>
    <d v="2023-02-19T00:00:00"/>
    <x v="57"/>
    <n v="-239"/>
    <s v="Cancer"/>
    <n v="352301"/>
    <s v="Yes"/>
    <s v="A-"/>
    <n v="192"/>
    <n v="104"/>
    <n v="39699775958"/>
    <s v="Quetta"/>
    <s v="Sindh"/>
  </r>
  <r>
    <n v="1945"/>
    <x v="3"/>
    <s v="Ahmed Abbasi"/>
    <n v="54"/>
    <s v="Senior Adult"/>
    <s v="Male"/>
    <d v="2023-01-15T00:00:00"/>
    <x v="67"/>
    <n v="-239"/>
    <s v="Diabetes"/>
    <n v="497595"/>
    <s v="No"/>
    <s v="B-"/>
    <n v="194"/>
    <n v="54"/>
    <n v="37549421873"/>
    <s v="Karachi"/>
    <s v="Sindh"/>
  </r>
  <r>
    <n v="222"/>
    <x v="6"/>
    <s v="Sara Butt"/>
    <n v="75"/>
    <s v="Senior Adult"/>
    <s v="Male"/>
    <d v="2023-01-01T00:00:00"/>
    <x v="68"/>
    <n v="-238"/>
    <s v="Cancer"/>
    <n v="150970"/>
    <s v="No"/>
    <s v="B+"/>
    <n v="166"/>
    <n v="51"/>
    <n v="38621264423"/>
    <s v="Peshawar"/>
    <s v="Punjab"/>
  </r>
  <r>
    <n v="390"/>
    <x v="12"/>
    <s v="Usman Sheikh"/>
    <n v="51"/>
    <s v="Senior Adult"/>
    <s v="Male"/>
    <d v="2023-01-25T00:00:00"/>
    <x v="69"/>
    <n v="-238"/>
    <s v="Tuberculosis"/>
    <n v="138383"/>
    <s v="Yes"/>
    <s v="A-"/>
    <n v="193"/>
    <n v="66"/>
    <n v="37465859847"/>
    <s v="Faisalabad"/>
    <s v="Punjab"/>
  </r>
  <r>
    <n v="890"/>
    <x v="12"/>
    <s v="Erum Chaudhry"/>
    <n v="46"/>
    <s v="Senior Adult"/>
    <s v="Female"/>
    <d v="2023-02-06T00:00:00"/>
    <x v="38"/>
    <n v="-238"/>
    <s v="Hypertension"/>
    <n v="277875"/>
    <s v="No"/>
    <s v="B-"/>
    <n v="198"/>
    <n v="78"/>
    <n v="37493965680"/>
    <s v="Peshawar"/>
    <s v="Khyber Pakhtunkhwa"/>
  </r>
  <r>
    <n v="1960"/>
    <x v="1"/>
    <s v="Asad Khan"/>
    <n v="27"/>
    <s v="Young Adult"/>
    <s v="Female"/>
    <d v="2023-02-25T00:00:00"/>
    <x v="62"/>
    <n v="-238"/>
    <s v="Tuberculosis"/>
    <n v="398114"/>
    <s v="No"/>
    <s v="O-"/>
    <n v="176"/>
    <n v="74"/>
    <n v="32134512743"/>
    <s v="Multan"/>
    <s v="Sindh"/>
  </r>
  <r>
    <n v="1646"/>
    <x v="2"/>
    <s v="Noman Raja"/>
    <n v="54"/>
    <s v="Senior Adult"/>
    <s v="Male"/>
    <d v="2023-01-12T00:00:00"/>
    <x v="66"/>
    <n v="-237"/>
    <s v="Tuberculosis"/>
    <n v="446192"/>
    <s v="Yes"/>
    <s v="A-"/>
    <n v="188"/>
    <n v="52"/>
    <n v="35241661088"/>
    <s v="Quetta"/>
    <s v="Punjab"/>
  </r>
  <r>
    <n v="1728"/>
    <x v="3"/>
    <s v="Noman Mughal"/>
    <n v="95"/>
    <s v="Senior Adult"/>
    <s v="Male"/>
    <d v="2023-04-01T00:00:00"/>
    <x v="6"/>
    <n v="-237"/>
    <s v="Diabetes"/>
    <n v="408443"/>
    <s v="No"/>
    <s v="AB+"/>
    <n v="182"/>
    <n v="81"/>
    <n v="33947706289"/>
    <s v="Peshawar"/>
    <s v="Punjab"/>
  </r>
  <r>
    <n v="1362"/>
    <x v="13"/>
    <s v="Sara Malik"/>
    <n v="71"/>
    <s v="Senior Adult"/>
    <s v="Male"/>
    <d v="2023-03-04T00:00:00"/>
    <x v="17"/>
    <n v="-236"/>
    <s v="Tuberculosis"/>
    <n v="146057"/>
    <s v="No"/>
    <s v="O-"/>
    <n v="145"/>
    <n v="86"/>
    <n v="35827381652"/>
    <s v="Multan"/>
    <s v="Punjab"/>
  </r>
  <r>
    <n v="1856"/>
    <x v="8"/>
    <s v="Sadia Butt"/>
    <n v="97"/>
    <s v="Senior Adult"/>
    <s v="Female"/>
    <d v="2023-03-17T00:00:00"/>
    <x v="16"/>
    <n v="-236"/>
    <s v="Tuberculosis"/>
    <n v="178290"/>
    <s v="Yes"/>
    <s v="O+"/>
    <n v="183"/>
    <n v="55"/>
    <n v="37289939951"/>
    <s v="Lahore"/>
    <s v="Khyber Pakhtunkhwa"/>
  </r>
  <r>
    <n v="713"/>
    <x v="7"/>
    <s v="Khadija Malik"/>
    <n v="53"/>
    <s v="Senior Adult"/>
    <s v="Male"/>
    <d v="2023-03-17T00:00:00"/>
    <x v="41"/>
    <n v="-234"/>
    <s v="COVID-19"/>
    <n v="277898"/>
    <s v="No"/>
    <s v="B-"/>
    <n v="198"/>
    <n v="105"/>
    <n v="35578777917"/>
    <s v="Islamabad"/>
    <s v="Khyber Pakhtunkhwa"/>
  </r>
  <r>
    <n v="491"/>
    <x v="14"/>
    <s v="Amina Tariq"/>
    <n v="59"/>
    <s v="Senior Adult"/>
    <s v="Male"/>
    <d v="2023-04-27T00:00:00"/>
    <x v="35"/>
    <n v="-232"/>
    <s v="Cancer"/>
    <n v="309658"/>
    <s v="Yes"/>
    <s v="A-"/>
    <n v="169"/>
    <n v="56"/>
    <n v="36604913850"/>
    <s v="Peshawar"/>
    <s v="Sindh"/>
  </r>
  <r>
    <n v="767"/>
    <x v="10"/>
    <s v="Hira Zahid"/>
    <n v="61"/>
    <s v="Senior Adult"/>
    <s v="Male"/>
    <d v="2023-04-25T00:00:00"/>
    <x v="23"/>
    <n v="-232"/>
    <s v="Malaria"/>
    <n v="432471"/>
    <s v="Yes"/>
    <s v="B-"/>
    <n v="177"/>
    <n v="111"/>
    <n v="34830570890"/>
    <s v="Lahore"/>
    <s v="Punjab"/>
  </r>
  <r>
    <n v="678"/>
    <x v="7"/>
    <s v="Ibrahim Hashmi"/>
    <n v="77"/>
    <s v="Senior Adult"/>
    <s v="Male"/>
    <d v="2023-03-06T00:00:00"/>
    <x v="70"/>
    <n v="-231"/>
    <s v="Hypertension"/>
    <n v="23632"/>
    <s v="No"/>
    <s v="O-"/>
    <n v="199"/>
    <n v="49"/>
    <n v="39782620260"/>
    <s v="Multan"/>
    <s v="Balochistan"/>
  </r>
  <r>
    <n v="1508"/>
    <x v="10"/>
    <s v="Khadija Malik"/>
    <n v="90"/>
    <s v="Senior Adult"/>
    <s v="Male"/>
    <d v="2023-02-22T00:00:00"/>
    <x v="44"/>
    <n v="-231"/>
    <s v="Diabetes"/>
    <n v="307789"/>
    <s v="No"/>
    <s v="B-"/>
    <n v="158"/>
    <n v="84"/>
    <n v="35684228865"/>
    <s v="Faisalabad"/>
    <s v="Khyber Pakhtunkhwa"/>
  </r>
  <r>
    <n v="1682"/>
    <x v="4"/>
    <s v="Usman Malik"/>
    <n v="16"/>
    <s v="Teenager"/>
    <s v="Female"/>
    <d v="2023-01-08T00:00:00"/>
    <x v="68"/>
    <n v="-231"/>
    <s v="Cancer"/>
    <n v="220003"/>
    <s v="Yes"/>
    <s v="B-"/>
    <n v="150"/>
    <n v="68"/>
    <n v="38234840414"/>
    <s v="Lahore"/>
    <s v="Khyber Pakhtunkhwa"/>
  </r>
  <r>
    <n v="1818"/>
    <x v="13"/>
    <s v="Sara Abbasi"/>
    <n v="74"/>
    <s v="Senior Adult"/>
    <s v="Female"/>
    <d v="2023-05-11T00:00:00"/>
    <x v="0"/>
    <n v="-231"/>
    <s v="COVID-19"/>
    <n v="244443"/>
    <s v="Yes"/>
    <s v="AB-"/>
    <n v="188"/>
    <n v="118"/>
    <n v="39495109195"/>
    <s v="Faisalabad"/>
    <s v="Punjab"/>
  </r>
  <r>
    <n v="145"/>
    <x v="13"/>
    <s v="Hira Rizvi"/>
    <n v="56"/>
    <s v="Senior Adult"/>
    <s v="Female"/>
    <d v="2023-04-11T00:00:00"/>
    <x v="13"/>
    <n v="-230"/>
    <s v="COVID-19"/>
    <n v="179150"/>
    <s v="No"/>
    <s v="O-"/>
    <n v="153"/>
    <n v="65"/>
    <n v="31724550240"/>
    <s v="Islamabad"/>
    <s v="Sindh"/>
  </r>
  <r>
    <n v="489"/>
    <x v="12"/>
    <s v="Asad Mughal"/>
    <n v="26"/>
    <s v="Young Adult"/>
    <s v="Female"/>
    <d v="2023-04-21T00:00:00"/>
    <x v="3"/>
    <n v="-230"/>
    <s v="Tuberculosis"/>
    <n v="341391"/>
    <s v="No"/>
    <s v="AB-"/>
    <n v="198"/>
    <n v="119"/>
    <n v="35648823638"/>
    <s v="Rawalpindi"/>
    <s v="Punjab"/>
  </r>
  <r>
    <n v="878"/>
    <x v="6"/>
    <s v="Ahmed Shah"/>
    <n v="95"/>
    <s v="Senior Adult"/>
    <s v="Male"/>
    <d v="2023-01-25T00:00:00"/>
    <x v="67"/>
    <n v="-229"/>
    <s v="Tuberculosis"/>
    <n v="322809"/>
    <s v="Yes"/>
    <s v="A+"/>
    <n v="153"/>
    <n v="88"/>
    <n v="37172498581"/>
    <s v="Lahore"/>
    <s v="Khyber Pakhtunkhwa"/>
  </r>
  <r>
    <n v="1414"/>
    <x v="9"/>
    <s v="Junaid Farooqi"/>
    <n v="64"/>
    <s v="Senior Adult"/>
    <s v="Male"/>
    <d v="2023-05-01T00:00:00"/>
    <x v="71"/>
    <n v="-229"/>
    <s v="Hypertension"/>
    <n v="256711"/>
    <s v="No"/>
    <s v="B+"/>
    <n v="175"/>
    <n v="70"/>
    <n v="36569692226"/>
    <s v="Faisalabad"/>
    <s v="Punjab"/>
  </r>
  <r>
    <n v="1617"/>
    <x v="11"/>
    <s v="Asad Khan"/>
    <n v="2"/>
    <s v="Babies"/>
    <s v="Male"/>
    <d v="2023-04-27T00:00:00"/>
    <x v="60"/>
    <n v="-229"/>
    <s v="Diabetes"/>
    <n v="351025"/>
    <s v="No"/>
    <s v="AB+"/>
    <n v="156"/>
    <n v="84"/>
    <n v="36325179424"/>
    <s v="Multan"/>
    <s v="Punjab"/>
  </r>
  <r>
    <n v="1944"/>
    <x v="10"/>
    <s v="Bushra Malik"/>
    <n v="9"/>
    <s v="Child"/>
    <s v="Male"/>
    <d v="2023-01-18T00:00:00"/>
    <x v="72"/>
    <n v="-229"/>
    <s v="COVID-19"/>
    <n v="492269"/>
    <s v="Yes"/>
    <s v="A+"/>
    <n v="165"/>
    <n v="72"/>
    <n v="37066498827"/>
    <s v="Rawalpindi"/>
    <s v="Punjab"/>
  </r>
  <r>
    <n v="372"/>
    <x v="6"/>
    <s v="Hira Ansari"/>
    <n v="14"/>
    <s v="Teenager"/>
    <s v="Male"/>
    <d v="2023-01-27T00:00:00"/>
    <x v="67"/>
    <n v="-227"/>
    <s v="Malaria"/>
    <n v="486016"/>
    <s v="Yes"/>
    <s v="O+"/>
    <n v="145"/>
    <n v="76"/>
    <n v="34212234927"/>
    <s v="Multan"/>
    <s v="Balochistan"/>
  </r>
  <r>
    <n v="864"/>
    <x v="12"/>
    <s v="Ali Malik"/>
    <n v="5"/>
    <s v="Child"/>
    <s v="Female"/>
    <d v="2023-01-24T00:00:00"/>
    <x v="73"/>
    <n v="-227"/>
    <s v="Diabetes"/>
    <n v="182264"/>
    <s v="No"/>
    <s v="B-"/>
    <n v="172"/>
    <n v="99"/>
    <n v="38808344299"/>
    <s v="Karachi"/>
    <s v="Sindh"/>
  </r>
  <r>
    <n v="1719"/>
    <x v="3"/>
    <s v="Usman Qureshi"/>
    <n v="85"/>
    <s v="Senior Adult"/>
    <s v="Male"/>
    <d v="2023-03-06T00:00:00"/>
    <x v="30"/>
    <n v="-227"/>
    <s v="Cancer"/>
    <n v="30463"/>
    <s v="Yes"/>
    <s v="O-"/>
    <n v="198"/>
    <n v="48"/>
    <n v="35479394843"/>
    <s v="Multan"/>
    <s v="Sindh"/>
  </r>
  <r>
    <n v="1675"/>
    <x v="3"/>
    <s v="Noman Farooqi"/>
    <n v="10"/>
    <s v="Child"/>
    <s v="Male"/>
    <d v="2023-05-07T00:00:00"/>
    <x v="34"/>
    <n v="-226"/>
    <s v="Malaria"/>
    <n v="409201"/>
    <s v="Yes"/>
    <s v="AB+"/>
    <n v="195"/>
    <n v="106"/>
    <n v="35741410409"/>
    <s v="Lahore"/>
    <s v="Sindh"/>
  </r>
  <r>
    <n v="1452"/>
    <x v="13"/>
    <s v="Ahmed Ashraf"/>
    <n v="48"/>
    <s v="Senior Adult"/>
    <s v="Female"/>
    <d v="2023-02-09T00:00:00"/>
    <x v="74"/>
    <n v="-225"/>
    <s v="Tuberculosis"/>
    <n v="120261"/>
    <s v="Yes"/>
    <s v="O+"/>
    <n v="179"/>
    <n v="73"/>
    <n v="36441447838"/>
    <s v="Peshawar"/>
    <s v="Punjab"/>
  </r>
  <r>
    <n v="112"/>
    <x v="3"/>
    <s v="Fahad Hashmi"/>
    <n v="95"/>
    <s v="Senior Adult"/>
    <s v="Male"/>
    <d v="2023-02-20T00:00:00"/>
    <x v="38"/>
    <n v="-224"/>
    <s v="Malaria"/>
    <n v="163277"/>
    <s v="Yes"/>
    <s v="O-"/>
    <n v="198"/>
    <n v="78"/>
    <n v="34039437725"/>
    <s v="Quetta"/>
    <s v="Balochistan"/>
  </r>
  <r>
    <n v="164"/>
    <x v="14"/>
    <s v="Ahmed Ansari"/>
    <n v="66"/>
    <s v="Senior Adult"/>
    <s v="Male"/>
    <d v="2023-04-15T00:00:00"/>
    <x v="63"/>
    <n v="-224"/>
    <s v="Diabetes"/>
    <n v="356129"/>
    <s v="Yes"/>
    <s v="A+"/>
    <n v="141"/>
    <n v="99"/>
    <n v="39921692539"/>
    <s v="Faisalabad"/>
    <s v="Balochistan"/>
  </r>
  <r>
    <n v="728"/>
    <x v="14"/>
    <s v="Iqra Zahid"/>
    <n v="97"/>
    <s v="Senior Adult"/>
    <s v="Male"/>
    <d v="2023-04-28T00:00:00"/>
    <x v="5"/>
    <n v="-224"/>
    <s v="Cancer"/>
    <n v="72133"/>
    <s v="No"/>
    <s v="B+"/>
    <n v="192"/>
    <n v="52"/>
    <n v="32827941472"/>
    <s v="Multan"/>
    <s v="Punjab"/>
  </r>
  <r>
    <n v="679"/>
    <x v="2"/>
    <s v="Fahad Gilani"/>
    <n v="57"/>
    <s v="Senior Adult"/>
    <s v="Male"/>
    <d v="2023-01-05T00:00:00"/>
    <x v="75"/>
    <n v="-223"/>
    <s v="Cancer"/>
    <n v="403935"/>
    <s v="Yes"/>
    <s v="O-"/>
    <n v="141"/>
    <n v="104"/>
    <n v="39642642481"/>
    <s v="Lahore"/>
    <s v="Balochistan"/>
  </r>
  <r>
    <n v="1093"/>
    <x v="8"/>
    <s v="Erum Shah"/>
    <n v="81"/>
    <s v="Senior Adult"/>
    <s v="Male"/>
    <d v="2023-02-25T00:00:00"/>
    <x v="76"/>
    <n v="-223"/>
    <s v="Hypertension"/>
    <n v="196526"/>
    <s v="Yes"/>
    <s v="O-"/>
    <n v="177"/>
    <n v="74"/>
    <n v="33284531588"/>
    <s v="Quetta"/>
    <s v="Khyber Pakhtunkhwa"/>
  </r>
  <r>
    <n v="1901"/>
    <x v="3"/>
    <s v="Sadia Malik"/>
    <n v="53"/>
    <s v="Senior Adult"/>
    <s v="Female"/>
    <d v="2023-04-09T00:00:00"/>
    <x v="11"/>
    <n v="-223"/>
    <s v="Diabetes"/>
    <n v="412468"/>
    <s v="No"/>
    <s v="A+"/>
    <n v="166"/>
    <n v="83"/>
    <n v="39709680189"/>
    <s v="Rawalpindi"/>
    <s v="Balochistan"/>
  </r>
  <r>
    <n v="44"/>
    <x v="2"/>
    <s v="Erum Rizvi"/>
    <n v="21"/>
    <s v="Young Adult"/>
    <s v="Male"/>
    <d v="2023-04-06T00:00:00"/>
    <x v="77"/>
    <n v="-222"/>
    <s v="Malaria"/>
    <n v="438177"/>
    <s v="Yes"/>
    <s v="O-"/>
    <n v="143"/>
    <n v="41"/>
    <n v="37671656255"/>
    <s v="Rawalpindi"/>
    <s v="Punjab"/>
  </r>
  <r>
    <n v="950"/>
    <x v="8"/>
    <s v="Sana Shah"/>
    <n v="49"/>
    <s v="Senior Adult"/>
    <s v="Male"/>
    <d v="2023-02-27T00:00:00"/>
    <x v="39"/>
    <n v="-222"/>
    <s v="Hypertension"/>
    <n v="171713"/>
    <s v="Yes"/>
    <s v="A+"/>
    <n v="164"/>
    <n v="80"/>
    <n v="36173716850"/>
    <s v="Lahore"/>
    <s v="Sindh"/>
  </r>
  <r>
    <n v="959"/>
    <x v="14"/>
    <s v="Daniyal Syed"/>
    <n v="32"/>
    <s v="Middle-Aged Adults"/>
    <s v="Female"/>
    <d v="2023-01-05T00:00:00"/>
    <x v="78"/>
    <n v="-222"/>
    <s v="Malaria"/>
    <n v="407185"/>
    <s v="No"/>
    <s v="A+"/>
    <n v="178"/>
    <n v="60"/>
    <n v="36975711783"/>
    <s v="Quetta"/>
    <s v="Balochistan"/>
  </r>
  <r>
    <n v="226"/>
    <x v="6"/>
    <s v="Maryam Zahid"/>
    <n v="68"/>
    <s v="Senior Adult"/>
    <s v="Female"/>
    <d v="2023-05-11T00:00:00"/>
    <x v="24"/>
    <n v="-221"/>
    <s v="Cancer"/>
    <n v="379266"/>
    <s v="Yes"/>
    <s v="A-"/>
    <n v="166"/>
    <n v="83"/>
    <n v="35597217130"/>
    <s v="Islamabad"/>
    <s v="Punjab"/>
  </r>
  <r>
    <n v="1051"/>
    <x v="13"/>
    <s v="Fatima Butt"/>
    <n v="98"/>
    <s v="Senior Adult"/>
    <s v="Male"/>
    <d v="2023-02-26T00:00:00"/>
    <x v="49"/>
    <n v="-221"/>
    <s v="Diabetes"/>
    <n v="276687"/>
    <s v="Yes"/>
    <s v="A-"/>
    <n v="186"/>
    <n v="49"/>
    <n v="39695005307"/>
    <s v="Multan"/>
    <s v="Sindh"/>
  </r>
  <r>
    <n v="1958"/>
    <x v="0"/>
    <s v="Bushra Siddiqui"/>
    <n v="46"/>
    <s v="Senior Adult"/>
    <s v="Female"/>
    <d v="2023-05-04T00:00:00"/>
    <x v="22"/>
    <n v="-221"/>
    <s v="Tuberculosis"/>
    <n v="408518"/>
    <s v="No"/>
    <s v="AB+"/>
    <n v="149"/>
    <n v="57"/>
    <n v="37546928027"/>
    <s v="Multan"/>
    <s v="Sindh"/>
  </r>
  <r>
    <n v="730"/>
    <x v="7"/>
    <s v="Ahmed Zahid"/>
    <n v="82"/>
    <s v="Senior Adult"/>
    <s v="Female"/>
    <d v="2023-03-28T00:00:00"/>
    <x v="26"/>
    <n v="-220"/>
    <s v="COVID-19"/>
    <n v="104174"/>
    <s v="No"/>
    <s v="AB-"/>
    <n v="164"/>
    <n v="99"/>
    <n v="38873477685"/>
    <s v="Quetta"/>
    <s v="Balochistan"/>
  </r>
  <r>
    <n v="219"/>
    <x v="6"/>
    <s v="Fatima Shah"/>
    <n v="25"/>
    <s v="Young Adult"/>
    <s v="Male"/>
    <d v="2023-05-08T00:00:00"/>
    <x v="23"/>
    <n v="-219"/>
    <s v="Diabetes"/>
    <n v="291361"/>
    <s v="No"/>
    <s v="O-"/>
    <n v="198"/>
    <n v="100"/>
    <n v="32100803661"/>
    <s v="Karachi"/>
    <s v="Balochistan"/>
  </r>
  <r>
    <n v="501"/>
    <x v="4"/>
    <s v="Sara Jafri"/>
    <n v="39"/>
    <s v="Middle-Aged Adults"/>
    <s v="Male"/>
    <d v="2023-05-04T00:00:00"/>
    <x v="2"/>
    <n v="-219"/>
    <s v="Tuberculosis"/>
    <n v="384256"/>
    <s v="Yes"/>
    <s v="AB-"/>
    <n v="169"/>
    <n v="87"/>
    <n v="34942108247"/>
    <s v="Faisalabad"/>
    <s v="Sindh"/>
  </r>
  <r>
    <n v="536"/>
    <x v="13"/>
    <s v="Sadia Hussain"/>
    <n v="18"/>
    <s v="Teenager"/>
    <s v="Female"/>
    <d v="2023-03-12T00:00:00"/>
    <x v="37"/>
    <n v="-219"/>
    <s v="Tuberculosis"/>
    <n v="90752"/>
    <s v="No"/>
    <s v="AB+"/>
    <n v="199"/>
    <n v="103"/>
    <n v="38712823496"/>
    <s v="Faisalabad"/>
    <s v="Sindh"/>
  </r>
  <r>
    <n v="999"/>
    <x v="9"/>
    <s v="Erum Hussain"/>
    <n v="14"/>
    <s v="Teenager"/>
    <s v="Female"/>
    <d v="2023-03-09T00:00:00"/>
    <x v="79"/>
    <n v="-218"/>
    <s v="Malaria"/>
    <n v="343459"/>
    <s v="No"/>
    <s v="O-"/>
    <n v="169"/>
    <n v="116"/>
    <n v="37844009192"/>
    <s v="Multan"/>
    <s v="Khyber Pakhtunkhwa"/>
  </r>
  <r>
    <n v="1460"/>
    <x v="4"/>
    <s v="Usman Mughal"/>
    <n v="18"/>
    <s v="Teenager"/>
    <s v="Male"/>
    <d v="2023-05-12T00:00:00"/>
    <x v="71"/>
    <n v="-218"/>
    <s v="Cancer"/>
    <n v="385500"/>
    <s v="Yes"/>
    <s v="O+"/>
    <n v="174"/>
    <n v="54"/>
    <n v="36357166899"/>
    <s v="Lahore"/>
    <s v="Khyber Pakhtunkhwa"/>
  </r>
  <r>
    <n v="1790"/>
    <x v="13"/>
    <s v="Sara Abbasi"/>
    <n v="83"/>
    <s v="Senior Adult"/>
    <s v="Female"/>
    <d v="2023-01-20T00:00:00"/>
    <x v="80"/>
    <n v="-218"/>
    <s v="COVID-19"/>
    <n v="158393"/>
    <s v="Yes"/>
    <s v="B-"/>
    <n v="178"/>
    <n v="110"/>
    <n v="34596639843"/>
    <s v="Peshawar"/>
    <s v="Khyber Pakhtunkhwa"/>
  </r>
  <r>
    <n v="25"/>
    <x v="10"/>
    <s v="Daniyal Shah"/>
    <n v="52"/>
    <s v="Senior Adult"/>
    <s v="Male"/>
    <d v="2023-05-08T00:00:00"/>
    <x v="22"/>
    <n v="-217"/>
    <s v="Tuberculosis"/>
    <n v="19316"/>
    <s v="No"/>
    <s v="B-"/>
    <n v="148"/>
    <n v="83"/>
    <n v="34121926284"/>
    <s v="Faisalabad"/>
    <s v="Khyber Pakhtunkhwa"/>
  </r>
  <r>
    <n v="957"/>
    <x v="9"/>
    <s v="Khadija Hussain"/>
    <n v="62"/>
    <s v="Senior Adult"/>
    <s v="Male"/>
    <d v="2023-04-12T00:00:00"/>
    <x v="56"/>
    <n v="-217"/>
    <s v="Hypertension"/>
    <n v="175394"/>
    <s v="Yes"/>
    <s v="AB+"/>
    <n v="198"/>
    <n v="69"/>
    <n v="39341752210"/>
    <s v="Karachi"/>
    <s v="Balochistan"/>
  </r>
  <r>
    <n v="1509"/>
    <x v="1"/>
    <s v="Asad Qureshi"/>
    <n v="15"/>
    <s v="Teenager"/>
    <s v="Male"/>
    <d v="2023-04-17T00:00:00"/>
    <x v="81"/>
    <n v="-217"/>
    <s v="COVID-19"/>
    <n v="186476"/>
    <s v="Yes"/>
    <s v="O-"/>
    <n v="194"/>
    <n v="83"/>
    <n v="34922378643"/>
    <s v="Peshawar"/>
    <s v="Balochistan"/>
  </r>
  <r>
    <n v="1316"/>
    <x v="4"/>
    <s v="Rabia Butt"/>
    <n v="37"/>
    <s v="Middle-Aged Adults"/>
    <s v="Female"/>
    <d v="2023-03-23T00:00:00"/>
    <x v="28"/>
    <n v="-216"/>
    <s v="Diabetes"/>
    <n v="193154"/>
    <s v="No"/>
    <s v="A+"/>
    <n v="167"/>
    <n v="112"/>
    <n v="35853289159"/>
    <s v="Quetta"/>
    <s v="Balochistan"/>
  </r>
  <r>
    <n v="892"/>
    <x v="5"/>
    <s v="Ali Gilani"/>
    <n v="31"/>
    <s v="Middle-Aged Adults"/>
    <s v="Male"/>
    <d v="2023-05-11T00:00:00"/>
    <x v="60"/>
    <n v="-215"/>
    <s v="Hypertension"/>
    <n v="288103"/>
    <s v="Yes"/>
    <s v="AB+"/>
    <n v="148"/>
    <n v="60"/>
    <n v="31881233729"/>
    <s v="Lahore"/>
    <s v="Punjab"/>
  </r>
  <r>
    <n v="230"/>
    <x v="0"/>
    <s v="Noman Tariq"/>
    <n v="68"/>
    <s v="Senior Adult"/>
    <s v="Male"/>
    <d v="2023-05-07T00:00:00"/>
    <x v="3"/>
    <n v="-214"/>
    <s v="COVID-19"/>
    <n v="207496"/>
    <s v="Yes"/>
    <s v="O-"/>
    <n v="192"/>
    <n v="103"/>
    <n v="38451541264"/>
    <s v="Islamabad"/>
    <s v="Khyber Pakhtunkhwa"/>
  </r>
  <r>
    <n v="1459"/>
    <x v="4"/>
    <s v="Noman Farooqi"/>
    <n v="12"/>
    <s v="Child"/>
    <s v="Female"/>
    <d v="2023-02-02T00:00:00"/>
    <x v="72"/>
    <n v="-214"/>
    <s v="Diabetes"/>
    <n v="402372"/>
    <s v="Yes"/>
    <s v="B-"/>
    <n v="153"/>
    <n v="40"/>
    <n v="31631356589"/>
    <s v="Karachi"/>
    <s v="Punjab"/>
  </r>
  <r>
    <n v="1872"/>
    <x v="9"/>
    <s v="Ahmed Abbasi"/>
    <n v="39"/>
    <s v="Middle-Aged Adults"/>
    <s v="Male"/>
    <d v="2023-03-07T00:00:00"/>
    <x v="39"/>
    <n v="-214"/>
    <s v="Diabetes"/>
    <n v="355187"/>
    <s v="No"/>
    <s v="AB+"/>
    <n v="153"/>
    <n v="105"/>
    <n v="35411597905"/>
    <s v="Faisalabad"/>
    <s v="Punjab"/>
  </r>
  <r>
    <n v="359"/>
    <x v="9"/>
    <s v="Ali Syed"/>
    <n v="3"/>
    <s v="Child"/>
    <s v="Female"/>
    <d v="2023-01-14T00:00:00"/>
    <x v="78"/>
    <n v="-213"/>
    <s v="Cancer"/>
    <n v="84260"/>
    <s v="Yes"/>
    <s v="O+"/>
    <n v="184"/>
    <n v="71"/>
    <n v="36375828310"/>
    <s v="Karachi"/>
    <s v="Sindh"/>
  </r>
  <r>
    <n v="889"/>
    <x v="6"/>
    <s v="Khadija Farooqi"/>
    <n v="34"/>
    <s v="Middle-Aged Adults"/>
    <s v="Male"/>
    <d v="2023-01-10T00:00:00"/>
    <x v="82"/>
    <n v="-212"/>
    <s v="Diabetes"/>
    <n v="162156"/>
    <s v="Yes"/>
    <s v="O+"/>
    <n v="154"/>
    <n v="93"/>
    <n v="36213199832"/>
    <s v="Islamabad"/>
    <s v="Punjab"/>
  </r>
  <r>
    <n v="939"/>
    <x v="10"/>
    <s v="Ali Sheikh"/>
    <n v="80"/>
    <s v="Senior Adult"/>
    <s v="Male"/>
    <d v="2023-05-09T00:00:00"/>
    <x v="3"/>
    <n v="-212"/>
    <s v="Malaria"/>
    <n v="137235"/>
    <s v="No"/>
    <s v="O-"/>
    <n v="181"/>
    <n v="60"/>
    <n v="36635406814"/>
    <s v="Faisalabad"/>
    <s v="Sindh"/>
  </r>
  <r>
    <n v="1726"/>
    <x v="9"/>
    <s v="Aisha Khan"/>
    <n v="60"/>
    <s v="Senior Adult"/>
    <s v="Male"/>
    <d v="2023-02-04T00:00:00"/>
    <x v="72"/>
    <n v="-212"/>
    <s v="Malaria"/>
    <n v="464739"/>
    <s v="No"/>
    <s v="AB+"/>
    <n v="163"/>
    <n v="41"/>
    <n v="31636189828"/>
    <s v="Karachi"/>
    <s v="Balochistan"/>
  </r>
  <r>
    <n v="1938"/>
    <x v="4"/>
    <s v="Khadija Abbasi"/>
    <n v="35"/>
    <s v="Middle-Aged Adults"/>
    <s v="Female"/>
    <d v="2023-01-05T00:00:00"/>
    <x v="83"/>
    <n v="-212"/>
    <s v="Malaria"/>
    <n v="5490"/>
    <s v="Yes"/>
    <s v="B+"/>
    <n v="150"/>
    <n v="46"/>
    <n v="34374488438"/>
    <s v="Rawalpindi"/>
    <s v="Sindh"/>
  </r>
  <r>
    <n v="1664"/>
    <x v="10"/>
    <s v="Daniyal Qureshi"/>
    <n v="61"/>
    <s v="Senior Adult"/>
    <s v="Male"/>
    <d v="2023-03-12T00:00:00"/>
    <x v="84"/>
    <n v="-211"/>
    <s v="Tuberculosis"/>
    <n v="84979"/>
    <s v="Yes"/>
    <s v="AB-"/>
    <n v="200"/>
    <n v="50"/>
    <n v="38877014120"/>
    <s v="Lahore"/>
    <s v="Punjab"/>
  </r>
  <r>
    <n v="102"/>
    <x v="11"/>
    <s v="Ahmed Tariq"/>
    <n v="55"/>
    <s v="Senior Adult"/>
    <s v="Male"/>
    <d v="2023-02-17T00:00:00"/>
    <x v="85"/>
    <n v="-210"/>
    <s v="Malaria"/>
    <n v="203745"/>
    <s v="No"/>
    <s v="B+"/>
    <n v="174"/>
    <n v="64"/>
    <n v="35293255101"/>
    <s v="Rawalpindi"/>
    <s v="Punjab"/>
  </r>
  <r>
    <n v="263"/>
    <x v="14"/>
    <s v="Sana Tariq"/>
    <n v="97"/>
    <s v="Senior Adult"/>
    <s v="Male"/>
    <d v="2023-04-16T00:00:00"/>
    <x v="32"/>
    <n v="-210"/>
    <s v="Hypertension"/>
    <n v="63931"/>
    <s v="Yes"/>
    <s v="O+"/>
    <n v="188"/>
    <n v="56"/>
    <n v="38218694757"/>
    <s v="Islamabad"/>
    <s v="Punjab"/>
  </r>
  <r>
    <n v="420"/>
    <x v="6"/>
    <s v="Bushra Rizvi"/>
    <n v="10"/>
    <s v="Child"/>
    <s v="Female"/>
    <d v="2023-05-10T00:00:00"/>
    <x v="4"/>
    <n v="-210"/>
    <s v="Diabetes"/>
    <n v="296061"/>
    <s v="No"/>
    <s v="B+"/>
    <n v="175"/>
    <n v="98"/>
    <n v="39823827283"/>
    <s v="Quetta"/>
    <s v="Khyber Pakhtunkhwa"/>
  </r>
  <r>
    <n v="529"/>
    <x v="6"/>
    <s v="Rabia Abbasi"/>
    <n v="81"/>
    <s v="Senior Adult"/>
    <s v="Male"/>
    <d v="2023-03-22T00:00:00"/>
    <x v="37"/>
    <n v="-209"/>
    <s v="Diabetes"/>
    <n v="269563"/>
    <s v="No"/>
    <s v="O-"/>
    <n v="185"/>
    <n v="98"/>
    <n v="31429445319"/>
    <s v="Islamabad"/>
    <s v="Balochistan"/>
  </r>
  <r>
    <n v="1234"/>
    <x v="12"/>
    <s v="Daniyal Siddiqui"/>
    <n v="82"/>
    <s v="Senior Adult"/>
    <s v="Male"/>
    <d v="2023-04-16T00:00:00"/>
    <x v="86"/>
    <n v="-209"/>
    <s v="Cancer"/>
    <n v="70863"/>
    <s v="No"/>
    <s v="B+"/>
    <n v="167"/>
    <n v="72"/>
    <n v="31995486786"/>
    <s v="Karachi"/>
    <s v="Punjab"/>
  </r>
  <r>
    <n v="1257"/>
    <x v="3"/>
    <s v="Amina Kazmi"/>
    <n v="45"/>
    <s v="Middle-Aged Adults"/>
    <s v="Female"/>
    <d v="2023-02-05T00:00:00"/>
    <x v="87"/>
    <n v="-209"/>
    <s v="Hypertension"/>
    <n v="292679"/>
    <s v="Yes"/>
    <s v="AB-"/>
    <n v="165"/>
    <n v="77"/>
    <n v="31618209129"/>
    <s v="Lahore"/>
    <s v="Balochistan"/>
  </r>
  <r>
    <n v="1806"/>
    <x v="0"/>
    <s v="Saad Syed"/>
    <n v="19"/>
    <s v="Young Adult"/>
    <s v="Male"/>
    <d v="2023-02-25T00:00:00"/>
    <x v="74"/>
    <n v="-209"/>
    <s v="Diabetes"/>
    <n v="330474"/>
    <s v="No"/>
    <s v="O-"/>
    <n v="191"/>
    <n v="76"/>
    <n v="37239000188"/>
    <s v="Lahore"/>
    <s v="Punjab"/>
  </r>
  <r>
    <n v="54"/>
    <x v="3"/>
    <s v="Amina Qureshi"/>
    <n v="94"/>
    <s v="Senior Adult"/>
    <s v="Male"/>
    <d v="2023-01-22T00:00:00"/>
    <x v="88"/>
    <n v="-208"/>
    <s v="Tuberculosis"/>
    <n v="26420"/>
    <s v="Yes"/>
    <s v="AB-"/>
    <n v="162"/>
    <n v="97"/>
    <n v="38738475750"/>
    <s v="Islamabad"/>
    <s v="Sindh"/>
  </r>
  <r>
    <n v="1592"/>
    <x v="14"/>
    <s v="Daniyal Tariq"/>
    <n v="74"/>
    <s v="Senior Adult"/>
    <s v="Male"/>
    <d v="2023-02-15T00:00:00"/>
    <x v="67"/>
    <n v="-208"/>
    <s v="COVID-19"/>
    <n v="198104"/>
    <s v="No"/>
    <s v="B-"/>
    <n v="169"/>
    <n v="86"/>
    <n v="31379468299"/>
    <s v="Islamabad"/>
    <s v="Khyber Pakhtunkhwa"/>
  </r>
  <r>
    <n v="200"/>
    <x v="14"/>
    <s v="Amina Sheikh"/>
    <n v="24"/>
    <s v="Young Adult"/>
    <s v="Male"/>
    <d v="2023-02-06T00:00:00"/>
    <x v="89"/>
    <n v="-207"/>
    <s v="Diabetes"/>
    <n v="35393"/>
    <s v="No"/>
    <s v="AB+"/>
    <n v="156"/>
    <n v="59"/>
    <n v="36655178700"/>
    <s v="Rawalpindi"/>
    <s v="Balochistan"/>
  </r>
  <r>
    <n v="284"/>
    <x v="6"/>
    <s v="Khadija Kazmi"/>
    <n v="98"/>
    <s v="Senior Adult"/>
    <s v="Male"/>
    <d v="2023-02-24T00:00:00"/>
    <x v="90"/>
    <n v="-207"/>
    <s v="COVID-19"/>
    <n v="298420"/>
    <s v="No"/>
    <s v="A-"/>
    <n v="150"/>
    <n v="112"/>
    <n v="31927011766"/>
    <s v="Islamabad"/>
    <s v="Balochistan"/>
  </r>
  <r>
    <n v="778"/>
    <x v="0"/>
    <s v="Sadia Chaudhry"/>
    <n v="90"/>
    <s v="Senior Adult"/>
    <s v="Male"/>
    <d v="2023-04-28T00:00:00"/>
    <x v="43"/>
    <n v="-207"/>
    <s v="Malaria"/>
    <n v="177924"/>
    <s v="No"/>
    <s v="O+"/>
    <n v="157"/>
    <n v="72"/>
    <n v="36186675132"/>
    <s v="Islamabad"/>
    <s v="Khyber Pakhtunkhwa"/>
  </r>
  <r>
    <n v="209"/>
    <x v="13"/>
    <s v="Ahmed Malik"/>
    <n v="31"/>
    <s v="Middle-Aged Adults"/>
    <s v="Male"/>
    <d v="2023-04-24T00:00:00"/>
    <x v="53"/>
    <n v="-206"/>
    <s v="Tuberculosis"/>
    <n v="164769"/>
    <s v="No"/>
    <s v="AB+"/>
    <n v="176"/>
    <n v="106"/>
    <n v="38941373198"/>
    <s v="Peshawar"/>
    <s v="Punjab"/>
  </r>
  <r>
    <n v="424"/>
    <x v="14"/>
    <s v="Sara Raja"/>
    <n v="45"/>
    <s v="Middle-Aged Adults"/>
    <s v="Female"/>
    <d v="2023-02-23T00:00:00"/>
    <x v="91"/>
    <n v="-206"/>
    <s v="Malaria"/>
    <n v="497748"/>
    <s v="Yes"/>
    <s v="B-"/>
    <n v="187"/>
    <n v="58"/>
    <n v="33771857756"/>
    <s v="Islamabad"/>
    <s v="Khyber Pakhtunkhwa"/>
  </r>
  <r>
    <n v="1357"/>
    <x v="13"/>
    <s v="Hassan Zahid"/>
    <n v="3"/>
    <s v="Child"/>
    <s v="Female"/>
    <d v="2023-05-02T00:00:00"/>
    <x v="6"/>
    <n v="-206"/>
    <s v="Hypertension"/>
    <n v="15502"/>
    <s v="Yes"/>
    <s v="O-"/>
    <n v="189"/>
    <n v="68"/>
    <n v="35883618933"/>
    <s v="Peshawar"/>
    <s v="Khyber Pakhtunkhwa"/>
  </r>
  <r>
    <n v="1591"/>
    <x v="11"/>
    <s v="Noman Siddiqui"/>
    <n v="60"/>
    <s v="Senior Adult"/>
    <s v="Female"/>
    <d v="2023-01-03T00:00:00"/>
    <x v="92"/>
    <n v="-206"/>
    <s v="Tuberculosis"/>
    <n v="40802"/>
    <s v="No"/>
    <s v="O+"/>
    <n v="151"/>
    <n v="105"/>
    <n v="33227806968"/>
    <s v="Faisalabad"/>
    <s v="Khyber Pakhtunkhwa"/>
  </r>
  <r>
    <n v="1621"/>
    <x v="12"/>
    <s v="Ali Sheikh"/>
    <n v="53"/>
    <s v="Senior Adult"/>
    <s v="Male"/>
    <d v="2023-03-01T00:00:00"/>
    <x v="46"/>
    <n v="-206"/>
    <s v="COVID-19"/>
    <n v="155416"/>
    <s v="Yes"/>
    <s v="A-"/>
    <n v="185"/>
    <n v="74"/>
    <n v="33681894162"/>
    <s v="Lahore"/>
    <s v="Sindh"/>
  </r>
  <r>
    <n v="1910"/>
    <x v="14"/>
    <s v="Aisha Shah"/>
    <n v="69"/>
    <s v="Senior Adult"/>
    <s v="Male"/>
    <d v="2023-03-13T00:00:00"/>
    <x v="49"/>
    <n v="-206"/>
    <s v="Tuberculosis"/>
    <n v="99368"/>
    <s v="No"/>
    <s v="A+"/>
    <n v="143"/>
    <n v="82"/>
    <n v="36778894776"/>
    <s v="Peshawar"/>
    <s v="Balochistan"/>
  </r>
  <r>
    <n v="505"/>
    <x v="12"/>
    <s v="Asad Tariq"/>
    <n v="79"/>
    <s v="Senior Adult"/>
    <s v="Male"/>
    <d v="2023-03-12T00:00:00"/>
    <x v="93"/>
    <n v="-203"/>
    <s v="Cancer"/>
    <n v="497773"/>
    <s v="Yes"/>
    <s v="A+"/>
    <n v="186"/>
    <n v="61"/>
    <n v="37879209051"/>
    <s v="Multan"/>
    <s v="Balochistan"/>
  </r>
  <r>
    <n v="681"/>
    <x v="14"/>
    <s v="Sara Qureshi"/>
    <n v="81"/>
    <s v="Senior Adult"/>
    <s v="Female"/>
    <d v="2023-01-21T00:00:00"/>
    <x v="94"/>
    <n v="-202"/>
    <s v="Tuberculosis"/>
    <n v="445179"/>
    <s v="No"/>
    <s v="A-"/>
    <n v="152"/>
    <n v="82"/>
    <n v="33775241505"/>
    <s v="Karachi"/>
    <s v="Khyber Pakhtunkhwa"/>
  </r>
  <r>
    <n v="1086"/>
    <x v="4"/>
    <s v="Hassan Kazmi"/>
    <n v="51"/>
    <s v="Senior Adult"/>
    <s v="Female"/>
    <d v="2023-02-19T00:00:00"/>
    <x v="95"/>
    <n v="-202"/>
    <s v="COVID-19"/>
    <n v="87993"/>
    <s v="Yes"/>
    <s v="O-"/>
    <n v="172"/>
    <n v="96"/>
    <n v="33585090318"/>
    <s v="Multan"/>
    <s v="Balochistan"/>
  </r>
  <r>
    <n v="1224"/>
    <x v="2"/>
    <s v="Erum Siddiqui"/>
    <n v="11"/>
    <s v="Child"/>
    <s v="Female"/>
    <d v="2023-05-04T00:00:00"/>
    <x v="43"/>
    <n v="-201"/>
    <s v="Hypertension"/>
    <n v="316324"/>
    <s v="No"/>
    <s v="O-"/>
    <n v="191"/>
    <n v="65"/>
    <n v="34313499153"/>
    <s v="Karachi"/>
    <s v="Sindh"/>
  </r>
  <r>
    <n v="1879"/>
    <x v="9"/>
    <s v="Saad Raja"/>
    <n v="72"/>
    <s v="Senior Adult"/>
    <s v="Female"/>
    <d v="2023-01-07T00:00:00"/>
    <x v="96"/>
    <n v="-201"/>
    <s v="Diabetes"/>
    <n v="355041"/>
    <s v="Yes"/>
    <s v="AB-"/>
    <n v="179"/>
    <n v="63"/>
    <n v="35409583899"/>
    <s v="Peshawar"/>
    <s v="Punjab"/>
  </r>
  <r>
    <n v="653"/>
    <x v="10"/>
    <s v="Noman Raja"/>
    <n v="25"/>
    <s v="Young Adult"/>
    <s v="Female"/>
    <d v="2023-02-14T00:00:00"/>
    <x v="87"/>
    <n v="-200"/>
    <s v="Tuberculosis"/>
    <n v="365942"/>
    <s v="Yes"/>
    <s v="AB+"/>
    <n v="179"/>
    <n v="87"/>
    <n v="31764355939"/>
    <s v="Faisalabad"/>
    <s v="Punjab"/>
  </r>
  <r>
    <n v="788"/>
    <x v="1"/>
    <s v="Ibrahim Mughal"/>
    <n v="37"/>
    <s v="Middle-Aged Adults"/>
    <s v="Female"/>
    <d v="2023-03-21T00:00:00"/>
    <x v="39"/>
    <n v="-200"/>
    <s v="Cancer"/>
    <n v="339229"/>
    <s v="Yes"/>
    <s v="B-"/>
    <n v="172"/>
    <n v="106"/>
    <n v="31253287516"/>
    <s v="Faisalabad"/>
    <s v="Sindh"/>
  </r>
  <r>
    <n v="1705"/>
    <x v="12"/>
    <s v="Aisha Ashraf"/>
    <n v="78"/>
    <s v="Senior Adult"/>
    <s v="Female"/>
    <d v="2023-02-26T00:00:00"/>
    <x v="97"/>
    <n v="-200"/>
    <s v="Malaria"/>
    <n v="269527"/>
    <s v="Yes"/>
    <s v="AB-"/>
    <n v="176"/>
    <n v="103"/>
    <n v="38570757138"/>
    <s v="Multan"/>
    <s v="Punjab"/>
  </r>
  <r>
    <n v="1957"/>
    <x v="5"/>
    <s v="Ahmed Hussain"/>
    <n v="11"/>
    <s v="Child"/>
    <s v="Female"/>
    <d v="2023-01-07T00:00:00"/>
    <x v="98"/>
    <n v="-200"/>
    <s v="Tuberculosis"/>
    <n v="26828"/>
    <s v="Yes"/>
    <s v="A-"/>
    <n v="178"/>
    <n v="116"/>
    <n v="38997202249"/>
    <s v="Multan"/>
    <s v="Sindh"/>
  </r>
  <r>
    <n v="608"/>
    <x v="7"/>
    <s v="Ahmed Qureshi"/>
    <n v="39"/>
    <s v="Middle-Aged Adults"/>
    <s v="Female"/>
    <d v="2023-01-21T00:00:00"/>
    <x v="99"/>
    <n v="-199"/>
    <s v="Malaria"/>
    <n v="328857"/>
    <s v="Yes"/>
    <s v="O+"/>
    <n v="140"/>
    <n v="48"/>
    <n v="34781457406"/>
    <s v="Karachi"/>
    <s v="Sindh"/>
  </r>
  <r>
    <n v="1814"/>
    <x v="14"/>
    <s v="Amina Butt"/>
    <n v="82"/>
    <s v="Senior Adult"/>
    <s v="Female"/>
    <d v="2023-03-09T00:00:00"/>
    <x v="100"/>
    <n v="-199"/>
    <s v="Diabetes"/>
    <n v="57195"/>
    <s v="No"/>
    <s v="AB+"/>
    <n v="146"/>
    <n v="62"/>
    <n v="37455621527"/>
    <s v="Peshawar"/>
    <s v="Khyber Pakhtunkhwa"/>
  </r>
  <r>
    <n v="179"/>
    <x v="13"/>
    <s v="Maryam Butt"/>
    <n v="42"/>
    <s v="Middle-Aged Adults"/>
    <s v="Female"/>
    <d v="2023-04-02T00:00:00"/>
    <x v="37"/>
    <n v="-198"/>
    <s v="Tuberculosis"/>
    <n v="13245"/>
    <s v="Yes"/>
    <s v="AB-"/>
    <n v="180"/>
    <n v="51"/>
    <n v="33594593969"/>
    <s v="Lahore"/>
    <s v="Punjab"/>
  </r>
  <r>
    <n v="261"/>
    <x v="10"/>
    <s v="Noman Gilani"/>
    <n v="15"/>
    <s v="Teenager"/>
    <s v="Female"/>
    <d v="2023-05-01T00:00:00"/>
    <x v="56"/>
    <n v="-198"/>
    <s v="Cancer"/>
    <n v="216087"/>
    <s v="Yes"/>
    <s v="A+"/>
    <n v="141"/>
    <n v="91"/>
    <n v="31851850737"/>
    <s v="Rawalpindi"/>
    <s v="Punjab"/>
  </r>
  <r>
    <n v="470"/>
    <x v="11"/>
    <s v="Ahmed Abbasi"/>
    <n v="51"/>
    <s v="Senior Adult"/>
    <s v="Male"/>
    <d v="2023-03-24T00:00:00"/>
    <x v="101"/>
    <n v="-198"/>
    <s v="Malaria"/>
    <n v="453716"/>
    <s v="No"/>
    <s v="B-"/>
    <n v="195"/>
    <n v="120"/>
    <n v="38961079683"/>
    <s v="Multan"/>
    <s v="Balochistan"/>
  </r>
  <r>
    <n v="502"/>
    <x v="9"/>
    <s v="Iqra Zahid"/>
    <n v="55"/>
    <s v="Senior Adult"/>
    <s v="Female"/>
    <d v="2023-03-19T00:00:00"/>
    <x v="48"/>
    <n v="-198"/>
    <s v="Hypertension"/>
    <n v="228006"/>
    <s v="Yes"/>
    <s v="AB-"/>
    <n v="148"/>
    <n v="69"/>
    <n v="37123811660"/>
    <s v="Lahore"/>
    <s v="Punjab"/>
  </r>
  <r>
    <n v="613"/>
    <x v="9"/>
    <s v="Amina Malik"/>
    <n v="38"/>
    <s v="Middle-Aged Adults"/>
    <s v="Female"/>
    <d v="2023-05-25T00:00:00"/>
    <x v="2"/>
    <n v="-198"/>
    <s v="Tuberculosis"/>
    <n v="170886"/>
    <s v="Yes"/>
    <s v="A-"/>
    <n v="198"/>
    <n v="76"/>
    <n v="37806759572"/>
    <s v="Peshawar"/>
    <s v="Khyber Pakhtunkhwa"/>
  </r>
  <r>
    <n v="1100"/>
    <x v="4"/>
    <s v="Noman Raja"/>
    <n v="38"/>
    <s v="Middle-Aged Adults"/>
    <s v="Male"/>
    <d v="2023-01-20T00:00:00"/>
    <x v="102"/>
    <n v="-198"/>
    <s v="Malaria"/>
    <n v="123633"/>
    <s v="Yes"/>
    <s v="A-"/>
    <n v="170"/>
    <n v="84"/>
    <n v="35956040379"/>
    <s v="Peshawar"/>
    <s v="Balochistan"/>
  </r>
  <r>
    <n v="121"/>
    <x v="11"/>
    <s v="Khadija Mughal"/>
    <n v="88"/>
    <s v="Senior Adult"/>
    <s v="Male"/>
    <d v="2023-03-21T00:00:00"/>
    <x v="58"/>
    <n v="-197"/>
    <s v="Malaria"/>
    <n v="204006"/>
    <s v="Yes"/>
    <s v="B-"/>
    <n v="188"/>
    <n v="81"/>
    <n v="32073651955"/>
    <s v="Peshawar"/>
    <s v="Punjab"/>
  </r>
  <r>
    <n v="1365"/>
    <x v="8"/>
    <s v="Usman Shah"/>
    <n v="71"/>
    <s v="Senior Adult"/>
    <s v="Female"/>
    <d v="2023-05-12T00:00:00"/>
    <x v="63"/>
    <n v="-197"/>
    <s v="Cancer"/>
    <n v="72322"/>
    <s v="Yes"/>
    <s v="O-"/>
    <n v="200"/>
    <n v="105"/>
    <n v="37100800181"/>
    <s v="Islamabad"/>
    <s v="Khyber Pakhtunkhwa"/>
  </r>
  <r>
    <n v="563"/>
    <x v="4"/>
    <s v="Erum Qureshi"/>
    <n v="43"/>
    <s v="Middle-Aged Adults"/>
    <s v="Female"/>
    <d v="2023-02-07T00:00:00"/>
    <x v="103"/>
    <n v="-195"/>
    <s v="Hypertension"/>
    <n v="431741"/>
    <s v="Yes"/>
    <s v="AB-"/>
    <n v="189"/>
    <n v="74"/>
    <n v="31506453246"/>
    <s v="Lahore"/>
    <s v="Punjab"/>
  </r>
  <r>
    <n v="1015"/>
    <x v="2"/>
    <s v="Maryam Chaudhry"/>
    <n v="59"/>
    <s v="Senior Adult"/>
    <s v="Female"/>
    <d v="2023-02-21T00:00:00"/>
    <x v="72"/>
    <n v="-195"/>
    <s v="Diabetes"/>
    <n v="20999"/>
    <s v="Yes"/>
    <s v="A-"/>
    <n v="200"/>
    <n v="100"/>
    <n v="34508407701"/>
    <s v="Peshawar"/>
    <s v="Balochistan"/>
  </r>
  <r>
    <n v="1022"/>
    <x v="3"/>
    <s v="Fahad Gilani"/>
    <n v="88"/>
    <s v="Senior Adult"/>
    <s v="Male"/>
    <d v="2023-04-01T00:00:00"/>
    <x v="79"/>
    <n v="-195"/>
    <s v="COVID-19"/>
    <n v="140539"/>
    <s v="Yes"/>
    <s v="B+"/>
    <n v="200"/>
    <n v="81"/>
    <n v="35128262944"/>
    <s v="Karachi"/>
    <s v="Sindh"/>
  </r>
  <r>
    <n v="1374"/>
    <x v="3"/>
    <s v="Fatima Tariq"/>
    <n v="63"/>
    <s v="Senior Adult"/>
    <s v="Female"/>
    <d v="2023-01-26T00:00:00"/>
    <x v="104"/>
    <n v="-195"/>
    <s v="Cancer"/>
    <n v="330172"/>
    <s v="Yes"/>
    <s v="A-"/>
    <n v="184"/>
    <n v="120"/>
    <n v="39122774211"/>
    <s v="Multan"/>
    <s v="Sindh"/>
  </r>
  <r>
    <n v="1465"/>
    <x v="4"/>
    <s v="Noman Shah"/>
    <n v="26"/>
    <s v="Young Adult"/>
    <s v="Female"/>
    <d v="2023-03-21T00:00:00"/>
    <x v="38"/>
    <n v="-195"/>
    <s v="Malaria"/>
    <n v="394085"/>
    <s v="Yes"/>
    <s v="AB+"/>
    <n v="175"/>
    <n v="67"/>
    <n v="39241606405"/>
    <s v="Rawalpindi"/>
    <s v="Balochistan"/>
  </r>
  <r>
    <n v="842"/>
    <x v="7"/>
    <s v="Amina Rizvi"/>
    <n v="53"/>
    <s v="Senior Adult"/>
    <s v="Male"/>
    <d v="2023-04-28T00:00:00"/>
    <x v="16"/>
    <n v="-194"/>
    <s v="Tuberculosis"/>
    <n v="85529"/>
    <s v="No"/>
    <s v="B+"/>
    <n v="171"/>
    <n v="58"/>
    <n v="32998760616"/>
    <s v="Multan"/>
    <s v="Punjab"/>
  </r>
  <r>
    <n v="1861"/>
    <x v="8"/>
    <s v="Rabia Farooqi"/>
    <n v="60"/>
    <s v="Senior Adult"/>
    <s v="Male"/>
    <d v="2023-04-03T00:00:00"/>
    <x v="105"/>
    <n v="-194"/>
    <s v="Diabetes"/>
    <n v="452553"/>
    <s v="Yes"/>
    <s v="AB-"/>
    <n v="194"/>
    <n v="91"/>
    <n v="37629203734"/>
    <s v="Multan"/>
    <s v="Balochistan"/>
  </r>
  <r>
    <n v="641"/>
    <x v="6"/>
    <s v="Hira Ashraf"/>
    <n v="65"/>
    <s v="Senior Adult"/>
    <s v="Male"/>
    <d v="2023-05-23T00:00:00"/>
    <x v="33"/>
    <n v="-193"/>
    <s v="Diabetes"/>
    <n v="422360"/>
    <s v="Yes"/>
    <s v="A+"/>
    <n v="194"/>
    <n v="89"/>
    <n v="33922382295"/>
    <s v="Faisalabad"/>
    <s v="Sindh"/>
  </r>
  <r>
    <n v="903"/>
    <x v="7"/>
    <s v="Ibrahim Kazmi"/>
    <n v="61"/>
    <s v="Senior Adult"/>
    <s v="Male"/>
    <d v="2023-03-25T00:00:00"/>
    <x v="58"/>
    <n v="-193"/>
    <s v="Hypertension"/>
    <n v="449363"/>
    <s v="No"/>
    <s v="O-"/>
    <n v="199"/>
    <n v="73"/>
    <n v="31594314383"/>
    <s v="Lahore"/>
    <s v="Punjab"/>
  </r>
  <r>
    <n v="947"/>
    <x v="2"/>
    <s v="Fahad Gilani"/>
    <n v="57"/>
    <s v="Senior Adult"/>
    <s v="Female"/>
    <d v="2023-06-17T00:00:00"/>
    <x v="25"/>
    <n v="-193"/>
    <s v="Cancer"/>
    <n v="427722"/>
    <s v="Yes"/>
    <s v="AB+"/>
    <n v="198"/>
    <n v="98"/>
    <n v="39900931866"/>
    <s v="Faisalabad"/>
    <s v="Khyber Pakhtunkhwa"/>
  </r>
  <r>
    <n v="1328"/>
    <x v="1"/>
    <s v="Usman Hashmi"/>
    <n v="81"/>
    <s v="Senior Adult"/>
    <s v="Male"/>
    <d v="2023-01-01T00:00:00"/>
    <x v="106"/>
    <n v="-193"/>
    <s v="Tuberculosis"/>
    <n v="299504"/>
    <s v="No"/>
    <s v="O+"/>
    <n v="187"/>
    <n v="60"/>
    <n v="31927549333"/>
    <s v="Karachi"/>
    <s v="Punjab"/>
  </r>
  <r>
    <n v="1438"/>
    <x v="13"/>
    <s v="Sana Rizvi"/>
    <n v="14"/>
    <s v="Teenager"/>
    <s v="Female"/>
    <d v="2023-01-07T00:00:00"/>
    <x v="107"/>
    <n v="-193"/>
    <s v="Diabetes"/>
    <n v="458912"/>
    <s v="No"/>
    <s v="O+"/>
    <n v="150"/>
    <n v="66"/>
    <n v="36666233111"/>
    <s v="Faisalabad"/>
    <s v="Khyber Pakhtunkhwa"/>
  </r>
  <r>
    <n v="1503"/>
    <x v="14"/>
    <s v="Ahmed Shah"/>
    <n v="41"/>
    <s v="Middle-Aged Adults"/>
    <s v="Male"/>
    <d v="2023-03-07T00:00:00"/>
    <x v="85"/>
    <n v="-192"/>
    <s v="Tuberculosis"/>
    <n v="438237"/>
    <s v="No"/>
    <s v="AB-"/>
    <n v="196"/>
    <n v="116"/>
    <n v="39580426018"/>
    <s v="Lahore"/>
    <s v="Punjab"/>
  </r>
  <r>
    <n v="35"/>
    <x v="2"/>
    <s v="Saad Mughal"/>
    <n v="50"/>
    <s v="Senior Adult"/>
    <s v="Male"/>
    <d v="2023-03-12T00:00:00"/>
    <x v="90"/>
    <n v="-191"/>
    <s v="Diabetes"/>
    <n v="470562"/>
    <s v="Yes"/>
    <s v="O-"/>
    <n v="177"/>
    <n v="94"/>
    <n v="34589077519"/>
    <s v="Faisalabad"/>
    <s v="Balochistan"/>
  </r>
  <r>
    <n v="169"/>
    <x v="6"/>
    <s v="Sana Mughal"/>
    <n v="78"/>
    <s v="Senior Adult"/>
    <s v="Male"/>
    <d v="2023-02-11T00:00:00"/>
    <x v="103"/>
    <n v="-191"/>
    <s v="Diabetes"/>
    <n v="241599"/>
    <s v="No"/>
    <s v="O+"/>
    <n v="157"/>
    <n v="78"/>
    <n v="33028159754"/>
    <s v="Lahore"/>
    <s v="Sindh"/>
  </r>
  <r>
    <n v="421"/>
    <x v="9"/>
    <s v="Saad Hashmi"/>
    <n v="54"/>
    <s v="Senior Adult"/>
    <s v="Male"/>
    <d v="2023-03-24T00:00:00"/>
    <x v="93"/>
    <n v="-191"/>
    <s v="Malaria"/>
    <n v="408211"/>
    <s v="No"/>
    <s v="A+"/>
    <n v="187"/>
    <n v="87"/>
    <n v="38630359594"/>
    <s v="Multan"/>
    <s v="Sindh"/>
  </r>
  <r>
    <n v="429"/>
    <x v="4"/>
    <s v="Sana Chaudhry"/>
    <n v="66"/>
    <s v="Senior Adult"/>
    <s v="Male"/>
    <d v="2023-05-17T00:00:00"/>
    <x v="6"/>
    <n v="-191"/>
    <s v="Cancer"/>
    <n v="167128"/>
    <s v="No"/>
    <s v="B+"/>
    <n v="162"/>
    <n v="113"/>
    <n v="31274530453"/>
    <s v="Multan"/>
    <s v="Balochistan"/>
  </r>
  <r>
    <n v="912"/>
    <x v="5"/>
    <s v="Sadia Ashraf"/>
    <n v="64"/>
    <s v="Senior Adult"/>
    <s v="Male"/>
    <d v="2023-06-20T00:00:00"/>
    <x v="0"/>
    <n v="-191"/>
    <s v="Malaria"/>
    <n v="440857"/>
    <s v="No"/>
    <s v="B+"/>
    <n v="142"/>
    <n v="62"/>
    <n v="35801404888"/>
    <s v="Peshawar"/>
    <s v="Khyber Pakhtunkhwa"/>
  </r>
  <r>
    <n v="1457"/>
    <x v="0"/>
    <s v="Noman Khan"/>
    <n v="29"/>
    <s v="Young Adult"/>
    <s v="Male"/>
    <d v="2023-01-07T00:00:00"/>
    <x v="108"/>
    <n v="-191"/>
    <s v="Cancer"/>
    <n v="167966"/>
    <s v="No"/>
    <s v="A+"/>
    <n v="179"/>
    <n v="48"/>
    <n v="38029083204"/>
    <s v="Lahore"/>
    <s v="Khyber Pakhtunkhwa"/>
  </r>
  <r>
    <n v="55"/>
    <x v="4"/>
    <s v="Fahad Farooqi"/>
    <n v="63"/>
    <s v="Senior Adult"/>
    <s v="Male"/>
    <d v="2023-01-28T00:00:00"/>
    <x v="102"/>
    <n v="-190"/>
    <s v="Malaria"/>
    <n v="64510"/>
    <s v="Yes"/>
    <s v="A-"/>
    <n v="173"/>
    <n v="57"/>
    <n v="31017707091"/>
    <s v="Rawalpindi"/>
    <s v="Balochistan"/>
  </r>
  <r>
    <n v="1827"/>
    <x v="14"/>
    <s v="Khadija Siddiqui"/>
    <n v="58"/>
    <s v="Senior Adult"/>
    <s v="Male"/>
    <d v="2023-03-27T00:00:00"/>
    <x v="48"/>
    <n v="-190"/>
    <s v="Tuberculosis"/>
    <n v="175876"/>
    <s v="No"/>
    <s v="B+"/>
    <n v="156"/>
    <n v="89"/>
    <n v="31012367366"/>
    <s v="Lahore"/>
    <s v="Khyber Pakhtunkhwa"/>
  </r>
  <r>
    <n v="1136"/>
    <x v="9"/>
    <s v="Noman Abbasi"/>
    <n v="13"/>
    <s v="Teenager"/>
    <s v="Female"/>
    <d v="2023-03-11T00:00:00"/>
    <x v="61"/>
    <n v="-189"/>
    <s v="Hypertension"/>
    <n v="129871"/>
    <s v="Yes"/>
    <s v="AB-"/>
    <n v="190"/>
    <n v="108"/>
    <n v="31059995495"/>
    <s v="Quetta"/>
    <s v="Balochistan"/>
  </r>
  <r>
    <n v="157"/>
    <x v="7"/>
    <s v="Sadia Chaudhry"/>
    <n v="50"/>
    <s v="Senior Adult"/>
    <s v="Female"/>
    <d v="2023-05-05T00:00:00"/>
    <x v="109"/>
    <n v="-188"/>
    <s v="Tuberculosis"/>
    <n v="295858"/>
    <s v="Yes"/>
    <s v="B+"/>
    <n v="161"/>
    <n v="66"/>
    <n v="33047760222"/>
    <s v="Faisalabad"/>
    <s v="Sindh"/>
  </r>
  <r>
    <n v="276"/>
    <x v="12"/>
    <s v="Asad Butt"/>
    <n v="71"/>
    <s v="Senior Adult"/>
    <s v="Female"/>
    <d v="2023-05-07T00:00:00"/>
    <x v="86"/>
    <n v="-188"/>
    <s v="COVID-19"/>
    <n v="291479"/>
    <s v="No"/>
    <s v="AB+"/>
    <n v="199"/>
    <n v="61"/>
    <n v="38967571854"/>
    <s v="Lahore"/>
    <s v="Balochistan"/>
  </r>
  <r>
    <n v="709"/>
    <x v="7"/>
    <s v="Sana Malik"/>
    <n v="24"/>
    <s v="Young Adult"/>
    <s v="Male"/>
    <d v="2023-04-24T00:00:00"/>
    <x v="110"/>
    <n v="-187"/>
    <s v="Diabetes"/>
    <n v="285498"/>
    <s v="Yes"/>
    <s v="A-"/>
    <n v="166"/>
    <n v="107"/>
    <n v="37657170325"/>
    <s v="Multan"/>
    <s v="Sindh"/>
  </r>
  <r>
    <n v="1285"/>
    <x v="8"/>
    <s v="Fahad Hashmi"/>
    <n v="5"/>
    <s v="Child"/>
    <s v="Male"/>
    <d v="2023-02-21T00:00:00"/>
    <x v="68"/>
    <n v="-187"/>
    <s v="Diabetes"/>
    <n v="273119"/>
    <s v="No"/>
    <s v="B+"/>
    <n v="183"/>
    <n v="95"/>
    <n v="36383810350"/>
    <s v="Islamabad"/>
    <s v="Balochistan"/>
  </r>
  <r>
    <n v="1953"/>
    <x v="14"/>
    <s v="Aisha Hussain"/>
    <n v="31"/>
    <s v="Middle-Aged Adults"/>
    <s v="Male"/>
    <d v="2023-01-16T00:00:00"/>
    <x v="111"/>
    <n v="-187"/>
    <s v="Tuberculosis"/>
    <n v="344127"/>
    <s v="Yes"/>
    <s v="AB+"/>
    <n v="147"/>
    <n v="113"/>
    <n v="31284558938"/>
    <s v="Rawalpindi"/>
    <s v="Punjab"/>
  </r>
  <r>
    <n v="411"/>
    <x v="14"/>
    <s v="Ali Rizvi"/>
    <n v="55"/>
    <s v="Senior Adult"/>
    <s v="Male"/>
    <d v="2023-05-07T00:00:00"/>
    <x v="109"/>
    <n v="-186"/>
    <s v="Hypertension"/>
    <n v="369841"/>
    <s v="Yes"/>
    <s v="AB+"/>
    <n v="195"/>
    <n v="80"/>
    <n v="36587881560"/>
    <s v="Peshawar"/>
    <s v="Sindh"/>
  </r>
  <r>
    <n v="929"/>
    <x v="11"/>
    <s v="Mahnoor Farooqi"/>
    <n v="79"/>
    <s v="Senior Adult"/>
    <s v="Male"/>
    <d v="2023-02-22T00:00:00"/>
    <x v="68"/>
    <n v="-186"/>
    <s v="COVID-19"/>
    <n v="486539"/>
    <s v="No"/>
    <s v="AB+"/>
    <n v="150"/>
    <n v="109"/>
    <n v="33214279403"/>
    <s v="Rawalpindi"/>
    <s v="Khyber Pakhtunkhwa"/>
  </r>
  <r>
    <n v="1341"/>
    <x v="9"/>
    <s v="Bushra Shah"/>
    <n v="39"/>
    <s v="Middle-Aged Adults"/>
    <s v="Female"/>
    <d v="2023-05-12T00:00:00"/>
    <x v="77"/>
    <n v="-186"/>
    <s v="Hypertension"/>
    <n v="62096"/>
    <s v="Yes"/>
    <s v="B-"/>
    <n v="148"/>
    <n v="55"/>
    <n v="33526098715"/>
    <s v="Rawalpindi"/>
    <s v="Punjab"/>
  </r>
  <r>
    <n v="1909"/>
    <x v="11"/>
    <s v="Rabia Sheikh"/>
    <n v="99"/>
    <s v="Senior Adult"/>
    <s v="Male"/>
    <d v="2023-02-13T00:00:00"/>
    <x v="88"/>
    <n v="-186"/>
    <s v="Malaria"/>
    <n v="183818"/>
    <s v="Yes"/>
    <s v="B-"/>
    <n v="156"/>
    <n v="56"/>
    <n v="35010442242"/>
    <s v="Peshawar"/>
    <s v="Balochistan"/>
  </r>
  <r>
    <n v="236"/>
    <x v="7"/>
    <s v="Mahnoor Jafri"/>
    <n v="71"/>
    <s v="Senior Adult"/>
    <s v="Female"/>
    <d v="2023-05-22T00:00:00"/>
    <x v="59"/>
    <n v="-185"/>
    <s v="Tuberculosis"/>
    <n v="29922"/>
    <s v="Yes"/>
    <s v="AB-"/>
    <n v="167"/>
    <n v="40"/>
    <n v="36422089194"/>
    <s v="Quetta"/>
    <s v="Punjab"/>
  </r>
  <r>
    <n v="435"/>
    <x v="1"/>
    <s v="Asad Gilani"/>
    <n v="88"/>
    <s v="Senior Adult"/>
    <s v="Female"/>
    <d v="2023-05-25T00:00:00"/>
    <x v="20"/>
    <n v="-185"/>
    <s v="Tuberculosis"/>
    <n v="118941"/>
    <s v="Yes"/>
    <s v="AB-"/>
    <n v="165"/>
    <n v="53"/>
    <n v="35865278348"/>
    <s v="Karachi"/>
    <s v="Punjab"/>
  </r>
  <r>
    <n v="1142"/>
    <x v="13"/>
    <s v="Saad Ansari"/>
    <n v="95"/>
    <s v="Senior Adult"/>
    <s v="Female"/>
    <d v="2023-03-17T00:00:00"/>
    <x v="91"/>
    <n v="-184"/>
    <s v="Hypertension"/>
    <n v="496452"/>
    <s v="Yes"/>
    <s v="AB+"/>
    <n v="179"/>
    <n v="60"/>
    <n v="33238204648"/>
    <s v="Multan"/>
    <s v="Punjab"/>
  </r>
  <r>
    <n v="1589"/>
    <x v="11"/>
    <s v="Fahad Rehman"/>
    <n v="50"/>
    <s v="Senior Adult"/>
    <s v="Male"/>
    <d v="2023-05-14T00:00:00"/>
    <x v="77"/>
    <n v="-184"/>
    <s v="COVID-19"/>
    <n v="39392"/>
    <s v="Yes"/>
    <s v="AB+"/>
    <n v="149"/>
    <n v="40"/>
    <n v="37642972803"/>
    <s v="Karachi"/>
    <s v="Sindh"/>
  </r>
  <r>
    <n v="1725"/>
    <x v="11"/>
    <s v="Bushra Kazmi"/>
    <n v="63"/>
    <s v="Senior Adult"/>
    <s v="Female"/>
    <d v="2023-01-25T00:00:00"/>
    <x v="92"/>
    <n v="-184"/>
    <s v="Hypertension"/>
    <n v="88052"/>
    <s v="No"/>
    <s v="A+"/>
    <n v="190"/>
    <n v="108"/>
    <n v="34166637113"/>
    <s v="Peshawar"/>
    <s v="Sindh"/>
  </r>
  <r>
    <n v="1959"/>
    <x v="10"/>
    <s v="Noman Butt"/>
    <n v="46"/>
    <s v="Senior Adult"/>
    <s v="Male"/>
    <d v="2023-02-23T00:00:00"/>
    <x v="80"/>
    <n v="-184"/>
    <s v="Diabetes"/>
    <n v="448436"/>
    <s v="No"/>
    <s v="O-"/>
    <n v="184"/>
    <n v="91"/>
    <n v="34643300945"/>
    <s v="Faisalabad"/>
    <s v="Sindh"/>
  </r>
  <r>
    <n v="110"/>
    <x v="0"/>
    <s v="Junaid Niazi"/>
    <n v="71"/>
    <s v="Senior Adult"/>
    <s v="Male"/>
    <d v="2023-01-08T00:00:00"/>
    <x v="112"/>
    <n v="-183"/>
    <s v="Malaria"/>
    <n v="171883"/>
    <s v="Yes"/>
    <s v="B+"/>
    <n v="182"/>
    <n v="66"/>
    <n v="32572996414"/>
    <s v="Karachi"/>
    <s v="Punjab"/>
  </r>
  <r>
    <n v="278"/>
    <x v="3"/>
    <s v="Daniyal Gilani"/>
    <n v="71"/>
    <s v="Senior Adult"/>
    <s v="Female"/>
    <d v="2023-02-12T00:00:00"/>
    <x v="113"/>
    <n v="-183"/>
    <s v="Cancer"/>
    <n v="108726"/>
    <s v="No"/>
    <s v="A-"/>
    <n v="149"/>
    <n v="78"/>
    <n v="37241455693"/>
    <s v="Karachi"/>
    <s v="Sindh"/>
  </r>
  <r>
    <n v="597"/>
    <x v="4"/>
    <s v="Daniyal Farooqi"/>
    <n v="14"/>
    <s v="Teenager"/>
    <s v="Male"/>
    <d v="2023-03-25T00:00:00"/>
    <x v="100"/>
    <n v="-183"/>
    <s v="COVID-19"/>
    <n v="171216"/>
    <s v="Yes"/>
    <s v="A+"/>
    <n v="184"/>
    <n v="67"/>
    <n v="31710812121"/>
    <s v="Rawalpindi"/>
    <s v="Sindh"/>
  </r>
  <r>
    <n v="854"/>
    <x v="5"/>
    <s v="Fatima Gilani"/>
    <n v="62"/>
    <s v="Senior Adult"/>
    <s v="Male"/>
    <d v="2023-06-09T00:00:00"/>
    <x v="2"/>
    <n v="-183"/>
    <s v="Diabetes"/>
    <n v="18449"/>
    <s v="Yes"/>
    <s v="O+"/>
    <n v="195"/>
    <n v="47"/>
    <n v="35602229112"/>
    <s v="Peshawar"/>
    <s v="Khyber Pakhtunkhwa"/>
  </r>
  <r>
    <n v="1173"/>
    <x v="7"/>
    <s v="Amina Niazi"/>
    <n v="87"/>
    <s v="Senior Adult"/>
    <s v="Female"/>
    <d v="2023-05-20T00:00:00"/>
    <x v="9"/>
    <n v="-183"/>
    <s v="COVID-19"/>
    <n v="466196"/>
    <s v="No"/>
    <s v="O+"/>
    <n v="150"/>
    <n v="85"/>
    <n v="36963960060"/>
    <s v="Quetta"/>
    <s v="Sindh"/>
  </r>
  <r>
    <n v="758"/>
    <x v="4"/>
    <s v="Sadia Farooqi"/>
    <n v="71"/>
    <s v="Senior Adult"/>
    <s v="Female"/>
    <d v="2023-04-07T00:00:00"/>
    <x v="76"/>
    <n v="-182"/>
    <s v="Diabetes"/>
    <n v="460033"/>
    <s v="Yes"/>
    <s v="AB-"/>
    <n v="181"/>
    <n v="98"/>
    <n v="32428495378"/>
    <s v="Islamabad"/>
    <s v="Balochistan"/>
  </r>
  <r>
    <n v="1262"/>
    <x v="4"/>
    <s v="Hira Chaudhry"/>
    <n v="16"/>
    <s v="Teenager"/>
    <s v="Male"/>
    <d v="2023-03-05T00:00:00"/>
    <x v="114"/>
    <n v="-182"/>
    <s v="Malaria"/>
    <n v="143925"/>
    <s v="Yes"/>
    <s v="A-"/>
    <n v="199"/>
    <n v="75"/>
    <n v="38326937292"/>
    <s v="Lahore"/>
    <s v="Sindh"/>
  </r>
  <r>
    <n v="1917"/>
    <x v="4"/>
    <s v="Erum Shah"/>
    <n v="18"/>
    <s v="Teenager"/>
    <s v="Male"/>
    <d v="2023-04-16T00:00:00"/>
    <x v="105"/>
    <n v="-181"/>
    <s v="Tuberculosis"/>
    <n v="481358"/>
    <s v="Yes"/>
    <s v="O-"/>
    <n v="153"/>
    <n v="62"/>
    <n v="37136977957"/>
    <s v="Islamabad"/>
    <s v="Khyber Pakhtunkhwa"/>
  </r>
  <r>
    <n v="137"/>
    <x v="11"/>
    <s v="Sadia Khan"/>
    <n v="62"/>
    <s v="Senior Adult"/>
    <s v="Female"/>
    <d v="2023-03-12T00:00:00"/>
    <x v="73"/>
    <n v="-180"/>
    <s v="Diabetes"/>
    <n v="7722"/>
    <s v="No"/>
    <s v="B+"/>
    <n v="158"/>
    <n v="113"/>
    <n v="35598447045"/>
    <s v="Rawalpindi"/>
    <s v="Sindh"/>
  </r>
  <r>
    <n v="1099"/>
    <x v="2"/>
    <s v="Aisha Rehman"/>
    <n v="63"/>
    <s v="Senior Adult"/>
    <s v="Female"/>
    <d v="2023-01-27T00:00:00"/>
    <x v="98"/>
    <n v="-180"/>
    <s v="Malaria"/>
    <n v="11180"/>
    <s v="Yes"/>
    <s v="A-"/>
    <n v="193"/>
    <n v="83"/>
    <n v="33833204547"/>
    <s v="Quetta"/>
    <s v="Sindh"/>
  </r>
  <r>
    <n v="1188"/>
    <x v="13"/>
    <s v="Mahnoor Rizvi"/>
    <n v="11"/>
    <s v="Child"/>
    <s v="Male"/>
    <d v="2023-04-10T00:00:00"/>
    <x v="39"/>
    <n v="-180"/>
    <s v="COVID-19"/>
    <n v="359971"/>
    <s v="Yes"/>
    <s v="A+"/>
    <n v="199"/>
    <n v="87"/>
    <n v="31940232175"/>
    <s v="Islamabad"/>
    <s v="Khyber Pakhtunkhwa"/>
  </r>
  <r>
    <n v="1206"/>
    <x v="10"/>
    <s v="Rabia Kazmi"/>
    <n v="60"/>
    <s v="Senior Adult"/>
    <s v="Female"/>
    <d v="2023-03-14T00:00:00"/>
    <x v="115"/>
    <n v="-180"/>
    <s v="Tuberculosis"/>
    <n v="323512"/>
    <s v="No"/>
    <s v="O-"/>
    <n v="140"/>
    <n v="82"/>
    <n v="39564107315"/>
    <s v="Multan"/>
    <s v="Punjab"/>
  </r>
  <r>
    <n v="1256"/>
    <x v="6"/>
    <s v="Daniyal Rizvi"/>
    <n v="47"/>
    <s v="Senior Adult"/>
    <s v="Male"/>
    <d v="2023-05-25T00:00:00"/>
    <x v="43"/>
    <n v="-180"/>
    <s v="Malaria"/>
    <n v="285840"/>
    <s v="No"/>
    <s v="B+"/>
    <n v="194"/>
    <n v="53"/>
    <n v="31682313753"/>
    <s v="Peshawar"/>
    <s v="Khyber Pakhtunkhwa"/>
  </r>
  <r>
    <n v="1618"/>
    <x v="12"/>
    <s v="Amina Rehman"/>
    <n v="31"/>
    <s v="Middle-Aged Adults"/>
    <s v="Male"/>
    <d v="2023-03-09T00:00:00"/>
    <x v="116"/>
    <n v="-180"/>
    <s v="Cancer"/>
    <n v="298388"/>
    <s v="Yes"/>
    <s v="B-"/>
    <n v="186"/>
    <n v="69"/>
    <n v="38810420201"/>
    <s v="Faisalabad"/>
    <s v="Balochistan"/>
  </r>
  <r>
    <n v="1969"/>
    <x v="0"/>
    <s v="Fatima Tariq"/>
    <n v="72"/>
    <s v="Senior Adult"/>
    <s v="Female"/>
    <d v="2023-03-23T00:00:00"/>
    <x v="90"/>
    <n v="-180"/>
    <s v="Cancer"/>
    <n v="198980"/>
    <s v="Yes"/>
    <s v="AB-"/>
    <n v="180"/>
    <n v="112"/>
    <n v="39587757302"/>
    <s v="Islamabad"/>
    <s v="Sindh"/>
  </r>
  <r>
    <n v="793"/>
    <x v="5"/>
    <s v="Sadia Sheikh"/>
    <n v="82"/>
    <s v="Senior Adult"/>
    <s v="Male"/>
    <d v="2023-03-25T00:00:00"/>
    <x v="69"/>
    <n v="-179"/>
    <s v="Tuberculosis"/>
    <n v="384065"/>
    <s v="Yes"/>
    <s v="B+"/>
    <n v="153"/>
    <n v="86"/>
    <n v="31107979787"/>
    <s v="Rawalpindi"/>
    <s v="Khyber Pakhtunkhwa"/>
  </r>
  <r>
    <n v="1222"/>
    <x v="11"/>
    <s v="Fahad Raja"/>
    <n v="95"/>
    <s v="Senior Adult"/>
    <s v="Male"/>
    <d v="2023-06-19T00:00:00"/>
    <x v="35"/>
    <n v="-179"/>
    <s v="Diabetes"/>
    <n v="255143"/>
    <s v="Yes"/>
    <s v="O+"/>
    <n v="161"/>
    <n v="64"/>
    <n v="38477363319"/>
    <s v="Faisalabad"/>
    <s v="Khyber Pakhtunkhwa"/>
  </r>
  <r>
    <n v="1678"/>
    <x v="3"/>
    <s v="Ali Mughal"/>
    <n v="7"/>
    <s v="Child"/>
    <s v="Female"/>
    <d v="2023-05-10T00:00:00"/>
    <x v="15"/>
    <n v="-179"/>
    <s v="Hypertension"/>
    <n v="57830"/>
    <s v="Yes"/>
    <s v="O-"/>
    <n v="190"/>
    <n v="73"/>
    <n v="34031287866"/>
    <s v="Islamabad"/>
    <s v="Sindh"/>
  </r>
  <r>
    <n v="273"/>
    <x v="14"/>
    <s v="Ibrahim Mughal"/>
    <n v="85"/>
    <s v="Senior Adult"/>
    <s v="Female"/>
    <d v="2023-01-24T00:00:00"/>
    <x v="117"/>
    <n v="-178"/>
    <s v="Malaria"/>
    <n v="62936"/>
    <s v="No"/>
    <s v="O+"/>
    <n v="187"/>
    <n v="79"/>
    <n v="33382436727"/>
    <s v="Islamabad"/>
    <s v="Khyber Pakhtunkhwa"/>
  </r>
  <r>
    <n v="1754"/>
    <x v="8"/>
    <s v="Sadia Rizvi"/>
    <n v="89"/>
    <s v="Senior Adult"/>
    <s v="Female"/>
    <d v="2023-07-02T00:00:00"/>
    <x v="25"/>
    <n v="-178"/>
    <s v="Cancer"/>
    <n v="379251"/>
    <s v="No"/>
    <s v="AB+"/>
    <n v="145"/>
    <n v="90"/>
    <n v="39129255504"/>
    <s v="Peshawar"/>
    <s v="Balochistan"/>
  </r>
  <r>
    <n v="275"/>
    <x v="13"/>
    <s v="Aisha Sheikh"/>
    <n v="94"/>
    <s v="Senior Adult"/>
    <s v="Female"/>
    <d v="2023-01-14T00:00:00"/>
    <x v="118"/>
    <n v="-176"/>
    <s v="Malaria"/>
    <n v="154443"/>
    <s v="No"/>
    <s v="AB+"/>
    <n v="155"/>
    <n v="62"/>
    <n v="34277835233"/>
    <s v="Lahore"/>
    <s v="Balochistan"/>
  </r>
  <r>
    <n v="1563"/>
    <x v="0"/>
    <s v="Noman Malik"/>
    <n v="64"/>
    <s v="Senior Adult"/>
    <s v="Female"/>
    <d v="2023-04-15T00:00:00"/>
    <x v="101"/>
    <n v="-176"/>
    <s v="Malaria"/>
    <n v="471233"/>
    <s v="Yes"/>
    <s v="A+"/>
    <n v="151"/>
    <n v="61"/>
    <n v="31174700839"/>
    <s v="Lahore"/>
    <s v="Sindh"/>
  </r>
  <r>
    <n v="813"/>
    <x v="0"/>
    <s v="Daniyal Gilani"/>
    <n v="80"/>
    <s v="Senior Adult"/>
    <s v="Female"/>
    <d v="2023-02-22T00:00:00"/>
    <x v="75"/>
    <n v="-175"/>
    <s v="COVID-19"/>
    <n v="230434"/>
    <s v="No"/>
    <s v="B-"/>
    <n v="160"/>
    <n v="94"/>
    <n v="34348970688"/>
    <s v="Islamabad"/>
    <s v="Punjab"/>
  </r>
  <r>
    <n v="1001"/>
    <x v="14"/>
    <s v="Hira Abbasi"/>
    <n v="98"/>
    <s v="Senior Adult"/>
    <s v="Male"/>
    <d v="2023-01-26T00:00:00"/>
    <x v="119"/>
    <n v="-175"/>
    <s v="Malaria"/>
    <n v="466722"/>
    <s v="No"/>
    <s v="AB-"/>
    <n v="170"/>
    <n v="79"/>
    <n v="31804537801"/>
    <s v="Faisalabad"/>
    <s v="Khyber Pakhtunkhwa"/>
  </r>
  <r>
    <n v="1834"/>
    <x v="9"/>
    <s v="Mahnoor Siddiqui"/>
    <n v="84"/>
    <s v="Senior Adult"/>
    <s v="Female"/>
    <d v="2023-05-16T00:00:00"/>
    <x v="120"/>
    <n v="-175"/>
    <s v="Tuberculosis"/>
    <n v="89113"/>
    <s v="Yes"/>
    <s v="A-"/>
    <n v="190"/>
    <n v="79"/>
    <n v="39540763601"/>
    <s v="Faisalabad"/>
    <s v="Sindh"/>
  </r>
  <r>
    <n v="1788"/>
    <x v="5"/>
    <s v="Daniyal Shah"/>
    <n v="51"/>
    <s v="Senior Adult"/>
    <s v="Male"/>
    <d v="2023-04-11T00:00:00"/>
    <x v="38"/>
    <n v="-174"/>
    <s v="Cancer"/>
    <n v="353763"/>
    <s v="No"/>
    <s v="A+"/>
    <n v="156"/>
    <n v="97"/>
    <n v="32372939631"/>
    <s v="Peshawar"/>
    <s v="Punjab"/>
  </r>
  <r>
    <n v="1266"/>
    <x v="13"/>
    <s v="Junaid Sheikh"/>
    <n v="78"/>
    <s v="Senior Adult"/>
    <s v="Male"/>
    <d v="2023-01-04T00:00:00"/>
    <x v="121"/>
    <n v="-173"/>
    <s v="Hypertension"/>
    <n v="269047"/>
    <s v="No"/>
    <s v="A-"/>
    <n v="190"/>
    <n v="40"/>
    <n v="32732276278"/>
    <s v="Peshawar"/>
    <s v="Khyber Pakhtunkhwa"/>
  </r>
  <r>
    <n v="1294"/>
    <x v="2"/>
    <s v="Ali Zahid"/>
    <n v="36"/>
    <s v="Middle-Aged Adults"/>
    <s v="Female"/>
    <d v="2023-05-13T00:00:00"/>
    <x v="42"/>
    <n v="-173"/>
    <s v="Malaria"/>
    <n v="370005"/>
    <s v="No"/>
    <s v="B-"/>
    <n v="149"/>
    <n v="101"/>
    <n v="31664208605"/>
    <s v="Peshawar"/>
    <s v="Khyber Pakhtunkhwa"/>
  </r>
  <r>
    <n v="586"/>
    <x v="10"/>
    <s v="Fahad Qureshi"/>
    <n v="85"/>
    <s v="Senior Adult"/>
    <s v="Female"/>
    <d v="2023-04-27T00:00:00"/>
    <x v="57"/>
    <n v="-172"/>
    <s v="COVID-19"/>
    <n v="357190"/>
    <s v="No"/>
    <s v="A+"/>
    <n v="167"/>
    <n v="41"/>
    <n v="33558944072"/>
    <s v="Faisalabad"/>
    <s v="Sindh"/>
  </r>
  <r>
    <n v="867"/>
    <x v="1"/>
    <s v="Sadia Kazmi"/>
    <n v="41"/>
    <s v="Middle-Aged Adults"/>
    <s v="Male"/>
    <d v="2023-03-28T00:00:00"/>
    <x v="61"/>
    <n v="-172"/>
    <s v="Tuberculosis"/>
    <n v="28414"/>
    <s v="Yes"/>
    <s v="B+"/>
    <n v="185"/>
    <n v="86"/>
    <n v="32646167810"/>
    <s v="Faisalabad"/>
    <s v="Punjab"/>
  </r>
  <r>
    <n v="351"/>
    <x v="7"/>
    <s v="Asad Farooqi"/>
    <n v="1"/>
    <s v="Babies"/>
    <s v="Male"/>
    <d v="2023-03-03T00:00:00"/>
    <x v="103"/>
    <n v="-171"/>
    <s v="Cancer"/>
    <n v="407338"/>
    <s v="No"/>
    <s v="A-"/>
    <n v="190"/>
    <n v="71"/>
    <n v="32761837232"/>
    <s v="Karachi"/>
    <s v="Punjab"/>
  </r>
  <r>
    <n v="1182"/>
    <x v="3"/>
    <s v="Usman Tariq"/>
    <n v="60"/>
    <s v="Senior Adult"/>
    <s v="Female"/>
    <d v="2023-04-02T00:00:00"/>
    <x v="69"/>
    <n v="-171"/>
    <s v="Cancer"/>
    <n v="82940"/>
    <s v="No"/>
    <s v="B+"/>
    <n v="193"/>
    <n v="119"/>
    <n v="33823911996"/>
    <s v="Faisalabad"/>
    <s v="Khyber Pakhtunkhwa"/>
  </r>
  <r>
    <n v="1248"/>
    <x v="3"/>
    <s v="Noman Qureshi"/>
    <n v="55"/>
    <s v="Senior Adult"/>
    <s v="Male"/>
    <d v="2023-02-27T00:00:00"/>
    <x v="122"/>
    <n v="-171"/>
    <s v="Diabetes"/>
    <n v="442625"/>
    <s v="No"/>
    <s v="AB-"/>
    <n v="145"/>
    <n v="77"/>
    <n v="34167215782"/>
    <s v="Rawalpindi"/>
    <s v="Balochistan"/>
  </r>
  <r>
    <n v="131"/>
    <x v="12"/>
    <s v="Saad Rehman"/>
    <n v="31"/>
    <s v="Middle-Aged Adults"/>
    <s v="Male"/>
    <d v="2023-02-21T00:00:00"/>
    <x v="82"/>
    <n v="-170"/>
    <s v="Tuberculosis"/>
    <n v="301313"/>
    <s v="No"/>
    <s v="B+"/>
    <n v="151"/>
    <n v="119"/>
    <n v="35928064859"/>
    <s v="Karachi"/>
    <s v="Sindh"/>
  </r>
  <r>
    <n v="452"/>
    <x v="11"/>
    <s v="Sana Butt"/>
    <n v="58"/>
    <s v="Senior Adult"/>
    <s v="Male"/>
    <d v="2023-02-22T00:00:00"/>
    <x v="94"/>
    <n v="-170"/>
    <s v="Malaria"/>
    <n v="191021"/>
    <s v="No"/>
    <s v="A+"/>
    <n v="158"/>
    <n v="43"/>
    <n v="31390793468"/>
    <s v="Lahore"/>
    <s v="Punjab"/>
  </r>
  <r>
    <n v="660"/>
    <x v="4"/>
    <s v="Daniyal Raja"/>
    <n v="19"/>
    <s v="Young Adult"/>
    <s v="Male"/>
    <d v="2023-07-02T00:00:00"/>
    <x v="34"/>
    <n v="-170"/>
    <s v="COVID-19"/>
    <n v="232058"/>
    <s v="No"/>
    <s v="A-"/>
    <n v="162"/>
    <n v="71"/>
    <n v="31891713714"/>
    <s v="Islamabad"/>
    <s v="Balochistan"/>
  </r>
  <r>
    <n v="752"/>
    <x v="0"/>
    <s v="Ali Syed"/>
    <n v="96"/>
    <s v="Senior Adult"/>
    <s v="Male"/>
    <d v="2023-02-18T00:00:00"/>
    <x v="123"/>
    <n v="-170"/>
    <s v="Hypertension"/>
    <n v="68048"/>
    <s v="No"/>
    <s v="A-"/>
    <n v="155"/>
    <n v="101"/>
    <n v="38028395033"/>
    <s v="Peshawar"/>
    <s v="Sindh"/>
  </r>
  <r>
    <n v="830"/>
    <x v="12"/>
    <s v="Ibrahim Hussain"/>
    <n v="29"/>
    <s v="Young Adult"/>
    <s v="Male"/>
    <d v="2023-01-23T00:00:00"/>
    <x v="124"/>
    <n v="-170"/>
    <s v="Cancer"/>
    <n v="19508"/>
    <s v="Yes"/>
    <s v="AB+"/>
    <n v="166"/>
    <n v="98"/>
    <n v="37430234553"/>
    <s v="Karachi"/>
    <s v="Punjab"/>
  </r>
  <r>
    <n v="1235"/>
    <x v="9"/>
    <s v="Noman Gilani"/>
    <n v="87"/>
    <s v="Senior Adult"/>
    <s v="Male"/>
    <d v="2023-07-09T00:00:00"/>
    <x v="55"/>
    <n v="-170"/>
    <s v="Diabetes"/>
    <n v="19757"/>
    <s v="Yes"/>
    <s v="AB+"/>
    <n v="160"/>
    <n v="86"/>
    <n v="31419286948"/>
    <s v="Islamabad"/>
    <s v="Khyber Pakhtunkhwa"/>
  </r>
  <r>
    <n v="1911"/>
    <x v="3"/>
    <s v="Daniyal Ansari"/>
    <n v="88"/>
    <s v="Senior Adult"/>
    <s v="Female"/>
    <d v="2023-03-07T00:00:00"/>
    <x v="125"/>
    <n v="-170"/>
    <s v="Cancer"/>
    <n v="471541"/>
    <s v="No"/>
    <s v="A+"/>
    <n v="194"/>
    <n v="99"/>
    <n v="32256444023"/>
    <s v="Multan"/>
    <s v="Khyber Pakhtunkhwa"/>
  </r>
  <r>
    <n v="249"/>
    <x v="1"/>
    <s v="Fahad Malik"/>
    <n v="11"/>
    <s v="Child"/>
    <s v="Male"/>
    <d v="2023-03-25T00:00:00"/>
    <x v="115"/>
    <n v="-169"/>
    <s v="COVID-19"/>
    <n v="247505"/>
    <s v="Yes"/>
    <s v="O+"/>
    <n v="140"/>
    <n v="82"/>
    <n v="36371665788"/>
    <s v="Karachi"/>
    <s v="Balochistan"/>
  </r>
  <r>
    <n v="1287"/>
    <x v="7"/>
    <s v="Hira Niazi"/>
    <n v="36"/>
    <s v="Middle-Aged Adults"/>
    <s v="Male"/>
    <d v="2023-06-28T00:00:00"/>
    <x v="19"/>
    <n v="-169"/>
    <s v="Cancer"/>
    <n v="112306"/>
    <s v="Yes"/>
    <s v="A-"/>
    <n v="165"/>
    <n v="92"/>
    <n v="39560882110"/>
    <s v="Karachi"/>
    <s v="Punjab"/>
  </r>
  <r>
    <n v="1853"/>
    <x v="6"/>
    <s v="Fatima Mughal"/>
    <n v="55"/>
    <s v="Senior Adult"/>
    <s v="Male"/>
    <d v="2023-07-03T00:00:00"/>
    <x v="34"/>
    <n v="-169"/>
    <s v="Tuberculosis"/>
    <n v="449150"/>
    <s v="Yes"/>
    <s v="A+"/>
    <n v="184"/>
    <n v="116"/>
    <n v="36572689868"/>
    <s v="Quetta"/>
    <s v="Punjab"/>
  </r>
  <r>
    <n v="825"/>
    <x v="7"/>
    <s v="Sadia Qureshi"/>
    <n v="31"/>
    <s v="Middle-Aged Adults"/>
    <s v="Male"/>
    <d v="2023-04-07T00:00:00"/>
    <x v="74"/>
    <n v="-168"/>
    <s v="COVID-19"/>
    <n v="236994"/>
    <s v="No"/>
    <s v="O-"/>
    <n v="173"/>
    <n v="109"/>
    <n v="34156698373"/>
    <s v="Multan"/>
    <s v="Balochistan"/>
  </r>
  <r>
    <n v="1584"/>
    <x v="10"/>
    <s v="Fatima Butt"/>
    <n v="4"/>
    <s v="Child"/>
    <s v="Male"/>
    <d v="2023-05-12T00:00:00"/>
    <x v="47"/>
    <n v="-168"/>
    <s v="Malaria"/>
    <n v="395772"/>
    <s v="Yes"/>
    <s v="AB+"/>
    <n v="163"/>
    <n v="80"/>
    <n v="31596472306"/>
    <s v="Islamabad"/>
    <s v="Balochistan"/>
  </r>
  <r>
    <n v="297"/>
    <x v="0"/>
    <s v="Noman Jafri"/>
    <n v="5"/>
    <s v="Child"/>
    <s v="Female"/>
    <d v="2023-07-11T00:00:00"/>
    <x v="7"/>
    <n v="-166"/>
    <s v="Diabetes"/>
    <n v="373042"/>
    <s v="No"/>
    <s v="O+"/>
    <n v="179"/>
    <n v="63"/>
    <n v="36646825965"/>
    <s v="Faisalabad"/>
    <s v="Sindh"/>
  </r>
  <r>
    <n v="1796"/>
    <x v="1"/>
    <s v="Maryam Ansari"/>
    <n v="91"/>
    <s v="Senior Adult"/>
    <s v="Male"/>
    <d v="2023-02-20T00:00:00"/>
    <x v="83"/>
    <n v="-166"/>
    <s v="Hypertension"/>
    <n v="344144"/>
    <s v="Yes"/>
    <s v="O+"/>
    <n v="140"/>
    <n v="120"/>
    <n v="32696404547"/>
    <s v="Islamabad"/>
    <s v="Khyber Pakhtunkhwa"/>
  </r>
  <r>
    <n v="550"/>
    <x v="14"/>
    <s v="Ahmed Hashmi"/>
    <n v="30"/>
    <s v="Young Adult"/>
    <s v="Female"/>
    <d v="2023-05-04T00:00:00"/>
    <x v="57"/>
    <n v="-165"/>
    <s v="Cancer"/>
    <n v="30321"/>
    <s v="No"/>
    <s v="O+"/>
    <n v="162"/>
    <n v="79"/>
    <n v="35972474510"/>
    <s v="Peshawar"/>
    <s v="Khyber Pakhtunkhwa"/>
  </r>
  <r>
    <n v="583"/>
    <x v="8"/>
    <s v="Fatima Abbasi"/>
    <n v="43"/>
    <s v="Middle-Aged Adults"/>
    <s v="Male"/>
    <d v="2023-05-10T00:00:00"/>
    <x v="126"/>
    <n v="-165"/>
    <s v="Cancer"/>
    <n v="455876"/>
    <s v="Yes"/>
    <s v="A+"/>
    <n v="183"/>
    <n v="75"/>
    <n v="39000276481"/>
    <s v="Multan"/>
    <s v="Balochistan"/>
  </r>
  <r>
    <n v="727"/>
    <x v="0"/>
    <s v="Ali Malik"/>
    <n v="90"/>
    <s v="Senior Adult"/>
    <s v="Male"/>
    <d v="2023-03-03T00:00:00"/>
    <x v="78"/>
    <n v="-165"/>
    <s v="Diabetes"/>
    <n v="256916"/>
    <s v="No"/>
    <s v="O-"/>
    <n v="186"/>
    <n v="93"/>
    <n v="38157618520"/>
    <s v="Islamabad"/>
    <s v="Punjab"/>
  </r>
  <r>
    <n v="1027"/>
    <x v="0"/>
    <s v="Rabia Farooqi"/>
    <n v="73"/>
    <s v="Senior Adult"/>
    <s v="Male"/>
    <d v="2023-02-22T00:00:00"/>
    <x v="102"/>
    <n v="-165"/>
    <s v="Tuberculosis"/>
    <n v="37001"/>
    <s v="No"/>
    <s v="A+"/>
    <n v="187"/>
    <n v="66"/>
    <n v="33531498884"/>
    <s v="Faisalabad"/>
    <s v="Khyber Pakhtunkhwa"/>
  </r>
  <r>
    <n v="1159"/>
    <x v="2"/>
    <s v="Junaid Niazi"/>
    <n v="22"/>
    <s v="Young Adult"/>
    <s v="Female"/>
    <d v="2023-05-26T00:00:00"/>
    <x v="120"/>
    <n v="-165"/>
    <s v="Cancer"/>
    <n v="365136"/>
    <s v="No"/>
    <s v="B+"/>
    <n v="157"/>
    <n v="113"/>
    <n v="36922343457"/>
    <s v="Lahore"/>
    <s v="Punjab"/>
  </r>
  <r>
    <n v="220"/>
    <x v="5"/>
    <s v="Junaid Chaudhry"/>
    <n v="63"/>
    <s v="Senior Adult"/>
    <s v="Male"/>
    <d v="2023-02-05T00:00:00"/>
    <x v="107"/>
    <n v="-164"/>
    <s v="Cancer"/>
    <n v="10388"/>
    <s v="No"/>
    <s v="O-"/>
    <n v="196"/>
    <n v="52"/>
    <n v="33690718746"/>
    <s v="Faisalabad"/>
    <s v="Sindh"/>
  </r>
  <r>
    <n v="1349"/>
    <x v="2"/>
    <s v="Daniyal Abbasi"/>
    <n v="60"/>
    <s v="Senior Adult"/>
    <s v="Female"/>
    <d v="2023-02-19T00:00:00"/>
    <x v="127"/>
    <n v="-163"/>
    <s v="COVID-19"/>
    <n v="121300"/>
    <s v="No"/>
    <s v="B+"/>
    <n v="189"/>
    <n v="76"/>
    <n v="36008028830"/>
    <s v="Multan"/>
    <s v="Sindh"/>
  </r>
  <r>
    <n v="1431"/>
    <x v="12"/>
    <s v="Aisha Raja"/>
    <n v="83"/>
    <s v="Senior Adult"/>
    <s v="Female"/>
    <d v="2023-06-15T00:00:00"/>
    <x v="63"/>
    <n v="-163"/>
    <s v="COVID-19"/>
    <n v="12192"/>
    <s v="No"/>
    <s v="B-"/>
    <n v="141"/>
    <n v="63"/>
    <n v="31604873214"/>
    <s v="Faisalabad"/>
    <s v="Punjab"/>
  </r>
  <r>
    <n v="232"/>
    <x v="11"/>
    <s v="Hira Ashraf"/>
    <n v="61"/>
    <s v="Senior Adult"/>
    <s v="Male"/>
    <d v="2023-06-04T00:00:00"/>
    <x v="32"/>
    <n v="-161"/>
    <s v="Malaria"/>
    <n v="448466"/>
    <s v="No"/>
    <s v="O-"/>
    <n v="183"/>
    <n v="53"/>
    <n v="38908085461"/>
    <s v="Rawalpindi"/>
    <s v="Balochistan"/>
  </r>
  <r>
    <n v="353"/>
    <x v="9"/>
    <s v="Bushra Jafri"/>
    <n v="32"/>
    <s v="Middle-Aged Adults"/>
    <s v="Male"/>
    <d v="2023-03-02T00:00:00"/>
    <x v="82"/>
    <n v="-161"/>
    <s v="COVID-19"/>
    <n v="23649"/>
    <s v="Yes"/>
    <s v="B-"/>
    <n v="169"/>
    <n v="56"/>
    <n v="37770080978"/>
    <s v="Lahore"/>
    <s v="Balochistan"/>
  </r>
  <r>
    <n v="956"/>
    <x v="11"/>
    <s v="Ahmed Niazi"/>
    <n v="72"/>
    <s v="Senior Adult"/>
    <s v="Female"/>
    <d v="2023-03-04T00:00:00"/>
    <x v="128"/>
    <n v="-161"/>
    <s v="Hypertension"/>
    <n v="261796"/>
    <s v="No"/>
    <s v="A+"/>
    <n v="161"/>
    <n v="92"/>
    <n v="35618748225"/>
    <s v="Karachi"/>
    <s v="Sindh"/>
  </r>
  <r>
    <n v="1670"/>
    <x v="1"/>
    <s v="Maryam Chaudhry"/>
    <n v="79"/>
    <s v="Senior Adult"/>
    <s v="Female"/>
    <d v="2023-04-13T00:00:00"/>
    <x v="129"/>
    <n v="-161"/>
    <s v="COVID-19"/>
    <n v="94762"/>
    <s v="No"/>
    <s v="O+"/>
    <n v="187"/>
    <n v="109"/>
    <n v="36857840417"/>
    <s v="Quetta"/>
    <s v="Sindh"/>
  </r>
  <r>
    <n v="345"/>
    <x v="3"/>
    <s v="Sara Hashmi"/>
    <n v="18"/>
    <s v="Teenager"/>
    <s v="Male"/>
    <d v="2023-04-15T00:00:00"/>
    <x v="74"/>
    <n v="-160"/>
    <s v="COVID-19"/>
    <n v="52294"/>
    <s v="No"/>
    <s v="B+"/>
    <n v="195"/>
    <n v="90"/>
    <n v="37540765104"/>
    <s v="Lahore"/>
    <s v="Khyber Pakhtunkhwa"/>
  </r>
  <r>
    <n v="1181"/>
    <x v="9"/>
    <s v="Erum Siddiqui"/>
    <n v="50"/>
    <s v="Senior Adult"/>
    <s v="Male"/>
    <d v="2023-03-20T00:00:00"/>
    <x v="68"/>
    <n v="-160"/>
    <s v="Diabetes"/>
    <n v="146408"/>
    <s v="Yes"/>
    <s v="AB+"/>
    <n v="189"/>
    <n v="99"/>
    <n v="34891530132"/>
    <s v="Multan"/>
    <s v="Khyber Pakhtunkhwa"/>
  </r>
  <r>
    <n v="389"/>
    <x v="4"/>
    <s v="Bushra Rizvi"/>
    <n v="51"/>
    <s v="Senior Adult"/>
    <s v="Male"/>
    <d v="2023-04-22T00:00:00"/>
    <x v="130"/>
    <n v="-159"/>
    <s v="Malaria"/>
    <n v="182175"/>
    <s v="Yes"/>
    <s v="AB-"/>
    <n v="191"/>
    <n v="87"/>
    <n v="33945082214"/>
    <s v="Multan"/>
    <s v="Punjab"/>
  </r>
  <r>
    <n v="553"/>
    <x v="0"/>
    <s v="Erum Qureshi"/>
    <n v="91"/>
    <s v="Senior Adult"/>
    <s v="Female"/>
    <d v="2023-01-14T00:00:00"/>
    <x v="131"/>
    <n v="-159"/>
    <s v="Hypertension"/>
    <n v="292828"/>
    <s v="No"/>
    <s v="O+"/>
    <n v="169"/>
    <n v="79"/>
    <n v="32257271318"/>
    <s v="Lahore"/>
    <s v="Khyber Pakhtunkhwa"/>
  </r>
  <r>
    <n v="963"/>
    <x v="6"/>
    <s v="Ahmed Abbasi"/>
    <n v="72"/>
    <s v="Senior Adult"/>
    <s v="Female"/>
    <d v="2023-07-06T00:00:00"/>
    <x v="60"/>
    <n v="-159"/>
    <s v="Tuberculosis"/>
    <n v="127766"/>
    <s v="No"/>
    <s v="AB+"/>
    <n v="190"/>
    <n v="83"/>
    <n v="33298366475"/>
    <s v="Islamabad"/>
    <s v="Khyber Pakhtunkhwa"/>
  </r>
  <r>
    <n v="1482"/>
    <x v="7"/>
    <s v="Sana Rizvi"/>
    <n v="15"/>
    <s v="Teenager"/>
    <s v="Female"/>
    <d v="2023-04-03T00:00:00"/>
    <x v="95"/>
    <n v="-159"/>
    <s v="Hypertension"/>
    <n v="400835"/>
    <s v="No"/>
    <s v="B-"/>
    <n v="187"/>
    <n v="94"/>
    <n v="37133843949"/>
    <s v="Faisalabad"/>
    <s v="Punjab"/>
  </r>
  <r>
    <n v="886"/>
    <x v="14"/>
    <s v="Erum Kazmi"/>
    <n v="47"/>
    <s v="Senior Adult"/>
    <s v="Male"/>
    <d v="2023-04-07T00:00:00"/>
    <x v="132"/>
    <n v="-158"/>
    <s v="Tuberculosis"/>
    <n v="184663"/>
    <s v="No"/>
    <s v="A+"/>
    <n v="157"/>
    <n v="63"/>
    <n v="38015782783"/>
    <s v="Karachi"/>
    <s v="Punjab"/>
  </r>
  <r>
    <n v="286"/>
    <x v="4"/>
    <s v="Fahad Zahid"/>
    <n v="79"/>
    <s v="Senior Adult"/>
    <s v="Female"/>
    <d v="2023-01-16T00:00:00"/>
    <x v="131"/>
    <n v="-157"/>
    <s v="Cancer"/>
    <n v="226120"/>
    <s v="No"/>
    <s v="B+"/>
    <n v="153"/>
    <n v="40"/>
    <n v="39583555285"/>
    <s v="Multan"/>
    <s v="Punjab"/>
  </r>
  <r>
    <n v="1144"/>
    <x v="11"/>
    <s v="Iqra Syed"/>
    <n v="84"/>
    <s v="Senior Adult"/>
    <s v="Female"/>
    <d v="2023-01-12T00:00:00"/>
    <x v="133"/>
    <n v="-157"/>
    <s v="Cancer"/>
    <n v="492961"/>
    <s v="Yes"/>
    <s v="B-"/>
    <n v="145"/>
    <n v="106"/>
    <n v="38215830001"/>
    <s v="Multan"/>
    <s v="Balochistan"/>
  </r>
  <r>
    <n v="152"/>
    <x v="2"/>
    <s v="Ahmed Abbasi"/>
    <n v="96"/>
    <s v="Senior Adult"/>
    <s v="Female"/>
    <d v="2023-02-26T00:00:00"/>
    <x v="127"/>
    <n v="-156"/>
    <s v="Cancer"/>
    <n v="62633"/>
    <s v="Yes"/>
    <s v="AB+"/>
    <n v="170"/>
    <n v="67"/>
    <n v="33415790914"/>
    <s v="Lahore"/>
    <s v="Punjab"/>
  </r>
  <r>
    <n v="364"/>
    <x v="12"/>
    <s v="Sana Farooqi"/>
    <n v="49"/>
    <s v="Senior Adult"/>
    <s v="Female"/>
    <d v="2023-04-02T00:00:00"/>
    <x v="116"/>
    <n v="-156"/>
    <s v="Cancer"/>
    <n v="129915"/>
    <s v="No"/>
    <s v="B-"/>
    <n v="194"/>
    <n v="118"/>
    <n v="36487553354"/>
    <s v="Faisalabad"/>
    <s v="Balochistan"/>
  </r>
  <r>
    <n v="1115"/>
    <x v="4"/>
    <s v="Fatima Farooqi"/>
    <n v="59"/>
    <s v="Senior Adult"/>
    <s v="Male"/>
    <d v="2023-07-11T00:00:00"/>
    <x v="19"/>
    <n v="-156"/>
    <s v="Malaria"/>
    <n v="496501"/>
    <s v="Yes"/>
    <s v="O+"/>
    <n v="196"/>
    <n v="113"/>
    <n v="36303490714"/>
    <s v="Islamabad"/>
    <s v="Balochistan"/>
  </r>
  <r>
    <n v="67"/>
    <x v="4"/>
    <s v="Ahmed Malik"/>
    <n v="100"/>
    <s v="Senior Adult"/>
    <s v="Male"/>
    <d v="2023-04-22T00:00:00"/>
    <x v="100"/>
    <n v="-155"/>
    <s v="Malaria"/>
    <n v="174602"/>
    <s v="Yes"/>
    <s v="A+"/>
    <n v="166"/>
    <n v="43"/>
    <n v="38961486065"/>
    <s v="Lahore"/>
    <s v="Khyber Pakhtunkhwa"/>
  </r>
  <r>
    <n v="258"/>
    <x v="8"/>
    <s v="Amina Ansari"/>
    <n v="100"/>
    <s v="Senior Adult"/>
    <s v="Female"/>
    <d v="2023-04-19T00:00:00"/>
    <x v="129"/>
    <n v="-155"/>
    <s v="Malaria"/>
    <n v="84170"/>
    <s v="Yes"/>
    <s v="A+"/>
    <n v="141"/>
    <n v="61"/>
    <n v="37482758945"/>
    <s v="Islamabad"/>
    <s v="Balochistan"/>
  </r>
  <r>
    <n v="1098"/>
    <x v="7"/>
    <s v="Aisha Tariq"/>
    <n v="73"/>
    <s v="Senior Adult"/>
    <s v="Male"/>
    <d v="2023-07-25T00:00:00"/>
    <x v="25"/>
    <n v="-155"/>
    <s v="Malaria"/>
    <n v="243080"/>
    <s v="No"/>
    <s v="A+"/>
    <n v="172"/>
    <n v="120"/>
    <n v="36511228858"/>
    <s v="Faisalabad"/>
    <s v="Punjab"/>
  </r>
  <r>
    <n v="361"/>
    <x v="6"/>
    <s v="Erum Jafri"/>
    <n v="16"/>
    <s v="Teenager"/>
    <s v="Male"/>
    <d v="2023-05-25T00:00:00"/>
    <x v="17"/>
    <n v="-154"/>
    <s v="COVID-19"/>
    <n v="376326"/>
    <s v="Yes"/>
    <s v="B-"/>
    <n v="193"/>
    <n v="101"/>
    <n v="31474817296"/>
    <s v="Peshawar"/>
    <s v="Punjab"/>
  </r>
  <r>
    <n v="378"/>
    <x v="7"/>
    <s v="Iqra Malik"/>
    <n v="9"/>
    <s v="Child"/>
    <s v="Male"/>
    <d v="2023-06-16T00:00:00"/>
    <x v="134"/>
    <n v="-154"/>
    <s v="Cancer"/>
    <n v="49800"/>
    <s v="Yes"/>
    <s v="AB-"/>
    <n v="192"/>
    <n v="102"/>
    <n v="35183336696"/>
    <s v="Faisalabad"/>
    <s v="Balochistan"/>
  </r>
  <r>
    <n v="663"/>
    <x v="12"/>
    <s v="Rabia Shah"/>
    <n v="8"/>
    <s v="Child"/>
    <s v="Female"/>
    <d v="2023-02-16T00:00:00"/>
    <x v="119"/>
    <n v="-154"/>
    <s v="Cancer"/>
    <n v="225701"/>
    <s v="Yes"/>
    <s v="AB+"/>
    <n v="153"/>
    <n v="74"/>
    <n v="38636428050"/>
    <s v="Quetta"/>
    <s v="Khyber Pakhtunkhwa"/>
  </r>
  <r>
    <n v="694"/>
    <x v="7"/>
    <s v="Sadia Qureshi"/>
    <n v="6"/>
    <s v="Child"/>
    <s v="Female"/>
    <d v="2023-01-07T00:00:00"/>
    <x v="135"/>
    <n v="-154"/>
    <s v="Cancer"/>
    <n v="356558"/>
    <s v="Yes"/>
    <s v="A-"/>
    <n v="194"/>
    <n v="43"/>
    <n v="36056834903"/>
    <s v="Rawalpindi"/>
    <s v="Sindh"/>
  </r>
  <r>
    <n v="818"/>
    <x v="8"/>
    <s v="Amina Rizvi"/>
    <n v="29"/>
    <s v="Young Adult"/>
    <s v="Male"/>
    <d v="2023-03-26T00:00:00"/>
    <x v="68"/>
    <n v="-154"/>
    <s v="Cancer"/>
    <n v="448833"/>
    <s v="No"/>
    <s v="A-"/>
    <n v="186"/>
    <n v="99"/>
    <n v="33118389538"/>
    <s v="Lahore"/>
    <s v="Khyber Pakhtunkhwa"/>
  </r>
  <r>
    <n v="1869"/>
    <x v="7"/>
    <s v="Fahad Khan"/>
    <n v="52"/>
    <s v="Senior Adult"/>
    <s v="Male"/>
    <d v="2023-02-07T00:00:00"/>
    <x v="136"/>
    <n v="-154"/>
    <s v="Tuberculosis"/>
    <n v="187442"/>
    <s v="No"/>
    <s v="B+"/>
    <n v="169"/>
    <n v="88"/>
    <n v="37926972921"/>
    <s v="Multan"/>
    <s v="Khyber Pakhtunkhwa"/>
  </r>
  <r>
    <n v="585"/>
    <x v="1"/>
    <s v="Fatima Rehman"/>
    <n v="78"/>
    <s v="Senior Adult"/>
    <s v="Male"/>
    <d v="2023-02-25T00:00:00"/>
    <x v="92"/>
    <n v="-153"/>
    <s v="COVID-19"/>
    <n v="301681"/>
    <s v="Yes"/>
    <s v="B-"/>
    <n v="194"/>
    <n v="99"/>
    <n v="37744770017"/>
    <s v="Rawalpindi"/>
    <s v="Khyber Pakhtunkhwa"/>
  </r>
  <r>
    <n v="1129"/>
    <x v="14"/>
    <s v="Junaid Tariq"/>
    <n v="27"/>
    <s v="Young Adult"/>
    <s v="Male"/>
    <d v="2023-02-11T00:00:00"/>
    <x v="137"/>
    <n v="-153"/>
    <s v="Malaria"/>
    <n v="365023"/>
    <s v="No"/>
    <s v="B-"/>
    <n v="149"/>
    <n v="111"/>
    <n v="38197728217"/>
    <s v="Lahore"/>
    <s v="Punjab"/>
  </r>
  <r>
    <n v="166"/>
    <x v="13"/>
    <s v="Erum Farooqi"/>
    <n v="55"/>
    <s v="Senior Adult"/>
    <s v="Male"/>
    <d v="2023-04-17T00:00:00"/>
    <x v="61"/>
    <n v="-152"/>
    <s v="Diabetes"/>
    <n v="208771"/>
    <s v="Yes"/>
    <s v="B-"/>
    <n v="175"/>
    <n v="69"/>
    <n v="39398270284"/>
    <s v="Faisalabad"/>
    <s v="Balochistan"/>
  </r>
  <r>
    <n v="332"/>
    <x v="14"/>
    <s v="Sadia Chaudhry"/>
    <n v="8"/>
    <s v="Child"/>
    <s v="Female"/>
    <d v="2023-05-20T00:00:00"/>
    <x v="30"/>
    <n v="-152"/>
    <s v="Cancer"/>
    <n v="321700"/>
    <s v="Yes"/>
    <s v="B+"/>
    <n v="142"/>
    <n v="83"/>
    <n v="33965210297"/>
    <s v="Rawalpindi"/>
    <s v="Sindh"/>
  </r>
  <r>
    <n v="840"/>
    <x v="7"/>
    <s v="Fahad Khan"/>
    <n v="91"/>
    <s v="Senior Adult"/>
    <s v="Female"/>
    <d v="2023-05-10T00:00:00"/>
    <x v="84"/>
    <n v="-152"/>
    <s v="Hypertension"/>
    <n v="107511"/>
    <s v="Yes"/>
    <s v="B-"/>
    <n v="165"/>
    <n v="62"/>
    <n v="31746660865"/>
    <s v="Quetta"/>
    <s v="Khyber Pakhtunkhwa"/>
  </r>
  <r>
    <n v="887"/>
    <x v="9"/>
    <s v="Usman Malik"/>
    <n v="26"/>
    <s v="Young Adult"/>
    <s v="Female"/>
    <d v="2023-03-27T00:00:00"/>
    <x v="80"/>
    <n v="-152"/>
    <s v="COVID-19"/>
    <n v="105704"/>
    <s v="Yes"/>
    <s v="B+"/>
    <n v="187"/>
    <n v="103"/>
    <n v="34024611819"/>
    <s v="Lahore"/>
    <s v="Khyber Pakhtunkhwa"/>
  </r>
  <r>
    <n v="872"/>
    <x v="12"/>
    <s v="Bushra Kazmi"/>
    <n v="72"/>
    <s v="Senior Adult"/>
    <s v="Male"/>
    <d v="2023-04-03T00:00:00"/>
    <x v="89"/>
    <n v="-151"/>
    <s v="Diabetes"/>
    <n v="203604"/>
    <s v="Yes"/>
    <s v="O+"/>
    <n v="178"/>
    <n v="93"/>
    <n v="39051914575"/>
    <s v="Peshawar"/>
    <s v="Khyber Pakhtunkhwa"/>
  </r>
  <r>
    <n v="1323"/>
    <x v="12"/>
    <s v="Mahnoor Shah"/>
    <n v="100"/>
    <s v="Senior Adult"/>
    <s v="Female"/>
    <d v="2023-06-21T00:00:00"/>
    <x v="9"/>
    <n v="-151"/>
    <s v="COVID-19"/>
    <n v="462646"/>
    <s v="No"/>
    <s v="A-"/>
    <n v="147"/>
    <n v="88"/>
    <n v="39891183830"/>
    <s v="Karachi"/>
    <s v="Sindh"/>
  </r>
  <r>
    <n v="1785"/>
    <x v="10"/>
    <s v="Mahnoor Gilani"/>
    <n v="23"/>
    <s v="Young Adult"/>
    <s v="Male"/>
    <d v="2023-02-12T00:00:00"/>
    <x v="106"/>
    <n v="-151"/>
    <s v="Tuberculosis"/>
    <n v="103915"/>
    <s v="No"/>
    <s v="AB-"/>
    <n v="151"/>
    <n v="74"/>
    <n v="34912181433"/>
    <s v="Peshawar"/>
    <s v="Khyber Pakhtunkhwa"/>
  </r>
  <r>
    <n v="1980"/>
    <x v="0"/>
    <s v="Usman Shah"/>
    <n v="81"/>
    <s v="Senior Adult"/>
    <s v="Female"/>
    <d v="2023-01-05T00:00:00"/>
    <x v="138"/>
    <n v="-151"/>
    <s v="Tuberculosis"/>
    <n v="370169"/>
    <s v="Yes"/>
    <s v="B-"/>
    <n v="150"/>
    <n v="58"/>
    <n v="35040300744"/>
    <s v="Multan"/>
    <s v="Khyber Pakhtunkhwa"/>
  </r>
  <r>
    <n v="139"/>
    <x v="0"/>
    <s v="Iqra Raja"/>
    <n v="60"/>
    <s v="Senior Adult"/>
    <s v="Female"/>
    <d v="2023-03-23T00:00:00"/>
    <x v="139"/>
    <n v="-150"/>
    <s v="COVID-19"/>
    <n v="124140"/>
    <s v="Yes"/>
    <s v="B-"/>
    <n v="159"/>
    <n v="53"/>
    <n v="39262721185"/>
    <s v="Peshawar"/>
    <s v="Punjab"/>
  </r>
  <r>
    <n v="1271"/>
    <x v="3"/>
    <s v="Aisha Rizvi"/>
    <n v="25"/>
    <s v="Young Adult"/>
    <s v="Female"/>
    <d v="2023-06-18T00:00:00"/>
    <x v="77"/>
    <n v="-149"/>
    <s v="Cancer"/>
    <n v="145449"/>
    <s v="No"/>
    <s v="AB+"/>
    <n v="193"/>
    <n v="82"/>
    <n v="33027303057"/>
    <s v="Quetta"/>
    <s v="Balochistan"/>
  </r>
  <r>
    <n v="1423"/>
    <x v="13"/>
    <s v="Saad Shah"/>
    <n v="45"/>
    <s v="Middle-Aged Adults"/>
    <s v="Male"/>
    <d v="2023-04-12T00:00:00"/>
    <x v="73"/>
    <n v="-149"/>
    <s v="Malaria"/>
    <n v="159145"/>
    <s v="No"/>
    <s v="A+"/>
    <n v="146"/>
    <n v="112"/>
    <n v="32232782440"/>
    <s v="Multan"/>
    <s v="Sindh"/>
  </r>
  <r>
    <n v="1653"/>
    <x v="4"/>
    <s v="Ahmed Hashmi"/>
    <n v="69"/>
    <s v="Senior Adult"/>
    <s v="Male"/>
    <d v="2023-01-14T00:00:00"/>
    <x v="140"/>
    <n v="-149"/>
    <s v="Hypertension"/>
    <n v="90946"/>
    <s v="Yes"/>
    <s v="O-"/>
    <n v="171"/>
    <n v="95"/>
    <n v="39673715320"/>
    <s v="Rawalpindi"/>
    <s v="Punjab"/>
  </r>
  <r>
    <n v="503"/>
    <x v="0"/>
    <s v="Erum Siddiqui"/>
    <n v="10"/>
    <s v="Child"/>
    <s v="Male"/>
    <d v="2023-02-08T00:00:00"/>
    <x v="141"/>
    <n v="-148"/>
    <s v="Hypertension"/>
    <n v="245836"/>
    <s v="Yes"/>
    <s v="A+"/>
    <n v="145"/>
    <n v="110"/>
    <n v="32772851657"/>
    <s v="Peshawar"/>
    <s v="Khyber Pakhtunkhwa"/>
  </r>
  <r>
    <n v="961"/>
    <x v="2"/>
    <s v="Fatima Jafri"/>
    <n v="76"/>
    <s v="Senior Adult"/>
    <s v="Female"/>
    <d v="2023-02-08T00:00:00"/>
    <x v="141"/>
    <n v="-148"/>
    <s v="Hypertension"/>
    <n v="200709"/>
    <s v="Yes"/>
    <s v="B+"/>
    <n v="194"/>
    <n v="117"/>
    <n v="35752066195"/>
    <s v="Multan"/>
    <s v="Khyber Pakhtunkhwa"/>
  </r>
  <r>
    <n v="1305"/>
    <x v="3"/>
    <s v="Ali Butt"/>
    <n v="70"/>
    <s v="Senior Adult"/>
    <s v="Female"/>
    <d v="2023-07-22T00:00:00"/>
    <x v="1"/>
    <n v="-148"/>
    <s v="Diabetes"/>
    <n v="63581"/>
    <s v="No"/>
    <s v="B+"/>
    <n v="176"/>
    <n v="54"/>
    <n v="38566979284"/>
    <s v="Faisalabad"/>
    <s v="Punjab"/>
  </r>
  <r>
    <n v="1816"/>
    <x v="5"/>
    <s v="Amina Farooqi"/>
    <n v="99"/>
    <s v="Senior Adult"/>
    <s v="Male"/>
    <d v="2023-03-25T00:00:00"/>
    <x v="139"/>
    <n v="-148"/>
    <s v="COVID-19"/>
    <n v="485227"/>
    <s v="No"/>
    <s v="O+"/>
    <n v="148"/>
    <n v="56"/>
    <n v="35889855052"/>
    <s v="Karachi"/>
    <s v="Punjab"/>
  </r>
  <r>
    <n v="60"/>
    <x v="3"/>
    <s v="Khadija Mughal"/>
    <n v="97"/>
    <s v="Senior Adult"/>
    <s v="Female"/>
    <d v="2023-06-11T00:00:00"/>
    <x v="15"/>
    <n v="-147"/>
    <s v="Hypertension"/>
    <n v="217279"/>
    <s v="No"/>
    <s v="B-"/>
    <n v="168"/>
    <n v="100"/>
    <n v="31415519453"/>
    <s v="Rawalpindi"/>
    <s v="Balochistan"/>
  </r>
  <r>
    <n v="797"/>
    <x v="0"/>
    <s v="Ibrahim Ashraf"/>
    <n v="71"/>
    <s v="Senior Adult"/>
    <s v="Female"/>
    <d v="2023-03-02T00:00:00"/>
    <x v="98"/>
    <n v="-146"/>
    <s v="Hypertension"/>
    <n v="51573"/>
    <s v="Yes"/>
    <s v="A-"/>
    <n v="196"/>
    <n v="50"/>
    <n v="33102012758"/>
    <s v="Peshawar"/>
    <s v="Khyber Pakhtunkhwa"/>
  </r>
  <r>
    <n v="1847"/>
    <x v="14"/>
    <s v="Sana Farooqi"/>
    <n v="30"/>
    <s v="Young Adult"/>
    <s v="Female"/>
    <d v="2023-01-19T00:00:00"/>
    <x v="142"/>
    <n v="-146"/>
    <s v="Cancer"/>
    <n v="58079"/>
    <s v="No"/>
    <s v="AB-"/>
    <n v="188"/>
    <n v="41"/>
    <n v="38672976544"/>
    <s v="Karachi"/>
    <s v="Punjab"/>
  </r>
  <r>
    <n v="425"/>
    <x v="6"/>
    <s v="Maryam Hashmi"/>
    <n v="44"/>
    <s v="Middle-Aged Adults"/>
    <s v="Male"/>
    <d v="2023-06-20T00:00:00"/>
    <x v="86"/>
    <n v="-144"/>
    <s v="Tuberculosis"/>
    <n v="346485"/>
    <s v="No"/>
    <s v="AB-"/>
    <n v="199"/>
    <n v="75"/>
    <n v="33400946044"/>
    <s v="Karachi"/>
    <s v="Balochistan"/>
  </r>
  <r>
    <n v="746"/>
    <x v="9"/>
    <s v="Asad Abbasi"/>
    <n v="93"/>
    <s v="Senior Adult"/>
    <s v="Female"/>
    <d v="2023-04-10T00:00:00"/>
    <x v="89"/>
    <n v="-144"/>
    <s v="Diabetes"/>
    <n v="166251"/>
    <s v="Yes"/>
    <s v="AB-"/>
    <n v="193"/>
    <n v="54"/>
    <n v="35105645658"/>
    <s v="Multan"/>
    <s v="Sindh"/>
  </r>
  <r>
    <n v="1441"/>
    <x v="14"/>
    <s v="Sara Abbasi"/>
    <n v="49"/>
    <s v="Senior Adult"/>
    <s v="Female"/>
    <d v="2023-07-14T00:00:00"/>
    <x v="36"/>
    <n v="-144"/>
    <s v="Cancer"/>
    <n v="229876"/>
    <s v="Yes"/>
    <s v="O-"/>
    <n v="169"/>
    <n v="43"/>
    <n v="31947883857"/>
    <s v="Multan"/>
    <s v="Balochistan"/>
  </r>
  <r>
    <n v="1622"/>
    <x v="0"/>
    <s v="Ahmed Qureshi"/>
    <n v="65"/>
    <s v="Senior Adult"/>
    <s v="Female"/>
    <d v="2023-01-26T00:00:00"/>
    <x v="143"/>
    <n v="-144"/>
    <s v="Hypertension"/>
    <n v="301996"/>
    <s v="No"/>
    <s v="AB-"/>
    <n v="170"/>
    <n v="103"/>
    <n v="32662140775"/>
    <s v="Peshawar"/>
    <s v="Balochistan"/>
  </r>
  <r>
    <n v="1941"/>
    <x v="12"/>
    <s v="Erum Sheikh"/>
    <n v="28"/>
    <s v="Young Adult"/>
    <s v="Male"/>
    <d v="2023-07-19T00:00:00"/>
    <x v="2"/>
    <n v="-143"/>
    <s v="Diabetes"/>
    <n v="384123"/>
    <s v="Yes"/>
    <s v="O-"/>
    <n v="158"/>
    <n v="94"/>
    <n v="35155629768"/>
    <s v="Quetta"/>
    <s v="Punjab"/>
  </r>
  <r>
    <n v="1113"/>
    <x v="2"/>
    <s v="Hira Niazi"/>
    <n v="45"/>
    <s v="Middle-Aged Adults"/>
    <s v="Male"/>
    <d v="2023-05-03T00:00:00"/>
    <x v="74"/>
    <n v="-142"/>
    <s v="Tuberculosis"/>
    <n v="421952"/>
    <s v="Yes"/>
    <s v="O-"/>
    <n v="178"/>
    <n v="49"/>
    <n v="34651396054"/>
    <s v="Karachi"/>
    <s v="Khyber Pakhtunkhwa"/>
  </r>
  <r>
    <n v="1759"/>
    <x v="4"/>
    <s v="Mahnoor Rizvi"/>
    <n v="88"/>
    <s v="Senior Adult"/>
    <s v="Male"/>
    <d v="2023-06-08T00:00:00"/>
    <x v="110"/>
    <n v="-142"/>
    <s v="Malaria"/>
    <n v="449586"/>
    <s v="Yes"/>
    <s v="B+"/>
    <n v="164"/>
    <n v="73"/>
    <n v="34130461791"/>
    <s v="Peshawar"/>
    <s v="Balochistan"/>
  </r>
  <r>
    <n v="395"/>
    <x v="12"/>
    <s v="Rabia Ashraf"/>
    <n v="14"/>
    <s v="Teenager"/>
    <s v="Female"/>
    <d v="2023-05-23T00:00:00"/>
    <x v="44"/>
    <n v="-141"/>
    <s v="Diabetes"/>
    <n v="44872"/>
    <s v="No"/>
    <s v="O-"/>
    <n v="171"/>
    <n v="77"/>
    <n v="36124697394"/>
    <s v="Islamabad"/>
    <s v="Punjab"/>
  </r>
  <r>
    <n v="567"/>
    <x v="0"/>
    <s v="Maryam Hashmi"/>
    <n v="25"/>
    <s v="Young Adult"/>
    <s v="Female"/>
    <d v="2023-02-05T00:00:00"/>
    <x v="121"/>
    <n v="-141"/>
    <s v="Cancer"/>
    <n v="68643"/>
    <s v="No"/>
    <s v="B-"/>
    <n v="178"/>
    <n v="40"/>
    <n v="39367784306"/>
    <s v="Multan"/>
    <s v="Khyber Pakhtunkhwa"/>
  </r>
  <r>
    <n v="1692"/>
    <x v="6"/>
    <s v="Amina Zahid"/>
    <n v="50"/>
    <s v="Senior Adult"/>
    <s v="Male"/>
    <d v="2023-06-16T00:00:00"/>
    <x v="64"/>
    <n v="-141"/>
    <s v="Cancer"/>
    <n v="237632"/>
    <s v="No"/>
    <s v="AB+"/>
    <n v="186"/>
    <n v="45"/>
    <n v="39207621347"/>
    <s v="Rawalpindi"/>
    <s v="Punjab"/>
  </r>
  <r>
    <n v="1905"/>
    <x v="8"/>
    <s v="Rabia Niazi"/>
    <n v="1"/>
    <s v="Babies"/>
    <s v="Female"/>
    <d v="2023-01-02T00:00:00"/>
    <x v="144"/>
    <n v="-141"/>
    <s v="Cancer"/>
    <n v="177138"/>
    <s v="Yes"/>
    <s v="A+"/>
    <n v="175"/>
    <n v="117"/>
    <n v="36390884297"/>
    <s v="Faisalabad"/>
    <s v="Sindh"/>
  </r>
  <r>
    <n v="1442"/>
    <x v="14"/>
    <s v="Fahad Farooqi"/>
    <n v="84"/>
    <s v="Senior Adult"/>
    <s v="Female"/>
    <d v="2023-01-22T00:00:00"/>
    <x v="145"/>
    <n v="-140"/>
    <s v="COVID-19"/>
    <n v="106478"/>
    <s v="Yes"/>
    <s v="O-"/>
    <n v="199"/>
    <n v="112"/>
    <n v="32605776735"/>
    <s v="Faisalabad"/>
    <s v="Khyber Pakhtunkhwa"/>
  </r>
  <r>
    <n v="1940"/>
    <x v="12"/>
    <s v="Junaid Ansari"/>
    <n v="69"/>
    <s v="Senior Adult"/>
    <s v="Female"/>
    <d v="2023-07-23T00:00:00"/>
    <x v="21"/>
    <n v="-140"/>
    <s v="COVID-19"/>
    <n v="351921"/>
    <s v="Yes"/>
    <s v="O-"/>
    <n v="178"/>
    <n v="100"/>
    <n v="36376569179"/>
    <s v="Karachi"/>
    <s v="Punjab"/>
  </r>
  <r>
    <n v="456"/>
    <x v="12"/>
    <s v="Saad Sheikh"/>
    <n v="52"/>
    <s v="Senior Adult"/>
    <s v="Female"/>
    <d v="2023-03-28T00:00:00"/>
    <x v="113"/>
    <n v="-139"/>
    <s v="Diabetes"/>
    <n v="310035"/>
    <s v="No"/>
    <s v="B+"/>
    <n v="142"/>
    <n v="94"/>
    <n v="31619090519"/>
    <s v="Quetta"/>
    <s v="Punjab"/>
  </r>
  <r>
    <n v="602"/>
    <x v="5"/>
    <s v="Saad Syed"/>
    <n v="51"/>
    <s v="Senior Adult"/>
    <s v="Female"/>
    <d v="2023-04-18T00:00:00"/>
    <x v="72"/>
    <n v="-139"/>
    <s v="Diabetes"/>
    <n v="428742"/>
    <s v="Yes"/>
    <s v="A-"/>
    <n v="170"/>
    <n v="54"/>
    <n v="38275887819"/>
    <s v="Multan"/>
    <s v="Sindh"/>
  </r>
  <r>
    <n v="723"/>
    <x v="14"/>
    <s v="Bushra Ansari"/>
    <n v="12"/>
    <s v="Child"/>
    <s v="Female"/>
    <d v="2023-02-12T00:00:00"/>
    <x v="146"/>
    <n v="-139"/>
    <s v="Cancer"/>
    <n v="326213"/>
    <s v="No"/>
    <s v="AB+"/>
    <n v="160"/>
    <n v="120"/>
    <n v="39367095890"/>
    <s v="Faisalabad"/>
    <s v="Punjab"/>
  </r>
  <r>
    <n v="766"/>
    <x v="10"/>
    <s v="Sara Raja"/>
    <n v="86"/>
    <s v="Senior Adult"/>
    <s v="Female"/>
    <d v="2023-02-05T00:00:00"/>
    <x v="147"/>
    <n v="-139"/>
    <s v="Tuberculosis"/>
    <n v="385816"/>
    <s v="Yes"/>
    <s v="AB-"/>
    <n v="161"/>
    <n v="95"/>
    <n v="39753299965"/>
    <s v="Islamabad"/>
    <s v="Khyber Pakhtunkhwa"/>
  </r>
  <r>
    <n v="985"/>
    <x v="11"/>
    <s v="Usman Siddiqui"/>
    <n v="43"/>
    <s v="Middle-Aged Adults"/>
    <s v="Female"/>
    <d v="2023-02-24T00:00:00"/>
    <x v="106"/>
    <n v="-139"/>
    <s v="Malaria"/>
    <n v="110511"/>
    <s v="Yes"/>
    <s v="B+"/>
    <n v="195"/>
    <n v="57"/>
    <n v="34627155784"/>
    <s v="Karachi"/>
    <s v="Sindh"/>
  </r>
  <r>
    <n v="1092"/>
    <x v="13"/>
    <s v="Ibrahim Tariq"/>
    <n v="41"/>
    <s v="Middle-Aged Adults"/>
    <s v="Female"/>
    <d v="2023-03-25T00:00:00"/>
    <x v="94"/>
    <n v="-139"/>
    <s v="COVID-19"/>
    <n v="76852"/>
    <s v="Yes"/>
    <s v="A+"/>
    <n v="151"/>
    <n v="87"/>
    <n v="39357168862"/>
    <s v="Peshawar"/>
    <s v="Sindh"/>
  </r>
  <r>
    <n v="1662"/>
    <x v="2"/>
    <s v="Erum Malik"/>
    <n v="9"/>
    <s v="Child"/>
    <s v="Male"/>
    <d v="2023-07-26T00:00:00"/>
    <x v="60"/>
    <n v="-139"/>
    <s v="Hypertension"/>
    <n v="394358"/>
    <s v="No"/>
    <s v="O+"/>
    <n v="185"/>
    <n v="109"/>
    <n v="34692313996"/>
    <s v="Islamabad"/>
    <s v="Khyber Pakhtunkhwa"/>
  </r>
  <r>
    <n v="296"/>
    <x v="3"/>
    <s v="Maryam Malik"/>
    <n v="74"/>
    <s v="Senior Adult"/>
    <s v="Female"/>
    <d v="2023-06-21T00:00:00"/>
    <x v="41"/>
    <n v="-138"/>
    <s v="Hypertension"/>
    <n v="412879"/>
    <s v="No"/>
    <s v="B+"/>
    <n v="147"/>
    <n v="57"/>
    <n v="34923668030"/>
    <s v="Peshawar"/>
    <s v="Punjab"/>
  </r>
  <r>
    <n v="1367"/>
    <x v="14"/>
    <s v="Hassan Malik"/>
    <n v="19"/>
    <s v="Young Adult"/>
    <s v="Male"/>
    <d v="2023-03-08T00:00:00"/>
    <x v="148"/>
    <n v="-138"/>
    <s v="Malaria"/>
    <n v="349064"/>
    <s v="No"/>
    <s v="A+"/>
    <n v="145"/>
    <n v="113"/>
    <n v="39951833640"/>
    <s v="Peshawar"/>
    <s v="Khyber Pakhtunkhwa"/>
  </r>
  <r>
    <n v="1951"/>
    <x v="5"/>
    <s v="Iqra Mughal"/>
    <n v="27"/>
    <s v="Young Adult"/>
    <s v="Male"/>
    <d v="2023-04-24T00:00:00"/>
    <x v="95"/>
    <n v="-138"/>
    <s v="COVID-19"/>
    <n v="482140"/>
    <s v="No"/>
    <s v="A+"/>
    <n v="146"/>
    <n v="85"/>
    <n v="39939876721"/>
    <s v="Islamabad"/>
    <s v="Sindh"/>
  </r>
  <r>
    <n v="705"/>
    <x v="11"/>
    <s v="Hira Niazi"/>
    <n v="31"/>
    <s v="Middle-Aged Adults"/>
    <s v="Female"/>
    <d v="2023-05-09T00:00:00"/>
    <x v="46"/>
    <n v="-137"/>
    <s v="Tuberculosis"/>
    <n v="261188"/>
    <s v="Yes"/>
    <s v="AB+"/>
    <n v="178"/>
    <n v="42"/>
    <n v="35548843118"/>
    <s v="Quetta"/>
    <s v="Punjab"/>
  </r>
  <r>
    <n v="816"/>
    <x v="4"/>
    <s v="Ali Ansari"/>
    <n v="15"/>
    <s v="Teenager"/>
    <s v="Male"/>
    <d v="2023-08-11T00:00:00"/>
    <x v="55"/>
    <n v="-137"/>
    <s v="Tuberculosis"/>
    <n v="428362"/>
    <s v="No"/>
    <s v="B-"/>
    <n v="189"/>
    <n v="78"/>
    <n v="38330314857"/>
    <s v="Rawalpindi"/>
    <s v="Sindh"/>
  </r>
  <r>
    <n v="1578"/>
    <x v="7"/>
    <s v="Fatima Niazi"/>
    <n v="78"/>
    <s v="Senior Adult"/>
    <s v="Female"/>
    <d v="2023-01-02T00:00:00"/>
    <x v="149"/>
    <n v="-137"/>
    <s v="Malaria"/>
    <n v="444368"/>
    <s v="Yes"/>
    <s v="O+"/>
    <n v="197"/>
    <n v="87"/>
    <n v="38062401662"/>
    <s v="Peshawar"/>
    <s v="Khyber Pakhtunkhwa"/>
  </r>
  <r>
    <n v="168"/>
    <x v="9"/>
    <s v="Ibrahim Ashraf"/>
    <n v="13"/>
    <s v="Teenager"/>
    <s v="Male"/>
    <d v="2023-08-01T00:00:00"/>
    <x v="35"/>
    <n v="-136"/>
    <s v="Diabetes"/>
    <n v="468997"/>
    <s v="No"/>
    <s v="A-"/>
    <n v="144"/>
    <n v="117"/>
    <n v="37354828716"/>
    <s v="Faisalabad"/>
    <s v="Punjab"/>
  </r>
  <r>
    <n v="1071"/>
    <x v="4"/>
    <s v="Iqra Siddiqui"/>
    <n v="12"/>
    <s v="Child"/>
    <s v="Male"/>
    <d v="2023-04-08T00:00:00"/>
    <x v="150"/>
    <n v="-136"/>
    <s v="Malaria"/>
    <n v="499226"/>
    <s v="No"/>
    <s v="B+"/>
    <n v="191"/>
    <n v="56"/>
    <n v="32891319082"/>
    <s v="Quetta"/>
    <s v="Sindh"/>
  </r>
  <r>
    <n v="1094"/>
    <x v="0"/>
    <s v="Sadia Tariq"/>
    <n v="89"/>
    <s v="Senior Adult"/>
    <s v="Male"/>
    <d v="2023-04-23T00:00:00"/>
    <x v="66"/>
    <n v="-136"/>
    <s v="Cancer"/>
    <n v="148372"/>
    <s v="Yes"/>
    <s v="B+"/>
    <n v="145"/>
    <n v="111"/>
    <n v="31918611669"/>
    <s v="Peshawar"/>
    <s v="Sindh"/>
  </r>
  <r>
    <n v="741"/>
    <x v="7"/>
    <s v="Hira Malik"/>
    <n v="63"/>
    <s v="Senior Adult"/>
    <s v="Female"/>
    <d v="2023-07-10T00:00:00"/>
    <x v="14"/>
    <n v="-135"/>
    <s v="Cancer"/>
    <n v="232969"/>
    <s v="Yes"/>
    <s v="A+"/>
    <n v="188"/>
    <n v="51"/>
    <n v="34614783157"/>
    <s v="Quetta"/>
    <s v="Balochistan"/>
  </r>
  <r>
    <n v="1112"/>
    <x v="1"/>
    <s v="Erum Malik"/>
    <n v="84"/>
    <s v="Senior Adult"/>
    <s v="Female"/>
    <d v="2023-01-23T00:00:00"/>
    <x v="151"/>
    <n v="-135"/>
    <s v="COVID-19"/>
    <n v="155214"/>
    <s v="Yes"/>
    <s v="B-"/>
    <n v="176"/>
    <n v="40"/>
    <n v="38436414661"/>
    <s v="Karachi"/>
    <s v="Khyber Pakhtunkhwa"/>
  </r>
  <r>
    <n v="1223"/>
    <x v="13"/>
    <s v="Ibrahim Gilani"/>
    <n v="12"/>
    <s v="Child"/>
    <s v="Female"/>
    <d v="2023-04-12T00:00:00"/>
    <x v="152"/>
    <n v="-135"/>
    <s v="Tuberculosis"/>
    <n v="442290"/>
    <s v="No"/>
    <s v="B+"/>
    <n v="173"/>
    <n v="65"/>
    <n v="33530865152"/>
    <s v="Lahore"/>
    <s v="Balochistan"/>
  </r>
  <r>
    <n v="1301"/>
    <x v="14"/>
    <s v="Junaid Butt"/>
    <n v="99"/>
    <s v="Senior Adult"/>
    <s v="Female"/>
    <d v="2023-07-22T00:00:00"/>
    <x v="29"/>
    <n v="-135"/>
    <s v="Hypertension"/>
    <n v="318262"/>
    <s v="Yes"/>
    <s v="A-"/>
    <n v="177"/>
    <n v="86"/>
    <n v="39782079355"/>
    <s v="Rawalpindi"/>
    <s v="Punjab"/>
  </r>
  <r>
    <n v="729"/>
    <x v="5"/>
    <s v="Hira Abbasi"/>
    <n v="65"/>
    <s v="Senior Adult"/>
    <s v="Female"/>
    <d v="2023-02-25T00:00:00"/>
    <x v="118"/>
    <n v="-134"/>
    <s v="Diabetes"/>
    <n v="123630"/>
    <s v="Yes"/>
    <s v="A+"/>
    <n v="153"/>
    <n v="71"/>
    <n v="31342400461"/>
    <s v="Rawalpindi"/>
    <s v="Sindh"/>
  </r>
  <r>
    <n v="1673"/>
    <x v="9"/>
    <s v="Usman Zahid"/>
    <n v="4"/>
    <s v="Child"/>
    <s v="Female"/>
    <d v="2023-02-04T00:00:00"/>
    <x v="133"/>
    <n v="-134"/>
    <s v="Diabetes"/>
    <n v="99131"/>
    <s v="Yes"/>
    <s v="AB-"/>
    <n v="200"/>
    <n v="120"/>
    <n v="33115180452"/>
    <s v="Faisalabad"/>
    <s v="Khyber Pakhtunkhwa"/>
  </r>
  <r>
    <n v="1884"/>
    <x v="9"/>
    <s v="Aisha Shah"/>
    <n v="32"/>
    <s v="Middle-Aged Adults"/>
    <s v="Female"/>
    <d v="2023-07-13T00:00:00"/>
    <x v="6"/>
    <n v="-134"/>
    <s v="Diabetes"/>
    <n v="27053"/>
    <s v="Yes"/>
    <s v="O-"/>
    <n v="192"/>
    <n v="101"/>
    <n v="37153136553"/>
    <s v="Faisalabad"/>
    <s v="Sindh"/>
  </r>
  <r>
    <n v="512"/>
    <x v="6"/>
    <s v="Sana Ashraf"/>
    <n v="70"/>
    <s v="Senior Adult"/>
    <s v="Male"/>
    <d v="2023-05-22T00:00:00"/>
    <x v="38"/>
    <n v="-133"/>
    <s v="Malaria"/>
    <n v="351159"/>
    <s v="No"/>
    <s v="B-"/>
    <n v="179"/>
    <n v="98"/>
    <n v="37719579070"/>
    <s v="Faisalabad"/>
    <s v="Balochistan"/>
  </r>
  <r>
    <n v="1361"/>
    <x v="10"/>
    <s v="Noman Rizvi"/>
    <n v="23"/>
    <s v="Young Adult"/>
    <s v="Male"/>
    <d v="2023-07-24T00:00:00"/>
    <x v="29"/>
    <n v="-133"/>
    <s v="Hypertension"/>
    <n v="441702"/>
    <s v="No"/>
    <s v="AB+"/>
    <n v="189"/>
    <n v="104"/>
    <n v="36904441989"/>
    <s v="Multan"/>
    <s v="Sindh"/>
  </r>
  <r>
    <n v="1608"/>
    <x v="1"/>
    <s v="Iqra Ashraf"/>
    <n v="39"/>
    <s v="Middle-Aged Adults"/>
    <s v="Female"/>
    <d v="2023-04-09T00:00:00"/>
    <x v="139"/>
    <n v="-133"/>
    <s v="Hypertension"/>
    <n v="117061"/>
    <s v="Yes"/>
    <s v="B+"/>
    <n v="180"/>
    <n v="120"/>
    <n v="32357634117"/>
    <s v="Peshawar"/>
    <s v="Balochistan"/>
  </r>
  <r>
    <n v="313"/>
    <x v="7"/>
    <s v="Junaid Siddiqui"/>
    <n v="28"/>
    <s v="Young Adult"/>
    <s v="Male"/>
    <d v="2023-07-08T00:00:00"/>
    <x v="134"/>
    <n v="-132"/>
    <s v="Cancer"/>
    <n v="69479"/>
    <s v="Yes"/>
    <s v="B+"/>
    <n v="182"/>
    <n v="65"/>
    <n v="31058486856"/>
    <s v="Rawalpindi"/>
    <s v="Balochistan"/>
  </r>
  <r>
    <n v="340"/>
    <x v="3"/>
    <s v="Saad Hussain"/>
    <n v="85"/>
    <s v="Senior Adult"/>
    <s v="Male"/>
    <d v="2023-03-05T00:00:00"/>
    <x v="153"/>
    <n v="-132"/>
    <s v="Hypertension"/>
    <n v="218304"/>
    <s v="Yes"/>
    <s v="B+"/>
    <n v="147"/>
    <n v="51"/>
    <n v="32373189838"/>
    <s v="Peshawar"/>
    <s v="Khyber Pakhtunkhwa"/>
  </r>
  <r>
    <n v="53"/>
    <x v="14"/>
    <s v="Bushra Farooqi"/>
    <n v="79"/>
    <s v="Senior Adult"/>
    <s v="Male"/>
    <d v="2023-04-05T00:00:00"/>
    <x v="113"/>
    <n v="-131"/>
    <s v="Tuberculosis"/>
    <n v="154989"/>
    <s v="No"/>
    <s v="B-"/>
    <n v="161"/>
    <n v="109"/>
    <n v="33230869449"/>
    <s v="Islamabad"/>
    <s v="Sindh"/>
  </r>
  <r>
    <n v="1312"/>
    <x v="8"/>
    <s v="Ali Mughal"/>
    <n v="98"/>
    <s v="Senior Adult"/>
    <s v="Female"/>
    <d v="2023-05-26T00:00:00"/>
    <x v="58"/>
    <n v="-131"/>
    <s v="Diabetes"/>
    <n v="247924"/>
    <s v="Yes"/>
    <s v="O-"/>
    <n v="141"/>
    <n v="115"/>
    <n v="31211606023"/>
    <s v="Faisalabad"/>
    <s v="Balochistan"/>
  </r>
  <r>
    <n v="147"/>
    <x v="12"/>
    <s v="Iqra Zahid"/>
    <n v="85"/>
    <s v="Senior Adult"/>
    <s v="Female"/>
    <d v="2023-08-12T00:00:00"/>
    <x v="8"/>
    <n v="-130"/>
    <s v="Tuberculosis"/>
    <n v="196821"/>
    <s v="Yes"/>
    <s v="O-"/>
    <n v="200"/>
    <n v="89"/>
    <n v="34598024883"/>
    <s v="Karachi"/>
    <s v="Balochistan"/>
  </r>
  <r>
    <n v="195"/>
    <x v="2"/>
    <s v="Fatima Hashmi"/>
    <n v="67"/>
    <s v="Senior Adult"/>
    <s v="Female"/>
    <d v="2023-08-05T00:00:00"/>
    <x v="23"/>
    <n v="-130"/>
    <s v="COVID-19"/>
    <n v="259985"/>
    <s v="Yes"/>
    <s v="O+"/>
    <n v="167"/>
    <n v="86"/>
    <n v="35954478315"/>
    <s v="Quetta"/>
    <s v="Punjab"/>
  </r>
  <r>
    <n v="742"/>
    <x v="14"/>
    <s v="Ibrahim Raja"/>
    <n v="41"/>
    <s v="Middle-Aged Adults"/>
    <s v="Male"/>
    <d v="2023-07-21T00:00:00"/>
    <x v="154"/>
    <n v="-130"/>
    <s v="Hypertension"/>
    <n v="428912"/>
    <s v="No"/>
    <s v="A+"/>
    <n v="184"/>
    <n v="46"/>
    <n v="38254616261"/>
    <s v="Lahore"/>
    <s v="Khyber Pakhtunkhwa"/>
  </r>
  <r>
    <n v="1267"/>
    <x v="7"/>
    <s v="Khadija Ansari"/>
    <n v="16"/>
    <s v="Teenager"/>
    <s v="Female"/>
    <d v="2023-02-15T00:00:00"/>
    <x v="155"/>
    <n v="-130"/>
    <s v="Diabetes"/>
    <n v="228942"/>
    <s v="No"/>
    <s v="O-"/>
    <n v="185"/>
    <n v="61"/>
    <n v="37437823734"/>
    <s v="Peshawar"/>
    <s v="Khyber Pakhtunkhwa"/>
  </r>
  <r>
    <n v="400"/>
    <x v="13"/>
    <s v="Maryam Farooqi"/>
    <n v="51"/>
    <s v="Senior Adult"/>
    <s v="Male"/>
    <d v="2023-04-18T00:00:00"/>
    <x v="152"/>
    <n v="-129"/>
    <s v="Cancer"/>
    <n v="201624"/>
    <s v="No"/>
    <s v="A+"/>
    <n v="176"/>
    <n v="95"/>
    <n v="39066636261"/>
    <s v="Lahore"/>
    <s v="Punjab"/>
  </r>
  <r>
    <n v="1008"/>
    <x v="13"/>
    <s v="Ali Zahid"/>
    <n v="6"/>
    <s v="Child"/>
    <s v="Male"/>
    <d v="2023-07-27T00:00:00"/>
    <x v="50"/>
    <n v="-129"/>
    <s v="Hypertension"/>
    <n v="486272"/>
    <s v="Yes"/>
    <s v="A-"/>
    <n v="166"/>
    <n v="84"/>
    <n v="35200232022"/>
    <s v="Islamabad"/>
    <s v="Khyber Pakhtunkhwa"/>
  </r>
  <r>
    <n v="1654"/>
    <x v="8"/>
    <s v="Usman Malik"/>
    <n v="85"/>
    <s v="Senior Adult"/>
    <s v="Male"/>
    <d v="2023-05-07T00:00:00"/>
    <x v="156"/>
    <n v="-129"/>
    <s v="Malaria"/>
    <n v="172683"/>
    <s v="No"/>
    <s v="AB+"/>
    <n v="160"/>
    <n v="72"/>
    <n v="31243087792"/>
    <s v="Rawalpindi"/>
    <s v="Sindh"/>
  </r>
  <r>
    <n v="1757"/>
    <x v="7"/>
    <s v="Bushra Rizvi"/>
    <n v="81"/>
    <s v="Senior Adult"/>
    <s v="Female"/>
    <d v="2023-06-27T00:00:00"/>
    <x v="26"/>
    <n v="-129"/>
    <s v="Malaria"/>
    <n v="119142"/>
    <s v="No"/>
    <s v="B-"/>
    <n v="172"/>
    <n v="81"/>
    <n v="34092961156"/>
    <s v="Lahore"/>
    <s v="Khyber Pakhtunkhwa"/>
  </r>
  <r>
    <n v="941"/>
    <x v="7"/>
    <s v="Junaid Syed"/>
    <n v="16"/>
    <s v="Teenager"/>
    <s v="Female"/>
    <d v="2023-04-10T00:00:00"/>
    <x v="75"/>
    <n v="-128"/>
    <s v="Diabetes"/>
    <n v="175805"/>
    <s v="Yes"/>
    <s v="O-"/>
    <n v="157"/>
    <n v="91"/>
    <n v="38323848121"/>
    <s v="Lahore"/>
    <s v="Sindh"/>
  </r>
  <r>
    <n v="1082"/>
    <x v="6"/>
    <s v="Fatima Zahid"/>
    <n v="87"/>
    <s v="Senior Adult"/>
    <s v="Male"/>
    <d v="2023-03-11T00:00:00"/>
    <x v="108"/>
    <n v="-128"/>
    <s v="Cancer"/>
    <n v="462786"/>
    <s v="Yes"/>
    <s v="A+"/>
    <n v="161"/>
    <n v="45"/>
    <n v="36272859916"/>
    <s v="Karachi"/>
    <s v="Khyber Pakhtunkhwa"/>
  </r>
  <r>
    <n v="1490"/>
    <x v="0"/>
    <s v="Amina Gilani"/>
    <n v="8"/>
    <s v="Child"/>
    <s v="Male"/>
    <d v="2023-07-19T00:00:00"/>
    <x v="6"/>
    <n v="-128"/>
    <s v="Tuberculosis"/>
    <n v="141086"/>
    <s v="No"/>
    <s v="A+"/>
    <n v="196"/>
    <n v="73"/>
    <n v="33010392171"/>
    <s v="Karachi"/>
    <s v="Sindh"/>
  </r>
  <r>
    <n v="52"/>
    <x v="13"/>
    <s v="Fatima Tariq"/>
    <n v="45"/>
    <s v="Middle-Aged Adults"/>
    <s v="Male"/>
    <d v="2023-08-22T00:00:00"/>
    <x v="25"/>
    <n v="-127"/>
    <s v="Tuberculosis"/>
    <n v="305214"/>
    <s v="Yes"/>
    <s v="B-"/>
    <n v="167"/>
    <n v="75"/>
    <n v="38876323574"/>
    <s v="Faisalabad"/>
    <s v="Sindh"/>
  </r>
  <r>
    <n v="301"/>
    <x v="11"/>
    <s v="Hira Hashmi"/>
    <n v="43"/>
    <s v="Middle-Aged Adults"/>
    <s v="Male"/>
    <d v="2023-07-21T00:00:00"/>
    <x v="63"/>
    <n v="-127"/>
    <s v="Tuberculosis"/>
    <n v="36009"/>
    <s v="No"/>
    <s v="A-"/>
    <n v="161"/>
    <n v="102"/>
    <n v="34970868543"/>
    <s v="Karachi"/>
    <s v="Punjab"/>
  </r>
  <r>
    <n v="514"/>
    <x v="12"/>
    <s v="Amina Mughal"/>
    <n v="89"/>
    <s v="Senior Adult"/>
    <s v="Male"/>
    <d v="2023-06-16T00:00:00"/>
    <x v="62"/>
    <n v="-127"/>
    <s v="Hypertension"/>
    <n v="459931"/>
    <s v="No"/>
    <s v="O+"/>
    <n v="158"/>
    <n v="81"/>
    <n v="33375007717"/>
    <s v="Lahore"/>
    <s v="Khyber Pakhtunkhwa"/>
  </r>
  <r>
    <n v="667"/>
    <x v="10"/>
    <s v="Iqra Ashraf"/>
    <n v="7"/>
    <s v="Child"/>
    <s v="Male"/>
    <d v="2023-05-17T00:00:00"/>
    <x v="129"/>
    <n v="-127"/>
    <s v="Malaria"/>
    <n v="175049"/>
    <s v="Yes"/>
    <s v="B+"/>
    <n v="178"/>
    <n v="111"/>
    <n v="39206916759"/>
    <s v="Islamabad"/>
    <s v="Balochistan"/>
  </r>
  <r>
    <n v="968"/>
    <x v="8"/>
    <s v="Sadia Gilani"/>
    <n v="55"/>
    <s v="Senior Adult"/>
    <s v="Female"/>
    <d v="2023-08-09T00:00:00"/>
    <x v="19"/>
    <n v="-127"/>
    <s v="Hypertension"/>
    <n v="282327"/>
    <s v="No"/>
    <s v="O+"/>
    <n v="143"/>
    <n v="111"/>
    <n v="34679239739"/>
    <s v="Multan"/>
    <s v="Balochistan"/>
  </r>
  <r>
    <n v="1571"/>
    <x v="3"/>
    <s v="Amina Ashraf"/>
    <n v="13"/>
    <s v="Teenager"/>
    <s v="Female"/>
    <d v="2023-07-08T00:00:00"/>
    <x v="32"/>
    <n v="-127"/>
    <s v="Tuberculosis"/>
    <n v="126043"/>
    <s v="Yes"/>
    <s v="O+"/>
    <n v="143"/>
    <n v="82"/>
    <n v="39540990406"/>
    <s v="Rawalpindi"/>
    <s v="Balochistan"/>
  </r>
  <r>
    <n v="1877"/>
    <x v="6"/>
    <s v="Maryam Tariq"/>
    <n v="50"/>
    <s v="Senior Adult"/>
    <s v="Female"/>
    <d v="2023-05-06T00:00:00"/>
    <x v="115"/>
    <n v="-127"/>
    <s v="Hypertension"/>
    <n v="484562"/>
    <s v="Yes"/>
    <s v="A+"/>
    <n v="161"/>
    <n v="97"/>
    <n v="31992352714"/>
    <s v="Multan"/>
    <s v="Sindh"/>
  </r>
  <r>
    <n v="1891"/>
    <x v="11"/>
    <s v="Saad Tariq"/>
    <n v="5"/>
    <s v="Child"/>
    <s v="Male"/>
    <d v="2023-02-17T00:00:00"/>
    <x v="147"/>
    <n v="-127"/>
    <s v="Tuberculosis"/>
    <n v="149856"/>
    <s v="No"/>
    <s v="AB+"/>
    <n v="170"/>
    <n v="55"/>
    <n v="34711234531"/>
    <s v="Karachi"/>
    <s v="Balochistan"/>
  </r>
  <r>
    <n v="422"/>
    <x v="14"/>
    <s v="Sara Niazi"/>
    <n v="88"/>
    <s v="Senior Adult"/>
    <s v="Female"/>
    <d v="2023-07-06T00:00:00"/>
    <x v="109"/>
    <n v="-126"/>
    <s v="Malaria"/>
    <n v="220716"/>
    <s v="No"/>
    <s v="O-"/>
    <n v="189"/>
    <n v="93"/>
    <n v="38817194091"/>
    <s v="Rawalpindi"/>
    <s v="Punjab"/>
  </r>
  <r>
    <n v="962"/>
    <x v="5"/>
    <s v="Bushra Ashraf"/>
    <n v="14"/>
    <s v="Teenager"/>
    <s v="Female"/>
    <d v="2023-07-02T00:00:00"/>
    <x v="15"/>
    <n v="-126"/>
    <s v="Diabetes"/>
    <n v="252808"/>
    <s v="No"/>
    <s v="AB-"/>
    <n v="152"/>
    <n v="50"/>
    <n v="38016031398"/>
    <s v="Multan"/>
    <s v="Khyber Pakhtunkhwa"/>
  </r>
  <r>
    <n v="1012"/>
    <x v="1"/>
    <s v="Khadija Tariq"/>
    <n v="18"/>
    <s v="Teenager"/>
    <s v="Male"/>
    <d v="2023-01-22T00:00:00"/>
    <x v="157"/>
    <n v="-126"/>
    <s v="COVID-19"/>
    <n v="59174"/>
    <s v="Yes"/>
    <s v="AB-"/>
    <n v="156"/>
    <n v="61"/>
    <n v="37161028573"/>
    <s v="Karachi"/>
    <s v="Sindh"/>
  </r>
  <r>
    <n v="1191"/>
    <x v="3"/>
    <s v="Bushra Hashmi"/>
    <n v="11"/>
    <s v="Child"/>
    <s v="Male"/>
    <d v="2023-02-09T00:00:00"/>
    <x v="158"/>
    <n v="-126"/>
    <s v="Cancer"/>
    <n v="329936"/>
    <s v="No"/>
    <s v="O+"/>
    <n v="185"/>
    <n v="61"/>
    <n v="32340857088"/>
    <s v="Faisalabad"/>
    <s v="Balochistan"/>
  </r>
  <r>
    <n v="1230"/>
    <x v="1"/>
    <s v="Amina Abbasi"/>
    <n v="45"/>
    <s v="Middle-Aged Adults"/>
    <s v="Female"/>
    <d v="2023-08-11T00:00:00"/>
    <x v="35"/>
    <n v="-126"/>
    <s v="Diabetes"/>
    <n v="334767"/>
    <s v="Yes"/>
    <s v="O-"/>
    <n v="191"/>
    <n v="76"/>
    <n v="33064363380"/>
    <s v="Faisalabad"/>
    <s v="Sindh"/>
  </r>
  <r>
    <n v="1566"/>
    <x v="13"/>
    <s v="Fatima Ashraf"/>
    <n v="68"/>
    <s v="Senior Adult"/>
    <s v="Male"/>
    <d v="2023-03-19T00:00:00"/>
    <x v="159"/>
    <n v="-126"/>
    <s v="Hypertension"/>
    <n v="427738"/>
    <s v="Yes"/>
    <s v="B+"/>
    <n v="158"/>
    <n v="85"/>
    <n v="37124644818"/>
    <s v="Karachi"/>
    <s v="Sindh"/>
  </r>
  <r>
    <n v="487"/>
    <x v="3"/>
    <s v="Fahad Chaudhry"/>
    <n v="99"/>
    <s v="Senior Adult"/>
    <s v="Female"/>
    <d v="2023-06-16T00:00:00"/>
    <x v="30"/>
    <n v="-125"/>
    <s v="Tuberculosis"/>
    <n v="236719"/>
    <s v="No"/>
    <s v="AB-"/>
    <n v="162"/>
    <n v="117"/>
    <n v="33157259787"/>
    <s v="Quetta"/>
    <s v="Sindh"/>
  </r>
  <r>
    <n v="570"/>
    <x v="6"/>
    <s v="Junaid Gilani"/>
    <n v="55"/>
    <s v="Senior Adult"/>
    <s v="Female"/>
    <d v="2023-02-21T00:00:00"/>
    <x v="121"/>
    <n v="-125"/>
    <s v="COVID-19"/>
    <n v="423253"/>
    <s v="Yes"/>
    <s v="AB-"/>
    <n v="185"/>
    <n v="73"/>
    <n v="33989302535"/>
    <s v="Lahore"/>
    <s v="Balochistan"/>
  </r>
  <r>
    <n v="579"/>
    <x v="8"/>
    <s v="Sadia Mughal"/>
    <n v="94"/>
    <s v="Senior Adult"/>
    <s v="Male"/>
    <d v="2023-03-12T00:00:00"/>
    <x v="153"/>
    <n v="-125"/>
    <s v="Diabetes"/>
    <n v="249307"/>
    <s v="Yes"/>
    <s v="A-"/>
    <n v="192"/>
    <n v="91"/>
    <n v="33131048686"/>
    <s v="Karachi"/>
    <s v="Balochistan"/>
  </r>
  <r>
    <n v="690"/>
    <x v="5"/>
    <s v="Sadia Butt"/>
    <n v="35"/>
    <s v="Middle-Aged Adults"/>
    <s v="Female"/>
    <d v="2023-03-06T00:00:00"/>
    <x v="118"/>
    <n v="-125"/>
    <s v="Diabetes"/>
    <n v="36028"/>
    <s v="No"/>
    <s v="O-"/>
    <n v="159"/>
    <n v="57"/>
    <n v="38037555968"/>
    <s v="Karachi"/>
    <s v="Sindh"/>
  </r>
  <r>
    <n v="805"/>
    <x v="6"/>
    <s v="Amina Rizvi"/>
    <n v="84"/>
    <s v="Senior Adult"/>
    <s v="Female"/>
    <d v="2023-07-13T00:00:00"/>
    <x v="56"/>
    <n v="-125"/>
    <s v="Malaria"/>
    <n v="498172"/>
    <s v="Yes"/>
    <s v="AB-"/>
    <n v="147"/>
    <n v="48"/>
    <n v="34552259438"/>
    <s v="Quetta"/>
    <s v="Khyber Pakhtunkhwa"/>
  </r>
  <r>
    <n v="806"/>
    <x v="10"/>
    <s v="Iqra Zahid"/>
    <n v="87"/>
    <s v="Senior Adult"/>
    <s v="Male"/>
    <d v="2023-08-22T00:00:00"/>
    <x v="18"/>
    <n v="-125"/>
    <s v="Tuberculosis"/>
    <n v="302639"/>
    <s v="No"/>
    <s v="B+"/>
    <n v="166"/>
    <n v="110"/>
    <n v="31968638734"/>
    <s v="Islamabad"/>
    <s v="Khyber Pakhtunkhwa"/>
  </r>
  <r>
    <n v="1830"/>
    <x v="6"/>
    <s v="Usman Kazmi"/>
    <n v="25"/>
    <s v="Young Adult"/>
    <s v="Male"/>
    <d v="2023-03-14T00:00:00"/>
    <x v="108"/>
    <n v="-125"/>
    <s v="COVID-19"/>
    <n v="229057"/>
    <s v="No"/>
    <s v="AB+"/>
    <n v="175"/>
    <n v="61"/>
    <n v="31937059429"/>
    <s v="Multan"/>
    <s v="Sindh"/>
  </r>
  <r>
    <n v="749"/>
    <x v="5"/>
    <s v="Junaid Shah"/>
    <n v="37"/>
    <s v="Middle-Aged Adults"/>
    <s v="Female"/>
    <d v="2023-07-20T00:00:00"/>
    <x v="43"/>
    <n v="-124"/>
    <s v="Diabetes"/>
    <n v="213560"/>
    <s v="No"/>
    <s v="O+"/>
    <n v="149"/>
    <n v="62"/>
    <n v="34130392756"/>
    <s v="Rawalpindi"/>
    <s v="Khyber Pakhtunkhwa"/>
  </r>
  <r>
    <n v="880"/>
    <x v="3"/>
    <s v="Junaid Kazmi"/>
    <n v="21"/>
    <s v="Young Adult"/>
    <s v="Female"/>
    <d v="2023-05-17T00:00:00"/>
    <x v="160"/>
    <n v="-124"/>
    <s v="Tuberculosis"/>
    <n v="451130"/>
    <s v="Yes"/>
    <s v="AB-"/>
    <n v="149"/>
    <n v="63"/>
    <n v="31236191602"/>
    <s v="Faisalabad"/>
    <s v="Sindh"/>
  </r>
  <r>
    <n v="1424"/>
    <x v="12"/>
    <s v="Sara Ashraf"/>
    <n v="99"/>
    <s v="Senior Adult"/>
    <s v="Male"/>
    <d v="2023-03-03T00:00:00"/>
    <x v="161"/>
    <n v="-124"/>
    <s v="COVID-19"/>
    <n v="458314"/>
    <s v="No"/>
    <s v="O+"/>
    <n v="156"/>
    <n v="72"/>
    <n v="33792455228"/>
    <s v="Lahore"/>
    <s v="Punjab"/>
  </r>
  <r>
    <n v="628"/>
    <x v="0"/>
    <s v="Usman Shah"/>
    <n v="67"/>
    <s v="Senior Adult"/>
    <s v="Female"/>
    <d v="2023-01-01T00:00:00"/>
    <x v="162"/>
    <n v="-123"/>
    <s v="COVID-19"/>
    <n v="373498"/>
    <s v="No"/>
    <s v="AB-"/>
    <n v="161"/>
    <n v="109"/>
    <n v="32567579354"/>
    <s v="Karachi"/>
    <s v="Punjab"/>
  </r>
  <r>
    <n v="1052"/>
    <x v="13"/>
    <s v="Erum Jafri"/>
    <n v="1"/>
    <s v="Babies"/>
    <s v="Female"/>
    <d v="2023-02-15T00:00:00"/>
    <x v="133"/>
    <n v="-123"/>
    <s v="Hypertension"/>
    <n v="338994"/>
    <s v="No"/>
    <s v="B-"/>
    <n v="167"/>
    <n v="105"/>
    <n v="36600305687"/>
    <s v="Rawalpindi"/>
    <s v="Sindh"/>
  </r>
  <r>
    <n v="1927"/>
    <x v="7"/>
    <s v="Junaid Qureshi"/>
    <n v="20"/>
    <s v="Young Adult"/>
    <s v="Female"/>
    <d v="2023-07-15T00:00:00"/>
    <x v="56"/>
    <n v="-123"/>
    <s v="Hypertension"/>
    <n v="46351"/>
    <s v="Yes"/>
    <s v="A-"/>
    <n v="157"/>
    <n v="75"/>
    <n v="34185200420"/>
    <s v="Peshawar"/>
    <s v="Sindh"/>
  </r>
  <r>
    <n v="329"/>
    <x v="11"/>
    <s v="Ahmed Ashraf"/>
    <n v="36"/>
    <s v="Middle-Aged Adults"/>
    <s v="Female"/>
    <d v="2023-07-17T00:00:00"/>
    <x v="53"/>
    <n v="-122"/>
    <s v="COVID-19"/>
    <n v="490010"/>
    <s v="No"/>
    <s v="B-"/>
    <n v="165"/>
    <n v="114"/>
    <n v="31362686201"/>
    <s v="Lahore"/>
    <s v="Punjab"/>
  </r>
  <r>
    <n v="474"/>
    <x v="2"/>
    <s v="Khadija Hussain"/>
    <n v="48"/>
    <s v="Senior Adult"/>
    <s v="Male"/>
    <d v="2023-04-22T00:00:00"/>
    <x v="150"/>
    <n v="-122"/>
    <s v="Tuberculosis"/>
    <n v="197829"/>
    <s v="Yes"/>
    <s v="O-"/>
    <n v="167"/>
    <n v="91"/>
    <n v="35877591486"/>
    <s v="Faisalabad"/>
    <s v="Balochistan"/>
  </r>
  <r>
    <n v="612"/>
    <x v="4"/>
    <s v="Sadia Butt"/>
    <n v="27"/>
    <s v="Young Adult"/>
    <s v="Female"/>
    <d v="2023-03-09T00:00:00"/>
    <x v="118"/>
    <n v="-122"/>
    <s v="Hypertension"/>
    <n v="473125"/>
    <s v="No"/>
    <s v="AB-"/>
    <n v="164"/>
    <n v="119"/>
    <n v="31176878723"/>
    <s v="Karachi"/>
    <s v="Khyber Pakhtunkhwa"/>
  </r>
  <r>
    <n v="639"/>
    <x v="14"/>
    <s v="Saad Zahid"/>
    <n v="89"/>
    <s v="Senior Adult"/>
    <s v="Female"/>
    <d v="2023-01-21T00:00:00"/>
    <x v="144"/>
    <n v="-122"/>
    <s v="Malaria"/>
    <n v="113091"/>
    <s v="Yes"/>
    <s v="B-"/>
    <n v="151"/>
    <n v="94"/>
    <n v="39214470085"/>
    <s v="Peshawar"/>
    <s v="Khyber Pakhtunkhwa"/>
  </r>
  <r>
    <n v="995"/>
    <x v="7"/>
    <s v="Iqra Rehman"/>
    <n v="39"/>
    <s v="Middle-Aged Adults"/>
    <s v="Male"/>
    <d v="2023-02-07T00:00:00"/>
    <x v="163"/>
    <n v="-122"/>
    <s v="Malaria"/>
    <n v="320207"/>
    <s v="No"/>
    <s v="B+"/>
    <n v="161"/>
    <n v="111"/>
    <n v="34020793118"/>
    <s v="Multan"/>
    <s v="Punjab"/>
  </r>
  <r>
    <n v="1595"/>
    <x v="9"/>
    <s v="Hassan Shah"/>
    <n v="45"/>
    <s v="Middle-Aged Adults"/>
    <s v="Female"/>
    <d v="2023-02-03T00:00:00"/>
    <x v="138"/>
    <n v="-122"/>
    <s v="Malaria"/>
    <n v="427130"/>
    <s v="No"/>
    <s v="AB-"/>
    <n v="144"/>
    <n v="43"/>
    <n v="34534330737"/>
    <s v="Karachi"/>
    <s v="Punjab"/>
  </r>
  <r>
    <n v="1640"/>
    <x v="6"/>
    <s v="Maryam Kazmi"/>
    <n v="5"/>
    <s v="Child"/>
    <s v="Female"/>
    <d v="2023-07-28T00:00:00"/>
    <x v="13"/>
    <n v="-122"/>
    <s v="Diabetes"/>
    <n v="292586"/>
    <s v="No"/>
    <s v="O+"/>
    <n v="157"/>
    <n v="57"/>
    <n v="37136220439"/>
    <s v="Islamabad"/>
    <s v="Sindh"/>
  </r>
  <r>
    <n v="33"/>
    <x v="9"/>
    <s v="Amina Ashraf"/>
    <n v="17"/>
    <s v="Teenager"/>
    <s v="Male"/>
    <d v="2023-05-05T00:00:00"/>
    <x v="114"/>
    <n v="-121"/>
    <s v="Hypertension"/>
    <n v="184364"/>
    <s v="No"/>
    <s v="B-"/>
    <n v="153"/>
    <n v="120"/>
    <n v="33890492162"/>
    <s v="Multan"/>
    <s v="Khyber Pakhtunkhwa"/>
  </r>
  <r>
    <n v="133"/>
    <x v="2"/>
    <s v="Ahmed Sheikh"/>
    <n v="100"/>
    <s v="Senior Adult"/>
    <s v="Male"/>
    <d v="2023-06-17T00:00:00"/>
    <x v="57"/>
    <n v="-121"/>
    <s v="Cancer"/>
    <n v="224871"/>
    <s v="Yes"/>
    <s v="B+"/>
    <n v="193"/>
    <n v="48"/>
    <n v="37022192344"/>
    <s v="Multan"/>
    <s v="Sindh"/>
  </r>
  <r>
    <n v="476"/>
    <x v="3"/>
    <s v="Noman Shah"/>
    <n v="48"/>
    <s v="Senior Adult"/>
    <s v="Female"/>
    <d v="2023-01-24T00:00:00"/>
    <x v="164"/>
    <n v="-121"/>
    <s v="Diabetes"/>
    <n v="443633"/>
    <s v="Yes"/>
    <s v="A+"/>
    <n v="143"/>
    <n v="94"/>
    <n v="35987779801"/>
    <s v="Lahore"/>
    <s v="Sindh"/>
  </r>
  <r>
    <n v="1613"/>
    <x v="4"/>
    <s v="Usman Zahid"/>
    <n v="2"/>
    <s v="Babies"/>
    <s v="Female"/>
    <d v="2023-04-08T00:00:00"/>
    <x v="123"/>
    <n v="-121"/>
    <s v="Diabetes"/>
    <n v="393963"/>
    <s v="Yes"/>
    <s v="AB-"/>
    <n v="169"/>
    <n v="83"/>
    <n v="37668140035"/>
    <s v="Faisalabad"/>
    <s v="Punjab"/>
  </r>
  <r>
    <n v="46"/>
    <x v="3"/>
    <s v="Amina Niazi"/>
    <n v="84"/>
    <s v="Senior Adult"/>
    <s v="Male"/>
    <d v="2023-06-09T00:00:00"/>
    <x v="39"/>
    <n v="-120"/>
    <s v="Cancer"/>
    <n v="389585"/>
    <s v="No"/>
    <s v="O-"/>
    <n v="198"/>
    <n v="64"/>
    <n v="38051065712"/>
    <s v="Faisalabad"/>
    <s v="Balochistan"/>
  </r>
  <r>
    <n v="7"/>
    <x v="2"/>
    <s v="Iqra Rizvi"/>
    <n v="49"/>
    <s v="Senior Adult"/>
    <s v="Male"/>
    <d v="2023-02-24T00:00:00"/>
    <x v="165"/>
    <n v="-119"/>
    <s v="Tuberculosis"/>
    <n v="115856"/>
    <s v="Yes"/>
    <s v="O+"/>
    <n v="150"/>
    <n v="107"/>
    <n v="32853601455"/>
    <s v="Lahore"/>
    <s v="Khyber Pakhtunkhwa"/>
  </r>
  <r>
    <n v="63"/>
    <x v="13"/>
    <s v="Bushra Jafri"/>
    <n v="96"/>
    <s v="Senior Adult"/>
    <s v="Female"/>
    <d v="2023-02-15T00:00:00"/>
    <x v="142"/>
    <n v="-119"/>
    <s v="Tuberculosis"/>
    <n v="17011"/>
    <s v="No"/>
    <s v="A+"/>
    <n v="140"/>
    <n v="67"/>
    <n v="35169698915"/>
    <s v="Quetta"/>
    <s v="Punjab"/>
  </r>
  <r>
    <n v="160"/>
    <x v="8"/>
    <s v="Fatima Mughal"/>
    <n v="52"/>
    <s v="Senior Adult"/>
    <s v="Male"/>
    <d v="2023-06-24T00:00:00"/>
    <x v="62"/>
    <n v="-119"/>
    <s v="Tuberculosis"/>
    <n v="297569"/>
    <s v="No"/>
    <s v="AB+"/>
    <n v="179"/>
    <n v="84"/>
    <n v="38519061922"/>
    <s v="Multan"/>
    <s v="Khyber Pakhtunkhwa"/>
  </r>
  <r>
    <n v="710"/>
    <x v="0"/>
    <s v="Rabia Kazmi"/>
    <n v="6"/>
    <s v="Child"/>
    <s v="Female"/>
    <d v="2023-01-02T00:00:00"/>
    <x v="166"/>
    <n v="-119"/>
    <s v="Tuberculosis"/>
    <n v="181214"/>
    <s v="Yes"/>
    <s v="AB+"/>
    <n v="194"/>
    <n v="53"/>
    <n v="31476095409"/>
    <s v="Rawalpindi"/>
    <s v="Khyber Pakhtunkhwa"/>
  </r>
  <r>
    <n v="769"/>
    <x v="0"/>
    <s v="Fahad Jafri"/>
    <n v="23"/>
    <s v="Young Adult"/>
    <s v="Female"/>
    <d v="2023-07-15T00:00:00"/>
    <x v="86"/>
    <n v="-119"/>
    <s v="Hypertension"/>
    <n v="379995"/>
    <s v="No"/>
    <s v="AB+"/>
    <n v="180"/>
    <n v="65"/>
    <n v="39700389381"/>
    <s v="Faisalabad"/>
    <s v="Balochistan"/>
  </r>
  <r>
    <n v="907"/>
    <x v="1"/>
    <s v="Noman Rehman"/>
    <n v="37"/>
    <s v="Middle-Aged Adults"/>
    <s v="Female"/>
    <d v="2023-01-19T00:00:00"/>
    <x v="167"/>
    <n v="-119"/>
    <s v="COVID-19"/>
    <n v="28831"/>
    <s v="No"/>
    <s v="O-"/>
    <n v="155"/>
    <n v="108"/>
    <n v="32065828524"/>
    <s v="Islamabad"/>
    <s v="Sindh"/>
  </r>
  <r>
    <n v="1205"/>
    <x v="13"/>
    <s v="Sana Malik"/>
    <n v="94"/>
    <s v="Senior Adult"/>
    <s v="Male"/>
    <d v="2023-02-10T00:00:00"/>
    <x v="163"/>
    <n v="-119"/>
    <s v="Tuberculosis"/>
    <n v="314371"/>
    <s v="Yes"/>
    <s v="B+"/>
    <n v="196"/>
    <n v="85"/>
    <n v="33511278924"/>
    <s v="Karachi"/>
    <s v="Khyber Pakhtunkhwa"/>
  </r>
  <r>
    <n v="1641"/>
    <x v="0"/>
    <s v="Rabia Chaudhry"/>
    <n v="86"/>
    <s v="Senior Adult"/>
    <s v="Male"/>
    <d v="2023-08-28T00:00:00"/>
    <x v="18"/>
    <n v="-119"/>
    <s v="COVID-19"/>
    <n v="309787"/>
    <s v="No"/>
    <s v="A-"/>
    <n v="156"/>
    <n v="94"/>
    <n v="36133177732"/>
    <s v="Peshawar"/>
    <s v="Khyber Pakhtunkhwa"/>
  </r>
  <r>
    <n v="140"/>
    <x v="4"/>
    <s v="Mahnoor Syed"/>
    <n v="65"/>
    <s v="Senior Adult"/>
    <s v="Male"/>
    <d v="2023-01-07T00:00:00"/>
    <x v="168"/>
    <n v="-118"/>
    <s v="Cancer"/>
    <n v="496691"/>
    <s v="Yes"/>
    <s v="O-"/>
    <n v="152"/>
    <n v="100"/>
    <n v="31199843103"/>
    <s v="Multan"/>
    <s v="Sindh"/>
  </r>
  <r>
    <n v="593"/>
    <x v="7"/>
    <s v="Ibrahim Jafri"/>
    <n v="74"/>
    <s v="Senior Adult"/>
    <s v="Male"/>
    <d v="2023-02-14T00:00:00"/>
    <x v="140"/>
    <n v="-118"/>
    <s v="Cancer"/>
    <n v="83241"/>
    <s v="No"/>
    <s v="O+"/>
    <n v="178"/>
    <n v="45"/>
    <n v="37930176896"/>
    <s v="Karachi"/>
    <s v="Balochistan"/>
  </r>
  <r>
    <n v="2000"/>
    <x v="6"/>
    <s v="Daniyal Siddiqui"/>
    <n v="46"/>
    <s v="Senior Adult"/>
    <s v="Female"/>
    <d v="2023-06-19T00:00:00"/>
    <x v="169"/>
    <n v="-118"/>
    <s v="COVID-19"/>
    <n v="135737"/>
    <s v="Yes"/>
    <s v="O-"/>
    <n v="200"/>
    <n v="86"/>
    <n v="37952117014"/>
    <s v="Quetta"/>
    <s v="Punjab"/>
  </r>
  <r>
    <n v="117"/>
    <x v="13"/>
    <s v="Hassan Jafri"/>
    <n v="4"/>
    <s v="Child"/>
    <s v="Male"/>
    <d v="2023-07-15T00:00:00"/>
    <x v="109"/>
    <n v="-117"/>
    <s v="Hypertension"/>
    <n v="389313"/>
    <s v="No"/>
    <s v="A-"/>
    <n v="185"/>
    <n v="74"/>
    <n v="36606448720"/>
    <s v="Multan"/>
    <s v="Khyber Pakhtunkhwa"/>
  </r>
  <r>
    <n v="191"/>
    <x v="11"/>
    <s v="Hira Ansari"/>
    <n v="37"/>
    <s v="Middle-Aged Adults"/>
    <s v="Male"/>
    <d v="2023-01-14T00:00:00"/>
    <x v="170"/>
    <n v="-117"/>
    <s v="Malaria"/>
    <n v="410645"/>
    <s v="Yes"/>
    <s v="AB-"/>
    <n v="158"/>
    <n v="46"/>
    <n v="39149812966"/>
    <s v="Lahore"/>
    <s v="Punjab"/>
  </r>
  <r>
    <n v="577"/>
    <x v="5"/>
    <s v="Iqra Shah"/>
    <n v="86"/>
    <s v="Senior Adult"/>
    <s v="Female"/>
    <d v="2023-04-25T00:00:00"/>
    <x v="139"/>
    <n v="-117"/>
    <s v="Cancer"/>
    <n v="261318"/>
    <s v="Yes"/>
    <s v="A-"/>
    <n v="157"/>
    <n v="53"/>
    <n v="34704531656"/>
    <s v="Peshawar"/>
    <s v="Khyber Pakhtunkhwa"/>
  </r>
  <r>
    <n v="715"/>
    <x v="2"/>
    <s v="Sana Chaudhry"/>
    <n v="2"/>
    <s v="Babies"/>
    <s v="Female"/>
    <d v="2023-07-25T00:00:00"/>
    <x v="9"/>
    <n v="-117"/>
    <s v="Hypertension"/>
    <n v="429619"/>
    <s v="No"/>
    <s v="AB-"/>
    <n v="178"/>
    <n v="91"/>
    <n v="31284680900"/>
    <s v="Faisalabad"/>
    <s v="Sindh"/>
  </r>
  <r>
    <n v="721"/>
    <x v="2"/>
    <s v="Usman Raja"/>
    <n v="76"/>
    <s v="Senior Adult"/>
    <s v="Male"/>
    <d v="2023-01-22T00:00:00"/>
    <x v="149"/>
    <n v="-117"/>
    <s v="Diabetes"/>
    <n v="9634"/>
    <s v="No"/>
    <s v="B+"/>
    <n v="197"/>
    <n v="75"/>
    <n v="38760797335"/>
    <s v="Lahore"/>
    <s v="Punjab"/>
  </r>
  <r>
    <n v="1638"/>
    <x v="3"/>
    <s v="Hira Syed"/>
    <n v="3"/>
    <s v="Child"/>
    <s v="Female"/>
    <d v="2023-05-27T00:00:00"/>
    <x v="129"/>
    <n v="-117"/>
    <s v="Tuberculosis"/>
    <n v="201006"/>
    <s v="Yes"/>
    <s v="O-"/>
    <n v="161"/>
    <n v="119"/>
    <n v="38665563566"/>
    <s v="Faisalabad"/>
    <s v="Sindh"/>
  </r>
  <r>
    <n v="1954"/>
    <x v="6"/>
    <s v="Asad Hashmi"/>
    <n v="89"/>
    <s v="Senior Adult"/>
    <s v="Female"/>
    <d v="2023-05-19T00:00:00"/>
    <x v="156"/>
    <n v="-117"/>
    <s v="Hypertension"/>
    <n v="104839"/>
    <s v="Yes"/>
    <s v="AB+"/>
    <n v="149"/>
    <n v="94"/>
    <n v="31056449926"/>
    <s v="Karachi"/>
    <s v="Balochistan"/>
  </r>
  <r>
    <n v="84"/>
    <x v="0"/>
    <s v="Rabia Rizvi"/>
    <n v="2"/>
    <s v="Babies"/>
    <s v="Male"/>
    <d v="2023-07-25T00:00:00"/>
    <x v="11"/>
    <n v="-116"/>
    <s v="Diabetes"/>
    <n v="260746"/>
    <s v="No"/>
    <s v="AB+"/>
    <n v="157"/>
    <n v="67"/>
    <n v="32972720802"/>
    <s v="Peshawar"/>
    <s v="Sindh"/>
  </r>
  <r>
    <n v="495"/>
    <x v="5"/>
    <s v="Fatima Siddiqui"/>
    <n v="68"/>
    <s v="Senior Adult"/>
    <s v="Male"/>
    <d v="2023-01-27T00:00:00"/>
    <x v="144"/>
    <n v="-116"/>
    <s v="COVID-19"/>
    <n v="91596"/>
    <s v="Yes"/>
    <s v="O-"/>
    <n v="175"/>
    <n v="96"/>
    <n v="35756264224"/>
    <s v="Multan"/>
    <s v="Khyber Pakhtunkhwa"/>
  </r>
  <r>
    <n v="755"/>
    <x v="3"/>
    <s v="Sadia Rizvi"/>
    <n v="36"/>
    <s v="Middle-Aged Adults"/>
    <s v="Male"/>
    <d v="2023-08-25T00:00:00"/>
    <x v="34"/>
    <n v="-116"/>
    <s v="Diabetes"/>
    <n v="162051"/>
    <s v="Yes"/>
    <s v="AB+"/>
    <n v="179"/>
    <n v="69"/>
    <n v="36266318874"/>
    <s v="Rawalpindi"/>
    <s v="Punjab"/>
  </r>
  <r>
    <n v="1515"/>
    <x v="11"/>
    <s v="Usman Ansari"/>
    <n v="74"/>
    <s v="Senior Adult"/>
    <s v="Female"/>
    <d v="2023-07-03T00:00:00"/>
    <x v="47"/>
    <n v="-116"/>
    <s v="Cancer"/>
    <n v="333726"/>
    <s v="No"/>
    <s v="B-"/>
    <n v="196"/>
    <n v="51"/>
    <n v="38483552587"/>
    <s v="Rawalpindi"/>
    <s v="Punjab"/>
  </r>
  <r>
    <n v="199"/>
    <x v="11"/>
    <s v="Hira Butt"/>
    <n v="39"/>
    <s v="Middle-Aged Adults"/>
    <s v="Female"/>
    <d v="2023-06-17T00:00:00"/>
    <x v="31"/>
    <n v="-115"/>
    <s v="Tuberculosis"/>
    <n v="496011"/>
    <s v="No"/>
    <s v="B-"/>
    <n v="152"/>
    <n v="83"/>
    <n v="38822630928"/>
    <s v="Multan"/>
    <s v="Khyber Pakhtunkhwa"/>
  </r>
  <r>
    <n v="1478"/>
    <x v="13"/>
    <s v="Asad Mughal"/>
    <n v="53"/>
    <s v="Senior Adult"/>
    <s v="Male"/>
    <d v="2023-04-01T00:00:00"/>
    <x v="171"/>
    <n v="-115"/>
    <s v="Diabetes"/>
    <n v="19553"/>
    <s v="No"/>
    <s v="B-"/>
    <n v="188"/>
    <n v="61"/>
    <n v="33250790859"/>
    <s v="Islamabad"/>
    <s v="Khyber Pakhtunkhwa"/>
  </r>
  <r>
    <n v="1549"/>
    <x v="6"/>
    <s v="Junaid Gilani"/>
    <n v="92"/>
    <s v="Senior Adult"/>
    <s v="Female"/>
    <d v="2023-01-25T00:00:00"/>
    <x v="172"/>
    <n v="-115"/>
    <s v="COVID-19"/>
    <n v="362426"/>
    <s v="Yes"/>
    <s v="AB+"/>
    <n v="197"/>
    <n v="42"/>
    <n v="33432561178"/>
    <s v="Karachi"/>
    <s v="Sindh"/>
  </r>
  <r>
    <n v="516"/>
    <x v="11"/>
    <s v="Ibrahim Khan"/>
    <n v="86"/>
    <s v="Senior Adult"/>
    <s v="Male"/>
    <d v="2023-02-28T00:00:00"/>
    <x v="131"/>
    <n v="-114"/>
    <s v="Cancer"/>
    <n v="264131"/>
    <s v="Yes"/>
    <s v="B+"/>
    <n v="178"/>
    <n v="72"/>
    <n v="31287068247"/>
    <s v="Lahore"/>
    <s v="Punjab"/>
  </r>
  <r>
    <n v="662"/>
    <x v="4"/>
    <s v="Sara Ansari"/>
    <n v="3"/>
    <s v="Child"/>
    <s v="Female"/>
    <d v="2023-07-17T00:00:00"/>
    <x v="16"/>
    <n v="-114"/>
    <s v="Tuberculosis"/>
    <n v="334602"/>
    <s v="Yes"/>
    <s v="AB-"/>
    <n v="188"/>
    <n v="48"/>
    <n v="35940597587"/>
    <s v="Rawalpindi"/>
    <s v="Khyber Pakhtunkhwa"/>
  </r>
  <r>
    <n v="762"/>
    <x v="0"/>
    <s v="Bushra Abbasi"/>
    <n v="25"/>
    <s v="Young Adult"/>
    <s v="Female"/>
    <d v="2023-08-10T00:00:00"/>
    <x v="33"/>
    <n v="-114"/>
    <s v="Hypertension"/>
    <n v="336991"/>
    <s v="Yes"/>
    <s v="AB-"/>
    <n v="199"/>
    <n v="117"/>
    <n v="33417707355"/>
    <s v="Quetta"/>
    <s v="Punjab"/>
  </r>
  <r>
    <n v="790"/>
    <x v="13"/>
    <s v="Rabia Malik"/>
    <n v="51"/>
    <s v="Senior Adult"/>
    <s v="Male"/>
    <d v="2023-05-23T00:00:00"/>
    <x v="97"/>
    <n v="-114"/>
    <s v="Hypertension"/>
    <n v="424010"/>
    <s v="Yes"/>
    <s v="A-"/>
    <n v="162"/>
    <n v="73"/>
    <n v="38149782792"/>
    <s v="Quetta"/>
    <s v="Sindh"/>
  </r>
  <r>
    <n v="1580"/>
    <x v="11"/>
    <s v="Ali Khan"/>
    <n v="13"/>
    <s v="Teenager"/>
    <s v="Female"/>
    <d v="2023-04-16T00:00:00"/>
    <x v="99"/>
    <n v="-114"/>
    <s v="COVID-19"/>
    <n v="432731"/>
    <s v="Yes"/>
    <s v="AB+"/>
    <n v="187"/>
    <n v="72"/>
    <n v="38709469958"/>
    <s v="Peshawar"/>
    <s v="Khyber Pakhtunkhwa"/>
  </r>
  <r>
    <n v="528"/>
    <x v="2"/>
    <s v="Sana Mughal"/>
    <n v="73"/>
    <s v="Senior Adult"/>
    <s v="Male"/>
    <d v="2023-08-14T00:00:00"/>
    <x v="36"/>
    <n v="-113"/>
    <s v="Hypertension"/>
    <n v="480770"/>
    <s v="Yes"/>
    <s v="AB-"/>
    <n v="162"/>
    <n v="47"/>
    <n v="33192375002"/>
    <s v="Rawalpindi"/>
    <s v="Sindh"/>
  </r>
  <r>
    <n v="530"/>
    <x v="11"/>
    <s v="Junaid Niazi"/>
    <n v="37"/>
    <s v="Middle-Aged Adults"/>
    <s v="Female"/>
    <d v="2023-01-26T00:00:00"/>
    <x v="149"/>
    <n v="-113"/>
    <s v="Diabetes"/>
    <n v="351373"/>
    <s v="No"/>
    <s v="A+"/>
    <n v="155"/>
    <n v="94"/>
    <n v="36622257632"/>
    <s v="Peshawar"/>
    <s v="Sindh"/>
  </r>
  <r>
    <n v="596"/>
    <x v="9"/>
    <s v="Saad Rizvi"/>
    <n v="31"/>
    <s v="Middle-Aged Adults"/>
    <s v="Male"/>
    <d v="2023-04-26T00:00:00"/>
    <x v="122"/>
    <n v="-113"/>
    <s v="Diabetes"/>
    <n v="138494"/>
    <s v="No"/>
    <s v="B-"/>
    <n v="168"/>
    <n v="43"/>
    <n v="37811533533"/>
    <s v="Quetta"/>
    <s v="Sindh"/>
  </r>
  <r>
    <n v="645"/>
    <x v="12"/>
    <s v="Maryam Sheikh"/>
    <n v="8"/>
    <s v="Child"/>
    <s v="Female"/>
    <d v="2023-04-15T00:00:00"/>
    <x v="102"/>
    <n v="-113"/>
    <s v="COVID-19"/>
    <n v="116193"/>
    <s v="No"/>
    <s v="O-"/>
    <n v="170"/>
    <n v="50"/>
    <n v="37888599859"/>
    <s v="Rawalpindi"/>
    <s v="Khyber Pakhtunkhwa"/>
  </r>
  <r>
    <n v="1018"/>
    <x v="11"/>
    <s v="Ali Khan"/>
    <n v="24"/>
    <s v="Young Adult"/>
    <s v="Female"/>
    <d v="2023-07-17T00:00:00"/>
    <x v="120"/>
    <n v="-113"/>
    <s v="Cancer"/>
    <n v="182746"/>
    <s v="Yes"/>
    <s v="O+"/>
    <n v="176"/>
    <n v="97"/>
    <n v="31409565143"/>
    <s v="Islamabad"/>
    <s v="Sindh"/>
  </r>
  <r>
    <n v="1126"/>
    <x v="13"/>
    <s v="Ali Syed"/>
    <n v="28"/>
    <s v="Young Adult"/>
    <s v="Male"/>
    <d v="2023-02-25T00:00:00"/>
    <x v="133"/>
    <n v="-113"/>
    <s v="Hypertension"/>
    <n v="431416"/>
    <s v="Yes"/>
    <s v="B-"/>
    <n v="185"/>
    <n v="112"/>
    <n v="38311594887"/>
    <s v="Multan"/>
    <s v="Punjab"/>
  </r>
  <r>
    <n v="1408"/>
    <x v="6"/>
    <s v="Hassan Mughal"/>
    <n v="8"/>
    <s v="Child"/>
    <s v="Female"/>
    <d v="2023-07-05T00:00:00"/>
    <x v="17"/>
    <n v="-113"/>
    <s v="Diabetes"/>
    <n v="202541"/>
    <s v="Yes"/>
    <s v="AB+"/>
    <n v="156"/>
    <n v="69"/>
    <n v="33247546590"/>
    <s v="Quetta"/>
    <s v="Balochistan"/>
  </r>
  <r>
    <n v="1434"/>
    <x v="7"/>
    <s v="Usman Hashmi"/>
    <n v="69"/>
    <s v="Senior Adult"/>
    <s v="Male"/>
    <d v="2023-05-22T00:00:00"/>
    <x v="132"/>
    <n v="-113"/>
    <s v="Tuberculosis"/>
    <n v="129610"/>
    <s v="Yes"/>
    <s v="O+"/>
    <n v="142"/>
    <n v="105"/>
    <n v="32227953974"/>
    <s v="Faisalabad"/>
    <s v="Punjab"/>
  </r>
  <r>
    <n v="1805"/>
    <x v="5"/>
    <s v="Ahmed Hashmi"/>
    <n v="83"/>
    <s v="Senior Adult"/>
    <s v="Male"/>
    <d v="2023-01-21T00:00:00"/>
    <x v="173"/>
    <n v="-113"/>
    <s v="Tuberculosis"/>
    <n v="325782"/>
    <s v="Yes"/>
    <s v="AB+"/>
    <n v="198"/>
    <n v="45"/>
    <n v="37442223533"/>
    <s v="Karachi"/>
    <s v="Balochistan"/>
  </r>
  <r>
    <n v="1914"/>
    <x v="5"/>
    <s v="Ibrahim Tariq"/>
    <n v="76"/>
    <s v="Senior Adult"/>
    <s v="Male"/>
    <d v="2023-01-25T00:00:00"/>
    <x v="167"/>
    <n v="-113"/>
    <s v="COVID-19"/>
    <n v="298580"/>
    <s v="No"/>
    <s v="AB+"/>
    <n v="149"/>
    <n v="102"/>
    <n v="33250776755"/>
    <s v="Rawalpindi"/>
    <s v="Punjab"/>
  </r>
  <r>
    <n v="1973"/>
    <x v="9"/>
    <s v="Amina Gilani"/>
    <n v="23"/>
    <s v="Young Adult"/>
    <s v="Male"/>
    <d v="2023-03-21T00:00:00"/>
    <x v="124"/>
    <n v="-113"/>
    <s v="Hypertension"/>
    <n v="242764"/>
    <s v="Yes"/>
    <s v="O-"/>
    <n v="160"/>
    <n v="112"/>
    <n v="32530641854"/>
    <s v="Karachi"/>
    <s v="Punjab"/>
  </r>
  <r>
    <n v="180"/>
    <x v="11"/>
    <s v="Ahmed Butt"/>
    <n v="42"/>
    <s v="Middle-Aged Adults"/>
    <s v="Male"/>
    <d v="2023-01-26T00:00:00"/>
    <x v="167"/>
    <n v="-112"/>
    <s v="Hypertension"/>
    <n v="262878"/>
    <s v="Yes"/>
    <s v="AB-"/>
    <n v="149"/>
    <n v="104"/>
    <n v="35269877268"/>
    <s v="Rawalpindi"/>
    <s v="Balochistan"/>
  </r>
  <r>
    <n v="760"/>
    <x v="4"/>
    <s v="Bushra Rehman"/>
    <n v="68"/>
    <s v="Senior Adult"/>
    <s v="Male"/>
    <d v="2023-01-27T00:00:00"/>
    <x v="149"/>
    <n v="-112"/>
    <s v="Malaria"/>
    <n v="378431"/>
    <s v="No"/>
    <s v="AB+"/>
    <n v="184"/>
    <n v="75"/>
    <n v="35375539432"/>
    <s v="Islamabad"/>
    <s v="Balochistan"/>
  </r>
  <r>
    <n v="1411"/>
    <x v="5"/>
    <s v="Ahmed Niazi"/>
    <n v="14"/>
    <s v="Teenager"/>
    <s v="Female"/>
    <d v="2023-09-05T00:00:00"/>
    <x v="55"/>
    <n v="-112"/>
    <s v="Malaria"/>
    <n v="117676"/>
    <s v="Yes"/>
    <s v="B-"/>
    <n v="198"/>
    <n v="61"/>
    <n v="39350512030"/>
    <s v="Multan"/>
    <s v="Punjab"/>
  </r>
  <r>
    <n v="1437"/>
    <x v="0"/>
    <s v="Khadija Malik"/>
    <n v="51"/>
    <s v="Senior Adult"/>
    <s v="Female"/>
    <d v="2023-06-16T00:00:00"/>
    <x v="76"/>
    <n v="-112"/>
    <s v="Hypertension"/>
    <n v="267412"/>
    <s v="Yes"/>
    <s v="B-"/>
    <n v="176"/>
    <n v="72"/>
    <n v="33880068956"/>
    <s v="Quetta"/>
    <s v="Punjab"/>
  </r>
  <r>
    <n v="1572"/>
    <x v="9"/>
    <s v="Mahnoor Rehman"/>
    <n v="12"/>
    <s v="Child"/>
    <s v="Male"/>
    <d v="2023-03-14T00:00:00"/>
    <x v="174"/>
    <n v="-112"/>
    <s v="Malaria"/>
    <n v="486024"/>
    <s v="No"/>
    <s v="O-"/>
    <n v="151"/>
    <n v="116"/>
    <n v="34124791887"/>
    <s v="Rawalpindi"/>
    <s v="Khyber Pakhtunkhwa"/>
  </r>
  <r>
    <n v="1936"/>
    <x v="11"/>
    <s v="Junaid Hussain"/>
    <n v="64"/>
    <s v="Senior Adult"/>
    <s v="Female"/>
    <d v="2023-05-26T00:00:00"/>
    <x v="85"/>
    <n v="-112"/>
    <s v="Diabetes"/>
    <n v="271127"/>
    <s v="Yes"/>
    <s v="O+"/>
    <n v="161"/>
    <n v="82"/>
    <n v="34492700947"/>
    <s v="Faisalabad"/>
    <s v="Khyber Pakhtunkhwa"/>
  </r>
  <r>
    <n v="480"/>
    <x v="3"/>
    <s v="Junaid Raja"/>
    <n v="82"/>
    <s v="Senior Adult"/>
    <s v="Male"/>
    <d v="2023-05-06T00:00:00"/>
    <x v="152"/>
    <n v="-111"/>
    <s v="Diabetes"/>
    <n v="342779"/>
    <s v="No"/>
    <s v="B+"/>
    <n v="169"/>
    <n v="97"/>
    <n v="37662517968"/>
    <s v="Lahore"/>
    <s v="Balochistan"/>
  </r>
  <r>
    <n v="707"/>
    <x v="4"/>
    <s v="Hira Tariq"/>
    <n v="1"/>
    <s v="Babies"/>
    <s v="Female"/>
    <d v="2023-04-18T00:00:00"/>
    <x v="123"/>
    <n v="-111"/>
    <s v="Cancer"/>
    <n v="223731"/>
    <s v="No"/>
    <s v="B-"/>
    <n v="154"/>
    <n v="103"/>
    <n v="36642686315"/>
    <s v="Lahore"/>
    <s v="Khyber Pakhtunkhwa"/>
  </r>
  <r>
    <n v="1004"/>
    <x v="2"/>
    <s v="Ibrahim Shah"/>
    <n v="42"/>
    <s v="Middle-Aged Adults"/>
    <s v="Male"/>
    <d v="2023-03-23T00:00:00"/>
    <x v="124"/>
    <n v="-111"/>
    <s v="Tuberculosis"/>
    <n v="236578"/>
    <s v="Yes"/>
    <s v="AB-"/>
    <n v="199"/>
    <n v="76"/>
    <n v="38428798778"/>
    <s v="Peshawar"/>
    <s v="Sindh"/>
  </r>
  <r>
    <n v="1019"/>
    <x v="4"/>
    <s v="Ali Butt"/>
    <n v="24"/>
    <s v="Young Adult"/>
    <s v="Male"/>
    <d v="2023-07-14T00:00:00"/>
    <x v="42"/>
    <n v="-111"/>
    <s v="Malaria"/>
    <n v="365587"/>
    <s v="No"/>
    <s v="O-"/>
    <n v="154"/>
    <n v="91"/>
    <n v="32341604450"/>
    <s v="Quetta"/>
    <s v="Punjab"/>
  </r>
  <r>
    <n v="1070"/>
    <x v="6"/>
    <s v="Hira Hussain"/>
    <n v="3"/>
    <s v="Child"/>
    <s v="Male"/>
    <d v="2023-09-07T00:00:00"/>
    <x v="25"/>
    <n v="-111"/>
    <s v="Tuberculosis"/>
    <n v="142488"/>
    <s v="No"/>
    <s v="O-"/>
    <n v="198"/>
    <n v="61"/>
    <n v="39886339093"/>
    <s v="Quetta"/>
    <s v="Khyber Pakhtunkhwa"/>
  </r>
  <r>
    <n v="1385"/>
    <x v="9"/>
    <s v="Ibrahim Chaudhry"/>
    <n v="52"/>
    <s v="Senior Adult"/>
    <s v="Female"/>
    <d v="2023-03-21T00:00:00"/>
    <x v="112"/>
    <n v="-111"/>
    <s v="Malaria"/>
    <n v="412975"/>
    <s v="Yes"/>
    <s v="O+"/>
    <n v="174"/>
    <n v="100"/>
    <n v="35597238977"/>
    <s v="Multan"/>
    <s v="Khyber Pakhtunkhwa"/>
  </r>
  <r>
    <n v="1519"/>
    <x v="5"/>
    <s v="Fahad Butt"/>
    <n v="38"/>
    <s v="Middle-Aged Adults"/>
    <s v="Female"/>
    <d v="2023-01-27T00:00:00"/>
    <x v="167"/>
    <n v="-111"/>
    <s v="Malaria"/>
    <n v="490411"/>
    <s v="Yes"/>
    <s v="A-"/>
    <n v="156"/>
    <n v="98"/>
    <n v="33600433824"/>
    <s v="Lahore"/>
    <s v="Sindh"/>
  </r>
  <r>
    <n v="1776"/>
    <x v="7"/>
    <s v="Asad Chaudhry"/>
    <n v="79"/>
    <s v="Senior Adult"/>
    <s v="Female"/>
    <d v="2023-04-24T00:00:00"/>
    <x v="175"/>
    <n v="-111"/>
    <s v="Cancer"/>
    <n v="237124"/>
    <s v="Yes"/>
    <s v="B-"/>
    <n v="196"/>
    <n v="82"/>
    <n v="36456072587"/>
    <s v="Lahore"/>
    <s v="Sindh"/>
  </r>
  <r>
    <n v="57"/>
    <x v="4"/>
    <s v="Sana Ansari"/>
    <n v="2"/>
    <s v="Babies"/>
    <s v="Male"/>
    <d v="2023-08-06T00:00:00"/>
    <x v="6"/>
    <n v="-110"/>
    <s v="Diabetes"/>
    <n v="334568"/>
    <s v="Yes"/>
    <s v="A-"/>
    <n v="149"/>
    <n v="49"/>
    <n v="38598003423"/>
    <s v="Faisalabad"/>
    <s v="Sindh"/>
  </r>
  <r>
    <n v="80"/>
    <x v="11"/>
    <s v="Junaid Kazmi"/>
    <n v="61"/>
    <s v="Senior Adult"/>
    <s v="Female"/>
    <d v="2023-04-27T00:00:00"/>
    <x v="78"/>
    <n v="-110"/>
    <s v="Diabetes"/>
    <n v="301845"/>
    <s v="No"/>
    <s v="AB+"/>
    <n v="182"/>
    <n v="110"/>
    <n v="34305227285"/>
    <s v="Lahore"/>
    <s v="Khyber Pakhtunkhwa"/>
  </r>
  <r>
    <n v="244"/>
    <x v="13"/>
    <s v="Aisha Butt"/>
    <n v="55"/>
    <s v="Senior Adult"/>
    <s v="Male"/>
    <d v="2023-01-07T00:00:00"/>
    <x v="176"/>
    <n v="-110"/>
    <s v="Tuberculosis"/>
    <n v="474626"/>
    <s v="No"/>
    <s v="AB+"/>
    <n v="178"/>
    <n v="72"/>
    <n v="36654472447"/>
    <s v="Lahore"/>
    <s v="Sindh"/>
  </r>
  <r>
    <n v="318"/>
    <x v="4"/>
    <s v="Iqra Gilani"/>
    <n v="30"/>
    <s v="Young Adult"/>
    <s v="Male"/>
    <d v="2023-06-03T00:00:00"/>
    <x v="129"/>
    <n v="-110"/>
    <s v="Hypertension"/>
    <n v="211220"/>
    <s v="No"/>
    <s v="O-"/>
    <n v="164"/>
    <n v="114"/>
    <n v="33692880957"/>
    <s v="Lahore"/>
    <s v="Balochistan"/>
  </r>
  <r>
    <n v="343"/>
    <x v="14"/>
    <s v="Hira Ashraf"/>
    <n v="44"/>
    <s v="Middle-Aged Adults"/>
    <s v="Male"/>
    <d v="2023-02-11T00:00:00"/>
    <x v="177"/>
    <n v="-110"/>
    <s v="Hypertension"/>
    <n v="250175"/>
    <s v="No"/>
    <s v="AB+"/>
    <n v="167"/>
    <n v="56"/>
    <n v="31181948605"/>
    <s v="Peshawar"/>
    <s v="Balochistan"/>
  </r>
  <r>
    <n v="884"/>
    <x v="6"/>
    <s v="Maryam Shah"/>
    <n v="93"/>
    <s v="Senior Adult"/>
    <s v="Female"/>
    <d v="2023-05-05T00:00:00"/>
    <x v="178"/>
    <n v="-110"/>
    <s v="Malaria"/>
    <n v="142577"/>
    <s v="Yes"/>
    <s v="O-"/>
    <n v="177"/>
    <n v="48"/>
    <n v="39867512998"/>
    <s v="Multan"/>
    <s v="Balochistan"/>
  </r>
  <r>
    <n v="905"/>
    <x v="8"/>
    <s v="Junaid Khan"/>
    <n v="1"/>
    <s v="Babies"/>
    <s v="Female"/>
    <d v="2023-03-24T00:00:00"/>
    <x v="124"/>
    <n v="-110"/>
    <s v="COVID-19"/>
    <n v="16092"/>
    <s v="No"/>
    <s v="O+"/>
    <n v="162"/>
    <n v="47"/>
    <n v="33393972120"/>
    <s v="Peshawar"/>
    <s v="Balochistan"/>
  </r>
  <r>
    <n v="915"/>
    <x v="14"/>
    <s v="Fahad Farooqi"/>
    <n v="71"/>
    <s v="Senior Adult"/>
    <s v="Male"/>
    <d v="2023-06-21T00:00:00"/>
    <x v="84"/>
    <n v="-110"/>
    <s v="Cancer"/>
    <n v="484598"/>
    <s v="Yes"/>
    <s v="O+"/>
    <n v="174"/>
    <n v="117"/>
    <n v="34049162879"/>
    <s v="Peshawar"/>
    <s v="Khyber Pakhtunkhwa"/>
  </r>
  <r>
    <n v="986"/>
    <x v="2"/>
    <s v="Daniyal Qureshi"/>
    <n v="79"/>
    <s v="Senior Adult"/>
    <s v="Female"/>
    <d v="2023-02-06T00:00:00"/>
    <x v="179"/>
    <n v="-110"/>
    <s v="Tuberculosis"/>
    <n v="24667"/>
    <s v="No"/>
    <s v="A-"/>
    <n v="173"/>
    <n v="60"/>
    <n v="37702273013"/>
    <s v="Quetta"/>
    <s v="Khyber Pakhtunkhwa"/>
  </r>
  <r>
    <n v="1185"/>
    <x v="5"/>
    <s v="Ahmed Hashmi"/>
    <n v="8"/>
    <s v="Child"/>
    <s v="Female"/>
    <d v="2023-04-03T00:00:00"/>
    <x v="111"/>
    <n v="-110"/>
    <s v="Cancer"/>
    <n v="174733"/>
    <s v="No"/>
    <s v="A+"/>
    <n v="144"/>
    <n v="117"/>
    <n v="37358455308"/>
    <s v="Islamabad"/>
    <s v="Khyber Pakhtunkhwa"/>
  </r>
  <r>
    <n v="943"/>
    <x v="3"/>
    <s v="Ahmed Ashraf"/>
    <n v="54"/>
    <s v="Senior Adult"/>
    <s v="Female"/>
    <d v="2023-09-01T00:00:00"/>
    <x v="34"/>
    <n v="-109"/>
    <s v="Cancer"/>
    <n v="32903"/>
    <s v="No"/>
    <s v="A-"/>
    <n v="194"/>
    <n v="57"/>
    <n v="39625439965"/>
    <s v="Karachi"/>
    <s v="Balochistan"/>
  </r>
  <r>
    <n v="1415"/>
    <x v="8"/>
    <s v="Erum Hashmi"/>
    <n v="42"/>
    <s v="Middle-Aged Adults"/>
    <s v="Female"/>
    <d v="2023-07-10T00:00:00"/>
    <x v="47"/>
    <n v="-109"/>
    <s v="Cancer"/>
    <n v="183967"/>
    <s v="Yes"/>
    <s v="B+"/>
    <n v="157"/>
    <n v="81"/>
    <n v="33903547365"/>
    <s v="Faisalabad"/>
    <s v="Balochistan"/>
  </r>
  <r>
    <n v="1522"/>
    <x v="0"/>
    <s v="Mahnoor Syed"/>
    <n v="31"/>
    <s v="Middle-Aged Adults"/>
    <s v="Male"/>
    <d v="2023-03-06T00:00:00"/>
    <x v="165"/>
    <n v="-109"/>
    <s v="Cancer"/>
    <n v="280795"/>
    <s v="No"/>
    <s v="A+"/>
    <n v="184"/>
    <n v="43"/>
    <n v="36265517382"/>
    <s v="Rawalpindi"/>
    <s v="Punjab"/>
  </r>
  <r>
    <n v="262"/>
    <x v="14"/>
    <s v="Mahnoor Zahid"/>
    <n v="12"/>
    <s v="Child"/>
    <s v="Male"/>
    <d v="2023-01-21T00:00:00"/>
    <x v="180"/>
    <n v="-108"/>
    <s v="Malaria"/>
    <n v="319757"/>
    <s v="No"/>
    <s v="O-"/>
    <n v="179"/>
    <n v="116"/>
    <n v="31816889503"/>
    <s v="Multan"/>
    <s v="Balochistan"/>
  </r>
  <r>
    <n v="443"/>
    <x v="13"/>
    <s v="Ali Mughal"/>
    <n v="51"/>
    <s v="Senior Adult"/>
    <s v="Male"/>
    <d v="2023-02-14T00:00:00"/>
    <x v="181"/>
    <n v="-108"/>
    <s v="Cancer"/>
    <n v="309925"/>
    <s v="Yes"/>
    <s v="A-"/>
    <n v="158"/>
    <n v="100"/>
    <n v="36127134184"/>
    <s v="Lahore"/>
    <s v="Khyber Pakhtunkhwa"/>
  </r>
  <r>
    <n v="1472"/>
    <x v="7"/>
    <s v="Mahnoor Tariq"/>
    <n v="67"/>
    <s v="Senior Adult"/>
    <s v="Male"/>
    <d v="2023-03-09T00:00:00"/>
    <x v="155"/>
    <n v="-108"/>
    <s v="Malaria"/>
    <n v="236758"/>
    <s v="Yes"/>
    <s v="O+"/>
    <n v="172"/>
    <n v="90"/>
    <n v="36485865806"/>
    <s v="Islamabad"/>
    <s v="Punjab"/>
  </r>
  <r>
    <n v="1559"/>
    <x v="4"/>
    <s v="Hira Butt"/>
    <n v="18"/>
    <s v="Teenager"/>
    <s v="Female"/>
    <d v="2023-05-17T00:00:00"/>
    <x v="87"/>
    <n v="-108"/>
    <s v="Hypertension"/>
    <n v="212679"/>
    <s v="No"/>
    <s v="A+"/>
    <n v="160"/>
    <n v="110"/>
    <n v="35928170846"/>
    <s v="Faisalabad"/>
    <s v="Sindh"/>
  </r>
  <r>
    <n v="1585"/>
    <x v="4"/>
    <s v="Hassan Siddiqui"/>
    <n v="52"/>
    <s v="Senior Adult"/>
    <s v="Male"/>
    <d v="2023-04-15T00:00:00"/>
    <x v="127"/>
    <n v="-108"/>
    <s v="Hypertension"/>
    <n v="287437"/>
    <s v="Yes"/>
    <s v="A+"/>
    <n v="167"/>
    <n v="63"/>
    <n v="37538552121"/>
    <s v="Lahore"/>
    <s v="Balochistan"/>
  </r>
  <r>
    <n v="1635"/>
    <x v="10"/>
    <s v="Hira Sheikh"/>
    <n v="6"/>
    <s v="Child"/>
    <s v="Female"/>
    <d v="2023-08-25T00:00:00"/>
    <x v="22"/>
    <n v="-108"/>
    <s v="Tuberculosis"/>
    <n v="338508"/>
    <s v="Yes"/>
    <s v="B+"/>
    <n v="199"/>
    <n v="56"/>
    <n v="32078034416"/>
    <s v="Faisalabad"/>
    <s v="Khyber Pakhtunkhwa"/>
  </r>
  <r>
    <n v="1702"/>
    <x v="0"/>
    <s v="Ahmed Raja"/>
    <n v="26"/>
    <s v="Young Adult"/>
    <s v="Male"/>
    <d v="2023-05-17T00:00:00"/>
    <x v="87"/>
    <n v="-108"/>
    <s v="Hypertension"/>
    <n v="309803"/>
    <s v="No"/>
    <s v="A-"/>
    <n v="148"/>
    <n v="46"/>
    <n v="39706766080"/>
    <s v="Lahore"/>
    <s v="Sindh"/>
  </r>
  <r>
    <n v="111"/>
    <x v="3"/>
    <s v="Saad Sheikh"/>
    <n v="49"/>
    <s v="Senior Adult"/>
    <s v="Male"/>
    <d v="2023-05-20T00:00:00"/>
    <x v="72"/>
    <n v="-107"/>
    <s v="Diabetes"/>
    <n v="53422"/>
    <s v="Yes"/>
    <s v="AB+"/>
    <n v="179"/>
    <n v="106"/>
    <n v="31781260140"/>
    <s v="Islamabad"/>
    <s v="Punjab"/>
  </r>
  <r>
    <n v="254"/>
    <x v="13"/>
    <s v="Ahmed Qureshi"/>
    <n v="58"/>
    <s v="Senior Adult"/>
    <s v="Male"/>
    <d v="2023-06-26T00:00:00"/>
    <x v="44"/>
    <n v="-107"/>
    <s v="COVID-19"/>
    <n v="15517"/>
    <s v="No"/>
    <s v="A-"/>
    <n v="175"/>
    <n v="55"/>
    <n v="39649013082"/>
    <s v="Karachi"/>
    <s v="Balochistan"/>
  </r>
  <r>
    <n v="444"/>
    <x v="9"/>
    <s v="Khadija Chaudhry"/>
    <n v="8"/>
    <s v="Child"/>
    <s v="Male"/>
    <d v="2023-04-23T00:00:00"/>
    <x v="99"/>
    <n v="-107"/>
    <s v="Diabetes"/>
    <n v="311211"/>
    <s v="No"/>
    <s v="O-"/>
    <n v="157"/>
    <n v="112"/>
    <n v="34904340303"/>
    <s v="Faisalabad"/>
    <s v="Punjab"/>
  </r>
  <r>
    <n v="832"/>
    <x v="5"/>
    <s v="Bushra Niazi"/>
    <n v="34"/>
    <s v="Middle-Aged Adults"/>
    <s v="Male"/>
    <d v="2023-01-16T00:00:00"/>
    <x v="182"/>
    <n v="-107"/>
    <s v="Tuberculosis"/>
    <n v="61553"/>
    <s v="Yes"/>
    <s v="A+"/>
    <n v="197"/>
    <n v="94"/>
    <n v="32543501790"/>
    <s v="Quetta"/>
    <s v="Punjab"/>
  </r>
  <r>
    <n v="857"/>
    <x v="6"/>
    <s v="Sana Abbasi"/>
    <n v="23"/>
    <s v="Young Adult"/>
    <s v="Male"/>
    <d v="2023-05-08T00:00:00"/>
    <x v="178"/>
    <n v="-107"/>
    <s v="COVID-19"/>
    <n v="48904"/>
    <s v="No"/>
    <s v="B-"/>
    <n v="195"/>
    <n v="94"/>
    <n v="33251873900"/>
    <s v="Karachi"/>
    <s v="Balochistan"/>
  </r>
  <r>
    <n v="1802"/>
    <x v="5"/>
    <s v="Rabia Malik"/>
    <n v="73"/>
    <s v="Senior Adult"/>
    <s v="Female"/>
    <d v="2023-08-07T00:00:00"/>
    <x v="14"/>
    <n v="-107"/>
    <s v="COVID-19"/>
    <n v="122032"/>
    <s v="No"/>
    <s v="A-"/>
    <n v="143"/>
    <n v="66"/>
    <n v="35033000677"/>
    <s v="Multan"/>
    <s v="Balochistan"/>
  </r>
  <r>
    <n v="1999"/>
    <x v="14"/>
    <s v="Hassan Farooqi"/>
    <n v="60"/>
    <s v="Senior Adult"/>
    <s v="Male"/>
    <d v="2023-09-11T00:00:00"/>
    <x v="25"/>
    <n v="-107"/>
    <s v="Tuberculosis"/>
    <n v="338865"/>
    <s v="Yes"/>
    <s v="O+"/>
    <n v="151"/>
    <n v="116"/>
    <n v="38390114480"/>
    <s v="Quetta"/>
    <s v="Khyber Pakhtunkhwa"/>
  </r>
  <r>
    <n v="1125"/>
    <x v="2"/>
    <s v="Maryam Farooqi"/>
    <n v="43"/>
    <s v="Middle-Aged Adults"/>
    <s v="Female"/>
    <d v="2023-04-04T00:00:00"/>
    <x v="107"/>
    <n v="-106"/>
    <s v="Cancer"/>
    <n v="380380"/>
    <s v="Yes"/>
    <s v="AB-"/>
    <n v="199"/>
    <n v="100"/>
    <n v="32613533524"/>
    <s v="Faisalabad"/>
    <s v="Khyber Pakhtunkhwa"/>
  </r>
  <r>
    <n v="1597"/>
    <x v="9"/>
    <s v="Khadija Hussain"/>
    <n v="13"/>
    <s v="Teenager"/>
    <s v="Female"/>
    <d v="2023-02-19T00:00:00"/>
    <x v="138"/>
    <n v="-106"/>
    <s v="Diabetes"/>
    <n v="205018"/>
    <s v="No"/>
    <s v="AB+"/>
    <n v="145"/>
    <n v="93"/>
    <n v="39462755599"/>
    <s v="Peshawar"/>
    <s v="Sindh"/>
  </r>
  <r>
    <n v="1700"/>
    <x v="12"/>
    <s v="Mahnoor Rehman"/>
    <n v="4"/>
    <s v="Child"/>
    <s v="Female"/>
    <d v="2023-03-05T00:00:00"/>
    <x v="143"/>
    <n v="-106"/>
    <s v="Diabetes"/>
    <n v="26663"/>
    <s v="Yes"/>
    <s v="B-"/>
    <n v="174"/>
    <n v="52"/>
    <n v="32594518835"/>
    <s v="Faisalabad"/>
    <s v="Balochistan"/>
  </r>
  <r>
    <n v="1989"/>
    <x v="3"/>
    <s v="Usman Gilani"/>
    <n v="29"/>
    <s v="Young Adult"/>
    <s v="Female"/>
    <d v="2023-06-05T00:00:00"/>
    <x v="90"/>
    <n v="-106"/>
    <s v="Cancer"/>
    <n v="436941"/>
    <s v="No"/>
    <s v="AB+"/>
    <n v="197"/>
    <n v="48"/>
    <n v="39641585420"/>
    <s v="Quetta"/>
    <s v="Punjab"/>
  </r>
  <r>
    <n v="1139"/>
    <x v="1"/>
    <s v="Asad Malik"/>
    <n v="81"/>
    <s v="Senior Adult"/>
    <s v="Male"/>
    <d v="2023-05-01T00:00:00"/>
    <x v="113"/>
    <n v="-105"/>
    <s v="Malaria"/>
    <n v="354226"/>
    <s v="No"/>
    <s v="B+"/>
    <n v="151"/>
    <n v="40"/>
    <n v="39491495048"/>
    <s v="Multan"/>
    <s v="Balochistan"/>
  </r>
  <r>
    <n v="1558"/>
    <x v="1"/>
    <s v="Usman Zahid"/>
    <n v="23"/>
    <s v="Young Adult"/>
    <s v="Female"/>
    <d v="2023-05-09T00:00:00"/>
    <x v="150"/>
    <n v="-105"/>
    <s v="COVID-19"/>
    <n v="24799"/>
    <s v="No"/>
    <s v="A-"/>
    <n v="181"/>
    <n v="115"/>
    <n v="35203212620"/>
    <s v="Islamabad"/>
    <s v="Khyber Pakhtunkhwa"/>
  </r>
  <r>
    <n v="17"/>
    <x v="14"/>
    <s v="Daniyal Tariq"/>
    <n v="8"/>
    <s v="Child"/>
    <s v="Female"/>
    <d v="2023-07-24T00:00:00"/>
    <x v="15"/>
    <n v="-104"/>
    <s v="Hypertension"/>
    <n v="130265"/>
    <s v="Yes"/>
    <s v="AB+"/>
    <n v="195"/>
    <n v="58"/>
    <n v="38311344339"/>
    <s v="Quetta"/>
    <s v="Sindh"/>
  </r>
  <r>
    <n v="310"/>
    <x v="13"/>
    <s v="Ali Ansari"/>
    <n v="25"/>
    <s v="Young Adult"/>
    <s v="Female"/>
    <d v="2023-08-15T00:00:00"/>
    <x v="13"/>
    <n v="-104"/>
    <s v="Cancer"/>
    <n v="490812"/>
    <s v="Yes"/>
    <s v="A+"/>
    <n v="144"/>
    <n v="51"/>
    <n v="38262800969"/>
    <s v="Quetta"/>
    <s v="Punjab"/>
  </r>
  <r>
    <n v="511"/>
    <x v="10"/>
    <s v="Ali Shah"/>
    <n v="100"/>
    <s v="Senior Adult"/>
    <s v="Male"/>
    <d v="2023-09-05T00:00:00"/>
    <x v="24"/>
    <n v="-104"/>
    <s v="Cancer"/>
    <n v="330173"/>
    <s v="Yes"/>
    <s v="B+"/>
    <n v="191"/>
    <n v="105"/>
    <n v="37657492317"/>
    <s v="Lahore"/>
    <s v="Sindh"/>
  </r>
  <r>
    <n v="1469"/>
    <x v="10"/>
    <s v="Saad Rehman"/>
    <n v="43"/>
    <s v="Middle-Aged Adults"/>
    <s v="Female"/>
    <d v="2023-05-06T00:00:00"/>
    <x v="88"/>
    <n v="-104"/>
    <s v="COVID-19"/>
    <n v="6550"/>
    <s v="Yes"/>
    <s v="O+"/>
    <n v="147"/>
    <n v="93"/>
    <n v="34019113970"/>
    <s v="Multan"/>
    <s v="Sindh"/>
  </r>
  <r>
    <n v="175"/>
    <x v="5"/>
    <s v="Aisha Siddiqui"/>
    <n v="77"/>
    <s v="Senior Adult"/>
    <s v="Male"/>
    <d v="2023-08-24T00:00:00"/>
    <x v="36"/>
    <n v="-103"/>
    <s v="Cancer"/>
    <n v="213889"/>
    <s v="Yes"/>
    <s v="AB+"/>
    <n v="181"/>
    <n v="48"/>
    <n v="35082816568"/>
    <s v="Multan"/>
    <s v="Khyber Pakhtunkhwa"/>
  </r>
  <r>
    <n v="765"/>
    <x v="7"/>
    <s v="Mahnoor Syed"/>
    <n v="30"/>
    <s v="Young Adult"/>
    <s v="Male"/>
    <d v="2023-03-08T00:00:00"/>
    <x v="143"/>
    <n v="-103"/>
    <s v="COVID-19"/>
    <n v="455836"/>
    <s v="No"/>
    <s v="AB+"/>
    <n v="185"/>
    <n v="60"/>
    <n v="36165818169"/>
    <s v="Islamabad"/>
    <s v="Balochistan"/>
  </r>
  <r>
    <n v="972"/>
    <x v="12"/>
    <s v="Ahmed Chaudhry"/>
    <n v="93"/>
    <s v="Senior Adult"/>
    <s v="Male"/>
    <d v="2023-04-02T00:00:00"/>
    <x v="137"/>
    <n v="-103"/>
    <s v="Diabetes"/>
    <n v="442349"/>
    <s v="Yes"/>
    <s v="O-"/>
    <n v="142"/>
    <n v="75"/>
    <n v="32819732590"/>
    <s v="Lahore"/>
    <s v="Khyber Pakhtunkhwa"/>
  </r>
  <r>
    <n v="1135"/>
    <x v="10"/>
    <s v="Ali Jafri"/>
    <n v="12"/>
    <s v="Child"/>
    <s v="Female"/>
    <d v="2023-06-01T00:00:00"/>
    <x v="132"/>
    <n v="-103"/>
    <s v="Cancer"/>
    <n v="457321"/>
    <s v="No"/>
    <s v="O-"/>
    <n v="140"/>
    <n v="93"/>
    <n v="35087100679"/>
    <s v="Faisalabad"/>
    <s v="Punjab"/>
  </r>
  <r>
    <n v="1146"/>
    <x v="2"/>
    <s v="Ahmed Raja"/>
    <n v="50"/>
    <s v="Senior Adult"/>
    <s v="Female"/>
    <d v="2023-01-23T00:00:00"/>
    <x v="183"/>
    <n v="-103"/>
    <s v="COVID-19"/>
    <n v="168219"/>
    <s v="No"/>
    <s v="AB+"/>
    <n v="140"/>
    <n v="98"/>
    <n v="37832353284"/>
    <s v="Faisalabad"/>
    <s v="Balochistan"/>
  </r>
  <r>
    <n v="1786"/>
    <x v="9"/>
    <s v="Ali Sheikh"/>
    <n v="13"/>
    <s v="Teenager"/>
    <s v="Female"/>
    <d v="2023-07-06T00:00:00"/>
    <x v="37"/>
    <n v="-103"/>
    <s v="Tuberculosis"/>
    <n v="183666"/>
    <s v="No"/>
    <s v="A-"/>
    <n v="180"/>
    <n v="50"/>
    <n v="37625127947"/>
    <s v="Rawalpindi"/>
    <s v="Punjab"/>
  </r>
  <r>
    <n v="1251"/>
    <x v="10"/>
    <s v="Iqra Hussain"/>
    <n v="82"/>
    <s v="Senior Adult"/>
    <s v="Female"/>
    <d v="2023-01-23T00:00:00"/>
    <x v="168"/>
    <n v="-102"/>
    <s v="Malaria"/>
    <n v="364346"/>
    <s v="No"/>
    <s v="B-"/>
    <n v="181"/>
    <n v="40"/>
    <n v="35939059030"/>
    <s v="Peshawar"/>
    <s v="Khyber Pakhtunkhwa"/>
  </r>
  <r>
    <n v="1632"/>
    <x v="0"/>
    <s v="Usman Chaudhry"/>
    <n v="96"/>
    <s v="Senior Adult"/>
    <s v="Female"/>
    <d v="2023-06-07T00:00:00"/>
    <x v="91"/>
    <n v="-102"/>
    <s v="Diabetes"/>
    <n v="20255"/>
    <s v="Yes"/>
    <s v="B-"/>
    <n v="177"/>
    <n v="53"/>
    <n v="38694858249"/>
    <s v="Rawalpindi"/>
    <s v="Sindh"/>
  </r>
  <r>
    <n v="591"/>
    <x v="1"/>
    <s v="Asad Khan"/>
    <n v="20"/>
    <s v="Young Adult"/>
    <s v="Female"/>
    <d v="2023-04-26T00:00:00"/>
    <x v="83"/>
    <n v="-101"/>
    <s v="COVID-19"/>
    <n v="279980"/>
    <s v="Yes"/>
    <s v="AB-"/>
    <n v="158"/>
    <n v="73"/>
    <n v="38062551883"/>
    <s v="Islamabad"/>
    <s v="Balochistan"/>
  </r>
  <r>
    <n v="837"/>
    <x v="8"/>
    <s v="Ahmed Hussain"/>
    <n v="37"/>
    <s v="Middle-Aged Adults"/>
    <s v="Male"/>
    <d v="2023-06-13T00:00:00"/>
    <x v="74"/>
    <n v="-101"/>
    <s v="Malaria"/>
    <n v="362865"/>
    <s v="No"/>
    <s v="O+"/>
    <n v="164"/>
    <n v="106"/>
    <n v="32630182494"/>
    <s v="Karachi"/>
    <s v="Sindh"/>
  </r>
  <r>
    <n v="1247"/>
    <x v="13"/>
    <s v="Asad Syed"/>
    <n v="100"/>
    <s v="Senior Adult"/>
    <s v="Female"/>
    <d v="2023-02-13T00:00:00"/>
    <x v="164"/>
    <n v="-101"/>
    <s v="Hypertension"/>
    <n v="94950"/>
    <s v="No"/>
    <s v="A-"/>
    <n v="193"/>
    <n v="40"/>
    <n v="32094395570"/>
    <s v="Quetta"/>
    <s v="Sindh"/>
  </r>
  <r>
    <n v="1278"/>
    <x v="11"/>
    <s v="Amina Farooqi"/>
    <n v="31"/>
    <s v="Middle-Aged Adults"/>
    <s v="Male"/>
    <d v="2023-04-23T00:00:00"/>
    <x v="184"/>
    <n v="-101"/>
    <s v="Diabetes"/>
    <n v="30433"/>
    <s v="No"/>
    <s v="AB-"/>
    <n v="156"/>
    <n v="107"/>
    <n v="33365661586"/>
    <s v="Rawalpindi"/>
    <s v="Balochistan"/>
  </r>
  <r>
    <n v="1565"/>
    <x v="10"/>
    <s v="Saad Mughal"/>
    <n v="3"/>
    <s v="Child"/>
    <s v="Male"/>
    <d v="2023-05-06T00:00:00"/>
    <x v="78"/>
    <n v="-101"/>
    <s v="Tuberculosis"/>
    <n v="115645"/>
    <s v="Yes"/>
    <s v="O-"/>
    <n v="172"/>
    <n v="110"/>
    <n v="39663614440"/>
    <s v="Lahore"/>
    <s v="Punjab"/>
  </r>
  <r>
    <n v="1977"/>
    <x v="0"/>
    <s v="Bushra Kazmi"/>
    <n v="36"/>
    <s v="Middle-Aged Adults"/>
    <s v="Female"/>
    <d v="2023-04-02T00:00:00"/>
    <x v="124"/>
    <n v="-101"/>
    <s v="Tuberculosis"/>
    <n v="392274"/>
    <s v="Yes"/>
    <s v="AB+"/>
    <n v="150"/>
    <n v="62"/>
    <n v="37915400050"/>
    <s v="Karachi"/>
    <s v="Sindh"/>
  </r>
  <r>
    <n v="123"/>
    <x v="4"/>
    <s v="Rabia Gilani"/>
    <n v="53"/>
    <s v="Senior Adult"/>
    <s v="Female"/>
    <d v="2023-05-16T00:00:00"/>
    <x v="125"/>
    <n v="-100"/>
    <s v="Diabetes"/>
    <n v="353778"/>
    <s v="No"/>
    <s v="B+"/>
    <n v="150"/>
    <n v="96"/>
    <n v="34057552237"/>
    <s v="Multan"/>
    <s v="Punjab"/>
  </r>
  <r>
    <n v="935"/>
    <x v="10"/>
    <s v="Rabia Sheikh"/>
    <n v="52"/>
    <s v="Senior Adult"/>
    <s v="Female"/>
    <d v="2023-08-03T00:00:00"/>
    <x v="86"/>
    <n v="-100"/>
    <s v="Cancer"/>
    <n v="416390"/>
    <s v="Yes"/>
    <s v="B+"/>
    <n v="164"/>
    <n v="53"/>
    <n v="36609049354"/>
    <s v="Islamabad"/>
    <s v="Sindh"/>
  </r>
  <r>
    <n v="1252"/>
    <x v="6"/>
    <s v="Ibrahim Ansari"/>
    <n v="63"/>
    <s v="Senior Adult"/>
    <s v="Female"/>
    <d v="2023-01-24T00:00:00"/>
    <x v="162"/>
    <n v="-100"/>
    <s v="Malaria"/>
    <n v="194794"/>
    <s v="Yes"/>
    <s v="O+"/>
    <n v="156"/>
    <n v="95"/>
    <n v="38471191319"/>
    <s v="Peshawar"/>
    <s v="Punjab"/>
  </r>
  <r>
    <n v="1630"/>
    <x v="14"/>
    <s v="Sara Siddiqui"/>
    <n v="83"/>
    <s v="Senior Adult"/>
    <s v="Female"/>
    <d v="2023-02-27T00:00:00"/>
    <x v="151"/>
    <n v="-100"/>
    <s v="Tuberculosis"/>
    <n v="11403"/>
    <s v="Yes"/>
    <s v="AB-"/>
    <n v="195"/>
    <n v="80"/>
    <n v="31418369415"/>
    <s v="Faisalabad"/>
    <s v="Balochistan"/>
  </r>
  <r>
    <n v="1684"/>
    <x v="1"/>
    <s v="Amina Ansari"/>
    <n v="97"/>
    <s v="Senior Adult"/>
    <s v="Male"/>
    <d v="2023-08-26T00:00:00"/>
    <x v="29"/>
    <n v="-100"/>
    <s v="Cancer"/>
    <n v="421762"/>
    <s v="Yes"/>
    <s v="AB-"/>
    <n v="177"/>
    <n v="115"/>
    <n v="35142083702"/>
    <s v="Quetta"/>
    <s v="Balochistan"/>
  </r>
  <r>
    <n v="1998"/>
    <x v="1"/>
    <s v="Amina Qureshi"/>
    <n v="98"/>
    <s v="Senior Adult"/>
    <s v="Female"/>
    <d v="2023-06-03T00:00:00"/>
    <x v="67"/>
    <n v="-100"/>
    <s v="COVID-19"/>
    <n v="136213"/>
    <s v="Yes"/>
    <s v="B+"/>
    <n v="163"/>
    <n v="88"/>
    <n v="37870570657"/>
    <s v="Rawalpindi"/>
    <s v="Punjab"/>
  </r>
  <r>
    <n v="150"/>
    <x v="13"/>
    <s v="Hassan Malik"/>
    <n v="12"/>
    <s v="Child"/>
    <s v="Male"/>
    <d v="2023-02-12T00:00:00"/>
    <x v="185"/>
    <n v="-99"/>
    <s v="Malaria"/>
    <n v="55694"/>
    <s v="Yes"/>
    <s v="B+"/>
    <n v="147"/>
    <n v="68"/>
    <n v="33780971543"/>
    <s v="Karachi"/>
    <s v="Khyber Pakhtunkhwa"/>
  </r>
  <r>
    <n v="245"/>
    <x v="3"/>
    <s v="Hira Malik"/>
    <n v="66"/>
    <s v="Senior Adult"/>
    <s v="Female"/>
    <d v="2023-05-16T00:00:00"/>
    <x v="178"/>
    <n v="-99"/>
    <s v="Malaria"/>
    <n v="105534"/>
    <s v="Yes"/>
    <s v="B+"/>
    <n v="183"/>
    <n v="77"/>
    <n v="38964649836"/>
    <s v="Peshawar"/>
    <s v="Sindh"/>
  </r>
  <r>
    <n v="665"/>
    <x v="1"/>
    <s v="Sadia Gilani"/>
    <n v="31"/>
    <s v="Middle-Aged Adults"/>
    <s v="Male"/>
    <d v="2023-04-12T00:00:00"/>
    <x v="119"/>
    <n v="-99"/>
    <s v="Cancer"/>
    <n v="460701"/>
    <s v="No"/>
    <s v="B+"/>
    <n v="153"/>
    <n v="64"/>
    <n v="33885056913"/>
    <s v="Peshawar"/>
    <s v="Balochistan"/>
  </r>
  <r>
    <n v="1084"/>
    <x v="2"/>
    <s v="Ibrahim Sheikh"/>
    <n v="61"/>
    <s v="Senior Adult"/>
    <s v="Female"/>
    <d v="2023-05-05T00:00:00"/>
    <x v="128"/>
    <n v="-99"/>
    <s v="Tuberculosis"/>
    <n v="479315"/>
    <s v="Yes"/>
    <s v="O+"/>
    <n v="174"/>
    <n v="40"/>
    <n v="31955229773"/>
    <s v="Lahore"/>
    <s v="Sindh"/>
  </r>
  <r>
    <n v="1141"/>
    <x v="11"/>
    <s v="Maryam Jafri"/>
    <n v="4"/>
    <s v="Child"/>
    <s v="Male"/>
    <d v="2023-02-27T00:00:00"/>
    <x v="186"/>
    <n v="-99"/>
    <s v="Tuberculosis"/>
    <n v="438545"/>
    <s v="No"/>
    <s v="AB+"/>
    <n v="192"/>
    <n v="107"/>
    <n v="32806304155"/>
    <s v="Peshawar"/>
    <s v="Balochistan"/>
  </r>
  <r>
    <n v="1426"/>
    <x v="5"/>
    <s v="Maryam Rizvi"/>
    <n v="79"/>
    <s v="Senior Adult"/>
    <s v="Female"/>
    <d v="2023-06-24T00:00:00"/>
    <x v="93"/>
    <n v="-99"/>
    <s v="Malaria"/>
    <n v="141300"/>
    <s v="Yes"/>
    <s v="B+"/>
    <n v="169"/>
    <n v="82"/>
    <n v="38405069053"/>
    <s v="Islamabad"/>
    <s v="Balochistan"/>
  </r>
  <r>
    <n v="611"/>
    <x v="0"/>
    <s v="Khadija Kazmi"/>
    <n v="62"/>
    <s v="Senior Adult"/>
    <s v="Male"/>
    <d v="2023-02-01T00:00:00"/>
    <x v="187"/>
    <n v="-98"/>
    <s v="Tuberculosis"/>
    <n v="421252"/>
    <s v="Yes"/>
    <s v="A+"/>
    <n v="187"/>
    <n v="65"/>
    <n v="34305347770"/>
    <s v="Peshawar"/>
    <s v="Balochistan"/>
  </r>
  <r>
    <n v="405"/>
    <x v="5"/>
    <s v="Sadia Rehman"/>
    <n v="26"/>
    <s v="Young Adult"/>
    <s v="Female"/>
    <d v="2023-02-28T00:00:00"/>
    <x v="138"/>
    <n v="-97"/>
    <s v="Malaria"/>
    <n v="332079"/>
    <s v="Yes"/>
    <s v="O-"/>
    <n v="199"/>
    <n v="69"/>
    <n v="31132921128"/>
    <s v="Faisalabad"/>
    <s v="Punjab"/>
  </r>
  <r>
    <n v="430"/>
    <x v="8"/>
    <s v="Fahad Jafri"/>
    <n v="44"/>
    <s v="Middle-Aged Adults"/>
    <s v="Female"/>
    <d v="2023-03-15T00:00:00"/>
    <x v="188"/>
    <n v="-97"/>
    <s v="Cancer"/>
    <n v="259375"/>
    <s v="Yes"/>
    <s v="AB+"/>
    <n v="154"/>
    <n v="73"/>
    <n v="39420948471"/>
    <s v="Multan"/>
    <s v="Punjab"/>
  </r>
  <r>
    <n v="439"/>
    <x v="5"/>
    <s v="Mahnoor Qureshi"/>
    <n v="32"/>
    <s v="Middle-Aged Adults"/>
    <s v="Female"/>
    <d v="2023-04-15T00:00:00"/>
    <x v="117"/>
    <n v="-97"/>
    <s v="Hypertension"/>
    <n v="201411"/>
    <s v="Yes"/>
    <s v="A-"/>
    <n v="141"/>
    <n v="111"/>
    <n v="32452089706"/>
    <s v="Rawalpindi"/>
    <s v="Punjab"/>
  </r>
  <r>
    <n v="466"/>
    <x v="2"/>
    <s v="Sadia Rehman"/>
    <n v="22"/>
    <s v="Young Adult"/>
    <s v="Male"/>
    <d v="2023-08-01T00:00:00"/>
    <x v="41"/>
    <n v="-97"/>
    <s v="Malaria"/>
    <n v="47146"/>
    <s v="No"/>
    <s v="A-"/>
    <n v="175"/>
    <n v="111"/>
    <n v="32872149925"/>
    <s v="Multan"/>
    <s v="Punjab"/>
  </r>
  <r>
    <n v="722"/>
    <x v="12"/>
    <s v="Fatima Butt"/>
    <n v="67"/>
    <s v="Senior Adult"/>
    <s v="Female"/>
    <d v="2023-01-24T00:00:00"/>
    <x v="166"/>
    <n v="-97"/>
    <s v="Cancer"/>
    <n v="421175"/>
    <s v="No"/>
    <s v="O+"/>
    <n v="155"/>
    <n v="74"/>
    <n v="34614402123"/>
    <s v="Rawalpindi"/>
    <s v="Sindh"/>
  </r>
  <r>
    <n v="515"/>
    <x v="9"/>
    <s v="Hira Sheikh"/>
    <n v="14"/>
    <s v="Teenager"/>
    <s v="Female"/>
    <d v="2023-06-18T00:00:00"/>
    <x v="74"/>
    <n v="-96"/>
    <s v="Diabetes"/>
    <n v="429088"/>
    <s v="No"/>
    <s v="O-"/>
    <n v="171"/>
    <n v="105"/>
    <n v="32364630145"/>
    <s v="Rawalpindi"/>
    <s v="Balochistan"/>
  </r>
  <r>
    <n v="1761"/>
    <x v="11"/>
    <s v="Hira Malik"/>
    <n v="39"/>
    <s v="Middle-Aged Adults"/>
    <s v="Female"/>
    <d v="2023-08-28T00:00:00"/>
    <x v="33"/>
    <n v="-96"/>
    <s v="Malaria"/>
    <n v="377919"/>
    <s v="No"/>
    <s v="AB+"/>
    <n v="195"/>
    <n v="90"/>
    <n v="37533593355"/>
    <s v="Lahore"/>
    <s v="Punjab"/>
  </r>
  <r>
    <n v="1988"/>
    <x v="0"/>
    <s v="Fatima Zahid"/>
    <n v="52"/>
    <s v="Senior Adult"/>
    <s v="Female"/>
    <d v="2023-06-12T00:00:00"/>
    <x v="61"/>
    <n v="-96"/>
    <s v="Diabetes"/>
    <n v="137575"/>
    <s v="Yes"/>
    <s v="A-"/>
    <n v="171"/>
    <n v="107"/>
    <n v="35561089172"/>
    <s v="Rawalpindi"/>
    <s v="Sindh"/>
  </r>
  <r>
    <n v="568"/>
    <x v="6"/>
    <s v="Maryam Zahid"/>
    <n v="36"/>
    <s v="Middle-Aged Adults"/>
    <s v="Male"/>
    <d v="2023-01-10T00:00:00"/>
    <x v="189"/>
    <n v="-95"/>
    <s v="COVID-19"/>
    <n v="33922"/>
    <s v="Yes"/>
    <s v="A+"/>
    <n v="170"/>
    <n v="115"/>
    <n v="37374035070"/>
    <s v="Peshawar"/>
    <s v="Punjab"/>
  </r>
  <r>
    <n v="981"/>
    <x v="4"/>
    <s v="Khadija Tariq"/>
    <n v="59"/>
    <s v="Senior Adult"/>
    <s v="Male"/>
    <d v="2023-04-14T00:00:00"/>
    <x v="190"/>
    <n v="-95"/>
    <s v="COVID-19"/>
    <n v="225116"/>
    <s v="No"/>
    <s v="B-"/>
    <n v="195"/>
    <n v="104"/>
    <n v="32034645231"/>
    <s v="Lahore"/>
    <s v="Khyber Pakhtunkhwa"/>
  </r>
  <r>
    <n v="1096"/>
    <x v="7"/>
    <s v="Rabia Ashraf"/>
    <n v="61"/>
    <s v="Senior Adult"/>
    <s v="Female"/>
    <d v="2023-03-08T00:00:00"/>
    <x v="145"/>
    <n v="-95"/>
    <s v="Hypertension"/>
    <n v="51472"/>
    <s v="No"/>
    <s v="B-"/>
    <n v="194"/>
    <n v="75"/>
    <n v="39979547729"/>
    <s v="Quetta"/>
    <s v="Khyber Pakhtunkhwa"/>
  </r>
  <r>
    <n v="1369"/>
    <x v="8"/>
    <s v="Noman Abbasi"/>
    <n v="47"/>
    <s v="Senior Adult"/>
    <s v="Female"/>
    <d v="2023-02-06T00:00:00"/>
    <x v="191"/>
    <n v="-95"/>
    <s v="Cancer"/>
    <n v="171828"/>
    <s v="No"/>
    <s v="A+"/>
    <n v="182"/>
    <n v="107"/>
    <n v="33903669319"/>
    <s v="Quetta"/>
    <s v="Punjab"/>
  </r>
  <r>
    <n v="374"/>
    <x v="4"/>
    <s v="Hira Mughal"/>
    <n v="24"/>
    <s v="Young Adult"/>
    <s v="Male"/>
    <d v="2023-09-19T00:00:00"/>
    <x v="27"/>
    <n v="-94"/>
    <s v="Hypertension"/>
    <n v="385112"/>
    <s v="Yes"/>
    <s v="A-"/>
    <n v="141"/>
    <n v="106"/>
    <n v="33142788041"/>
    <s v="Lahore"/>
    <s v="Sindh"/>
  </r>
  <r>
    <n v="451"/>
    <x v="8"/>
    <s v="Ahmed Abbasi"/>
    <n v="7"/>
    <s v="Child"/>
    <s v="Female"/>
    <d v="2023-03-10T00:00:00"/>
    <x v="145"/>
    <n v="-93"/>
    <s v="Cancer"/>
    <n v="357051"/>
    <s v="Yes"/>
    <s v="B+"/>
    <n v="166"/>
    <n v="96"/>
    <n v="37914099365"/>
    <s v="Quetta"/>
    <s v="Sindh"/>
  </r>
  <r>
    <n v="701"/>
    <x v="9"/>
    <s v="Junaid Rizvi"/>
    <n v="41"/>
    <s v="Middle-Aged Adults"/>
    <s v="Female"/>
    <d v="2023-06-24T00:00:00"/>
    <x v="45"/>
    <n v="-93"/>
    <s v="Cancer"/>
    <n v="64420"/>
    <s v="No"/>
    <s v="A+"/>
    <n v="192"/>
    <n v="62"/>
    <n v="39438152613"/>
    <s v="Karachi"/>
    <s v="Sindh"/>
  </r>
  <r>
    <n v="896"/>
    <x v="14"/>
    <s v="Junaid Sheikh"/>
    <n v="4"/>
    <s v="Child"/>
    <s v="Male"/>
    <d v="2023-07-26T00:00:00"/>
    <x v="47"/>
    <n v="-93"/>
    <s v="Cancer"/>
    <n v="218965"/>
    <s v="No"/>
    <s v="A-"/>
    <n v="194"/>
    <n v="87"/>
    <n v="31252974288"/>
    <s v="Karachi"/>
    <s v="Punjab"/>
  </r>
  <r>
    <n v="1207"/>
    <x v="13"/>
    <s v="Asad Qureshi"/>
    <n v="68"/>
    <s v="Senior Adult"/>
    <s v="Female"/>
    <d v="2023-07-10T00:00:00"/>
    <x v="44"/>
    <n v="-93"/>
    <s v="Tuberculosis"/>
    <n v="223146"/>
    <s v="No"/>
    <s v="AB+"/>
    <n v="160"/>
    <n v="62"/>
    <n v="37084945942"/>
    <s v="Lahore"/>
    <s v="Khyber Pakhtunkhwa"/>
  </r>
  <r>
    <n v="1201"/>
    <x v="11"/>
    <s v="Aisha Ashraf"/>
    <n v="94"/>
    <s v="Senior Adult"/>
    <s v="Male"/>
    <d v="2023-04-08T00:00:00"/>
    <x v="118"/>
    <n v="-92"/>
    <s v="Cancer"/>
    <n v="490777"/>
    <s v="No"/>
    <s v="AB-"/>
    <n v="167"/>
    <n v="79"/>
    <n v="34483262013"/>
    <s v="Quetta"/>
    <s v="Sindh"/>
  </r>
  <r>
    <n v="1382"/>
    <x v="6"/>
    <s v="Khadija Shah"/>
    <n v="96"/>
    <s v="Senior Adult"/>
    <s v="Female"/>
    <d v="2023-08-21T00:00:00"/>
    <x v="43"/>
    <n v="-92"/>
    <s v="Hypertension"/>
    <n v="455995"/>
    <s v="No"/>
    <s v="A-"/>
    <n v="155"/>
    <n v="45"/>
    <n v="33748128190"/>
    <s v="Lahore"/>
    <s v="Sindh"/>
  </r>
  <r>
    <n v="1789"/>
    <x v="8"/>
    <s v="Saad Gilani"/>
    <n v="45"/>
    <s v="Middle-Aged Adults"/>
    <s v="Female"/>
    <d v="2023-07-01T00:00:00"/>
    <x v="93"/>
    <n v="-92"/>
    <s v="Tuberculosis"/>
    <n v="470072"/>
    <s v="No"/>
    <s v="O-"/>
    <n v="146"/>
    <n v="47"/>
    <n v="36280396039"/>
    <s v="Quetta"/>
    <s v="Khyber Pakhtunkhwa"/>
  </r>
  <r>
    <n v="41"/>
    <x v="5"/>
    <s v="Saad Mughal"/>
    <n v="61"/>
    <s v="Senior Adult"/>
    <s v="Female"/>
    <d v="2023-07-18T00:00:00"/>
    <x v="37"/>
    <n v="-91"/>
    <s v="COVID-19"/>
    <n v="337925"/>
    <s v="No"/>
    <s v="AB-"/>
    <n v="199"/>
    <n v="66"/>
    <n v="36024408373"/>
    <s v="Islamabad"/>
    <s v="Khyber Pakhtunkhwa"/>
  </r>
  <r>
    <n v="1079"/>
    <x v="5"/>
    <s v="Sana Zahid"/>
    <n v="79"/>
    <s v="Senior Adult"/>
    <s v="Female"/>
    <d v="2023-02-20T00:00:00"/>
    <x v="185"/>
    <n v="-91"/>
    <s v="Cancer"/>
    <n v="300019"/>
    <s v="No"/>
    <s v="O-"/>
    <n v="198"/>
    <n v="60"/>
    <n v="36936528305"/>
    <s v="Rawalpindi"/>
    <s v="Balochistan"/>
  </r>
  <r>
    <n v="1516"/>
    <x v="13"/>
    <s v="Erum Gilani"/>
    <n v="22"/>
    <s v="Young Adult"/>
    <s v="Female"/>
    <d v="2023-01-03T00:00:00"/>
    <x v="192"/>
    <n v="-91"/>
    <s v="Malaria"/>
    <n v="154791"/>
    <s v="Yes"/>
    <s v="O-"/>
    <n v="163"/>
    <n v="78"/>
    <n v="33206181587"/>
    <s v="Rawalpindi"/>
    <s v="Khyber Pakhtunkhwa"/>
  </r>
  <r>
    <n v="457"/>
    <x v="0"/>
    <s v="Daniyal Hashmi"/>
    <n v="65"/>
    <s v="Senior Adult"/>
    <s v="Female"/>
    <d v="2023-01-16T00:00:00"/>
    <x v="193"/>
    <n v="-90"/>
    <s v="Malaria"/>
    <n v="102771"/>
    <s v="Yes"/>
    <s v="B-"/>
    <n v="140"/>
    <n v="62"/>
    <n v="34159561464"/>
    <s v="Rawalpindi"/>
    <s v="Balochistan"/>
  </r>
  <r>
    <n v="911"/>
    <x v="10"/>
    <s v="Usman Farooqi"/>
    <n v="10"/>
    <s v="Child"/>
    <s v="Female"/>
    <d v="2023-06-17T00:00:00"/>
    <x v="85"/>
    <n v="-90"/>
    <s v="Tuberculosis"/>
    <n v="5864"/>
    <s v="No"/>
    <s v="A-"/>
    <n v="145"/>
    <n v="78"/>
    <n v="38397440497"/>
    <s v="Quetta"/>
    <s v="Khyber Pakhtunkhwa"/>
  </r>
  <r>
    <n v="1041"/>
    <x v="1"/>
    <s v="Hira Rizvi"/>
    <n v="21"/>
    <s v="Young Adult"/>
    <s v="Female"/>
    <d v="2023-07-12T00:00:00"/>
    <x v="31"/>
    <n v="-90"/>
    <s v="Diabetes"/>
    <n v="262056"/>
    <s v="Yes"/>
    <s v="B+"/>
    <n v="166"/>
    <n v="110"/>
    <n v="35736893649"/>
    <s v="Faisalabad"/>
    <s v="Khyber Pakhtunkhwa"/>
  </r>
  <r>
    <n v="314"/>
    <x v="6"/>
    <s v="Usman Chaudhry"/>
    <n v="72"/>
    <s v="Senior Adult"/>
    <s v="Male"/>
    <d v="2023-06-20T00:00:00"/>
    <x v="91"/>
    <n v="-89"/>
    <s v="Diabetes"/>
    <n v="64550"/>
    <s v="No"/>
    <s v="B-"/>
    <n v="169"/>
    <n v="48"/>
    <n v="36871413652"/>
    <s v="Rawalpindi"/>
    <s v="Punjab"/>
  </r>
  <r>
    <n v="671"/>
    <x v="9"/>
    <s v="Ibrahim Qureshi"/>
    <n v="63"/>
    <s v="Senior Adult"/>
    <s v="Female"/>
    <d v="2023-06-24T00:00:00"/>
    <x v="129"/>
    <n v="-89"/>
    <s v="COVID-19"/>
    <n v="217402"/>
    <s v="No"/>
    <s v="B+"/>
    <n v="178"/>
    <n v="48"/>
    <n v="35976461501"/>
    <s v="Karachi"/>
    <s v="Punjab"/>
  </r>
  <r>
    <n v="913"/>
    <x v="11"/>
    <s v="Saad Ansari"/>
    <n v="16"/>
    <s v="Teenager"/>
    <s v="Male"/>
    <d v="2023-01-06T00:00:00"/>
    <x v="194"/>
    <n v="-89"/>
    <s v="Tuberculosis"/>
    <n v="104842"/>
    <s v="Yes"/>
    <s v="O-"/>
    <n v="194"/>
    <n v="80"/>
    <n v="34226494447"/>
    <s v="Multan"/>
    <s v="Sindh"/>
  </r>
  <r>
    <n v="978"/>
    <x v="14"/>
    <s v="Ali Shah"/>
    <n v="21"/>
    <s v="Young Adult"/>
    <s v="Male"/>
    <d v="2023-03-21T00:00:00"/>
    <x v="133"/>
    <n v="-89"/>
    <s v="COVID-19"/>
    <n v="328412"/>
    <s v="No"/>
    <s v="A-"/>
    <n v="188"/>
    <n v="92"/>
    <n v="34535356133"/>
    <s v="Quetta"/>
    <s v="Punjab"/>
  </r>
  <r>
    <n v="234"/>
    <x v="12"/>
    <s v="Sadia Jafri"/>
    <n v="73"/>
    <s v="Senior Adult"/>
    <s v="Male"/>
    <d v="2023-06-10T00:00:00"/>
    <x v="66"/>
    <n v="-88"/>
    <s v="Hypertension"/>
    <n v="79636"/>
    <s v="No"/>
    <s v="A+"/>
    <n v="179"/>
    <n v="120"/>
    <n v="37264219438"/>
    <s v="Lahore"/>
    <s v="Khyber Pakhtunkhwa"/>
  </r>
  <r>
    <n v="564"/>
    <x v="6"/>
    <s v="Ahmed Abbasi"/>
    <n v="33"/>
    <s v="Middle-Aged Adults"/>
    <s v="Female"/>
    <d v="2023-08-15T00:00:00"/>
    <x v="86"/>
    <n v="-88"/>
    <s v="Diabetes"/>
    <n v="388686"/>
    <s v="No"/>
    <s v="A+"/>
    <n v="200"/>
    <n v="73"/>
    <n v="31112586650"/>
    <s v="Lahore"/>
    <s v="Punjab"/>
  </r>
  <r>
    <n v="990"/>
    <x v="6"/>
    <s v="Sadia Malik"/>
    <n v="7"/>
    <s v="Child"/>
    <s v="Female"/>
    <d v="2023-09-25T00:00:00"/>
    <x v="27"/>
    <n v="-88"/>
    <s v="Malaria"/>
    <n v="424840"/>
    <s v="Yes"/>
    <s v="B+"/>
    <n v="183"/>
    <n v="65"/>
    <n v="37787070183"/>
    <s v="Faisalabad"/>
    <s v="Balochistan"/>
  </r>
  <r>
    <n v="1717"/>
    <x v="13"/>
    <s v="Fahad Butt"/>
    <n v="44"/>
    <s v="Middle-Aged Adults"/>
    <s v="Male"/>
    <d v="2023-04-11T00:00:00"/>
    <x v="195"/>
    <n v="-88"/>
    <s v="Diabetes"/>
    <n v="288694"/>
    <s v="No"/>
    <s v="AB+"/>
    <n v="140"/>
    <n v="69"/>
    <n v="36242289177"/>
    <s v="Lahore"/>
    <s v="Punjab"/>
  </r>
  <r>
    <n v="801"/>
    <x v="8"/>
    <s v="Sadia Sheikh"/>
    <n v="46"/>
    <s v="Senior Adult"/>
    <s v="Female"/>
    <d v="2023-10-01T00:00:00"/>
    <x v="25"/>
    <n v="-87"/>
    <s v="Cancer"/>
    <n v="204979"/>
    <s v="No"/>
    <s v="B+"/>
    <n v="173"/>
    <n v="74"/>
    <n v="38507948618"/>
    <s v="Faisalabad"/>
    <s v="Balochistan"/>
  </r>
  <r>
    <n v="1157"/>
    <x v="14"/>
    <s v="Junaid Abbasi"/>
    <n v="5"/>
    <s v="Child"/>
    <s v="Male"/>
    <d v="2023-06-01T00:00:00"/>
    <x v="68"/>
    <n v="-87"/>
    <s v="Diabetes"/>
    <n v="268480"/>
    <s v="Yes"/>
    <s v="O+"/>
    <n v="152"/>
    <n v="50"/>
    <n v="32541459137"/>
    <s v="Karachi"/>
    <s v="Khyber Pakhtunkhwa"/>
  </r>
  <r>
    <n v="434"/>
    <x v="14"/>
    <s v="Hira Zahid"/>
    <n v="99"/>
    <s v="Senior Adult"/>
    <s v="Female"/>
    <d v="2023-01-16T00:00:00"/>
    <x v="196"/>
    <n v="-86"/>
    <s v="Hypertension"/>
    <n v="81130"/>
    <s v="Yes"/>
    <s v="A+"/>
    <n v="175"/>
    <n v="69"/>
    <n v="37037685776"/>
    <s v="Faisalabad"/>
    <s v="Balochistan"/>
  </r>
  <r>
    <n v="1332"/>
    <x v="4"/>
    <s v="Saad Jafri"/>
    <n v="18"/>
    <s v="Teenager"/>
    <s v="Male"/>
    <d v="2023-07-15T00:00:00"/>
    <x v="84"/>
    <n v="-86"/>
    <s v="Cancer"/>
    <n v="99718"/>
    <s v="No"/>
    <s v="O-"/>
    <n v="159"/>
    <n v="82"/>
    <n v="39528226511"/>
    <s v="Quetta"/>
    <s v="Punjab"/>
  </r>
  <r>
    <n v="1881"/>
    <x v="0"/>
    <s v="Mahnoor Gilani"/>
    <n v="44"/>
    <s v="Middle-Aged Adults"/>
    <s v="Male"/>
    <d v="2023-08-26T00:00:00"/>
    <x v="81"/>
    <n v="-86"/>
    <s v="Tuberculosis"/>
    <n v="185400"/>
    <s v="Yes"/>
    <s v="O+"/>
    <n v="150"/>
    <n v="44"/>
    <n v="37039049304"/>
    <s v="Multan"/>
    <s v="Balochistan"/>
  </r>
  <r>
    <n v="259"/>
    <x v="5"/>
    <s v="Rabia Butt"/>
    <n v="37"/>
    <s v="Middle-Aged Adults"/>
    <s v="Female"/>
    <d v="2023-05-19T00:00:00"/>
    <x v="128"/>
    <n v="-85"/>
    <s v="COVID-19"/>
    <n v="483597"/>
    <s v="Yes"/>
    <s v="O-"/>
    <n v="162"/>
    <n v="80"/>
    <n v="35186166888"/>
    <s v="Lahore"/>
    <s v="Sindh"/>
  </r>
  <r>
    <n v="341"/>
    <x v="3"/>
    <s v="Ahmed Zahid"/>
    <n v="28"/>
    <s v="Young Adult"/>
    <s v="Female"/>
    <d v="2023-05-09T00:00:00"/>
    <x v="184"/>
    <n v="-85"/>
    <s v="Cancer"/>
    <n v="66508"/>
    <s v="Yes"/>
    <s v="AB-"/>
    <n v="152"/>
    <n v="94"/>
    <n v="39569149300"/>
    <s v="Quetta"/>
    <s v="Sindh"/>
  </r>
  <r>
    <n v="1005"/>
    <x v="8"/>
    <s v="Fahad Butt"/>
    <n v="11"/>
    <s v="Child"/>
    <s v="Female"/>
    <d v="2023-02-23T00:00:00"/>
    <x v="149"/>
    <n v="-85"/>
    <s v="Hypertension"/>
    <n v="40450"/>
    <s v="No"/>
    <s v="O+"/>
    <n v="200"/>
    <n v="50"/>
    <n v="31009333062"/>
    <s v="Lahore"/>
    <s v="Balochistan"/>
  </r>
  <r>
    <n v="1836"/>
    <x v="14"/>
    <s v="Rabia Sheikh"/>
    <n v="77"/>
    <s v="Senior Adult"/>
    <s v="Female"/>
    <d v="2023-08-25T00:00:00"/>
    <x v="11"/>
    <n v="-85"/>
    <s v="Diabetes"/>
    <n v="328059"/>
    <s v="No"/>
    <s v="O+"/>
    <n v="179"/>
    <n v="75"/>
    <n v="32495784274"/>
    <s v="Peshawar"/>
    <s v="Punjab"/>
  </r>
  <r>
    <n v="74"/>
    <x v="12"/>
    <s v="Fatima Qureshi"/>
    <n v="95"/>
    <s v="Senior Adult"/>
    <s v="Male"/>
    <d v="2023-06-15T00:00:00"/>
    <x v="197"/>
    <n v="-84"/>
    <s v="Malaria"/>
    <n v="47099"/>
    <s v="No"/>
    <s v="O-"/>
    <n v="188"/>
    <n v="48"/>
    <n v="37660029087"/>
    <s v="Peshawar"/>
    <s v="Sindh"/>
  </r>
  <r>
    <n v="1698"/>
    <x v="8"/>
    <s v="Sara Farooqi"/>
    <n v="85"/>
    <s v="Senior Adult"/>
    <s v="Male"/>
    <d v="2023-07-23T00:00:00"/>
    <x v="169"/>
    <n v="-84"/>
    <s v="Hypertension"/>
    <n v="229517"/>
    <s v="Yes"/>
    <s v="AB+"/>
    <n v="177"/>
    <n v="103"/>
    <n v="36338404543"/>
    <s v="Lahore"/>
    <s v="Khyber Pakhtunkhwa"/>
  </r>
  <r>
    <n v="1724"/>
    <x v="13"/>
    <s v="Hassan Niazi"/>
    <n v="34"/>
    <s v="Middle-Aged Adults"/>
    <s v="Female"/>
    <d v="2023-01-10T00:00:00"/>
    <x v="192"/>
    <n v="-84"/>
    <s v="Cancer"/>
    <n v="363485"/>
    <s v="No"/>
    <s v="AB-"/>
    <n v="196"/>
    <n v="65"/>
    <n v="35855084223"/>
    <s v="Rawalpindi"/>
    <s v="Balochistan"/>
  </r>
  <r>
    <n v="1900"/>
    <x v="13"/>
    <s v="Usman Khan"/>
    <n v="59"/>
    <s v="Senior Adult"/>
    <s v="Male"/>
    <d v="2023-07-02T00:00:00"/>
    <x v="100"/>
    <n v="-84"/>
    <s v="Malaria"/>
    <n v="128720"/>
    <s v="Yes"/>
    <s v="B+"/>
    <n v="144"/>
    <n v="46"/>
    <n v="34372054508"/>
    <s v="Faisalabad"/>
    <s v="Balochistan"/>
  </r>
  <r>
    <n v="11"/>
    <x v="10"/>
    <s v="Ibrahim Malik"/>
    <n v="81"/>
    <s v="Senior Adult"/>
    <s v="Male"/>
    <d v="2023-09-27T00:00:00"/>
    <x v="34"/>
    <n v="-83"/>
    <s v="Hypertension"/>
    <n v="159795"/>
    <s v="Yes"/>
    <s v="A+"/>
    <n v="193"/>
    <n v="73"/>
    <n v="32533262139"/>
    <s v="Faisalabad"/>
    <s v="Punjab"/>
  </r>
  <r>
    <n v="367"/>
    <x v="14"/>
    <s v="Fahad Kazmi"/>
    <n v="61"/>
    <s v="Senior Adult"/>
    <s v="Male"/>
    <d v="2023-06-20T00:00:00"/>
    <x v="67"/>
    <n v="-83"/>
    <s v="Tuberculosis"/>
    <n v="117417"/>
    <s v="Yes"/>
    <s v="AB-"/>
    <n v="179"/>
    <n v="48"/>
    <n v="34724190966"/>
    <s v="Peshawar"/>
    <s v="Sindh"/>
  </r>
  <r>
    <n v="853"/>
    <x v="5"/>
    <s v="Ali Butt"/>
    <n v="15"/>
    <s v="Teenager"/>
    <s v="Female"/>
    <d v="2023-07-27T00:00:00"/>
    <x v="198"/>
    <n v="-83"/>
    <s v="COVID-19"/>
    <n v="45981"/>
    <s v="No"/>
    <s v="B+"/>
    <n v="198"/>
    <n v="55"/>
    <n v="35718787453"/>
    <s v="Lahore"/>
    <s v="Sindh"/>
  </r>
  <r>
    <n v="1375"/>
    <x v="3"/>
    <s v="Hassan Ashraf"/>
    <n v="62"/>
    <s v="Senior Adult"/>
    <s v="Male"/>
    <d v="2023-05-11T00:00:00"/>
    <x v="184"/>
    <n v="-83"/>
    <s v="Cancer"/>
    <n v="360227"/>
    <s v="Yes"/>
    <s v="AB+"/>
    <n v="141"/>
    <n v="89"/>
    <n v="34692447477"/>
    <s v="Quetta"/>
    <s v="Punjab"/>
  </r>
  <r>
    <n v="1990"/>
    <x v="4"/>
    <s v="Asad Syed"/>
    <n v="53"/>
    <s v="Senior Adult"/>
    <s v="Male"/>
    <d v="2023-08-24T00:00:00"/>
    <x v="56"/>
    <n v="-83"/>
    <s v="COVID-19"/>
    <n v="224264"/>
    <s v="Yes"/>
    <s v="O-"/>
    <n v="170"/>
    <n v="55"/>
    <n v="35639886004"/>
    <s v="Faisalabad"/>
    <s v="Khyber Pakhtunkhwa"/>
  </r>
  <r>
    <n v="823"/>
    <x v="2"/>
    <s v="Rabia Rizvi"/>
    <n v="61"/>
    <s v="Senior Adult"/>
    <s v="Male"/>
    <d v="2023-06-05T00:00:00"/>
    <x v="80"/>
    <n v="-82"/>
    <s v="Hypertension"/>
    <n v="79202"/>
    <s v="No"/>
    <s v="A+"/>
    <n v="140"/>
    <n v="41"/>
    <n v="34298586652"/>
    <s v="Multan"/>
    <s v="Sindh"/>
  </r>
  <r>
    <n v="154"/>
    <x v="9"/>
    <s v="Erum Tariq"/>
    <n v="70"/>
    <s v="Senior Adult"/>
    <s v="Male"/>
    <d v="2023-07-19T00:00:00"/>
    <x v="101"/>
    <n v="-81"/>
    <s v="Diabetes"/>
    <n v="23910"/>
    <s v="Yes"/>
    <s v="B+"/>
    <n v="143"/>
    <n v="59"/>
    <n v="38142686890"/>
    <s v="Karachi"/>
    <s v="Sindh"/>
  </r>
  <r>
    <n v="1209"/>
    <x v="11"/>
    <s v="Asad Abbasi"/>
    <n v="67"/>
    <s v="Senior Adult"/>
    <s v="Female"/>
    <d v="2023-05-08T00:00:00"/>
    <x v="92"/>
    <n v="-81"/>
    <s v="Cancer"/>
    <n v="366424"/>
    <s v="No"/>
    <s v="A-"/>
    <n v="146"/>
    <n v="73"/>
    <n v="32083560747"/>
    <s v="Quetta"/>
    <s v="Sindh"/>
  </r>
  <r>
    <n v="1298"/>
    <x v="2"/>
    <s v="Ibrahim Tariq"/>
    <n v="58"/>
    <s v="Senior Adult"/>
    <s v="Female"/>
    <d v="2023-08-27T00:00:00"/>
    <x v="53"/>
    <n v="-81"/>
    <s v="Malaria"/>
    <n v="490486"/>
    <s v="Yes"/>
    <s v="AB+"/>
    <n v="159"/>
    <n v="102"/>
    <n v="38841068108"/>
    <s v="Karachi"/>
    <s v="Khyber Pakhtunkhwa"/>
  </r>
  <r>
    <n v="970"/>
    <x v="0"/>
    <s v="Daniyal Chaudhry"/>
    <n v="79"/>
    <s v="Senior Adult"/>
    <s v="Male"/>
    <d v="2023-08-13T00:00:00"/>
    <x v="199"/>
    <n v="-80"/>
    <s v="Malaria"/>
    <n v="427699"/>
    <s v="Yes"/>
    <s v="A-"/>
    <n v="159"/>
    <n v="48"/>
    <n v="34581972504"/>
    <s v="Multan"/>
    <s v="Balochistan"/>
  </r>
  <r>
    <n v="1310"/>
    <x v="9"/>
    <s v="Khadija Hashmi"/>
    <n v="59"/>
    <s v="Senior Adult"/>
    <s v="Female"/>
    <d v="2023-04-26T00:00:00"/>
    <x v="153"/>
    <n v="-80"/>
    <s v="Malaria"/>
    <n v="332008"/>
    <s v="No"/>
    <s v="B+"/>
    <n v="152"/>
    <n v="55"/>
    <n v="37932500889"/>
    <s v="Multan"/>
    <s v="Khyber Pakhtunkhwa"/>
  </r>
  <r>
    <n v="1314"/>
    <x v="10"/>
    <s v="Iqra Gilani"/>
    <n v="53"/>
    <s v="Senior Adult"/>
    <s v="Female"/>
    <d v="2023-04-28T00:00:00"/>
    <x v="108"/>
    <n v="-80"/>
    <s v="Hypertension"/>
    <n v="281434"/>
    <s v="No"/>
    <s v="A+"/>
    <n v="177"/>
    <n v="69"/>
    <n v="38147790577"/>
    <s v="Islamabad"/>
    <s v="Balochistan"/>
  </r>
  <r>
    <n v="1405"/>
    <x v="14"/>
    <s v="Fatima Tariq"/>
    <n v="92"/>
    <s v="Senior Adult"/>
    <s v="Male"/>
    <d v="2023-01-02T00:00:00"/>
    <x v="200"/>
    <n v="-80"/>
    <s v="Cancer"/>
    <n v="478523"/>
    <s v="No"/>
    <s v="B-"/>
    <n v="155"/>
    <n v="47"/>
    <n v="38611480741"/>
    <s v="Peshawar"/>
    <s v="Punjab"/>
  </r>
  <r>
    <n v="1532"/>
    <x v="4"/>
    <s v="Usman Zahid"/>
    <n v="72"/>
    <s v="Senior Adult"/>
    <s v="Female"/>
    <d v="2023-08-21T00:00:00"/>
    <x v="109"/>
    <n v="-80"/>
    <s v="Tuberculosis"/>
    <n v="141737"/>
    <s v="Yes"/>
    <s v="B+"/>
    <n v="165"/>
    <n v="112"/>
    <n v="31508359880"/>
    <s v="Lahore"/>
    <s v="Sindh"/>
  </r>
  <r>
    <n v="401"/>
    <x v="14"/>
    <s v="Usman Chaudhry"/>
    <n v="78"/>
    <s v="Senior Adult"/>
    <s v="Male"/>
    <d v="2023-08-25T00:00:00"/>
    <x v="32"/>
    <n v="-79"/>
    <s v="Tuberculosis"/>
    <n v="10343"/>
    <s v="No"/>
    <s v="B-"/>
    <n v="147"/>
    <n v="104"/>
    <n v="34284543702"/>
    <s v="Rawalpindi"/>
    <s v="Khyber Pakhtunkhwa"/>
  </r>
  <r>
    <n v="763"/>
    <x v="9"/>
    <s v="Usman Hussain"/>
    <n v="11"/>
    <s v="Child"/>
    <s v="Female"/>
    <d v="2023-09-18T00:00:00"/>
    <x v="4"/>
    <n v="-79"/>
    <s v="Cancer"/>
    <n v="401345"/>
    <s v="Yes"/>
    <s v="A-"/>
    <n v="150"/>
    <n v="63"/>
    <n v="39526444576"/>
    <s v="Rawalpindi"/>
    <s v="Punjab"/>
  </r>
  <r>
    <n v="1338"/>
    <x v="3"/>
    <s v="Ali Malik"/>
    <n v="19"/>
    <s v="Young Adult"/>
    <s v="Male"/>
    <d v="2023-01-06T00:00:00"/>
    <x v="201"/>
    <n v="-79"/>
    <s v="Diabetes"/>
    <n v="366298"/>
    <s v="Yes"/>
    <s v="AB-"/>
    <n v="187"/>
    <n v="102"/>
    <n v="31628126217"/>
    <s v="Islamabad"/>
    <s v="Sindh"/>
  </r>
  <r>
    <n v="1476"/>
    <x v="11"/>
    <s v="Sadia Ashraf"/>
    <n v="65"/>
    <s v="Senior Adult"/>
    <s v="Female"/>
    <d v="2023-09-24T00:00:00"/>
    <x v="60"/>
    <n v="-79"/>
    <s v="COVID-19"/>
    <n v="174696"/>
    <s v="No"/>
    <s v="O-"/>
    <n v="157"/>
    <n v="45"/>
    <n v="32368641616"/>
    <s v="Lahore"/>
    <s v="Punjab"/>
  </r>
  <r>
    <n v="1627"/>
    <x v="4"/>
    <s v="Sara Zahid"/>
    <n v="67"/>
    <s v="Senior Adult"/>
    <s v="Female"/>
    <d v="2023-02-05T00:00:00"/>
    <x v="202"/>
    <n v="-79"/>
    <s v="Tuberculosis"/>
    <n v="484630"/>
    <s v="Yes"/>
    <s v="A+"/>
    <n v="144"/>
    <n v="89"/>
    <n v="39242625864"/>
    <s v="Islamabad"/>
    <s v="Balochistan"/>
  </r>
  <r>
    <n v="1804"/>
    <x v="3"/>
    <s v="Asad Khan"/>
    <n v="100"/>
    <s v="Senior Adult"/>
    <s v="Male"/>
    <d v="2023-05-17T00:00:00"/>
    <x v="203"/>
    <n v="-79"/>
    <s v="Hypertension"/>
    <n v="464066"/>
    <s v="No"/>
    <s v="AB-"/>
    <n v="159"/>
    <n v="47"/>
    <n v="35266471047"/>
    <s v="Multan"/>
    <s v="Punjab"/>
  </r>
  <r>
    <n v="127"/>
    <x v="9"/>
    <s v="Saad Butt"/>
    <n v="51"/>
    <s v="Senior Adult"/>
    <s v="Male"/>
    <d v="2023-02-15T00:00:00"/>
    <x v="162"/>
    <n v="-78"/>
    <s v="Malaria"/>
    <n v="177210"/>
    <s v="No"/>
    <s v="O+"/>
    <n v="189"/>
    <n v="79"/>
    <n v="38919106918"/>
    <s v="Faisalabad"/>
    <s v="Balochistan"/>
  </r>
  <r>
    <n v="901"/>
    <x v="11"/>
    <s v="Noman Farooqi"/>
    <n v="77"/>
    <s v="Senior Adult"/>
    <s v="Female"/>
    <d v="2023-10-09T00:00:00"/>
    <x v="55"/>
    <n v="-78"/>
    <s v="Cancer"/>
    <n v="213341"/>
    <s v="No"/>
    <s v="O+"/>
    <n v="184"/>
    <n v="116"/>
    <n v="35340136457"/>
    <s v="Multan"/>
    <s v="Balochistan"/>
  </r>
  <r>
    <n v="1551"/>
    <x v="5"/>
    <s v="Rabia Rizvi"/>
    <n v="50"/>
    <s v="Senior Adult"/>
    <s v="Male"/>
    <d v="2023-05-25T00:00:00"/>
    <x v="94"/>
    <n v="-78"/>
    <s v="Cancer"/>
    <n v="334777"/>
    <s v="No"/>
    <s v="AB+"/>
    <n v="196"/>
    <n v="104"/>
    <n v="37846625324"/>
    <s v="Peshawar"/>
    <s v="Khyber Pakhtunkhwa"/>
  </r>
  <r>
    <n v="1716"/>
    <x v="2"/>
    <s v="Mahnoor Kazmi"/>
    <n v="47"/>
    <s v="Senior Adult"/>
    <s v="Female"/>
    <d v="2023-05-26T00:00:00"/>
    <x v="128"/>
    <n v="-78"/>
    <s v="Hypertension"/>
    <n v="30532"/>
    <s v="Yes"/>
    <s v="O-"/>
    <n v="162"/>
    <n v="74"/>
    <n v="35297274887"/>
    <s v="Multan"/>
    <s v="Sindh"/>
  </r>
  <r>
    <n v="120"/>
    <x v="4"/>
    <s v="Sadia Khan"/>
    <n v="34"/>
    <s v="Middle-Aged Adults"/>
    <s v="Male"/>
    <d v="2023-08-04T00:00:00"/>
    <x v="65"/>
    <n v="-77"/>
    <s v="COVID-19"/>
    <n v="290878"/>
    <s v="Yes"/>
    <s v="B+"/>
    <n v="170"/>
    <n v="107"/>
    <n v="34540118064"/>
    <s v="Lahore"/>
    <s v="Balochistan"/>
  </r>
  <r>
    <n v="413"/>
    <x v="12"/>
    <s v="Rabia Gilani"/>
    <n v="39"/>
    <s v="Middle-Aged Adults"/>
    <s v="Female"/>
    <d v="2023-04-19T00:00:00"/>
    <x v="161"/>
    <n v="-77"/>
    <s v="Cancer"/>
    <n v="405198"/>
    <s v="Yes"/>
    <s v="O-"/>
    <n v="162"/>
    <n v="45"/>
    <n v="39919400173"/>
    <s v="Karachi"/>
    <s v="Sindh"/>
  </r>
  <r>
    <n v="436"/>
    <x v="2"/>
    <s v="Fahad Malik"/>
    <n v="12"/>
    <s v="Child"/>
    <s v="Female"/>
    <d v="2023-04-11T00:00:00"/>
    <x v="204"/>
    <n v="-77"/>
    <s v="Hypertension"/>
    <n v="41896"/>
    <s v="No"/>
    <s v="A-"/>
    <n v="143"/>
    <n v="71"/>
    <n v="34713507267"/>
    <s v="Karachi"/>
    <s v="Punjab"/>
  </r>
  <r>
    <n v="1606"/>
    <x v="4"/>
    <s v="Ali Siddiqui"/>
    <n v="31"/>
    <s v="Middle-Aged Adults"/>
    <s v="Male"/>
    <d v="2023-08-07T00:00:00"/>
    <x v="70"/>
    <n v="-77"/>
    <s v="Malaria"/>
    <n v="155695"/>
    <s v="No"/>
    <s v="AB-"/>
    <n v="162"/>
    <n v="81"/>
    <n v="32176971142"/>
    <s v="Quetta"/>
    <s v="Khyber Pakhtunkhwa"/>
  </r>
  <r>
    <n v="1976"/>
    <x v="7"/>
    <s v="Maryam Zahid"/>
    <n v="39"/>
    <s v="Middle-Aged Adults"/>
    <s v="Male"/>
    <d v="2023-08-03T00:00:00"/>
    <x v="30"/>
    <n v="-77"/>
    <s v="COVID-19"/>
    <n v="331522"/>
    <s v="Yes"/>
    <s v="B-"/>
    <n v="152"/>
    <n v="65"/>
    <n v="36277311920"/>
    <s v="Rawalpindi"/>
    <s v="Balochistan"/>
  </r>
  <r>
    <n v="22"/>
    <x v="0"/>
    <s v="Sana Hussain"/>
    <n v="57"/>
    <s v="Senior Adult"/>
    <s v="Female"/>
    <d v="2023-06-10T00:00:00"/>
    <x v="152"/>
    <n v="-76"/>
    <s v="COVID-19"/>
    <n v="497507"/>
    <s v="Yes"/>
    <s v="B+"/>
    <n v="188"/>
    <n v="63"/>
    <n v="33744472912"/>
    <s v="Islamabad"/>
    <s v="Punjab"/>
  </r>
  <r>
    <n v="546"/>
    <x v="5"/>
    <s v="Junaid Butt"/>
    <n v="70"/>
    <s v="Senior Adult"/>
    <s v="Female"/>
    <d v="2023-02-28T00:00:00"/>
    <x v="205"/>
    <n v="-76"/>
    <s v="Malaria"/>
    <n v="371000"/>
    <s v="No"/>
    <s v="AB-"/>
    <n v="193"/>
    <n v="63"/>
    <n v="33528825132"/>
    <s v="Rawalpindi"/>
    <s v="Punjab"/>
  </r>
  <r>
    <n v="1043"/>
    <x v="2"/>
    <s v="Ibrahim Jafri"/>
    <n v="68"/>
    <s v="Senior Adult"/>
    <s v="Male"/>
    <d v="2023-03-21T00:00:00"/>
    <x v="138"/>
    <n v="-76"/>
    <s v="COVID-19"/>
    <n v="259839"/>
    <s v="Yes"/>
    <s v="O-"/>
    <n v="196"/>
    <n v="111"/>
    <n v="36937548901"/>
    <s v="Peshawar"/>
    <s v="Punjab"/>
  </r>
  <r>
    <n v="1456"/>
    <x v="0"/>
    <s v="Junaid Rizvi"/>
    <n v="39"/>
    <s v="Middle-Aged Adults"/>
    <s v="Male"/>
    <d v="2023-02-06T00:00:00"/>
    <x v="206"/>
    <n v="-76"/>
    <s v="Cancer"/>
    <n v="16042"/>
    <s v="No"/>
    <s v="AB+"/>
    <n v="198"/>
    <n v="94"/>
    <n v="37181801302"/>
    <s v="Lahore"/>
    <s v="Punjab"/>
  </r>
  <r>
    <n v="315"/>
    <x v="1"/>
    <s v="Rabia Abbasi"/>
    <n v="91"/>
    <s v="Senior Adult"/>
    <s v="Male"/>
    <d v="2023-08-01T00:00:00"/>
    <x v="169"/>
    <n v="-75"/>
    <s v="Malaria"/>
    <n v="316281"/>
    <s v="No"/>
    <s v="A-"/>
    <n v="150"/>
    <n v="49"/>
    <n v="32864953135"/>
    <s v="Faisalabad"/>
    <s v="Punjab"/>
  </r>
  <r>
    <n v="902"/>
    <x v="9"/>
    <s v="Sana Zahid"/>
    <n v="36"/>
    <s v="Middle-Aged Adults"/>
    <s v="Female"/>
    <d v="2023-02-11T00:00:00"/>
    <x v="176"/>
    <n v="-75"/>
    <s v="Malaria"/>
    <n v="301927"/>
    <s v="Yes"/>
    <s v="A-"/>
    <n v="191"/>
    <n v="96"/>
    <n v="31100448767"/>
    <s v="Faisalabad"/>
    <s v="Balochistan"/>
  </r>
  <r>
    <n v="1583"/>
    <x v="13"/>
    <s v="Ali Syed"/>
    <n v="81"/>
    <s v="Senior Adult"/>
    <s v="Female"/>
    <d v="2023-01-21T00:00:00"/>
    <x v="207"/>
    <n v="-75"/>
    <s v="Hypertension"/>
    <n v="104105"/>
    <s v="No"/>
    <s v="B-"/>
    <n v="165"/>
    <n v="93"/>
    <n v="31287704259"/>
    <s v="Faisalabad"/>
    <s v="Khyber Pakhtunkhwa"/>
  </r>
  <r>
    <n v="1686"/>
    <x v="7"/>
    <s v="Hassan Shah"/>
    <n v="22"/>
    <s v="Young Adult"/>
    <s v="Female"/>
    <d v="2023-07-27T00:00:00"/>
    <x v="31"/>
    <n v="-75"/>
    <s v="Cancer"/>
    <n v="307759"/>
    <s v="No"/>
    <s v="AB-"/>
    <n v="175"/>
    <n v="48"/>
    <n v="32041887149"/>
    <s v="Islamabad"/>
    <s v="Sindh"/>
  </r>
  <r>
    <n v="1948"/>
    <x v="1"/>
    <s v="Sana Qureshi"/>
    <n v="28"/>
    <s v="Young Adult"/>
    <s v="Male"/>
    <d v="2023-06-09T00:00:00"/>
    <x v="178"/>
    <n v="-75"/>
    <s v="Malaria"/>
    <n v="377790"/>
    <s v="No"/>
    <s v="B-"/>
    <n v="146"/>
    <n v="54"/>
    <n v="36016946098"/>
    <s v="Lahore"/>
    <s v="Balochistan"/>
  </r>
  <r>
    <n v="224"/>
    <x v="12"/>
    <s v="Noman Ashraf"/>
    <n v="65"/>
    <s v="Senior Adult"/>
    <s v="Female"/>
    <d v="2023-03-06T00:00:00"/>
    <x v="149"/>
    <n v="-74"/>
    <s v="Hypertension"/>
    <n v="103912"/>
    <s v="Yes"/>
    <s v="AB+"/>
    <n v="170"/>
    <n v="116"/>
    <n v="31194772252"/>
    <s v="Islamabad"/>
    <s v="Punjab"/>
  </r>
  <r>
    <n v="467"/>
    <x v="2"/>
    <s v="Rabia Syed"/>
    <n v="57"/>
    <s v="Senior Adult"/>
    <s v="Female"/>
    <d v="2023-03-22T00:00:00"/>
    <x v="208"/>
    <n v="-74"/>
    <s v="Cancer"/>
    <n v="277072"/>
    <s v="No"/>
    <s v="B-"/>
    <n v="160"/>
    <n v="120"/>
    <n v="39549742021"/>
    <s v="Faisalabad"/>
    <s v="Sindh"/>
  </r>
  <r>
    <n v="1992"/>
    <x v="9"/>
    <s v="Amina Ashraf"/>
    <n v="88"/>
    <s v="Senior Adult"/>
    <s v="Female"/>
    <d v="2023-01-01T00:00:00"/>
    <x v="209"/>
    <n v="-74"/>
    <s v="Cancer"/>
    <n v="9184"/>
    <s v="No"/>
    <s v="B-"/>
    <n v="178"/>
    <n v="72"/>
    <n v="35203422858"/>
    <s v="Lahore"/>
    <s v="Balochistan"/>
  </r>
  <r>
    <n v="100"/>
    <x v="7"/>
    <s v="Bushra Zahid"/>
    <n v="38"/>
    <s v="Middle-Aged Adults"/>
    <s v="Male"/>
    <d v="2023-01-14T00:00:00"/>
    <x v="210"/>
    <n v="-73"/>
    <s v="COVID-19"/>
    <n v="290191"/>
    <s v="Yes"/>
    <s v="AB-"/>
    <n v="195"/>
    <n v="94"/>
    <n v="35140977021"/>
    <s v="Multan"/>
    <s v="Sindh"/>
  </r>
  <r>
    <n v="148"/>
    <x v="9"/>
    <s v="Daniyal Syed"/>
    <n v="88"/>
    <s v="Senior Adult"/>
    <s v="Male"/>
    <d v="2023-04-24T00:00:00"/>
    <x v="141"/>
    <n v="-73"/>
    <s v="Tuberculosis"/>
    <n v="252718"/>
    <s v="No"/>
    <s v="O+"/>
    <n v="190"/>
    <n v="45"/>
    <n v="35407861673"/>
    <s v="Multan"/>
    <s v="Sindh"/>
  </r>
  <r>
    <n v="688"/>
    <x v="2"/>
    <s v="Daniyal Zahid"/>
    <n v="68"/>
    <s v="Senior Adult"/>
    <s v="Female"/>
    <d v="2023-03-12T00:00:00"/>
    <x v="211"/>
    <n v="-73"/>
    <s v="Diabetes"/>
    <n v="304530"/>
    <s v="Yes"/>
    <s v="AB+"/>
    <n v="182"/>
    <n v="111"/>
    <n v="36948872324"/>
    <s v="Karachi"/>
    <s v="Sindh"/>
  </r>
  <r>
    <n v="1091"/>
    <x v="12"/>
    <s v="Iqra Abbasi"/>
    <n v="52"/>
    <s v="Senior Adult"/>
    <s v="Female"/>
    <d v="2023-09-14T00:00:00"/>
    <x v="20"/>
    <n v="-73"/>
    <s v="Tuberculosis"/>
    <n v="55562"/>
    <s v="Yes"/>
    <s v="A+"/>
    <n v="184"/>
    <n v="88"/>
    <n v="39110437097"/>
    <s v="Lahore"/>
    <s v="Sindh"/>
  </r>
  <r>
    <n v="1458"/>
    <x v="7"/>
    <s v="Fatima Mughal"/>
    <n v="10"/>
    <s v="Child"/>
    <s v="Female"/>
    <d v="2023-02-17T00:00:00"/>
    <x v="166"/>
    <n v="-73"/>
    <s v="Tuberculosis"/>
    <n v="347604"/>
    <s v="Yes"/>
    <s v="B-"/>
    <n v="163"/>
    <n v="84"/>
    <n v="37211868462"/>
    <s v="Faisalabad"/>
    <s v="Balochistan"/>
  </r>
  <r>
    <n v="1732"/>
    <x v="13"/>
    <s v="Sana Hussain"/>
    <n v="50"/>
    <s v="Senior Adult"/>
    <s v="Male"/>
    <d v="2023-05-28T00:00:00"/>
    <x v="104"/>
    <n v="-73"/>
    <s v="COVID-19"/>
    <n v="301039"/>
    <s v="Yes"/>
    <s v="A+"/>
    <n v="196"/>
    <n v="41"/>
    <n v="35468787860"/>
    <s v="Islamabad"/>
    <s v="Khyber Pakhtunkhwa"/>
  </r>
  <r>
    <n v="1750"/>
    <x v="1"/>
    <s v="Ibrahim Siddiqui"/>
    <n v="69"/>
    <s v="Senior Adult"/>
    <s v="Male"/>
    <d v="2023-08-12T00:00:00"/>
    <x v="212"/>
    <n v="-73"/>
    <s v="COVID-19"/>
    <n v="342283"/>
    <s v="Yes"/>
    <s v="A+"/>
    <n v="172"/>
    <n v="79"/>
    <n v="32425454304"/>
    <s v="Peshawar"/>
    <s v="Khyber Pakhtunkhwa"/>
  </r>
  <r>
    <n v="656"/>
    <x v="2"/>
    <s v="Iqra Tariq"/>
    <n v="100"/>
    <s v="Senior Adult"/>
    <s v="Male"/>
    <d v="2023-02-19T00:00:00"/>
    <x v="213"/>
    <n v="-72"/>
    <s v="Hypertension"/>
    <n v="216008"/>
    <s v="Yes"/>
    <s v="AB+"/>
    <n v="185"/>
    <n v="61"/>
    <n v="38716902376"/>
    <s v="Lahore"/>
    <s v="Balochistan"/>
  </r>
  <r>
    <n v="1499"/>
    <x v="12"/>
    <s v="Fahad Mughal"/>
    <n v="18"/>
    <s v="Teenager"/>
    <s v="Male"/>
    <d v="2023-06-17T00:00:00"/>
    <x v="214"/>
    <n v="-72"/>
    <s v="Tuberculosis"/>
    <n v="20062"/>
    <s v="Yes"/>
    <s v="A-"/>
    <n v="178"/>
    <n v="69"/>
    <n v="37019959346"/>
    <s v="Peshawar"/>
    <s v="Sindh"/>
  </r>
  <r>
    <n v="1795"/>
    <x v="8"/>
    <s v="Bushra Chaudhry"/>
    <n v="17"/>
    <s v="Teenager"/>
    <s v="Male"/>
    <d v="2023-04-22T00:00:00"/>
    <x v="215"/>
    <n v="-72"/>
    <s v="Cancer"/>
    <n v="77790"/>
    <s v="Yes"/>
    <s v="O-"/>
    <n v="140"/>
    <n v="81"/>
    <n v="35272559502"/>
    <s v="Rawalpindi"/>
    <s v="Balochistan"/>
  </r>
  <r>
    <n v="1825"/>
    <x v="5"/>
    <s v="Asad Rizvi"/>
    <n v="69"/>
    <s v="Senior Adult"/>
    <s v="Male"/>
    <d v="2023-08-21T00:00:00"/>
    <x v="199"/>
    <n v="-72"/>
    <s v="Malaria"/>
    <n v="13140"/>
    <s v="Yes"/>
    <s v="O+"/>
    <n v="199"/>
    <n v="78"/>
    <n v="38997446071"/>
    <s v="Islamabad"/>
    <s v="Khyber Pakhtunkhwa"/>
  </r>
  <r>
    <n v="165"/>
    <x v="1"/>
    <s v="Sana Farooqi"/>
    <n v="4"/>
    <s v="Child"/>
    <s v="Male"/>
    <d v="2023-04-25T00:00:00"/>
    <x v="161"/>
    <n v="-71"/>
    <s v="Hypertension"/>
    <n v="75945"/>
    <s v="Yes"/>
    <s v="AB+"/>
    <n v="177"/>
    <n v="83"/>
    <n v="36314273139"/>
    <s v="Multan"/>
    <s v="Sindh"/>
  </r>
  <r>
    <n v="478"/>
    <x v="10"/>
    <s v="Daniyal Kazmi"/>
    <n v="86"/>
    <s v="Senior Adult"/>
    <s v="Female"/>
    <d v="2023-01-03T00:00:00"/>
    <x v="216"/>
    <n v="-71"/>
    <s v="COVID-19"/>
    <n v="232314"/>
    <s v="No"/>
    <s v="AB+"/>
    <n v="173"/>
    <n v="44"/>
    <n v="39343543525"/>
    <s v="Islamabad"/>
    <s v="Khyber Pakhtunkhwa"/>
  </r>
  <r>
    <n v="675"/>
    <x v="10"/>
    <s v="Fatima Abbasi"/>
    <n v="33"/>
    <s v="Middle-Aged Adults"/>
    <s v="Female"/>
    <d v="2023-01-09T00:00:00"/>
    <x v="217"/>
    <n v="-71"/>
    <s v="Hypertension"/>
    <n v="346634"/>
    <s v="Yes"/>
    <s v="B+"/>
    <n v="182"/>
    <n v="51"/>
    <n v="39694899174"/>
    <s v="Multan"/>
    <s v="Khyber Pakhtunkhwa"/>
  </r>
  <r>
    <n v="1417"/>
    <x v="13"/>
    <s v="Hira Jafri"/>
    <n v="66"/>
    <s v="Senior Adult"/>
    <s v="Female"/>
    <d v="2023-10-08T00:00:00"/>
    <x v="24"/>
    <n v="-71"/>
    <s v="COVID-19"/>
    <n v="415242"/>
    <s v="No"/>
    <s v="A+"/>
    <n v="162"/>
    <n v="92"/>
    <n v="35248165912"/>
    <s v="Rawalpindi"/>
    <s v="Balochistan"/>
  </r>
  <r>
    <n v="438"/>
    <x v="12"/>
    <s v="Iqra Shah"/>
    <n v="67"/>
    <s v="Senior Adult"/>
    <s v="Female"/>
    <d v="2023-08-15T00:00:00"/>
    <x v="212"/>
    <n v="-70"/>
    <s v="Malaria"/>
    <n v="454993"/>
    <s v="No"/>
    <s v="O+"/>
    <n v="160"/>
    <n v="107"/>
    <n v="39050908729"/>
    <s v="Faisalabad"/>
    <s v="Balochistan"/>
  </r>
  <r>
    <n v="185"/>
    <x v="11"/>
    <s v="Hassan Malik"/>
    <n v="95"/>
    <s v="Senior Adult"/>
    <s v="Female"/>
    <d v="2023-01-05T00:00:00"/>
    <x v="216"/>
    <n v="-69"/>
    <s v="Malaria"/>
    <n v="263626"/>
    <s v="No"/>
    <s v="AB-"/>
    <n v="188"/>
    <n v="109"/>
    <n v="34565239514"/>
    <s v="Islamabad"/>
    <s v="Punjab"/>
  </r>
  <r>
    <n v="548"/>
    <x v="2"/>
    <s v="Amina Butt"/>
    <n v="99"/>
    <s v="Senior Adult"/>
    <s v="Female"/>
    <d v="2023-02-14T00:00:00"/>
    <x v="206"/>
    <n v="-68"/>
    <s v="Diabetes"/>
    <n v="38316"/>
    <s v="No"/>
    <s v="AB-"/>
    <n v="178"/>
    <n v="67"/>
    <n v="38078332774"/>
    <s v="Faisalabad"/>
    <s v="Balochistan"/>
  </r>
  <r>
    <n v="1132"/>
    <x v="1"/>
    <s v="Noman Jafri"/>
    <n v="3"/>
    <s v="Child"/>
    <s v="Female"/>
    <d v="2023-01-14T00:00:00"/>
    <x v="200"/>
    <n v="-68"/>
    <s v="Malaria"/>
    <n v="182989"/>
    <s v="Yes"/>
    <s v="O+"/>
    <n v="191"/>
    <n v="91"/>
    <n v="31427274311"/>
    <s v="Quetta"/>
    <s v="Sindh"/>
  </r>
  <r>
    <n v="1526"/>
    <x v="8"/>
    <s v="Ibrahim Khan"/>
    <n v="78"/>
    <s v="Senior Adult"/>
    <s v="Male"/>
    <d v="2023-05-14T00:00:00"/>
    <x v="117"/>
    <n v="-68"/>
    <s v="Malaria"/>
    <n v="201555"/>
    <s v="No"/>
    <s v="A+"/>
    <n v="183"/>
    <n v="104"/>
    <n v="34408884813"/>
    <s v="Rawalpindi"/>
    <s v="Punjab"/>
  </r>
  <r>
    <n v="1538"/>
    <x v="6"/>
    <s v="Sadia Rizvi"/>
    <n v="20"/>
    <s v="Young Adult"/>
    <s v="Female"/>
    <d v="2023-07-03T00:00:00"/>
    <x v="95"/>
    <n v="-68"/>
    <s v="Malaria"/>
    <n v="16241"/>
    <s v="No"/>
    <s v="A-"/>
    <n v="179"/>
    <n v="66"/>
    <n v="38445213290"/>
    <s v="Peshawar"/>
    <s v="Punjab"/>
  </r>
  <r>
    <n v="1739"/>
    <x v="8"/>
    <s v="Aisha Khan"/>
    <n v="77"/>
    <s v="Senior Adult"/>
    <s v="Male"/>
    <d v="2023-02-02T00:00:00"/>
    <x v="218"/>
    <n v="-68"/>
    <s v="Malaria"/>
    <n v="422525"/>
    <s v="No"/>
    <s v="AB+"/>
    <n v="176"/>
    <n v="42"/>
    <n v="31303333767"/>
    <s v="Lahore"/>
    <s v="Punjab"/>
  </r>
  <r>
    <n v="1800"/>
    <x v="11"/>
    <s v="Sara Mughal"/>
    <n v="24"/>
    <s v="Young Adult"/>
    <s v="Female"/>
    <d v="2023-09-16T00:00:00"/>
    <x v="59"/>
    <n v="-68"/>
    <s v="Hypertension"/>
    <n v="172766"/>
    <s v="No"/>
    <s v="AB-"/>
    <n v="163"/>
    <n v="89"/>
    <n v="32692029890"/>
    <s v="Peshawar"/>
    <s v="Sindh"/>
  </r>
  <r>
    <n v="287"/>
    <x v="2"/>
    <s v="Usman Ashraf"/>
    <n v="85"/>
    <s v="Senior Adult"/>
    <s v="Male"/>
    <d v="2023-01-13T00:00:00"/>
    <x v="217"/>
    <n v="-67"/>
    <s v="COVID-19"/>
    <n v="460396"/>
    <s v="No"/>
    <s v="O-"/>
    <n v="145"/>
    <n v="81"/>
    <n v="37068019383"/>
    <s v="Lahore"/>
    <s v="Punjab"/>
  </r>
  <r>
    <n v="394"/>
    <x v="8"/>
    <s v="Hira Rehman"/>
    <n v="42"/>
    <s v="Middle-Aged Adults"/>
    <s v="Female"/>
    <d v="2023-01-15T00:00:00"/>
    <x v="200"/>
    <n v="-67"/>
    <s v="Diabetes"/>
    <n v="276761"/>
    <s v="Yes"/>
    <s v="A-"/>
    <n v="165"/>
    <n v="45"/>
    <n v="39364193067"/>
    <s v="Quetta"/>
    <s v="Balochistan"/>
  </r>
  <r>
    <n v="693"/>
    <x v="8"/>
    <s v="Sana Raja"/>
    <n v="37"/>
    <s v="Middle-Aged Adults"/>
    <s v="Male"/>
    <d v="2023-03-26T00:00:00"/>
    <x v="177"/>
    <n v="-67"/>
    <s v="COVID-19"/>
    <n v="379086"/>
    <s v="Yes"/>
    <s v="O+"/>
    <n v="152"/>
    <n v="91"/>
    <n v="32479264699"/>
    <s v="Islamabad"/>
    <s v="Sindh"/>
  </r>
  <r>
    <n v="934"/>
    <x v="11"/>
    <s v="Rabia Ansari"/>
    <n v="60"/>
    <s v="Senior Adult"/>
    <s v="Male"/>
    <d v="2023-10-06T00:00:00"/>
    <x v="60"/>
    <n v="-67"/>
    <s v="Cancer"/>
    <n v="47952"/>
    <s v="Yes"/>
    <s v="B+"/>
    <n v="180"/>
    <n v="102"/>
    <n v="33639983827"/>
    <s v="Lahore"/>
    <s v="Balochistan"/>
  </r>
  <r>
    <n v="938"/>
    <x v="13"/>
    <s v="Usman Butt"/>
    <n v="71"/>
    <s v="Senior Adult"/>
    <s v="Male"/>
    <d v="2023-03-15T00:00:00"/>
    <x v="219"/>
    <n v="-67"/>
    <s v="Cancer"/>
    <n v="108805"/>
    <s v="No"/>
    <s v="B-"/>
    <n v="148"/>
    <n v="117"/>
    <n v="38667000460"/>
    <s v="Karachi"/>
    <s v="Khyber Pakhtunkhwa"/>
  </r>
  <r>
    <n v="734"/>
    <x v="2"/>
    <s v="Hassan Syed"/>
    <n v="63"/>
    <s v="Senior Adult"/>
    <s v="Male"/>
    <d v="2023-04-22T00:00:00"/>
    <x v="204"/>
    <n v="-66"/>
    <s v="Cancer"/>
    <n v="92803"/>
    <s v="Yes"/>
    <s v="A+"/>
    <n v="172"/>
    <n v="108"/>
    <n v="34014301039"/>
    <s v="Lahore"/>
    <s v="Balochistan"/>
  </r>
  <r>
    <n v="1104"/>
    <x v="5"/>
    <s v="Aisha Khan"/>
    <n v="86"/>
    <s v="Senior Adult"/>
    <s v="Male"/>
    <d v="2023-02-12T00:00:00"/>
    <x v="220"/>
    <n v="-66"/>
    <s v="Tuberculosis"/>
    <n v="437028"/>
    <s v="No"/>
    <s v="AB+"/>
    <n v="175"/>
    <n v="79"/>
    <n v="39059456450"/>
    <s v="Multan"/>
    <s v="Balochistan"/>
  </r>
  <r>
    <n v="1162"/>
    <x v="5"/>
    <s v="Daniyal Khan"/>
    <n v="41"/>
    <s v="Middle-Aged Adults"/>
    <s v="Male"/>
    <d v="2023-03-15T00:00:00"/>
    <x v="172"/>
    <n v="-66"/>
    <s v="Tuberculosis"/>
    <n v="61173"/>
    <s v="No"/>
    <s v="AB-"/>
    <n v="200"/>
    <n v="59"/>
    <n v="31772308243"/>
    <s v="Peshawar"/>
    <s v="Khyber Pakhtunkhwa"/>
  </r>
  <r>
    <n v="1397"/>
    <x v="5"/>
    <s v="Asad Tariq"/>
    <n v="38"/>
    <s v="Middle-Aged Adults"/>
    <s v="Female"/>
    <d v="2023-09-22T00:00:00"/>
    <x v="13"/>
    <n v="-66"/>
    <s v="Hypertension"/>
    <n v="92375"/>
    <s v="No"/>
    <s v="B-"/>
    <n v="140"/>
    <n v="120"/>
    <n v="39544362493"/>
    <s v="Lahore"/>
    <s v="Sindh"/>
  </r>
  <r>
    <n v="1398"/>
    <x v="2"/>
    <s v="Saad Rizvi"/>
    <n v="81"/>
    <s v="Senior Adult"/>
    <s v="Male"/>
    <d v="2023-09-18T00:00:00"/>
    <x v="59"/>
    <n v="-66"/>
    <s v="Cancer"/>
    <n v="64546"/>
    <s v="Yes"/>
    <s v="A-"/>
    <n v="190"/>
    <n v="102"/>
    <n v="39437800755"/>
    <s v="Peshawar"/>
    <s v="Sindh"/>
  </r>
  <r>
    <n v="382"/>
    <x v="14"/>
    <s v="Asad Rehman"/>
    <n v="40"/>
    <s v="Middle-Aged Adults"/>
    <s v="Male"/>
    <d v="2023-03-05T00:00:00"/>
    <x v="180"/>
    <n v="-65"/>
    <s v="COVID-19"/>
    <n v="153610"/>
    <s v="Yes"/>
    <s v="A+"/>
    <n v="161"/>
    <n v="75"/>
    <n v="35275496230"/>
    <s v="Karachi"/>
    <s v="Khyber Pakhtunkhwa"/>
  </r>
  <r>
    <n v="520"/>
    <x v="14"/>
    <s v="Maryam Jafri"/>
    <n v="55"/>
    <s v="Senior Adult"/>
    <s v="Male"/>
    <d v="2023-09-18T00:00:00"/>
    <x v="14"/>
    <n v="-65"/>
    <s v="COVID-19"/>
    <n v="292299"/>
    <s v="Yes"/>
    <s v="A-"/>
    <n v="167"/>
    <n v="86"/>
    <n v="31834380305"/>
    <s v="Multan"/>
    <s v="Khyber Pakhtunkhwa"/>
  </r>
  <r>
    <n v="910"/>
    <x v="7"/>
    <s v="Ibrahim Khan"/>
    <n v="24"/>
    <s v="Young Adult"/>
    <s v="Male"/>
    <d v="2023-05-02T00:00:00"/>
    <x v="141"/>
    <n v="-65"/>
    <s v="Hypertension"/>
    <n v="491904"/>
    <s v="Yes"/>
    <s v="A-"/>
    <n v="190"/>
    <n v="42"/>
    <n v="32250002327"/>
    <s v="Lahore"/>
    <s v="Punjab"/>
  </r>
  <r>
    <n v="1050"/>
    <x v="5"/>
    <s v="Saad Butt"/>
    <n v="79"/>
    <s v="Senior Adult"/>
    <s v="Male"/>
    <d v="2023-10-04T00:00:00"/>
    <x v="5"/>
    <n v="-65"/>
    <s v="COVID-19"/>
    <n v="450060"/>
    <s v="No"/>
    <s v="B-"/>
    <n v="200"/>
    <n v="53"/>
    <n v="35015638609"/>
    <s v="Rawalpindi"/>
    <s v="Khyber Pakhtunkhwa"/>
  </r>
  <r>
    <n v="1335"/>
    <x v="14"/>
    <s v="Amina Abbasi"/>
    <n v="17"/>
    <s v="Teenager"/>
    <s v="Female"/>
    <d v="2023-01-16T00:00:00"/>
    <x v="221"/>
    <n v="-65"/>
    <s v="Hypertension"/>
    <n v="199363"/>
    <s v="Yes"/>
    <s v="A+"/>
    <n v="196"/>
    <n v="111"/>
    <n v="37682203297"/>
    <s v="Karachi"/>
    <s v="Punjab"/>
  </r>
  <r>
    <n v="1489"/>
    <x v="12"/>
    <s v="Daniyal Hashmi"/>
    <n v="77"/>
    <s v="Senior Adult"/>
    <s v="Male"/>
    <d v="2023-06-16T00:00:00"/>
    <x v="139"/>
    <n v="-65"/>
    <s v="Diabetes"/>
    <n v="29408"/>
    <s v="No"/>
    <s v="O+"/>
    <n v="193"/>
    <n v="62"/>
    <n v="32466728837"/>
    <s v="Karachi"/>
    <s v="Punjab"/>
  </r>
  <r>
    <n v="1512"/>
    <x v="2"/>
    <s v="Sara Chaudhry"/>
    <n v="39"/>
    <s v="Middle-Aged Adults"/>
    <s v="Male"/>
    <d v="2023-03-11T00:00:00"/>
    <x v="205"/>
    <n v="-65"/>
    <s v="Cancer"/>
    <n v="341458"/>
    <s v="No"/>
    <s v="AB+"/>
    <n v="158"/>
    <n v="47"/>
    <n v="39953072620"/>
    <s v="Peshawar"/>
    <s v="Sindh"/>
  </r>
  <r>
    <n v="1741"/>
    <x v="5"/>
    <s v="Ali Syed"/>
    <n v="62"/>
    <s v="Senior Adult"/>
    <s v="Female"/>
    <d v="2023-09-05T00:00:00"/>
    <x v="109"/>
    <n v="-65"/>
    <s v="Hypertension"/>
    <n v="112728"/>
    <s v="Yes"/>
    <s v="A+"/>
    <n v="147"/>
    <n v="118"/>
    <n v="31576166674"/>
    <s v="Multan"/>
    <s v="Sindh"/>
  </r>
  <r>
    <n v="594"/>
    <x v="10"/>
    <s v="Ali Shah"/>
    <n v="67"/>
    <s v="Senior Adult"/>
    <s v="Female"/>
    <d v="2023-04-19T00:00:00"/>
    <x v="131"/>
    <n v="-64"/>
    <s v="Malaria"/>
    <n v="415844"/>
    <s v="No"/>
    <s v="A+"/>
    <n v="160"/>
    <n v="91"/>
    <n v="34993636930"/>
    <s v="Multan"/>
    <s v="Balochistan"/>
  </r>
  <r>
    <n v="621"/>
    <x v="1"/>
    <s v="Bushra Sheikh"/>
    <n v="4"/>
    <s v="Child"/>
    <s v="Male"/>
    <d v="2023-02-07T00:00:00"/>
    <x v="196"/>
    <n v="-64"/>
    <s v="Cancer"/>
    <n v="156629"/>
    <s v="Yes"/>
    <s v="O+"/>
    <n v="165"/>
    <n v="78"/>
    <n v="34670377878"/>
    <s v="Faisalabad"/>
    <s v="Punjab"/>
  </r>
  <r>
    <n v="1773"/>
    <x v="7"/>
    <s v="Daniyal Hussain"/>
    <n v="75"/>
    <s v="Senior Adult"/>
    <s v="Male"/>
    <d v="2023-04-23T00:00:00"/>
    <x v="121"/>
    <n v="-64"/>
    <s v="Tuberculosis"/>
    <n v="52059"/>
    <s v="No"/>
    <s v="O-"/>
    <n v="180"/>
    <n v="82"/>
    <n v="33428061044"/>
    <s v="Rawalpindi"/>
    <s v="Khyber Pakhtunkhwa"/>
  </r>
  <r>
    <n v="629"/>
    <x v="14"/>
    <s v="Saad Jafri"/>
    <n v="45"/>
    <s v="Middle-Aged Adults"/>
    <s v="Female"/>
    <d v="2023-02-06T00:00:00"/>
    <x v="222"/>
    <n v="-63"/>
    <s v="Malaria"/>
    <n v="10179"/>
    <s v="Yes"/>
    <s v="A-"/>
    <n v="167"/>
    <n v="91"/>
    <n v="36562535885"/>
    <s v="Islamabad"/>
    <s v="Punjab"/>
  </r>
  <r>
    <n v="1035"/>
    <x v="13"/>
    <s v="Daniyal Sheikh"/>
    <n v="54"/>
    <s v="Senior Adult"/>
    <s v="Female"/>
    <d v="2023-01-01T00:00:00"/>
    <x v="223"/>
    <n v="-63"/>
    <s v="Diabetes"/>
    <n v="88706"/>
    <s v="Yes"/>
    <s v="AB+"/>
    <n v="158"/>
    <n v="87"/>
    <n v="34503956530"/>
    <s v="Multan"/>
    <s v="Khyber Pakhtunkhwa"/>
  </r>
  <r>
    <n v="1069"/>
    <x v="1"/>
    <s v="Ali Siddiqui"/>
    <n v="91"/>
    <s v="Senior Adult"/>
    <s v="Male"/>
    <d v="2023-06-06T00:00:00"/>
    <x v="99"/>
    <n v="-63"/>
    <s v="COVID-19"/>
    <n v="133916"/>
    <s v="Yes"/>
    <s v="A+"/>
    <n v="157"/>
    <n v="71"/>
    <n v="37449647099"/>
    <s v="Multan"/>
    <s v="Balochistan"/>
  </r>
  <r>
    <n v="1642"/>
    <x v="5"/>
    <s v="Bushra Ansari"/>
    <n v="100"/>
    <s v="Senior Adult"/>
    <s v="Male"/>
    <d v="2023-07-03T00:00:00"/>
    <x v="72"/>
    <n v="-63"/>
    <s v="Hypertension"/>
    <n v="340680"/>
    <s v="Yes"/>
    <s v="AB+"/>
    <n v="173"/>
    <n v="108"/>
    <n v="35249375329"/>
    <s v="Peshawar"/>
    <s v="Balochistan"/>
  </r>
  <r>
    <n v="1644"/>
    <x v="0"/>
    <s v="Sadia Butt"/>
    <n v="31"/>
    <s v="Middle-Aged Adults"/>
    <s v="Female"/>
    <d v="2023-03-26T00:00:00"/>
    <x v="157"/>
    <n v="-63"/>
    <s v="Hypertension"/>
    <n v="373645"/>
    <s v="No"/>
    <s v="B-"/>
    <n v="154"/>
    <n v="43"/>
    <n v="32643689723"/>
    <s v="Rawalpindi"/>
    <s v="Sindh"/>
  </r>
  <r>
    <n v="1679"/>
    <x v="4"/>
    <s v="Hira Siddiqui"/>
    <n v="3"/>
    <s v="Child"/>
    <s v="Female"/>
    <d v="2023-07-06T00:00:00"/>
    <x v="197"/>
    <n v="-63"/>
    <s v="Cancer"/>
    <n v="21686"/>
    <s v="Yes"/>
    <s v="AB+"/>
    <n v="186"/>
    <n v="72"/>
    <n v="34301481017"/>
    <s v="Faisalabad"/>
    <s v="Sindh"/>
  </r>
  <r>
    <n v="1815"/>
    <x v="0"/>
    <s v="Maryam Mughal"/>
    <n v="97"/>
    <s v="Senior Adult"/>
    <s v="Female"/>
    <d v="2023-01-16T00:00:00"/>
    <x v="224"/>
    <n v="-63"/>
    <s v="Cancer"/>
    <n v="375471"/>
    <s v="Yes"/>
    <s v="O+"/>
    <n v="173"/>
    <n v="80"/>
    <n v="33583998928"/>
    <s v="Islamabad"/>
    <s v="Sindh"/>
  </r>
  <r>
    <n v="4"/>
    <x v="2"/>
    <s v="Daniyal Ansari"/>
    <n v="47"/>
    <s v="Senior Adult"/>
    <s v="Female"/>
    <d v="2023-09-27T00:00:00"/>
    <x v="154"/>
    <n v="-62"/>
    <s v="Cancer"/>
    <n v="219838"/>
    <s v="Yes"/>
    <s v="B+"/>
    <n v="197"/>
    <n v="96"/>
    <n v="31044609168"/>
    <s v="Rawalpindi"/>
    <s v="Sindh"/>
  </r>
  <r>
    <n v="661"/>
    <x v="9"/>
    <s v="Daniyal Abbasi"/>
    <n v="52"/>
    <s v="Senior Adult"/>
    <s v="Male"/>
    <d v="2023-09-08T00:00:00"/>
    <x v="109"/>
    <n v="-62"/>
    <s v="Malaria"/>
    <n v="346851"/>
    <s v="No"/>
    <s v="AB-"/>
    <n v="197"/>
    <n v="60"/>
    <n v="39183129554"/>
    <s v="Quetta"/>
    <s v="Balochistan"/>
  </r>
  <r>
    <n v="1387"/>
    <x v="2"/>
    <s v="Junaid Shah"/>
    <n v="75"/>
    <s v="Senior Adult"/>
    <s v="Female"/>
    <d v="2023-08-17T00:00:00"/>
    <x v="198"/>
    <n v="-62"/>
    <s v="Diabetes"/>
    <n v="338042"/>
    <s v="No"/>
    <s v="AB+"/>
    <n v="190"/>
    <n v="62"/>
    <n v="38176951040"/>
    <s v="Islamabad"/>
    <s v="Punjab"/>
  </r>
  <r>
    <n v="1760"/>
    <x v="5"/>
    <s v="Saad Siddiqui"/>
    <n v="73"/>
    <s v="Senior Adult"/>
    <s v="Female"/>
    <d v="2023-04-04T00:00:00"/>
    <x v="138"/>
    <n v="-62"/>
    <s v="Diabetes"/>
    <n v="428036"/>
    <s v="No"/>
    <s v="O-"/>
    <n v="189"/>
    <n v="116"/>
    <n v="35657948394"/>
    <s v="Faisalabad"/>
    <s v="Punjab"/>
  </r>
  <r>
    <n v="1810"/>
    <x v="6"/>
    <s v="Ibrahim Rizvi"/>
    <n v="15"/>
    <s v="Teenager"/>
    <s v="Female"/>
    <d v="2023-02-21T00:00:00"/>
    <x v="225"/>
    <n v="-62"/>
    <s v="Cancer"/>
    <n v="346874"/>
    <s v="Yes"/>
    <s v="AB-"/>
    <n v="158"/>
    <n v="107"/>
    <n v="31356897002"/>
    <s v="Faisalabad"/>
    <s v="Sindh"/>
  </r>
  <r>
    <n v="486"/>
    <x v="6"/>
    <s v="Rabia Chaudhry"/>
    <n v="90"/>
    <s v="Senior Adult"/>
    <s v="Female"/>
    <d v="2023-04-10T00:00:00"/>
    <x v="135"/>
    <n v="-61"/>
    <s v="COVID-19"/>
    <n v="443024"/>
    <s v="Yes"/>
    <s v="B-"/>
    <n v="153"/>
    <n v="92"/>
    <n v="34321037630"/>
    <s v="Multan"/>
    <s v="Punjab"/>
  </r>
  <r>
    <n v="737"/>
    <x v="12"/>
    <s v="Aisha Niazi"/>
    <n v="71"/>
    <s v="Senior Adult"/>
    <s v="Female"/>
    <d v="2023-09-26T00:00:00"/>
    <x v="20"/>
    <n v="-61"/>
    <s v="Malaria"/>
    <n v="458821"/>
    <s v="No"/>
    <s v="A-"/>
    <n v="197"/>
    <n v="93"/>
    <n v="32874206498"/>
    <s v="Islamabad"/>
    <s v="Balochistan"/>
  </r>
  <r>
    <n v="1322"/>
    <x v="13"/>
    <s v="Aisha Abbasi"/>
    <n v="41"/>
    <s v="Middle-Aged Adults"/>
    <s v="Female"/>
    <d v="2023-09-28T00:00:00"/>
    <x v="154"/>
    <n v="-61"/>
    <s v="Malaria"/>
    <n v="88583"/>
    <s v="No"/>
    <s v="B-"/>
    <n v="200"/>
    <n v="58"/>
    <n v="37857961896"/>
    <s v="Peshawar"/>
    <s v="Punjab"/>
  </r>
  <r>
    <n v="217"/>
    <x v="8"/>
    <s v="Hira Siddiqui"/>
    <n v="7"/>
    <s v="Child"/>
    <s v="Male"/>
    <d v="2023-05-23T00:00:00"/>
    <x v="111"/>
    <n v="-60"/>
    <s v="Hypertension"/>
    <n v="497481"/>
    <s v="Yes"/>
    <s v="A+"/>
    <n v="198"/>
    <n v="53"/>
    <n v="33938027480"/>
    <s v="Karachi"/>
    <s v="Sindh"/>
  </r>
  <r>
    <n v="248"/>
    <x v="10"/>
    <s v="Ibrahim Sheikh"/>
    <n v="15"/>
    <s v="Teenager"/>
    <s v="Male"/>
    <d v="2023-10-09T00:00:00"/>
    <x v="5"/>
    <n v="-60"/>
    <s v="Tuberculosis"/>
    <n v="41382"/>
    <s v="Yes"/>
    <s v="O-"/>
    <n v="159"/>
    <n v="82"/>
    <n v="34644967800"/>
    <s v="Peshawar"/>
    <s v="Khyber Pakhtunkhwa"/>
  </r>
  <r>
    <n v="572"/>
    <x v="5"/>
    <s v="Fahad Tariq"/>
    <n v="91"/>
    <s v="Senior Adult"/>
    <s v="Female"/>
    <d v="2023-03-09T00:00:00"/>
    <x v="226"/>
    <n v="-60"/>
    <s v="Tuberculosis"/>
    <n v="380474"/>
    <s v="No"/>
    <s v="AB-"/>
    <n v="166"/>
    <n v="114"/>
    <n v="36632091015"/>
    <s v="Quetta"/>
    <s v="Punjab"/>
  </r>
  <r>
    <n v="826"/>
    <x v="9"/>
    <s v="Sadia Kazmi"/>
    <n v="2"/>
    <s v="Babies"/>
    <s v="Female"/>
    <d v="2023-06-23T00:00:00"/>
    <x v="150"/>
    <n v="-60"/>
    <s v="Malaria"/>
    <n v="451350"/>
    <s v="Yes"/>
    <s v="A-"/>
    <n v="193"/>
    <n v="54"/>
    <n v="31765004575"/>
    <s v="Islamabad"/>
    <s v="Sindh"/>
  </r>
  <r>
    <n v="851"/>
    <x v="9"/>
    <s v="Rabia Sheikh"/>
    <n v="33"/>
    <s v="Middle-Aged Adults"/>
    <s v="Female"/>
    <d v="2023-09-24T00:00:00"/>
    <x v="59"/>
    <n v="-60"/>
    <s v="Malaria"/>
    <n v="198133"/>
    <s v="No"/>
    <s v="O-"/>
    <n v="162"/>
    <n v="66"/>
    <n v="37914455941"/>
    <s v="Faisalabad"/>
    <s v="Khyber Pakhtunkhwa"/>
  </r>
  <r>
    <n v="983"/>
    <x v="8"/>
    <s v="Erum Niazi"/>
    <n v="100"/>
    <s v="Senior Adult"/>
    <s v="Female"/>
    <d v="2023-03-19T00:00:00"/>
    <x v="167"/>
    <n v="-60"/>
    <s v="Diabetes"/>
    <n v="213665"/>
    <s v="Yes"/>
    <s v="O+"/>
    <n v="155"/>
    <n v="78"/>
    <n v="37323440257"/>
    <s v="Peshawar"/>
    <s v="Khyber Pakhtunkhwa"/>
  </r>
  <r>
    <n v="1529"/>
    <x v="0"/>
    <s v="Noman Shah"/>
    <n v="76"/>
    <s v="Senior Adult"/>
    <s v="Male"/>
    <d v="2023-09-23T00:00:00"/>
    <x v="14"/>
    <n v="-60"/>
    <s v="Hypertension"/>
    <n v="8338"/>
    <s v="Yes"/>
    <s v="O-"/>
    <n v="174"/>
    <n v="119"/>
    <n v="38067576803"/>
    <s v="Islamabad"/>
    <s v="Balochistan"/>
  </r>
  <r>
    <n v="1560"/>
    <x v="3"/>
    <s v="Usman Rizvi"/>
    <n v="53"/>
    <s v="Senior Adult"/>
    <s v="Male"/>
    <d v="2023-09-02T00:00:00"/>
    <x v="199"/>
    <n v="-60"/>
    <s v="Malaria"/>
    <n v="326522"/>
    <s v="No"/>
    <s v="B+"/>
    <n v="185"/>
    <n v="58"/>
    <n v="31360206767"/>
    <s v="Peshawar"/>
    <s v="Balochistan"/>
  </r>
  <r>
    <n v="85"/>
    <x v="0"/>
    <s v="Sadia Siddiqui"/>
    <n v="37"/>
    <s v="Middle-Aged Adults"/>
    <s v="Female"/>
    <d v="2023-10-24T00:00:00"/>
    <x v="27"/>
    <n v="-59"/>
    <s v="Hypertension"/>
    <n v="249656"/>
    <s v="Yes"/>
    <s v="AB-"/>
    <n v="147"/>
    <n v="97"/>
    <n v="31608853416"/>
    <s v="Lahore"/>
    <s v="Sindh"/>
  </r>
  <r>
    <n v="265"/>
    <x v="13"/>
    <s v="Ibrahim Syed"/>
    <n v="4"/>
    <s v="Child"/>
    <s v="Female"/>
    <d v="2023-05-22T00:00:00"/>
    <x v="119"/>
    <n v="-59"/>
    <s v="COVID-19"/>
    <n v="104328"/>
    <s v="Yes"/>
    <s v="B-"/>
    <n v="146"/>
    <n v="88"/>
    <n v="38373908113"/>
    <s v="Peshawar"/>
    <s v="Khyber Pakhtunkhwa"/>
  </r>
  <r>
    <n v="1122"/>
    <x v="4"/>
    <s v="Iqra Hussain"/>
    <n v="85"/>
    <s v="Senior Adult"/>
    <s v="Female"/>
    <d v="2023-03-04T00:00:00"/>
    <x v="213"/>
    <n v="-59"/>
    <s v="Malaria"/>
    <n v="254782"/>
    <s v="No"/>
    <s v="B+"/>
    <n v="199"/>
    <n v="69"/>
    <n v="33706673827"/>
    <s v="Faisalabad"/>
    <s v="Khyber Pakhtunkhwa"/>
  </r>
  <r>
    <n v="1849"/>
    <x v="7"/>
    <s v="Hira Abbasi"/>
    <n v="53"/>
    <s v="Senior Adult"/>
    <s v="Female"/>
    <d v="2023-07-18T00:00:00"/>
    <x v="85"/>
    <n v="-59"/>
    <s v="Cancer"/>
    <n v="195599"/>
    <s v="No"/>
    <s v="A-"/>
    <n v="162"/>
    <n v="102"/>
    <n v="39204930542"/>
    <s v="Faisalabad"/>
    <s v="Balochistan"/>
  </r>
  <r>
    <n v="1"/>
    <x v="2"/>
    <s v="Noman Chaudhry"/>
    <n v="58"/>
    <s v="Senior Adult"/>
    <s v="Female"/>
    <d v="2023-03-25T00:00:00"/>
    <x v="185"/>
    <n v="-58"/>
    <s v="Malaria"/>
    <n v="24570"/>
    <s v="Yes"/>
    <s v="O+"/>
    <n v="151"/>
    <n v="117"/>
    <n v="37977648810"/>
    <s v="Peshawar"/>
    <s v="Khyber Pakhtunkhwa"/>
  </r>
  <r>
    <n v="508"/>
    <x v="8"/>
    <s v="Fatima Kazmi"/>
    <n v="5"/>
    <s v="Child"/>
    <s v="Female"/>
    <d v="2023-01-04T00:00:00"/>
    <x v="227"/>
    <n v="-58"/>
    <s v="Cancer"/>
    <n v="43725"/>
    <s v="No"/>
    <s v="B-"/>
    <n v="192"/>
    <n v="117"/>
    <n v="37166792534"/>
    <s v="Quetta"/>
    <s v="Punjab"/>
  </r>
  <r>
    <n v="1254"/>
    <x v="7"/>
    <s v="Sana Butt"/>
    <n v="12"/>
    <s v="Child"/>
    <s v="Female"/>
    <d v="2023-09-05T00:00:00"/>
    <x v="42"/>
    <n v="-58"/>
    <s v="Tuberculosis"/>
    <n v="489431"/>
    <s v="Yes"/>
    <s v="AB+"/>
    <n v="162"/>
    <n v="67"/>
    <n v="33151108859"/>
    <s v="Peshawar"/>
    <s v="Balochistan"/>
  </r>
  <r>
    <n v="1407"/>
    <x v="3"/>
    <s v="Mahnoor Syed"/>
    <n v="91"/>
    <s v="Senior Adult"/>
    <s v="Male"/>
    <d v="2023-03-15T00:00:00"/>
    <x v="191"/>
    <n v="-58"/>
    <s v="Malaria"/>
    <n v="463217"/>
    <s v="Yes"/>
    <s v="O-"/>
    <n v="170"/>
    <n v="66"/>
    <n v="32165512031"/>
    <s v="Rawalpindi"/>
    <s v="Punjab"/>
  </r>
  <r>
    <n v="1582"/>
    <x v="2"/>
    <s v="Mahnoor Chaudhry"/>
    <n v="28"/>
    <s v="Young Adult"/>
    <s v="Female"/>
    <d v="2023-07-26T00:00:00"/>
    <x v="74"/>
    <n v="-58"/>
    <s v="Hypertension"/>
    <n v="6490"/>
    <s v="Yes"/>
    <s v="B+"/>
    <n v="180"/>
    <n v="77"/>
    <n v="37771727434"/>
    <s v="Rawalpindi"/>
    <s v="Punjab"/>
  </r>
  <r>
    <n v="1886"/>
    <x v="14"/>
    <s v="Rabia Niazi"/>
    <n v="12"/>
    <s v="Child"/>
    <s v="Female"/>
    <d v="2023-08-17T00:00:00"/>
    <x v="105"/>
    <n v="-58"/>
    <s v="Cancer"/>
    <n v="43221"/>
    <s v="No"/>
    <s v="O+"/>
    <n v="180"/>
    <n v="66"/>
    <n v="34752282029"/>
    <s v="Faisalabad"/>
    <s v="Sindh"/>
  </r>
  <r>
    <n v="1972"/>
    <x v="12"/>
    <s v="Sadia Rizvi"/>
    <n v="25"/>
    <s v="Young Adult"/>
    <s v="Female"/>
    <d v="2023-09-27T00:00:00"/>
    <x v="6"/>
    <n v="-58"/>
    <s v="Diabetes"/>
    <n v="166745"/>
    <s v="Yes"/>
    <s v="O-"/>
    <n v="191"/>
    <n v="84"/>
    <n v="37834345801"/>
    <s v="Faisalabad"/>
    <s v="Khyber Pakhtunkhwa"/>
  </r>
  <r>
    <n v="687"/>
    <x v="14"/>
    <s v="Aisha Abbasi"/>
    <n v="60"/>
    <s v="Senior Adult"/>
    <s v="Female"/>
    <d v="2023-02-13T00:00:00"/>
    <x v="218"/>
    <n v="-57"/>
    <s v="Cancer"/>
    <n v="95433"/>
    <s v="Yes"/>
    <s v="A+"/>
    <n v="170"/>
    <n v="73"/>
    <n v="33302604859"/>
    <s v="Quetta"/>
    <s v="Balochistan"/>
  </r>
  <r>
    <n v="113"/>
    <x v="14"/>
    <s v="Fatima Qureshi"/>
    <n v="38"/>
    <s v="Middle-Aged Adults"/>
    <s v="Male"/>
    <d v="2023-02-28T00:00:00"/>
    <x v="202"/>
    <n v="-56"/>
    <s v="Diabetes"/>
    <n v="280442"/>
    <s v="No"/>
    <s v="A-"/>
    <n v="190"/>
    <n v="86"/>
    <n v="32706236543"/>
    <s v="Karachi"/>
    <s v="Sindh"/>
  </r>
  <r>
    <n v="532"/>
    <x v="13"/>
    <s v="Aisha Malik"/>
    <n v="21"/>
    <s v="Young Adult"/>
    <s v="Male"/>
    <d v="2023-03-28T00:00:00"/>
    <x v="144"/>
    <n v="-56"/>
    <s v="Cancer"/>
    <n v="164078"/>
    <s v="No"/>
    <s v="O+"/>
    <n v="189"/>
    <n v="46"/>
    <n v="31656288074"/>
    <s v="Rawalpindi"/>
    <s v="Punjab"/>
  </r>
  <r>
    <n v="1017"/>
    <x v="8"/>
    <s v="Fahad Rizvi"/>
    <n v="100"/>
    <s v="Senior Adult"/>
    <s v="Female"/>
    <d v="2023-04-27T00:00:00"/>
    <x v="131"/>
    <n v="-56"/>
    <s v="Tuberculosis"/>
    <n v="134626"/>
    <s v="Yes"/>
    <s v="B+"/>
    <n v="175"/>
    <n v="96"/>
    <n v="35277898570"/>
    <s v="Islamabad"/>
    <s v="Balochistan"/>
  </r>
  <r>
    <n v="1145"/>
    <x v="5"/>
    <s v="Rabia Malik"/>
    <n v="62"/>
    <s v="Senior Adult"/>
    <s v="Female"/>
    <d v="2023-01-16T00:00:00"/>
    <x v="228"/>
    <n v="-56"/>
    <s v="COVID-19"/>
    <n v="242617"/>
    <s v="Yes"/>
    <s v="AB-"/>
    <n v="183"/>
    <n v="47"/>
    <n v="32595399565"/>
    <s v="Quetta"/>
    <s v="Punjab"/>
  </r>
  <r>
    <n v="1616"/>
    <x v="1"/>
    <s v="Saad Farooqi"/>
    <n v="68"/>
    <s v="Senior Adult"/>
    <s v="Male"/>
    <d v="2023-01-13T00:00:00"/>
    <x v="229"/>
    <n v="-56"/>
    <s v="COVID-19"/>
    <n v="30959"/>
    <s v="No"/>
    <s v="O-"/>
    <n v="181"/>
    <n v="83"/>
    <n v="33244954072"/>
    <s v="Faisalabad"/>
    <s v="Balochistan"/>
  </r>
  <r>
    <n v="1837"/>
    <x v="5"/>
    <s v="Ali Farooqi"/>
    <n v="11"/>
    <s v="Child"/>
    <s v="Male"/>
    <d v="2023-11-02T00:00:00"/>
    <x v="0"/>
    <n v="-56"/>
    <s v="Cancer"/>
    <n v="118631"/>
    <s v="Yes"/>
    <s v="B+"/>
    <n v="197"/>
    <n v="40"/>
    <n v="31905149880"/>
    <s v="Peshawar"/>
    <s v="Punjab"/>
  </r>
  <r>
    <n v="92"/>
    <x v="3"/>
    <s v="Sana Mughal"/>
    <n v="58"/>
    <s v="Senior Adult"/>
    <s v="Female"/>
    <d v="2023-04-27T00:00:00"/>
    <x v="230"/>
    <n v="-55"/>
    <s v="Cancer"/>
    <n v="98973"/>
    <s v="No"/>
    <s v="O-"/>
    <n v="144"/>
    <n v="54"/>
    <n v="33817626501"/>
    <s v="Peshawar"/>
    <s v="Sindh"/>
  </r>
  <r>
    <n v="418"/>
    <x v="7"/>
    <s v="Asad Hussain"/>
    <n v="18"/>
    <s v="Teenager"/>
    <s v="Female"/>
    <d v="2023-01-15T00:00:00"/>
    <x v="231"/>
    <n v="-55"/>
    <s v="Hypertension"/>
    <n v="409661"/>
    <s v="No"/>
    <s v="O-"/>
    <n v="149"/>
    <n v="106"/>
    <n v="35580110945"/>
    <s v="Peshawar"/>
    <s v="Khyber Pakhtunkhwa"/>
  </r>
  <r>
    <n v="449"/>
    <x v="2"/>
    <s v="Fatima Abbasi"/>
    <n v="33"/>
    <s v="Middle-Aged Adults"/>
    <s v="Female"/>
    <d v="2023-10-25T00:00:00"/>
    <x v="34"/>
    <n v="-55"/>
    <s v="Hypertension"/>
    <n v="382346"/>
    <s v="No"/>
    <s v="O+"/>
    <n v="198"/>
    <n v="49"/>
    <n v="32776403368"/>
    <s v="Faisalabad"/>
    <s v="Punjab"/>
  </r>
  <r>
    <n v="791"/>
    <x v="13"/>
    <s v="Ali Farooqi"/>
    <n v="92"/>
    <s v="Senior Adult"/>
    <s v="Male"/>
    <d v="2023-07-23T00:00:00"/>
    <x v="61"/>
    <n v="-55"/>
    <s v="Tuberculosis"/>
    <n v="401041"/>
    <s v="No"/>
    <s v="O+"/>
    <n v="180"/>
    <n v="79"/>
    <n v="34456378146"/>
    <s v="Rawalpindi"/>
    <s v="Punjab"/>
  </r>
  <r>
    <n v="1300"/>
    <x v="13"/>
    <s v="Usman Raja"/>
    <n v="10"/>
    <s v="Child"/>
    <s v="Female"/>
    <d v="2023-08-04T00:00:00"/>
    <x v="130"/>
    <n v="-55"/>
    <s v="Malaria"/>
    <n v="232304"/>
    <s v="No"/>
    <s v="A+"/>
    <n v="192"/>
    <n v="70"/>
    <n v="32791247227"/>
    <s v="Multan"/>
    <s v="Punjab"/>
  </r>
  <r>
    <n v="1934"/>
    <x v="14"/>
    <s v="Saad Niazi"/>
    <n v="95"/>
    <s v="Senior Adult"/>
    <s v="Male"/>
    <d v="2023-02-07T00:00:00"/>
    <x v="232"/>
    <n v="-55"/>
    <s v="Diabetes"/>
    <n v="474473"/>
    <s v="No"/>
    <s v="B-"/>
    <n v="195"/>
    <n v="107"/>
    <n v="39055973213"/>
    <s v="Lahore"/>
    <s v="Khyber Pakhtunkhwa"/>
  </r>
  <r>
    <n v="1982"/>
    <x v="7"/>
    <s v="Hira Abbasi"/>
    <n v="19"/>
    <s v="Young Adult"/>
    <s v="Male"/>
    <d v="2023-05-13T00:00:00"/>
    <x v="233"/>
    <n v="-55"/>
    <s v="Malaria"/>
    <n v="374352"/>
    <s v="Yes"/>
    <s v="O+"/>
    <n v="190"/>
    <n v="118"/>
    <n v="39798275020"/>
    <s v="Karachi"/>
    <s v="Sindh"/>
  </r>
  <r>
    <n v="1996"/>
    <x v="0"/>
    <s v="Sara Farooqi"/>
    <n v="96"/>
    <s v="Senior Adult"/>
    <s v="Female"/>
    <d v="2023-10-22T00:00:00"/>
    <x v="71"/>
    <n v="-55"/>
    <s v="Diabetes"/>
    <n v="336872"/>
    <s v="No"/>
    <s v="B+"/>
    <n v="181"/>
    <n v="78"/>
    <n v="35202879767"/>
    <s v="Rawalpindi"/>
    <s v="Sindh"/>
  </r>
  <r>
    <n v="94"/>
    <x v="12"/>
    <s v="Bushra Malik"/>
    <n v="100"/>
    <s v="Senior Adult"/>
    <s v="Male"/>
    <d v="2023-09-12T00:00:00"/>
    <x v="15"/>
    <n v="-54"/>
    <s v="Diabetes"/>
    <n v="346456"/>
    <s v="Yes"/>
    <s v="O-"/>
    <n v="166"/>
    <n v="68"/>
    <n v="34044478443"/>
    <s v="Faisalabad"/>
    <s v="Balochistan"/>
  </r>
  <r>
    <n v="207"/>
    <x v="4"/>
    <s v="Sana Hussain"/>
    <n v="1"/>
    <s v="Babies"/>
    <s v="Female"/>
    <d v="2023-07-12T00:00:00"/>
    <x v="72"/>
    <n v="-54"/>
    <s v="COVID-19"/>
    <n v="365829"/>
    <s v="Yes"/>
    <s v="O+"/>
    <n v="140"/>
    <n v="56"/>
    <n v="35475610676"/>
    <s v="Rawalpindi"/>
    <s v="Khyber Pakhtunkhwa"/>
  </r>
  <r>
    <n v="227"/>
    <x v="13"/>
    <s v="Ali Qureshi"/>
    <n v="22"/>
    <s v="Young Adult"/>
    <s v="Female"/>
    <d v="2023-06-08T00:00:00"/>
    <x v="127"/>
    <n v="-54"/>
    <s v="Malaria"/>
    <n v="100903"/>
    <s v="No"/>
    <s v="B+"/>
    <n v="170"/>
    <n v="98"/>
    <n v="38492311900"/>
    <s v="Quetta"/>
    <s v="Punjab"/>
  </r>
  <r>
    <n v="239"/>
    <x v="10"/>
    <s v="Aisha Tariq"/>
    <n v="48"/>
    <s v="Senior Adult"/>
    <s v="Female"/>
    <d v="2023-07-14T00:00:00"/>
    <x v="66"/>
    <n v="-54"/>
    <s v="Tuberculosis"/>
    <n v="352339"/>
    <s v="No"/>
    <s v="A+"/>
    <n v="158"/>
    <n v="71"/>
    <n v="35077914030"/>
    <s v="Quetta"/>
    <s v="Khyber Pakhtunkhwa"/>
  </r>
  <r>
    <n v="282"/>
    <x v="6"/>
    <s v="Noman Farooqi"/>
    <n v="42"/>
    <s v="Middle-Aged Adults"/>
    <s v="Male"/>
    <d v="2023-07-28T00:00:00"/>
    <x v="69"/>
    <n v="-54"/>
    <s v="Malaria"/>
    <n v="317120"/>
    <s v="Yes"/>
    <s v="O-"/>
    <n v="179"/>
    <n v="45"/>
    <n v="37948775016"/>
    <s v="Lahore"/>
    <s v="Khyber Pakhtunkhwa"/>
  </r>
  <r>
    <n v="399"/>
    <x v="14"/>
    <s v="Hassan Qureshi"/>
    <n v="26"/>
    <s v="Young Adult"/>
    <s v="Male"/>
    <d v="2023-04-26T00:00:00"/>
    <x v="143"/>
    <n v="-54"/>
    <s v="Hypertension"/>
    <n v="298709"/>
    <s v="No"/>
    <s v="A-"/>
    <n v="177"/>
    <n v="102"/>
    <n v="39761316778"/>
    <s v="Lahore"/>
    <s v="Khyber Pakhtunkhwa"/>
  </r>
  <r>
    <n v="789"/>
    <x v="9"/>
    <s v="Sara Rehman"/>
    <n v="4"/>
    <s v="Child"/>
    <s v="Female"/>
    <d v="2023-05-22T00:00:00"/>
    <x v="153"/>
    <n v="-54"/>
    <s v="Tuberculosis"/>
    <n v="271707"/>
    <s v="Yes"/>
    <s v="AB+"/>
    <n v="157"/>
    <n v="55"/>
    <n v="39869027175"/>
    <s v="Lahore"/>
    <s v="Balochistan"/>
  </r>
  <r>
    <n v="982"/>
    <x v="5"/>
    <s v="Sadia Niazi"/>
    <n v="26"/>
    <s v="Young Adult"/>
    <s v="Female"/>
    <d v="2023-02-16T00:00:00"/>
    <x v="218"/>
    <n v="-54"/>
    <s v="Diabetes"/>
    <n v="294097"/>
    <s v="Yes"/>
    <s v="A+"/>
    <n v="166"/>
    <n v="45"/>
    <n v="36250922788"/>
    <s v="Islamabad"/>
    <s v="Sindh"/>
  </r>
  <r>
    <n v="1089"/>
    <x v="2"/>
    <s v="Junaid Hashmi"/>
    <n v="74"/>
    <s v="Senior Adult"/>
    <s v="Male"/>
    <d v="2023-06-20T00:00:00"/>
    <x v="175"/>
    <n v="-54"/>
    <s v="Malaria"/>
    <n v="134353"/>
    <s v="No"/>
    <s v="AB-"/>
    <n v="195"/>
    <n v="89"/>
    <n v="39711637039"/>
    <s v="Quetta"/>
    <s v="Punjab"/>
  </r>
  <r>
    <n v="1706"/>
    <x v="10"/>
    <s v="Usman Hussain"/>
    <n v="63"/>
    <s v="Senior Adult"/>
    <s v="Male"/>
    <d v="2023-08-04T00:00:00"/>
    <x v="234"/>
    <n v="-54"/>
    <s v="Diabetes"/>
    <n v="108165"/>
    <s v="No"/>
    <s v="O-"/>
    <n v="189"/>
    <n v="113"/>
    <n v="31869232409"/>
    <s v="Peshawar"/>
    <s v="Balochistan"/>
  </r>
  <r>
    <n v="725"/>
    <x v="2"/>
    <s v="Usman Kazmi"/>
    <n v="73"/>
    <s v="Senior Adult"/>
    <s v="Male"/>
    <d v="2023-08-02T00:00:00"/>
    <x v="100"/>
    <n v="-53"/>
    <s v="Hypertension"/>
    <n v="13463"/>
    <s v="No"/>
    <s v="AB-"/>
    <n v="183"/>
    <n v="81"/>
    <n v="39033650462"/>
    <s v="Peshawar"/>
    <s v="Khyber Pakhtunkhwa"/>
  </r>
  <r>
    <n v="964"/>
    <x v="11"/>
    <s v="Amina Syed"/>
    <n v="99"/>
    <s v="Senior Adult"/>
    <s v="Female"/>
    <d v="2023-04-05T00:00:00"/>
    <x v="157"/>
    <n v="-53"/>
    <s v="Malaria"/>
    <n v="143062"/>
    <s v="Yes"/>
    <s v="B-"/>
    <n v="179"/>
    <n v="111"/>
    <n v="38700142461"/>
    <s v="Lahore"/>
    <s v="Balochistan"/>
  </r>
  <r>
    <n v="1299"/>
    <x v="4"/>
    <s v="Bushra Abbasi"/>
    <n v="25"/>
    <s v="Young Adult"/>
    <s v="Female"/>
    <d v="2023-07-22T00:00:00"/>
    <x v="156"/>
    <n v="-53"/>
    <s v="Diabetes"/>
    <n v="349842"/>
    <s v="No"/>
    <s v="AB-"/>
    <n v="191"/>
    <n v="58"/>
    <n v="32678522047"/>
    <s v="Multan"/>
    <s v="Balochistan"/>
  </r>
  <r>
    <n v="1325"/>
    <x v="11"/>
    <s v="Saad Rizvi"/>
    <n v="85"/>
    <s v="Senior Adult"/>
    <s v="Female"/>
    <d v="2023-06-02T00:00:00"/>
    <x v="171"/>
    <n v="-53"/>
    <s v="COVID-19"/>
    <n v="257719"/>
    <s v="Yes"/>
    <s v="B-"/>
    <n v="170"/>
    <n v="112"/>
    <n v="34469918622"/>
    <s v="Rawalpindi"/>
    <s v="Sindh"/>
  </r>
  <r>
    <n v="668"/>
    <x v="14"/>
    <s v="Mahnoor Siddiqui"/>
    <n v="28"/>
    <s v="Young Adult"/>
    <s v="Male"/>
    <d v="2023-02-12T00:00:00"/>
    <x v="194"/>
    <n v="-52"/>
    <s v="Diabetes"/>
    <n v="408039"/>
    <s v="No"/>
    <s v="B-"/>
    <n v="187"/>
    <n v="86"/>
    <n v="34516529446"/>
    <s v="Peshawar"/>
    <s v="Khyber Pakhtunkhwa"/>
  </r>
  <r>
    <n v="1574"/>
    <x v="13"/>
    <s v="Usman Rehman"/>
    <n v="41"/>
    <s v="Middle-Aged Adults"/>
    <s v="Female"/>
    <d v="2023-10-14T00:00:00"/>
    <x v="36"/>
    <n v="-52"/>
    <s v="Hypertension"/>
    <n v="63590"/>
    <s v="Yes"/>
    <s v="B+"/>
    <n v="198"/>
    <n v="42"/>
    <n v="38912160561"/>
    <s v="Karachi"/>
    <s v="Khyber Pakhtunkhwa"/>
  </r>
  <r>
    <n v="29"/>
    <x v="4"/>
    <s v="Mahnoor Gilani"/>
    <n v="31"/>
    <s v="Middle-Aged Adults"/>
    <s v="Male"/>
    <d v="2023-04-20T00:00:00"/>
    <x v="135"/>
    <n v="-51"/>
    <s v="Cancer"/>
    <n v="14434"/>
    <s v="Yes"/>
    <s v="AB+"/>
    <n v="195"/>
    <n v="57"/>
    <n v="32188765995"/>
    <s v="Peshawar"/>
    <s v="Punjab"/>
  </r>
  <r>
    <n v="1564"/>
    <x v="7"/>
    <s v="Junaid Ashraf"/>
    <n v="34"/>
    <s v="Middle-Aged Adults"/>
    <s v="Female"/>
    <d v="2023-06-27T00:00:00"/>
    <x v="122"/>
    <n v="-51"/>
    <s v="Diabetes"/>
    <n v="407880"/>
    <s v="No"/>
    <s v="A+"/>
    <n v="147"/>
    <n v="73"/>
    <n v="34645868689"/>
    <s v="Lahore"/>
    <s v="Sindh"/>
  </r>
  <r>
    <n v="1569"/>
    <x v="8"/>
    <s v="Maryam Siddiqui"/>
    <n v="61"/>
    <s v="Senior Adult"/>
    <s v="Female"/>
    <d v="2023-08-27T00:00:00"/>
    <x v="37"/>
    <n v="-51"/>
    <s v="Cancer"/>
    <n v="474600"/>
    <s v="No"/>
    <s v="A-"/>
    <n v="170"/>
    <n v="86"/>
    <n v="35438365897"/>
    <s v="Rawalpindi"/>
    <s v="Balochistan"/>
  </r>
  <r>
    <n v="81"/>
    <x v="14"/>
    <s v="Bushra Butt"/>
    <n v="41"/>
    <s v="Middle-Aged Adults"/>
    <s v="Male"/>
    <d v="2023-04-01T00:00:00"/>
    <x v="219"/>
    <n v="-50"/>
    <s v="COVID-19"/>
    <n v="384062"/>
    <s v="Yes"/>
    <s v="A+"/>
    <n v="184"/>
    <n v="40"/>
    <n v="33693355567"/>
    <s v="Faisalabad"/>
    <s v="Sindh"/>
  </r>
  <r>
    <n v="320"/>
    <x v="1"/>
    <s v="Daniyal Raja"/>
    <n v="45"/>
    <s v="Middle-Aged Adults"/>
    <s v="Male"/>
    <d v="2023-03-16T00:00:00"/>
    <x v="168"/>
    <n v="-50"/>
    <s v="Cancer"/>
    <n v="222258"/>
    <s v="No"/>
    <s v="B-"/>
    <n v="150"/>
    <n v="61"/>
    <n v="38291789415"/>
    <s v="Peshawar"/>
    <s v="Punjab"/>
  </r>
  <r>
    <n v="346"/>
    <x v="14"/>
    <s v="Noman Rizvi"/>
    <n v="1"/>
    <s v="Babies"/>
    <s v="Female"/>
    <d v="2023-08-03T00:00:00"/>
    <x v="74"/>
    <n v="-50"/>
    <s v="COVID-19"/>
    <n v="245859"/>
    <s v="No"/>
    <s v="O+"/>
    <n v="148"/>
    <n v="86"/>
    <n v="31629437082"/>
    <s v="Quetta"/>
    <s v="Khyber Pakhtunkhwa"/>
  </r>
  <r>
    <n v="453"/>
    <x v="2"/>
    <s v="Iqra Jafri"/>
    <n v="13"/>
    <s v="Teenager"/>
    <s v="Male"/>
    <d v="2023-03-02T00:00:00"/>
    <x v="235"/>
    <n v="-50"/>
    <s v="Cancer"/>
    <n v="364119"/>
    <s v="Yes"/>
    <s v="A-"/>
    <n v="160"/>
    <n v="64"/>
    <n v="31651182677"/>
    <s v="Islamabad"/>
    <s v="Sindh"/>
  </r>
  <r>
    <n v="595"/>
    <x v="5"/>
    <s v="Asad Mughal"/>
    <n v="6"/>
    <s v="Child"/>
    <s v="Female"/>
    <d v="2023-03-07T00:00:00"/>
    <x v="236"/>
    <n v="-50"/>
    <s v="COVID-19"/>
    <n v="194657"/>
    <s v="No"/>
    <s v="AB+"/>
    <n v="173"/>
    <n v="107"/>
    <n v="34553967967"/>
    <s v="Quetta"/>
    <s v="Sindh"/>
  </r>
  <r>
    <n v="875"/>
    <x v="1"/>
    <s v="Sadia Gilani"/>
    <n v="33"/>
    <s v="Middle-Aged Adults"/>
    <s v="Female"/>
    <d v="2023-10-12T00:00:00"/>
    <x v="52"/>
    <n v="-50"/>
    <s v="Diabetes"/>
    <n v="268269"/>
    <s v="No"/>
    <s v="O+"/>
    <n v="185"/>
    <n v="77"/>
    <n v="34932920523"/>
    <s v="Multan"/>
    <s v="Balochistan"/>
  </r>
  <r>
    <n v="1095"/>
    <x v="3"/>
    <s v="Ahmed Niazi"/>
    <n v="58"/>
    <s v="Senior Adult"/>
    <s v="Female"/>
    <d v="2023-10-24T00:00:00"/>
    <x v="23"/>
    <n v="-50"/>
    <s v="Hypertension"/>
    <n v="363868"/>
    <s v="Yes"/>
    <s v="AB-"/>
    <n v="162"/>
    <n v="72"/>
    <n v="32920576563"/>
    <s v="Quetta"/>
    <s v="Punjab"/>
  </r>
  <r>
    <n v="1851"/>
    <x v="4"/>
    <s v="Maryam Malik"/>
    <n v="74"/>
    <s v="Senior Adult"/>
    <s v="Male"/>
    <d v="2023-03-23T00:00:00"/>
    <x v="191"/>
    <n v="-50"/>
    <s v="Tuberculosis"/>
    <n v="17415"/>
    <s v="Yes"/>
    <s v="AB+"/>
    <n v="160"/>
    <n v="75"/>
    <n v="35171920802"/>
    <s v="Karachi"/>
    <s v="Punjab"/>
  </r>
  <r>
    <n v="368"/>
    <x v="12"/>
    <s v="Asad Siddiqui"/>
    <n v="75"/>
    <s v="Senior Adult"/>
    <s v="Female"/>
    <d v="2023-07-20T00:00:00"/>
    <x v="197"/>
    <n v="-49"/>
    <s v="Cancer"/>
    <n v="54494"/>
    <s v="Yes"/>
    <s v="B-"/>
    <n v="140"/>
    <n v="85"/>
    <n v="35427642543"/>
    <s v="Multan"/>
    <s v="Punjab"/>
  </r>
  <r>
    <n v="625"/>
    <x v="13"/>
    <s v="Mahnoor Hussain"/>
    <n v="91"/>
    <s v="Senior Adult"/>
    <s v="Male"/>
    <d v="2023-06-08T00:00:00"/>
    <x v="96"/>
    <n v="-49"/>
    <s v="COVID-19"/>
    <n v="402061"/>
    <s v="No"/>
    <s v="O-"/>
    <n v="141"/>
    <n v="56"/>
    <n v="34643271357"/>
    <s v="Lahore"/>
    <s v="Sindh"/>
  </r>
  <r>
    <n v="1445"/>
    <x v="6"/>
    <s v="Rabia Zahid"/>
    <n v="52"/>
    <s v="Senior Adult"/>
    <s v="Female"/>
    <d v="2023-08-20T00:00:00"/>
    <x v="101"/>
    <n v="-49"/>
    <s v="Cancer"/>
    <n v="142849"/>
    <s v="No"/>
    <s v="B-"/>
    <n v="153"/>
    <n v="59"/>
    <n v="34158107579"/>
    <s v="Quetta"/>
    <s v="Punjab"/>
  </r>
  <r>
    <n v="1491"/>
    <x v="0"/>
    <s v="Erum Farooqi"/>
    <n v="11"/>
    <s v="Child"/>
    <s v="Female"/>
    <d v="2023-07-23T00:00:00"/>
    <x v="115"/>
    <n v="-49"/>
    <s v="COVID-19"/>
    <n v="35448"/>
    <s v="Yes"/>
    <s v="A+"/>
    <n v="199"/>
    <n v="94"/>
    <n v="37789039431"/>
    <s v="Quetta"/>
    <s v="Khyber Pakhtunkhwa"/>
  </r>
  <r>
    <n v="36"/>
    <x v="7"/>
    <s v="Aisha Hussain"/>
    <n v="61"/>
    <s v="Senior Adult"/>
    <s v="Female"/>
    <d v="2023-06-25T00:00:00"/>
    <x v="128"/>
    <n v="-48"/>
    <s v="Hypertension"/>
    <n v="185842"/>
    <s v="Yes"/>
    <s v="O-"/>
    <n v="154"/>
    <n v="73"/>
    <n v="35608663946"/>
    <s v="Karachi"/>
    <s v="Punjab"/>
  </r>
  <r>
    <n v="66"/>
    <x v="8"/>
    <s v="Noman Niazi"/>
    <n v="67"/>
    <s v="Senior Adult"/>
    <s v="Male"/>
    <d v="2023-08-05T00:00:00"/>
    <x v="74"/>
    <n v="-48"/>
    <s v="COVID-19"/>
    <n v="220624"/>
    <s v="Yes"/>
    <s v="AB-"/>
    <n v="169"/>
    <n v="115"/>
    <n v="37104916792"/>
    <s v="Lahore"/>
    <s v="Balochistan"/>
  </r>
  <r>
    <n v="485"/>
    <x v="13"/>
    <s v="Amina Sheikh"/>
    <n v="2"/>
    <s v="Babies"/>
    <s v="Female"/>
    <d v="2023-01-02T00:00:00"/>
    <x v="237"/>
    <n v="-48"/>
    <s v="Malaria"/>
    <n v="192807"/>
    <s v="No"/>
    <s v="B+"/>
    <n v="184"/>
    <n v="67"/>
    <n v="38735830996"/>
    <s v="Rawalpindi"/>
    <s v="Punjab"/>
  </r>
  <r>
    <n v="555"/>
    <x v="4"/>
    <s v="Khadija Tariq"/>
    <n v="4"/>
    <s v="Child"/>
    <s v="Male"/>
    <d v="2023-08-16T00:00:00"/>
    <x v="48"/>
    <n v="-48"/>
    <s v="Hypertension"/>
    <n v="84363"/>
    <s v="No"/>
    <s v="AB+"/>
    <n v="178"/>
    <n v="118"/>
    <n v="34586435171"/>
    <s v="Faisalabad"/>
    <s v="Sindh"/>
  </r>
  <r>
    <n v="575"/>
    <x v="2"/>
    <s v="Junaid Rizvi"/>
    <n v="91"/>
    <s v="Senior Adult"/>
    <s v="Male"/>
    <d v="2023-01-03T00:00:00"/>
    <x v="238"/>
    <n v="-48"/>
    <s v="Tuberculosis"/>
    <n v="339193"/>
    <s v="No"/>
    <s v="O-"/>
    <n v="180"/>
    <n v="95"/>
    <n v="31530107310"/>
    <s v="Multan"/>
    <s v="Punjab"/>
  </r>
  <r>
    <n v="1255"/>
    <x v="8"/>
    <s v="Ali Siddiqui"/>
    <n v="65"/>
    <s v="Senior Adult"/>
    <s v="Male"/>
    <d v="2023-01-10T00:00:00"/>
    <x v="239"/>
    <n v="-48"/>
    <s v="Hypertension"/>
    <n v="417092"/>
    <s v="Yes"/>
    <s v="A+"/>
    <n v="168"/>
    <n v="44"/>
    <n v="38052075475"/>
    <s v="Rawalpindi"/>
    <s v="Balochistan"/>
  </r>
  <r>
    <n v="1421"/>
    <x v="4"/>
    <s v="Saad Hussain"/>
    <n v="87"/>
    <s v="Senior Adult"/>
    <s v="Male"/>
    <d v="2023-10-26T00:00:00"/>
    <x v="23"/>
    <n v="-48"/>
    <s v="Cancer"/>
    <n v="412149"/>
    <s v="No"/>
    <s v="A-"/>
    <n v="152"/>
    <n v="58"/>
    <n v="34467735434"/>
    <s v="Lahore"/>
    <s v="Balochistan"/>
  </r>
  <r>
    <n v="1964"/>
    <x v="7"/>
    <s v="Daniyal Sheikh"/>
    <n v="67"/>
    <s v="Senior Adult"/>
    <s v="Male"/>
    <d v="2023-07-20T00:00:00"/>
    <x v="66"/>
    <n v="-48"/>
    <s v="Hypertension"/>
    <n v="190056"/>
    <s v="No"/>
    <s v="B-"/>
    <n v="151"/>
    <n v="109"/>
    <n v="38180454810"/>
    <s v="Rawalpindi"/>
    <s v="Balochistan"/>
  </r>
  <r>
    <n v="47"/>
    <x v="14"/>
    <s v="Sadia Hashmi"/>
    <n v="69"/>
    <s v="Senior Adult"/>
    <s v="Male"/>
    <d v="2023-09-01T00:00:00"/>
    <x v="198"/>
    <n v="-47"/>
    <s v="Cancer"/>
    <n v="7855"/>
    <s v="No"/>
    <s v="B+"/>
    <n v="185"/>
    <n v="109"/>
    <n v="31219386826"/>
    <s v="Quetta"/>
    <s v="Balochistan"/>
  </r>
  <r>
    <n v="712"/>
    <x v="4"/>
    <s v="Hassan Raja"/>
    <n v="99"/>
    <s v="Senior Adult"/>
    <s v="Male"/>
    <d v="2023-04-23T00:00:00"/>
    <x v="163"/>
    <n v="-47"/>
    <s v="Diabetes"/>
    <n v="415219"/>
    <s v="Yes"/>
    <s v="A-"/>
    <n v="153"/>
    <n v="58"/>
    <n v="32779382648"/>
    <s v="Faisalabad"/>
    <s v="Khyber Pakhtunkhwa"/>
  </r>
  <r>
    <n v="739"/>
    <x v="9"/>
    <s v="Saad Sheikh"/>
    <n v="12"/>
    <s v="Child"/>
    <s v="Female"/>
    <d v="2023-03-04T00:00:00"/>
    <x v="240"/>
    <n v="-47"/>
    <s v="Malaria"/>
    <n v="251030"/>
    <s v="No"/>
    <s v="AB+"/>
    <n v="158"/>
    <n v="92"/>
    <n v="33609676120"/>
    <s v="Faisalabad"/>
    <s v="Khyber Pakhtunkhwa"/>
  </r>
  <r>
    <n v="1306"/>
    <x v="6"/>
    <s v="Sadia Abbasi"/>
    <n v="16"/>
    <s v="Teenager"/>
    <s v="Female"/>
    <d v="2023-04-01T00:00:00"/>
    <x v="167"/>
    <n v="-47"/>
    <s v="Tuberculosis"/>
    <n v="457079"/>
    <s v="Yes"/>
    <s v="A-"/>
    <n v="188"/>
    <n v="46"/>
    <n v="34225719480"/>
    <s v="Islamabad"/>
    <s v="Sindh"/>
  </r>
  <r>
    <n v="1722"/>
    <x v="12"/>
    <s v="Usman Malik"/>
    <n v="68"/>
    <s v="Senior Adult"/>
    <s v="Female"/>
    <d v="2023-05-22T00:00:00"/>
    <x v="195"/>
    <n v="-47"/>
    <s v="Cancer"/>
    <n v="77980"/>
    <s v="No"/>
    <s v="O-"/>
    <n v="199"/>
    <n v="113"/>
    <n v="37712325137"/>
    <s v="Lahore"/>
    <s v="Balochistan"/>
  </r>
  <r>
    <n v="1839"/>
    <x v="0"/>
    <s v="Sara Khan"/>
    <n v="89"/>
    <s v="Senior Adult"/>
    <s v="Male"/>
    <d v="2023-10-19T00:00:00"/>
    <x v="36"/>
    <n v="-47"/>
    <s v="COVID-19"/>
    <n v="33433"/>
    <s v="Yes"/>
    <s v="A-"/>
    <n v="200"/>
    <n v="75"/>
    <n v="37801698232"/>
    <s v="Karachi"/>
    <s v="Sindh"/>
  </r>
  <r>
    <n v="216"/>
    <x v="5"/>
    <s v="Daniyal Rizvi"/>
    <n v="11"/>
    <s v="Child"/>
    <s v="Male"/>
    <d v="2023-01-08T00:00:00"/>
    <x v="241"/>
    <n v="-46"/>
    <s v="Cancer"/>
    <n v="237505"/>
    <s v="No"/>
    <s v="AB+"/>
    <n v="178"/>
    <n v="55"/>
    <n v="36059240536"/>
    <s v="Islamabad"/>
    <s v="Balochistan"/>
  </r>
  <r>
    <n v="773"/>
    <x v="14"/>
    <s v="Amina Raja"/>
    <n v="17"/>
    <s v="Teenager"/>
    <s v="Male"/>
    <d v="2023-09-02T00:00:00"/>
    <x v="198"/>
    <n v="-46"/>
    <s v="Malaria"/>
    <n v="35936"/>
    <s v="Yes"/>
    <s v="O+"/>
    <n v="144"/>
    <n v="84"/>
    <n v="38910377814"/>
    <s v="Peshawar"/>
    <s v="Balochistan"/>
  </r>
  <r>
    <n v="1058"/>
    <x v="11"/>
    <s v="Hira Ashraf"/>
    <n v="1"/>
    <s v="Babies"/>
    <s v="Male"/>
    <d v="2023-01-27T00:00:00"/>
    <x v="242"/>
    <n v="-46"/>
    <s v="Malaria"/>
    <n v="256564"/>
    <s v="Yes"/>
    <s v="B-"/>
    <n v="155"/>
    <n v="49"/>
    <n v="34033759535"/>
    <s v="Quetta"/>
    <s v="Balochistan"/>
  </r>
  <r>
    <n v="1168"/>
    <x v="10"/>
    <s v="Sara Gilani"/>
    <n v="1"/>
    <s v="Babies"/>
    <s v="Female"/>
    <d v="2023-05-11T00:00:00"/>
    <x v="121"/>
    <n v="-46"/>
    <s v="Diabetes"/>
    <n v="343386"/>
    <s v="Yes"/>
    <s v="O+"/>
    <n v="171"/>
    <n v="75"/>
    <n v="32673251170"/>
    <s v="Multan"/>
    <s v="Sindh"/>
  </r>
  <r>
    <n v="1288"/>
    <x v="4"/>
    <s v="Ali Gilani"/>
    <n v="36"/>
    <s v="Middle-Aged Adults"/>
    <s v="Female"/>
    <d v="2023-11-05T00:00:00"/>
    <x v="10"/>
    <n v="-46"/>
    <s v="Tuberculosis"/>
    <n v="479505"/>
    <s v="Yes"/>
    <s v="O+"/>
    <n v="184"/>
    <n v="99"/>
    <n v="36753245146"/>
    <s v="Faisalabad"/>
    <s v="Balochistan"/>
  </r>
  <r>
    <n v="1389"/>
    <x v="5"/>
    <s v="Iqra Khan"/>
    <n v="33"/>
    <s v="Middle-Aged Adults"/>
    <s v="Female"/>
    <d v="2023-06-12T00:00:00"/>
    <x v="92"/>
    <n v="-46"/>
    <s v="COVID-19"/>
    <n v="226852"/>
    <s v="No"/>
    <s v="B+"/>
    <n v="167"/>
    <n v="120"/>
    <n v="33985293624"/>
    <s v="Lahore"/>
    <s v="Khyber Pakhtunkhwa"/>
  </r>
  <r>
    <n v="1406"/>
    <x v="3"/>
    <s v="Maryam Shah"/>
    <n v="37"/>
    <s v="Middle-Aged Adults"/>
    <s v="Female"/>
    <d v="2023-04-09T00:00:00"/>
    <x v="164"/>
    <n v="-46"/>
    <s v="Malaria"/>
    <n v="350127"/>
    <s v="No"/>
    <s v="AB-"/>
    <n v="164"/>
    <n v="61"/>
    <n v="39291485404"/>
    <s v="Multan"/>
    <s v="Khyber Pakhtunkhwa"/>
  </r>
  <r>
    <n v="193"/>
    <x v="9"/>
    <s v="Iqra Gilani"/>
    <n v="57"/>
    <s v="Senior Adult"/>
    <s v="Male"/>
    <d v="2023-05-28T00:00:00"/>
    <x v="124"/>
    <n v="-45"/>
    <s v="Cancer"/>
    <n v="468111"/>
    <s v="Yes"/>
    <s v="A+"/>
    <n v="192"/>
    <n v="112"/>
    <n v="39905317479"/>
    <s v="Karachi"/>
    <s v="Khyber Pakhtunkhwa"/>
  </r>
  <r>
    <n v="267"/>
    <x v="9"/>
    <s v="Asad Niazi"/>
    <n v="72"/>
    <s v="Senior Adult"/>
    <s v="Female"/>
    <d v="2023-01-04T00:00:00"/>
    <x v="243"/>
    <n v="-45"/>
    <s v="Diabetes"/>
    <n v="347118"/>
    <s v="No"/>
    <s v="AB+"/>
    <n v="162"/>
    <n v="116"/>
    <n v="34968451658"/>
    <s v="Peshawar"/>
    <s v="Balochistan"/>
  </r>
  <r>
    <n v="300"/>
    <x v="11"/>
    <s v="Fatima Kazmi"/>
    <n v="21"/>
    <s v="Young Adult"/>
    <s v="Female"/>
    <d v="2023-07-01T00:00:00"/>
    <x v="78"/>
    <n v="-45"/>
    <s v="Hypertension"/>
    <n v="492160"/>
    <s v="No"/>
    <s v="A-"/>
    <n v="178"/>
    <n v="52"/>
    <n v="32998603398"/>
    <s v="Lahore"/>
    <s v="Sindh"/>
  </r>
  <r>
    <n v="383"/>
    <x v="10"/>
    <s v="Fahad Syed"/>
    <n v="81"/>
    <s v="Senior Adult"/>
    <s v="Male"/>
    <d v="2023-02-06T00:00:00"/>
    <x v="200"/>
    <n v="-45"/>
    <s v="Diabetes"/>
    <n v="458637"/>
    <s v="Yes"/>
    <s v="AB+"/>
    <n v="194"/>
    <n v="115"/>
    <n v="31339011820"/>
    <s v="Islamabad"/>
    <s v="Punjab"/>
  </r>
  <r>
    <n v="637"/>
    <x v="8"/>
    <s v="Erum Kazmi"/>
    <n v="37"/>
    <s v="Middle-Aged Adults"/>
    <s v="Female"/>
    <d v="2023-09-25T00:00:00"/>
    <x v="109"/>
    <n v="-45"/>
    <s v="COVID-19"/>
    <n v="282653"/>
    <s v="Yes"/>
    <s v="B+"/>
    <n v="157"/>
    <n v="69"/>
    <n v="36195743271"/>
    <s v="Rawalpindi"/>
    <s v="Sindh"/>
  </r>
  <r>
    <n v="852"/>
    <x v="4"/>
    <s v="Usman Chaudhry"/>
    <n v="72"/>
    <s v="Senior Adult"/>
    <s v="Female"/>
    <d v="2023-10-21T00:00:00"/>
    <x v="29"/>
    <n v="-44"/>
    <s v="Hypertension"/>
    <n v="213751"/>
    <s v="Yes"/>
    <s v="O-"/>
    <n v="163"/>
    <n v="116"/>
    <n v="38582740952"/>
    <s v="Faisalabad"/>
    <s v="Khyber Pakhtunkhwa"/>
  </r>
  <r>
    <n v="1233"/>
    <x v="8"/>
    <s v="Maryam Rehman"/>
    <n v="38"/>
    <s v="Middle-Aged Adults"/>
    <s v="Male"/>
    <d v="2023-06-28T00:00:00"/>
    <x v="82"/>
    <n v="-43"/>
    <s v="Cancer"/>
    <n v="203585"/>
    <s v="Yes"/>
    <s v="O-"/>
    <n v="143"/>
    <n v="67"/>
    <n v="38539752181"/>
    <s v="Quetta"/>
    <s v="Balochistan"/>
  </r>
  <r>
    <n v="1542"/>
    <x v="9"/>
    <s v="Usman Qureshi"/>
    <n v="14"/>
    <s v="Teenager"/>
    <s v="Male"/>
    <d v="2023-08-13T00:00:00"/>
    <x v="45"/>
    <n v="-43"/>
    <s v="COVID-19"/>
    <n v="130897"/>
    <s v="Yes"/>
    <s v="A-"/>
    <n v="195"/>
    <n v="98"/>
    <n v="36388951912"/>
    <s v="Peshawar"/>
    <s v="Punjab"/>
  </r>
  <r>
    <n v="58"/>
    <x v="6"/>
    <s v="Hira Qureshi"/>
    <n v="18"/>
    <s v="Teenager"/>
    <s v="Male"/>
    <d v="2023-01-01T00:00:00"/>
    <x v="244"/>
    <n v="-42"/>
    <s v="Diabetes"/>
    <n v="358585"/>
    <s v="Yes"/>
    <s v="B+"/>
    <n v="172"/>
    <n v="52"/>
    <n v="37202147193"/>
    <s v="Faisalabad"/>
    <s v="Punjab"/>
  </r>
  <r>
    <n v="958"/>
    <x v="3"/>
    <s v="Sadia Kazmi"/>
    <n v="72"/>
    <s v="Senior Adult"/>
    <s v="Male"/>
    <d v="2023-09-12T00:00:00"/>
    <x v="212"/>
    <n v="-42"/>
    <s v="COVID-19"/>
    <n v="222694"/>
    <s v="No"/>
    <s v="A+"/>
    <n v="166"/>
    <n v="48"/>
    <n v="34626000070"/>
    <s v="Islamabad"/>
    <s v="Punjab"/>
  </r>
  <r>
    <n v="1550"/>
    <x v="7"/>
    <s v="Rabia Malik"/>
    <n v="69"/>
    <s v="Senior Adult"/>
    <s v="Female"/>
    <d v="2023-10-07T00:00:00"/>
    <x v="11"/>
    <n v="-42"/>
    <s v="Malaria"/>
    <n v="14841"/>
    <s v="No"/>
    <s v="B-"/>
    <n v="185"/>
    <n v="75"/>
    <n v="31912803651"/>
    <s v="Islamabad"/>
    <s v="Khyber Pakhtunkhwa"/>
  </r>
  <r>
    <n v="1904"/>
    <x v="12"/>
    <s v="Hira Raja"/>
    <n v="45"/>
    <s v="Middle-Aged Adults"/>
    <s v="Female"/>
    <d v="2023-04-13T00:00:00"/>
    <x v="164"/>
    <n v="-42"/>
    <s v="Hypertension"/>
    <n v="485629"/>
    <s v="Yes"/>
    <s v="A+"/>
    <n v="170"/>
    <n v="51"/>
    <n v="33380076553"/>
    <s v="Peshawar"/>
    <s v="Sindh"/>
  </r>
  <r>
    <n v="1488"/>
    <x v="5"/>
    <s v="Usman Rizvi"/>
    <n v="61"/>
    <s v="Senior Adult"/>
    <s v="Female"/>
    <d v="2023-08-18T00:00:00"/>
    <x v="130"/>
    <n v="-41"/>
    <s v="Malaria"/>
    <n v="152983"/>
    <s v="No"/>
    <s v="AB-"/>
    <n v="187"/>
    <n v="104"/>
    <n v="38307716302"/>
    <s v="Quetta"/>
    <s v="Khyber Pakhtunkhwa"/>
  </r>
  <r>
    <n v="141"/>
    <x v="8"/>
    <s v="Bushra Tariq"/>
    <n v="80"/>
    <s v="Senior Adult"/>
    <s v="Female"/>
    <d v="2023-06-17T00:00:00"/>
    <x v="96"/>
    <n v="-40"/>
    <s v="Tuberculosis"/>
    <n v="7861"/>
    <s v="No"/>
    <s v="O-"/>
    <n v="195"/>
    <n v="49"/>
    <n v="38988053622"/>
    <s v="Multan"/>
    <s v="Sindh"/>
  </r>
  <r>
    <n v="146"/>
    <x v="5"/>
    <s v="Daniyal Chaudhry"/>
    <n v="90"/>
    <s v="Senior Adult"/>
    <s v="Female"/>
    <d v="2023-02-27T00:00:00"/>
    <x v="245"/>
    <n v="-40"/>
    <s v="Cancer"/>
    <n v="392416"/>
    <s v="Yes"/>
    <s v="A-"/>
    <n v="194"/>
    <n v="100"/>
    <n v="35635567564"/>
    <s v="Multan"/>
    <s v="Sindh"/>
  </r>
  <r>
    <n v="293"/>
    <x v="9"/>
    <s v="Iqra Kazmi"/>
    <n v="42"/>
    <s v="Middle-Aged Adults"/>
    <s v="Male"/>
    <d v="2023-07-24T00:00:00"/>
    <x v="87"/>
    <n v="-40"/>
    <s v="Diabetes"/>
    <n v="321792"/>
    <s v="No"/>
    <s v="B+"/>
    <n v="145"/>
    <n v="100"/>
    <n v="32364829549"/>
    <s v="Faisalabad"/>
    <s v="Khyber Pakhtunkhwa"/>
  </r>
  <r>
    <n v="445"/>
    <x v="4"/>
    <s v="Iqra Butt"/>
    <n v="66"/>
    <s v="Senior Adult"/>
    <s v="Male"/>
    <d v="2023-06-16T00:00:00"/>
    <x v="98"/>
    <n v="-40"/>
    <s v="Tuberculosis"/>
    <n v="283346"/>
    <s v="No"/>
    <s v="B-"/>
    <n v="171"/>
    <n v="71"/>
    <n v="35908436983"/>
    <s v="Karachi"/>
    <s v="Khyber Pakhtunkhwa"/>
  </r>
  <r>
    <n v="1217"/>
    <x v="4"/>
    <s v="Maryam Zahid"/>
    <n v="49"/>
    <s v="Senior Adult"/>
    <s v="Male"/>
    <d v="2023-04-23T00:00:00"/>
    <x v="181"/>
    <n v="-40"/>
    <s v="Hypertension"/>
    <n v="307429"/>
    <s v="No"/>
    <s v="A+"/>
    <n v="184"/>
    <n v="114"/>
    <n v="35573412641"/>
    <s v="Karachi"/>
    <s v="Balochistan"/>
  </r>
  <r>
    <n v="1468"/>
    <x v="11"/>
    <s v="Noman Malik"/>
    <n v="71"/>
    <s v="Senior Adult"/>
    <s v="Female"/>
    <d v="2023-06-09T00:00:00"/>
    <x v="107"/>
    <n v="-40"/>
    <s v="Tuberculosis"/>
    <n v="425064"/>
    <s v="No"/>
    <s v="A+"/>
    <n v="156"/>
    <n v="80"/>
    <n v="33883428709"/>
    <s v="Quetta"/>
    <s v="Balochistan"/>
  </r>
  <r>
    <n v="1694"/>
    <x v="12"/>
    <s v="Mahnoor Ashraf"/>
    <n v="45"/>
    <s v="Middle-Aged Adults"/>
    <s v="Female"/>
    <d v="2023-02-08T00:00:00"/>
    <x v="224"/>
    <n v="-40"/>
    <s v="Cancer"/>
    <n v="24052"/>
    <s v="Yes"/>
    <s v="AB-"/>
    <n v="172"/>
    <n v="64"/>
    <n v="31690860234"/>
    <s v="Peshawar"/>
    <s v="Balochistan"/>
  </r>
  <r>
    <n v="1713"/>
    <x v="3"/>
    <s v="Hira Rizvi"/>
    <n v="68"/>
    <s v="Senior Adult"/>
    <s v="Male"/>
    <d v="2023-01-11T00:00:00"/>
    <x v="238"/>
    <n v="-40"/>
    <s v="Malaria"/>
    <n v="402015"/>
    <s v="No"/>
    <s v="O+"/>
    <n v="179"/>
    <n v="44"/>
    <n v="39826876739"/>
    <s v="Karachi"/>
    <s v="Sindh"/>
  </r>
  <r>
    <n v="218"/>
    <x v="12"/>
    <s v="Amina Siddiqui"/>
    <n v="41"/>
    <s v="Middle-Aged Adults"/>
    <s v="Male"/>
    <d v="2023-02-03T00:00:00"/>
    <x v="242"/>
    <n v="-39"/>
    <s v="COVID-19"/>
    <n v="254973"/>
    <s v="Yes"/>
    <s v="AB-"/>
    <n v="156"/>
    <n v="82"/>
    <n v="38988068884"/>
    <s v="Lahore"/>
    <s v="Khyber Pakhtunkhwa"/>
  </r>
  <r>
    <n v="620"/>
    <x v="6"/>
    <s v="Daniyal Butt"/>
    <n v="39"/>
    <s v="Middle-Aged Adults"/>
    <s v="Female"/>
    <d v="2023-02-08T00:00:00"/>
    <x v="246"/>
    <n v="-39"/>
    <s v="COVID-19"/>
    <n v="34516"/>
    <s v="Yes"/>
    <s v="B-"/>
    <n v="165"/>
    <n v="71"/>
    <n v="31973353468"/>
    <s v="Rawalpindi"/>
    <s v="Balochistan"/>
  </r>
  <r>
    <n v="792"/>
    <x v="4"/>
    <s v="Mahnoor Ashraf"/>
    <n v="33"/>
    <s v="Middle-Aged Adults"/>
    <s v="Female"/>
    <d v="2023-04-25T00:00:00"/>
    <x v="247"/>
    <n v="-39"/>
    <s v="Diabetes"/>
    <n v="35193"/>
    <s v="Yes"/>
    <s v="AB+"/>
    <n v="190"/>
    <n v="48"/>
    <n v="36881431845"/>
    <s v="Rawalpindi"/>
    <s v="Khyber Pakhtunkhwa"/>
  </r>
  <r>
    <n v="1178"/>
    <x v="14"/>
    <s v="Khadija Rizvi"/>
    <n v="69"/>
    <s v="Senior Adult"/>
    <s v="Female"/>
    <d v="2023-01-14T00:00:00"/>
    <x v="248"/>
    <n v="-39"/>
    <s v="Tuberculosis"/>
    <n v="201381"/>
    <s v="Yes"/>
    <s v="AB+"/>
    <n v="184"/>
    <n v="58"/>
    <n v="38919228937"/>
    <s v="Multan"/>
    <s v="Khyber Pakhtunkhwa"/>
  </r>
  <r>
    <n v="1280"/>
    <x v="2"/>
    <s v="Fahad Zahid"/>
    <n v="100"/>
    <s v="Senior Adult"/>
    <s v="Male"/>
    <d v="2023-02-21T00:00:00"/>
    <x v="249"/>
    <n v="-39"/>
    <s v="Malaria"/>
    <n v="193486"/>
    <s v="Yes"/>
    <s v="A+"/>
    <n v="186"/>
    <n v="50"/>
    <n v="39380927060"/>
    <s v="Multan"/>
    <s v="Sindh"/>
  </r>
  <r>
    <n v="446"/>
    <x v="6"/>
    <s v="Saad Syed"/>
    <n v="76"/>
    <s v="Senior Adult"/>
    <s v="Female"/>
    <d v="2023-05-02T00:00:00"/>
    <x v="163"/>
    <n v="-38"/>
    <s v="Hypertension"/>
    <n v="53019"/>
    <s v="Yes"/>
    <s v="AB-"/>
    <n v="198"/>
    <n v="56"/>
    <n v="36658111551"/>
    <s v="Karachi"/>
    <s v="Khyber Pakhtunkhwa"/>
  </r>
  <r>
    <n v="1111"/>
    <x v="13"/>
    <s v="Hassan Malik"/>
    <n v="22"/>
    <s v="Young Adult"/>
    <s v="Female"/>
    <d v="2023-06-01T00:00:00"/>
    <x v="118"/>
    <n v="-38"/>
    <s v="Hypertension"/>
    <n v="55562"/>
    <s v="No"/>
    <s v="B-"/>
    <n v="196"/>
    <n v="50"/>
    <n v="33659341802"/>
    <s v="Rawalpindi"/>
    <s v="Punjab"/>
  </r>
  <r>
    <n v="1353"/>
    <x v="13"/>
    <s v="Ibrahim Abbasi"/>
    <n v="45"/>
    <s v="Middle-Aged Adults"/>
    <s v="Female"/>
    <d v="2023-05-01T00:00:00"/>
    <x v="250"/>
    <n v="-38"/>
    <s v="Malaria"/>
    <n v="232592"/>
    <s v="No"/>
    <s v="A-"/>
    <n v="164"/>
    <n v="65"/>
    <n v="31660446049"/>
    <s v="Multan"/>
    <s v="Balochistan"/>
  </r>
  <r>
    <n v="243"/>
    <x v="8"/>
    <s v="Sara Hussain"/>
    <n v="48"/>
    <s v="Senior Adult"/>
    <s v="Male"/>
    <d v="2023-05-28T00:00:00"/>
    <x v="174"/>
    <n v="-37"/>
    <s v="Tuberculosis"/>
    <n v="153535"/>
    <s v="Yes"/>
    <s v="B+"/>
    <n v="185"/>
    <n v="120"/>
    <n v="37923975774"/>
    <s v="Faisalabad"/>
    <s v="Khyber Pakhtunkhwa"/>
  </r>
  <r>
    <n v="650"/>
    <x v="3"/>
    <s v="Asad Shah"/>
    <n v="62"/>
    <s v="Senior Adult"/>
    <s v="Male"/>
    <d v="2023-07-13T00:00:00"/>
    <x v="251"/>
    <n v="-37"/>
    <s v="Malaria"/>
    <n v="67861"/>
    <s v="No"/>
    <s v="O+"/>
    <n v="186"/>
    <n v="72"/>
    <n v="31190447539"/>
    <s v="Islamabad"/>
    <s v="Punjab"/>
  </r>
  <r>
    <n v="1546"/>
    <x v="3"/>
    <s v="Ali Farooqi"/>
    <n v="30"/>
    <s v="Young Adult"/>
    <s v="Female"/>
    <d v="2023-10-05T00:00:00"/>
    <x v="86"/>
    <n v="-37"/>
    <s v="Tuberculosis"/>
    <n v="373186"/>
    <s v="No"/>
    <s v="AB-"/>
    <n v="141"/>
    <n v="107"/>
    <n v="39219120792"/>
    <s v="Karachi"/>
    <s v="Punjab"/>
  </r>
  <r>
    <n v="494"/>
    <x v="5"/>
    <s v="Khadija Siddiqui"/>
    <n v="69"/>
    <s v="Senior Adult"/>
    <s v="Male"/>
    <d v="2023-05-10T00:00:00"/>
    <x v="158"/>
    <n v="-36"/>
    <s v="Cancer"/>
    <n v="128644"/>
    <s v="Yes"/>
    <s v="B+"/>
    <n v="179"/>
    <n v="99"/>
    <n v="34055990662"/>
    <s v="Quetta"/>
    <s v="Punjab"/>
  </r>
  <r>
    <n v="879"/>
    <x v="13"/>
    <s v="Hira Siddiqui"/>
    <n v="71"/>
    <s v="Senior Adult"/>
    <s v="Male"/>
    <d v="2023-08-19T00:00:00"/>
    <x v="100"/>
    <n v="-36"/>
    <s v="Tuberculosis"/>
    <n v="416557"/>
    <s v="Yes"/>
    <s v="B-"/>
    <n v="171"/>
    <n v="96"/>
    <n v="32547334815"/>
    <s v="Faisalabad"/>
    <s v="Khyber Pakhtunkhwa"/>
  </r>
  <r>
    <n v="1330"/>
    <x v="2"/>
    <s v="Asad Hashmi"/>
    <n v="78"/>
    <s v="Senior Adult"/>
    <s v="Female"/>
    <d v="2023-04-20T00:00:00"/>
    <x v="252"/>
    <n v="-36"/>
    <s v="COVID-19"/>
    <n v="147975"/>
    <s v="No"/>
    <s v="AB+"/>
    <n v="184"/>
    <n v="60"/>
    <n v="32049177306"/>
    <s v="Faisalabad"/>
    <s v="Sindh"/>
  </r>
  <r>
    <n v="1531"/>
    <x v="7"/>
    <s v="Amina Ashraf"/>
    <n v="7"/>
    <s v="Child"/>
    <s v="Male"/>
    <d v="2023-06-13T00:00:00"/>
    <x v="107"/>
    <n v="-36"/>
    <s v="Cancer"/>
    <n v="349598"/>
    <s v="Yes"/>
    <s v="O-"/>
    <n v="150"/>
    <n v="92"/>
    <n v="38362994508"/>
    <s v="Islamabad"/>
    <s v="Sindh"/>
  </r>
  <r>
    <n v="391"/>
    <x v="11"/>
    <s v="Aisha Chaudhry"/>
    <n v="75"/>
    <s v="Senior Adult"/>
    <s v="Male"/>
    <d v="2023-08-23T00:00:00"/>
    <x v="234"/>
    <n v="-35"/>
    <s v="Diabetes"/>
    <n v="208273"/>
    <s v="No"/>
    <s v="B-"/>
    <n v="140"/>
    <n v="67"/>
    <n v="39022274289"/>
    <s v="Rawalpindi"/>
    <s v="Balochistan"/>
  </r>
  <r>
    <n v="659"/>
    <x v="11"/>
    <s v="Hira Sheikh"/>
    <n v="50"/>
    <s v="Senior Adult"/>
    <s v="Female"/>
    <d v="2023-10-22T00:00:00"/>
    <x v="20"/>
    <n v="-35"/>
    <s v="Tuberculosis"/>
    <n v="158045"/>
    <s v="Yes"/>
    <s v="A+"/>
    <n v="179"/>
    <n v="105"/>
    <n v="36652074056"/>
    <s v="Faisalabad"/>
    <s v="Punjab"/>
  </r>
  <r>
    <n v="1730"/>
    <x v="9"/>
    <s v="Aisha Zahid"/>
    <n v="95"/>
    <s v="Senior Adult"/>
    <s v="Male"/>
    <d v="2023-03-12T00:00:00"/>
    <x v="193"/>
    <n v="-35"/>
    <s v="Malaria"/>
    <n v="386990"/>
    <s v="Yes"/>
    <s v="O-"/>
    <n v="183"/>
    <n v="50"/>
    <n v="38535920415"/>
    <s v="Karachi"/>
    <s v="Balochistan"/>
  </r>
  <r>
    <n v="387"/>
    <x v="12"/>
    <s v="Fatima Abbasi"/>
    <n v="82"/>
    <s v="Senior Adult"/>
    <s v="Male"/>
    <d v="2023-02-10T00:00:00"/>
    <x v="209"/>
    <n v="-34"/>
    <s v="Hypertension"/>
    <n v="319408"/>
    <s v="Yes"/>
    <s v="A-"/>
    <n v="142"/>
    <n v="51"/>
    <n v="37915189164"/>
    <s v="Rawalpindi"/>
    <s v="Balochistan"/>
  </r>
  <r>
    <n v="1143"/>
    <x v="10"/>
    <s v="Ahmed Shah"/>
    <n v="33"/>
    <s v="Middle-Aged Adults"/>
    <s v="Male"/>
    <d v="2023-10-14T00:00:00"/>
    <x v="134"/>
    <n v="-34"/>
    <s v="Hypertension"/>
    <n v="248466"/>
    <s v="No"/>
    <s v="A-"/>
    <n v="169"/>
    <n v="71"/>
    <n v="39336451065"/>
    <s v="Multan"/>
    <s v="Sindh"/>
  </r>
  <r>
    <n v="1163"/>
    <x v="14"/>
    <s v="Hassan Hussain"/>
    <n v="41"/>
    <s v="Middle-Aged Adults"/>
    <s v="Male"/>
    <d v="2023-04-13T00:00:00"/>
    <x v="253"/>
    <n v="-34"/>
    <s v="Diabetes"/>
    <n v="288519"/>
    <s v="No"/>
    <s v="O+"/>
    <n v="147"/>
    <n v="65"/>
    <n v="35001468424"/>
    <s v="Lahore"/>
    <s v="Balochistan"/>
  </r>
  <r>
    <n v="1250"/>
    <x v="8"/>
    <s v="Sadia Syed"/>
    <n v="76"/>
    <s v="Senior Adult"/>
    <s v="Male"/>
    <d v="2023-08-22T00:00:00"/>
    <x v="45"/>
    <n v="-34"/>
    <s v="Hypertension"/>
    <n v="173818"/>
    <s v="Yes"/>
    <s v="B-"/>
    <n v="182"/>
    <n v="88"/>
    <n v="35106288560"/>
    <s v="Faisalabad"/>
    <s v="Punjab"/>
  </r>
  <r>
    <n v="600"/>
    <x v="2"/>
    <s v="Sadia Raja"/>
    <n v="55"/>
    <s v="Senior Adult"/>
    <s v="Female"/>
    <d v="2023-09-18T00:00:00"/>
    <x v="62"/>
    <n v="-33"/>
    <s v="COVID-19"/>
    <n v="15777"/>
    <s v="Yes"/>
    <s v="O+"/>
    <n v="154"/>
    <n v="92"/>
    <n v="38404506011"/>
    <s v="Multan"/>
    <s v="Balochistan"/>
  </r>
  <r>
    <n v="1134"/>
    <x v="10"/>
    <s v="Hira Butt"/>
    <n v="36"/>
    <s v="Middle-Aged Adults"/>
    <s v="Male"/>
    <d v="2023-07-08T00:00:00"/>
    <x v="82"/>
    <n v="-33"/>
    <s v="Cancer"/>
    <n v="20130"/>
    <s v="No"/>
    <s v="AB-"/>
    <n v="195"/>
    <n v="92"/>
    <n v="38718273990"/>
    <s v="Lahore"/>
    <s v="Khyber Pakhtunkhwa"/>
  </r>
  <r>
    <n v="1447"/>
    <x v="7"/>
    <s v="Saad Kazmi"/>
    <n v="67"/>
    <s v="Senior Adult"/>
    <s v="Female"/>
    <d v="2023-07-16T00:00:00"/>
    <x v="88"/>
    <n v="-33"/>
    <s v="Tuberculosis"/>
    <n v="204547"/>
    <s v="Yes"/>
    <s v="O-"/>
    <n v="193"/>
    <n v="52"/>
    <n v="35608847091"/>
    <s v="Faisalabad"/>
    <s v="Punjab"/>
  </r>
  <r>
    <n v="1517"/>
    <x v="1"/>
    <s v="Ali Ansari"/>
    <n v="90"/>
    <s v="Senior Adult"/>
    <s v="Male"/>
    <d v="2023-11-20T00:00:00"/>
    <x v="54"/>
    <n v="-33"/>
    <s v="Malaria"/>
    <n v="248959"/>
    <s v="Yes"/>
    <s v="AB-"/>
    <n v="190"/>
    <n v="83"/>
    <n v="31914131065"/>
    <s v="Faisalabad"/>
    <s v="Sindh"/>
  </r>
  <r>
    <n v="700"/>
    <x v="7"/>
    <s v="Bushra Tariq"/>
    <n v="28"/>
    <s v="Young Adult"/>
    <s v="Female"/>
    <d v="2023-10-26T00:00:00"/>
    <x v="13"/>
    <n v="-32"/>
    <s v="Hypertension"/>
    <n v="72173"/>
    <s v="Yes"/>
    <s v="AB-"/>
    <n v="168"/>
    <n v="45"/>
    <n v="32101107879"/>
    <s v="Peshawar"/>
    <s v="Khyber Pakhtunkhwa"/>
  </r>
  <r>
    <n v="1068"/>
    <x v="6"/>
    <s v="Erum Tariq"/>
    <n v="21"/>
    <s v="Young Adult"/>
    <s v="Female"/>
    <d v="2023-02-22T00:00:00"/>
    <x v="201"/>
    <n v="-32"/>
    <s v="Cancer"/>
    <n v="160184"/>
    <s v="No"/>
    <s v="AB+"/>
    <n v="181"/>
    <n v="94"/>
    <n v="37534963291"/>
    <s v="Karachi"/>
    <s v="Punjab"/>
  </r>
  <r>
    <n v="1536"/>
    <x v="1"/>
    <s v="Rabia Syed"/>
    <n v="32"/>
    <s v="Middle-Aged Adults"/>
    <s v="Female"/>
    <d v="2023-04-22T00:00:00"/>
    <x v="211"/>
    <n v="-32"/>
    <s v="COVID-19"/>
    <n v="341495"/>
    <s v="No"/>
    <s v="B-"/>
    <n v="192"/>
    <n v="72"/>
    <n v="34709188889"/>
    <s v="Multan"/>
    <s v="Punjab"/>
  </r>
  <r>
    <n v="1609"/>
    <x v="0"/>
    <s v="Maryam Khan"/>
    <n v="29"/>
    <s v="Young Adult"/>
    <s v="Female"/>
    <d v="2023-09-14T00:00:00"/>
    <x v="57"/>
    <n v="-32"/>
    <s v="Diabetes"/>
    <n v="371475"/>
    <s v="Yes"/>
    <s v="B+"/>
    <n v="188"/>
    <n v="44"/>
    <n v="34032591809"/>
    <s v="Rawalpindi"/>
    <s v="Khyber Pakhtunkhwa"/>
  </r>
  <r>
    <n v="1712"/>
    <x v="11"/>
    <s v="Sana Ashraf"/>
    <n v="26"/>
    <s v="Young Adult"/>
    <s v="Female"/>
    <d v="2023-07-12T00:00:00"/>
    <x v="175"/>
    <n v="-32"/>
    <s v="Tuberculosis"/>
    <n v="102619"/>
    <s v="No"/>
    <s v="A+"/>
    <n v="159"/>
    <n v="51"/>
    <n v="38131636804"/>
    <s v="Multan"/>
    <s v="Khyber Pakhtunkhwa"/>
  </r>
  <r>
    <n v="1742"/>
    <x v="13"/>
    <s v="Iqra Syed"/>
    <n v="7"/>
    <s v="Child"/>
    <s v="Female"/>
    <d v="2023-01-20T00:00:00"/>
    <x v="254"/>
    <n v="-32"/>
    <s v="Tuberculosis"/>
    <n v="331214"/>
    <s v="No"/>
    <s v="B-"/>
    <n v="156"/>
    <n v="65"/>
    <n v="37978975597"/>
    <s v="Faisalabad"/>
    <s v="Sindh"/>
  </r>
  <r>
    <n v="1955"/>
    <x v="1"/>
    <s v="Mahnoor Sheikh"/>
    <n v="59"/>
    <s v="Senior Adult"/>
    <s v="Female"/>
    <d v="2023-09-03T00:00:00"/>
    <x v="49"/>
    <n v="-32"/>
    <s v="Diabetes"/>
    <n v="221775"/>
    <s v="No"/>
    <s v="AB+"/>
    <n v="186"/>
    <n v="42"/>
    <n v="37751914412"/>
    <s v="Faisalabad"/>
    <s v="Sindh"/>
  </r>
  <r>
    <n v="14"/>
    <x v="1"/>
    <s v="Ahmed Hashmi"/>
    <n v="98"/>
    <s v="Senior Adult"/>
    <s v="Male"/>
    <d v="2023-10-26T00:00:00"/>
    <x v="20"/>
    <n v="-31"/>
    <s v="COVID-19"/>
    <n v="106928"/>
    <s v="Yes"/>
    <s v="AB+"/>
    <n v="183"/>
    <n v="46"/>
    <n v="37052402149"/>
    <s v="Faisalabad"/>
    <s v="Punjab"/>
  </r>
  <r>
    <n v="161"/>
    <x v="7"/>
    <s v="Aisha Malik"/>
    <n v="76"/>
    <s v="Senior Adult"/>
    <s v="Male"/>
    <d v="2023-04-12T00:00:00"/>
    <x v="255"/>
    <n v="-31"/>
    <s v="Tuberculosis"/>
    <n v="448338"/>
    <s v="Yes"/>
    <s v="A+"/>
    <n v="145"/>
    <n v="112"/>
    <n v="33494442615"/>
    <s v="Multan"/>
    <s v="Punjab"/>
  </r>
  <r>
    <n v="689"/>
    <x v="2"/>
    <s v="Iqra Rizvi"/>
    <n v="34"/>
    <s v="Middle-Aged Adults"/>
    <s v="Female"/>
    <d v="2023-07-14T00:00:00"/>
    <x v="113"/>
    <n v="-31"/>
    <s v="COVID-19"/>
    <n v="96994"/>
    <s v="No"/>
    <s v="AB+"/>
    <n v="182"/>
    <n v="109"/>
    <n v="33738559720"/>
    <s v="Lahore"/>
    <s v="Sindh"/>
  </r>
  <r>
    <n v="960"/>
    <x v="13"/>
    <s v="Usman Mughal"/>
    <n v="84"/>
    <s v="Senior Adult"/>
    <s v="Female"/>
    <d v="2023-05-12T00:00:00"/>
    <x v="140"/>
    <n v="-31"/>
    <s v="COVID-19"/>
    <n v="275554"/>
    <s v="No"/>
    <s v="B+"/>
    <n v="141"/>
    <n v="118"/>
    <n v="35433994074"/>
    <s v="Peshawar"/>
    <s v="Balochistan"/>
  </r>
  <r>
    <n v="1588"/>
    <x v="0"/>
    <s v="Bushra Hashmi"/>
    <n v="4"/>
    <s v="Child"/>
    <s v="Male"/>
    <d v="2023-08-13T00:00:00"/>
    <x v="156"/>
    <n v="-31"/>
    <s v="Tuberculosis"/>
    <n v="58991"/>
    <s v="No"/>
    <s v="AB-"/>
    <n v="158"/>
    <n v="74"/>
    <n v="36860981358"/>
    <s v="Peshawar"/>
    <s v="Balochistan"/>
  </r>
  <r>
    <n v="1666"/>
    <x v="2"/>
    <s v="Ali Qureshi"/>
    <n v="14"/>
    <s v="Teenager"/>
    <s v="Female"/>
    <d v="2023-11-18T00:00:00"/>
    <x v="34"/>
    <n v="-31"/>
    <s v="COVID-19"/>
    <n v="312148"/>
    <s v="Yes"/>
    <s v="O+"/>
    <n v="162"/>
    <n v="69"/>
    <n v="31489800183"/>
    <s v="Quetta"/>
    <s v="Sindh"/>
  </r>
  <r>
    <n v="270"/>
    <x v="7"/>
    <s v="Amina Hashmi"/>
    <n v="92"/>
    <s v="Senior Adult"/>
    <s v="Male"/>
    <d v="2023-03-08T00:00:00"/>
    <x v="256"/>
    <n v="-30"/>
    <s v="COVID-19"/>
    <n v="107458"/>
    <s v="No"/>
    <s v="AB+"/>
    <n v="163"/>
    <n v="120"/>
    <n v="32230344348"/>
    <s v="Peshawar"/>
    <s v="Sindh"/>
  </r>
  <r>
    <n v="1243"/>
    <x v="11"/>
    <s v="Junaid Rizvi"/>
    <n v="33"/>
    <s v="Middle-Aged Adults"/>
    <s v="Female"/>
    <d v="2023-05-19T00:00:00"/>
    <x v="133"/>
    <n v="-30"/>
    <s v="Diabetes"/>
    <n v="423056"/>
    <s v="Yes"/>
    <s v="B+"/>
    <n v="196"/>
    <n v="120"/>
    <n v="35792943824"/>
    <s v="Multan"/>
    <s v="Balochistan"/>
  </r>
  <r>
    <n v="77"/>
    <x v="9"/>
    <s v="Erum Niazi"/>
    <n v="70"/>
    <s v="Senior Adult"/>
    <s v="Female"/>
    <d v="2023-09-12T00:00:00"/>
    <x v="44"/>
    <n v="-29"/>
    <s v="Cancer"/>
    <n v="415553"/>
    <s v="Yes"/>
    <s v="A+"/>
    <n v="186"/>
    <n v="69"/>
    <n v="35447491450"/>
    <s v="Lahore"/>
    <s v="Punjab"/>
  </r>
  <r>
    <n v="348"/>
    <x v="1"/>
    <s v="Hassan Sheikh"/>
    <n v="19"/>
    <s v="Young Adult"/>
    <s v="Female"/>
    <d v="2023-03-12T00:00:00"/>
    <x v="222"/>
    <n v="-29"/>
    <s v="Cancer"/>
    <n v="40457"/>
    <s v="Yes"/>
    <s v="O-"/>
    <n v="162"/>
    <n v="120"/>
    <n v="37203175595"/>
    <s v="Islamabad"/>
    <s v="Balochistan"/>
  </r>
  <r>
    <n v="944"/>
    <x v="3"/>
    <s v="Sadia Tariq"/>
    <n v="15"/>
    <s v="Teenager"/>
    <s v="Female"/>
    <d v="2023-06-27T00:00:00"/>
    <x v="98"/>
    <n v="-29"/>
    <s v="Diabetes"/>
    <n v="186297"/>
    <s v="No"/>
    <s v="A+"/>
    <n v="145"/>
    <n v="90"/>
    <n v="34668093121"/>
    <s v="Peshawar"/>
    <s v="Punjab"/>
  </r>
  <r>
    <n v="1376"/>
    <x v="5"/>
    <s v="Fahad Shah"/>
    <n v="26"/>
    <s v="Young Adult"/>
    <s v="Female"/>
    <d v="2023-04-09T00:00:00"/>
    <x v="226"/>
    <n v="-29"/>
    <s v="Diabetes"/>
    <n v="399797"/>
    <s v="Yes"/>
    <s v="AB+"/>
    <n v="146"/>
    <n v="84"/>
    <n v="37426558646"/>
    <s v="Karachi"/>
    <s v="Punjab"/>
  </r>
  <r>
    <n v="1521"/>
    <x v="11"/>
    <s v="Erum Qureshi"/>
    <n v="16"/>
    <s v="Teenager"/>
    <s v="Female"/>
    <d v="2023-06-16T00:00:00"/>
    <x v="153"/>
    <n v="-29"/>
    <s v="Diabetes"/>
    <n v="218878"/>
    <s v="No"/>
    <s v="AB-"/>
    <n v="197"/>
    <n v="115"/>
    <n v="34011448115"/>
    <s v="Quetta"/>
    <s v="Khyber Pakhtunkhwa"/>
  </r>
  <r>
    <n v="1769"/>
    <x v="14"/>
    <s v="Junaid Mughal"/>
    <n v="16"/>
    <s v="Teenager"/>
    <s v="Male"/>
    <d v="2023-03-23T00:00:00"/>
    <x v="235"/>
    <n v="-29"/>
    <s v="Tuberculosis"/>
    <n v="300658"/>
    <s v="No"/>
    <s v="O+"/>
    <n v="145"/>
    <n v="77"/>
    <n v="31356944521"/>
    <s v="Faisalabad"/>
    <s v="Khyber Pakhtunkhwa"/>
  </r>
  <r>
    <n v="1894"/>
    <x v="11"/>
    <s v="Saad Malik"/>
    <n v="20"/>
    <s v="Young Adult"/>
    <s v="Male"/>
    <d v="2023-10-07T00:00:00"/>
    <x v="15"/>
    <n v="-29"/>
    <s v="COVID-19"/>
    <n v="170768"/>
    <s v="Yes"/>
    <s v="A-"/>
    <n v="185"/>
    <n v="94"/>
    <n v="35696588109"/>
    <s v="Peshawar"/>
    <s v="Khyber Pakhtunkhwa"/>
  </r>
  <r>
    <n v="1962"/>
    <x v="8"/>
    <s v="Saad Qureshi"/>
    <n v="91"/>
    <s v="Senior Adult"/>
    <s v="Female"/>
    <d v="2023-05-06T00:00:00"/>
    <x v="208"/>
    <n v="-29"/>
    <s v="COVID-19"/>
    <n v="227970"/>
    <s v="Yes"/>
    <s v="O+"/>
    <n v="184"/>
    <n v="69"/>
    <n v="33686482915"/>
    <s v="Peshawar"/>
    <s v="Balochistan"/>
  </r>
  <r>
    <n v="384"/>
    <x v="1"/>
    <s v="Usman Gilani"/>
    <n v="13"/>
    <s v="Teenager"/>
    <s v="Female"/>
    <d v="2023-03-23T00:00:00"/>
    <x v="240"/>
    <n v="-28"/>
    <s v="Diabetes"/>
    <n v="205354"/>
    <s v="No"/>
    <s v="B-"/>
    <n v="162"/>
    <n v="79"/>
    <n v="35464750486"/>
    <s v="Peshawar"/>
    <s v="Balochistan"/>
  </r>
  <r>
    <n v="522"/>
    <x v="7"/>
    <s v="Mahnoor Malik"/>
    <n v="69"/>
    <s v="Senior Adult"/>
    <s v="Male"/>
    <d v="2023-02-21T00:00:00"/>
    <x v="217"/>
    <n v="-28"/>
    <s v="Hypertension"/>
    <n v="180344"/>
    <s v="No"/>
    <s v="AB+"/>
    <n v="199"/>
    <n v="108"/>
    <n v="33410216808"/>
    <s v="Islamabad"/>
    <s v="Sindh"/>
  </r>
  <r>
    <n v="1014"/>
    <x v="13"/>
    <s v="Junaid Jafri"/>
    <n v="92"/>
    <s v="Senior Adult"/>
    <s v="Male"/>
    <d v="2023-09-13T00:00:00"/>
    <x v="44"/>
    <n v="-28"/>
    <s v="Malaria"/>
    <n v="366186"/>
    <s v="Yes"/>
    <s v="A+"/>
    <n v="167"/>
    <n v="108"/>
    <n v="33320354042"/>
    <s v="Faisalabad"/>
    <s v="Punjab"/>
  </r>
  <r>
    <n v="1767"/>
    <x v="10"/>
    <s v="Hira Ashraf"/>
    <n v="54"/>
    <s v="Senior Adult"/>
    <s v="Male"/>
    <d v="2023-04-09T00:00:00"/>
    <x v="257"/>
    <n v="-28"/>
    <s v="Tuberculosis"/>
    <n v="56886"/>
    <s v="No"/>
    <s v="O-"/>
    <n v="149"/>
    <n v="70"/>
    <n v="32438050634"/>
    <s v="Faisalabad"/>
    <s v="Sindh"/>
  </r>
  <r>
    <n v="27"/>
    <x v="9"/>
    <s v="Sadia Siddiqui"/>
    <n v="3"/>
    <s v="Child"/>
    <s v="Male"/>
    <d v="2023-09-01T00:00:00"/>
    <x v="130"/>
    <n v="-27"/>
    <s v="COVID-19"/>
    <n v="231438"/>
    <s v="Yes"/>
    <s v="O+"/>
    <n v="152"/>
    <n v="73"/>
    <n v="32156730001"/>
    <s v="Peshawar"/>
    <s v="Balochistan"/>
  </r>
  <r>
    <n v="537"/>
    <x v="13"/>
    <s v="Ibrahim Ashraf"/>
    <n v="10"/>
    <s v="Child"/>
    <s v="Male"/>
    <d v="2023-09-04T00:00:00"/>
    <x v="93"/>
    <n v="-27"/>
    <s v="Diabetes"/>
    <n v="424164"/>
    <s v="Yes"/>
    <s v="O-"/>
    <n v="184"/>
    <n v="75"/>
    <n v="32913574427"/>
    <s v="Faisalabad"/>
    <s v="Punjab"/>
  </r>
  <r>
    <n v="566"/>
    <x v="13"/>
    <s v="Sana Sheikh"/>
    <n v="35"/>
    <s v="Middle-Aged Adults"/>
    <s v="Male"/>
    <d v="2023-04-07T00:00:00"/>
    <x v="182"/>
    <n v="-26"/>
    <s v="COVID-19"/>
    <n v="19837"/>
    <s v="Yes"/>
    <s v="A-"/>
    <n v="156"/>
    <n v="107"/>
    <n v="36189866802"/>
    <s v="Islamabad"/>
    <s v="Balochistan"/>
  </r>
  <r>
    <n v="1671"/>
    <x v="3"/>
    <s v="Junaid Niazi"/>
    <n v="10"/>
    <s v="Child"/>
    <s v="Female"/>
    <d v="2023-01-18T00:00:00"/>
    <x v="258"/>
    <n v="-26"/>
    <s v="Diabetes"/>
    <n v="485227"/>
    <s v="Yes"/>
    <s v="AB+"/>
    <n v="140"/>
    <n v="99"/>
    <n v="34315581960"/>
    <s v="Rawalpindi"/>
    <s v="Balochistan"/>
  </r>
  <r>
    <n v="171"/>
    <x v="6"/>
    <s v="Maryam Khan"/>
    <n v="98"/>
    <s v="Senior Adult"/>
    <s v="Female"/>
    <d v="2023-08-09T00:00:00"/>
    <x v="114"/>
    <n v="-25"/>
    <s v="COVID-19"/>
    <n v="358381"/>
    <s v="No"/>
    <s v="B+"/>
    <n v="163"/>
    <n v="120"/>
    <n v="34730747838"/>
    <s v="Lahore"/>
    <s v="Balochistan"/>
  </r>
  <r>
    <n v="490"/>
    <x v="1"/>
    <s v="Khadija Siddiqui"/>
    <n v="2"/>
    <s v="Babies"/>
    <s v="Male"/>
    <d v="2023-10-22T00:00:00"/>
    <x v="53"/>
    <n v="-25"/>
    <s v="Tuberculosis"/>
    <n v="361840"/>
    <s v="No"/>
    <s v="AB-"/>
    <n v="147"/>
    <n v="116"/>
    <n v="38947002052"/>
    <s v="Quetta"/>
    <s v="Punjab"/>
  </r>
  <r>
    <n v="603"/>
    <x v="3"/>
    <s v="Sana Syed"/>
    <n v="44"/>
    <s v="Middle-Aged Adults"/>
    <s v="Female"/>
    <d v="2023-10-09T00:00:00"/>
    <x v="26"/>
    <n v="-25"/>
    <s v="Malaria"/>
    <n v="262734"/>
    <s v="No"/>
    <s v="AB-"/>
    <n v="164"/>
    <n v="56"/>
    <n v="36312549895"/>
    <s v="Faisalabad"/>
    <s v="Punjab"/>
  </r>
  <r>
    <n v="1000"/>
    <x v="10"/>
    <s v="Sadia Zahid"/>
    <n v="26"/>
    <s v="Young Adult"/>
    <s v="Male"/>
    <d v="2023-06-21T00:00:00"/>
    <x v="259"/>
    <n v="-25"/>
    <s v="Hypertension"/>
    <n v="103853"/>
    <s v="Yes"/>
    <s v="AB+"/>
    <n v="167"/>
    <n v="48"/>
    <n v="35559452931"/>
    <s v="Lahore"/>
    <s v="Sindh"/>
  </r>
  <r>
    <n v="1053"/>
    <x v="0"/>
    <s v="Daniyal Kazmi"/>
    <n v="78"/>
    <s v="Senior Adult"/>
    <s v="Male"/>
    <d v="2023-03-18T00:00:00"/>
    <x v="196"/>
    <n v="-25"/>
    <s v="Malaria"/>
    <n v="269715"/>
    <s v="Yes"/>
    <s v="A+"/>
    <n v="179"/>
    <n v="43"/>
    <n v="38856575022"/>
    <s v="Rawalpindi"/>
    <s v="Khyber Pakhtunkhwa"/>
  </r>
  <r>
    <n v="1893"/>
    <x v="11"/>
    <s v="Saad Ashraf"/>
    <n v="89"/>
    <s v="Senior Adult"/>
    <s v="Female"/>
    <d v="2023-05-07T00:00:00"/>
    <x v="177"/>
    <n v="-25"/>
    <s v="Diabetes"/>
    <n v="47726"/>
    <s v="Yes"/>
    <s v="B-"/>
    <n v="158"/>
    <n v="76"/>
    <n v="32501336468"/>
    <s v="Karachi"/>
    <s v="Sindh"/>
  </r>
  <r>
    <n v="104"/>
    <x v="1"/>
    <s v="Sara Raja"/>
    <n v="26"/>
    <s v="Young Adult"/>
    <s v="Male"/>
    <d v="2023-01-09T00:00:00"/>
    <x v="260"/>
    <n v="-24"/>
    <s v="COVID-19"/>
    <n v="352179"/>
    <s v="No"/>
    <s v="A-"/>
    <n v="171"/>
    <n v="120"/>
    <n v="32361775555"/>
    <s v="Multan"/>
    <s v="Sindh"/>
  </r>
  <r>
    <n v="256"/>
    <x v="12"/>
    <s v="Erum Sheikh"/>
    <n v="94"/>
    <s v="Senior Adult"/>
    <s v="Male"/>
    <d v="2023-09-04T00:00:00"/>
    <x v="130"/>
    <n v="-24"/>
    <s v="Hypertension"/>
    <n v="327585"/>
    <s v="Yes"/>
    <s v="O-"/>
    <n v="195"/>
    <n v="110"/>
    <n v="39336489362"/>
    <s v="Rawalpindi"/>
    <s v="Balochistan"/>
  </r>
  <r>
    <n v="747"/>
    <x v="3"/>
    <s v="Erum Butt"/>
    <n v="56"/>
    <s v="Senior Adult"/>
    <s v="Male"/>
    <d v="2023-02-26T00:00:00"/>
    <x v="221"/>
    <n v="-24"/>
    <s v="Cancer"/>
    <n v="318438"/>
    <s v="Yes"/>
    <s v="B-"/>
    <n v="178"/>
    <n v="48"/>
    <n v="33647988596"/>
    <s v="Karachi"/>
    <s v="Punjab"/>
  </r>
  <r>
    <n v="800"/>
    <x v="11"/>
    <s v="Erum Syed"/>
    <n v="23"/>
    <s v="Young Adult"/>
    <s v="Female"/>
    <d v="2023-03-18T00:00:00"/>
    <x v="218"/>
    <n v="-24"/>
    <s v="Cancer"/>
    <n v="239508"/>
    <s v="No"/>
    <s v="A-"/>
    <n v="161"/>
    <n v="70"/>
    <n v="38030639473"/>
    <s v="Peshawar"/>
    <s v="Balochistan"/>
  </r>
  <r>
    <n v="862"/>
    <x v="5"/>
    <s v="Ibrahim Niazi"/>
    <n v="78"/>
    <s v="Senior Adult"/>
    <s v="Male"/>
    <d v="2023-04-16T00:00:00"/>
    <x v="187"/>
    <n v="-24"/>
    <s v="Tuberculosis"/>
    <n v="320989"/>
    <s v="Yes"/>
    <s v="O-"/>
    <n v="196"/>
    <n v="79"/>
    <n v="36694567762"/>
    <s v="Multan"/>
    <s v="Balochistan"/>
  </r>
  <r>
    <n v="1744"/>
    <x v="13"/>
    <s v="Khadija Hashmi"/>
    <n v="38"/>
    <s v="Middle-Aged Adults"/>
    <s v="Female"/>
    <d v="2023-04-26T00:00:00"/>
    <x v="172"/>
    <n v="-24"/>
    <s v="Tuberculosis"/>
    <n v="410153"/>
    <s v="No"/>
    <s v="B+"/>
    <n v="189"/>
    <n v="51"/>
    <n v="34241352164"/>
    <s v="Rawalpindi"/>
    <s v="Sindh"/>
  </r>
  <r>
    <n v="618"/>
    <x v="12"/>
    <s v="Fatima Siddiqui"/>
    <n v="76"/>
    <s v="Senior Adult"/>
    <s v="Female"/>
    <d v="2023-01-28T00:00:00"/>
    <x v="238"/>
    <n v="-23"/>
    <s v="COVID-19"/>
    <n v="335703"/>
    <s v="Yes"/>
    <s v="A+"/>
    <n v="172"/>
    <n v="65"/>
    <n v="34323338904"/>
    <s v="Karachi"/>
    <s v="Sindh"/>
  </r>
  <r>
    <n v="756"/>
    <x v="2"/>
    <s v="Bushra Kazmi"/>
    <n v="76"/>
    <s v="Senior Adult"/>
    <s v="Male"/>
    <d v="2023-08-14T00:00:00"/>
    <x v="66"/>
    <n v="-23"/>
    <s v="Cancer"/>
    <n v="145880"/>
    <s v="No"/>
    <s v="AB+"/>
    <n v="148"/>
    <n v="93"/>
    <n v="32622285336"/>
    <s v="Rawalpindi"/>
    <s v="Khyber Pakhtunkhwa"/>
  </r>
  <r>
    <n v="917"/>
    <x v="3"/>
    <s v="Erum Abbasi"/>
    <n v="94"/>
    <s v="Senior Adult"/>
    <s v="Male"/>
    <d v="2023-07-01T00:00:00"/>
    <x v="148"/>
    <n v="-23"/>
    <s v="Malaria"/>
    <n v="107262"/>
    <s v="Yes"/>
    <s v="A-"/>
    <n v="143"/>
    <n v="105"/>
    <n v="37926501782"/>
    <s v="Rawalpindi"/>
    <s v="Punjab"/>
  </r>
  <r>
    <n v="1412"/>
    <x v="10"/>
    <s v="Iqra Hussain"/>
    <n v="35"/>
    <s v="Middle-Aged Adults"/>
    <s v="Male"/>
    <d v="2023-04-15T00:00:00"/>
    <x v="226"/>
    <n v="-23"/>
    <s v="Hypertension"/>
    <n v="112434"/>
    <s v="No"/>
    <s v="A+"/>
    <n v="200"/>
    <n v="77"/>
    <n v="36093635062"/>
    <s v="Rawalpindi"/>
    <s v="Punjab"/>
  </r>
  <r>
    <n v="1695"/>
    <x v="14"/>
    <s v="Mahnoor Ashraf"/>
    <n v="29"/>
    <s v="Young Adult"/>
    <s v="Male"/>
    <d v="2023-07-12T00:00:00"/>
    <x v="203"/>
    <n v="-23"/>
    <s v="Tuberculosis"/>
    <n v="490032"/>
    <s v="Yes"/>
    <s v="B+"/>
    <n v="180"/>
    <n v="52"/>
    <n v="32699980001"/>
    <s v="Islamabad"/>
    <s v="Sindh"/>
  </r>
  <r>
    <n v="1983"/>
    <x v="10"/>
    <s v="Ibrahim Farooqi"/>
    <n v="39"/>
    <s v="Middle-Aged Adults"/>
    <s v="Female"/>
    <d v="2023-07-05T00:00:00"/>
    <x v="92"/>
    <n v="-23"/>
    <s v="Diabetes"/>
    <n v="420402"/>
    <s v="Yes"/>
    <s v="O+"/>
    <n v="143"/>
    <n v="73"/>
    <n v="38847957147"/>
    <s v="Lahore"/>
    <s v="Sindh"/>
  </r>
  <r>
    <n v="250"/>
    <x v="6"/>
    <s v="Amina Rehman"/>
    <n v="97"/>
    <s v="Senior Adult"/>
    <s v="Male"/>
    <d v="2023-07-10T00:00:00"/>
    <x v="127"/>
    <n v="-22"/>
    <s v="Cancer"/>
    <n v="88548"/>
    <s v="Yes"/>
    <s v="A+"/>
    <n v="148"/>
    <n v="103"/>
    <n v="35254752843"/>
    <s v="Lahore"/>
    <s v="Punjab"/>
  </r>
  <r>
    <n v="582"/>
    <x v="13"/>
    <s v="Usman Tariq"/>
    <n v="5"/>
    <s v="Child"/>
    <s v="Male"/>
    <d v="2023-11-17T00:00:00"/>
    <x v="2"/>
    <n v="-22"/>
    <s v="Hypertension"/>
    <n v="407549"/>
    <s v="Yes"/>
    <s v="AB+"/>
    <n v="174"/>
    <n v="92"/>
    <n v="32339544351"/>
    <s v="Karachi"/>
    <s v="Balochistan"/>
  </r>
  <r>
    <n v="772"/>
    <x v="9"/>
    <s v="Saad Mughal"/>
    <n v="8"/>
    <s v="Child"/>
    <s v="Male"/>
    <d v="2023-04-01T00:00:00"/>
    <x v="206"/>
    <n v="-22"/>
    <s v="Hypertension"/>
    <n v="479333"/>
    <s v="No"/>
    <s v="O+"/>
    <n v="189"/>
    <n v="65"/>
    <n v="36123817167"/>
    <s v="Islamabad"/>
    <s v="Khyber Pakhtunkhwa"/>
  </r>
  <r>
    <n v="1283"/>
    <x v="6"/>
    <s v="Erum Raja"/>
    <n v="38"/>
    <s v="Middle-Aged Adults"/>
    <s v="Female"/>
    <d v="2023-05-20T00:00:00"/>
    <x v="145"/>
    <n v="-22"/>
    <s v="COVID-19"/>
    <n v="221254"/>
    <s v="Yes"/>
    <s v="A-"/>
    <n v="155"/>
    <n v="96"/>
    <n v="34482253336"/>
    <s v="Faisalabad"/>
    <s v="Balochistan"/>
  </r>
  <r>
    <n v="1534"/>
    <x v="6"/>
    <s v="Ahmed Khan"/>
    <n v="30"/>
    <s v="Young Adult"/>
    <s v="Female"/>
    <d v="2023-07-22T00:00:00"/>
    <x v="175"/>
    <n v="-22"/>
    <s v="Cancer"/>
    <n v="334352"/>
    <s v="No"/>
    <s v="O+"/>
    <n v="164"/>
    <n v="97"/>
    <n v="33673262167"/>
    <s v="Quetta"/>
    <s v="Punjab"/>
  </r>
  <r>
    <n v="1660"/>
    <x v="4"/>
    <s v="Rabia Zahid"/>
    <n v="55"/>
    <s v="Senior Adult"/>
    <s v="Male"/>
    <d v="2023-09-10T00:00:00"/>
    <x v="38"/>
    <n v="-22"/>
    <s v="Cancer"/>
    <n v="436783"/>
    <s v="No"/>
    <s v="O-"/>
    <n v="149"/>
    <n v="53"/>
    <n v="34865865013"/>
    <s v="Quetta"/>
    <s v="Sindh"/>
  </r>
  <r>
    <n v="15"/>
    <x v="12"/>
    <s v="Hira Shah"/>
    <n v="33"/>
    <s v="Middle-Aged Adults"/>
    <s v="Female"/>
    <d v="2023-10-21T00:00:00"/>
    <x v="86"/>
    <n v="-21"/>
    <s v="Hypertension"/>
    <n v="252399"/>
    <s v="No"/>
    <s v="B+"/>
    <n v="191"/>
    <n v="55"/>
    <n v="31047371960"/>
    <s v="Quetta"/>
    <s v="Punjab"/>
  </r>
  <r>
    <n v="62"/>
    <x v="14"/>
    <s v="Maryam Hashmi"/>
    <n v="88"/>
    <s v="Senior Adult"/>
    <s v="Male"/>
    <d v="2023-03-07T00:00:00"/>
    <x v="210"/>
    <n v="-21"/>
    <s v="Cancer"/>
    <n v="10330"/>
    <s v="Yes"/>
    <s v="AB+"/>
    <n v="151"/>
    <n v="112"/>
    <n v="36298390748"/>
    <s v="Lahore"/>
    <s v="Punjab"/>
  </r>
  <r>
    <n v="172"/>
    <x v="10"/>
    <s v="Sana Mughal"/>
    <n v="8"/>
    <s v="Child"/>
    <s v="Male"/>
    <d v="2023-08-06T00:00:00"/>
    <x v="68"/>
    <n v="-21"/>
    <s v="Tuberculosis"/>
    <n v="137941"/>
    <s v="No"/>
    <s v="O-"/>
    <n v="172"/>
    <n v="56"/>
    <n v="31212471415"/>
    <s v="Rawalpindi"/>
    <s v="Khyber Pakhtunkhwa"/>
  </r>
  <r>
    <n v="352"/>
    <x v="14"/>
    <s v="Mahnoor Malik"/>
    <n v="35"/>
    <s v="Middle-Aged Adults"/>
    <s v="Male"/>
    <d v="2023-08-02T00:00:00"/>
    <x v="178"/>
    <n v="-21"/>
    <s v="Tuberculosis"/>
    <n v="10941"/>
    <s v="Yes"/>
    <s v="A-"/>
    <n v="164"/>
    <n v="118"/>
    <n v="33220954012"/>
    <s v="Rawalpindi"/>
    <s v="Sindh"/>
  </r>
  <r>
    <n v="908"/>
    <x v="7"/>
    <s v="Noman Rizvi"/>
    <n v="66"/>
    <s v="Senior Adult"/>
    <s v="Female"/>
    <d v="2023-01-15T00:00:00"/>
    <x v="261"/>
    <n v="-21"/>
    <s v="COVID-19"/>
    <n v="346488"/>
    <s v="Yes"/>
    <s v="O+"/>
    <n v="183"/>
    <n v="94"/>
    <n v="35227343284"/>
    <s v="Islamabad"/>
    <s v="Sindh"/>
  </r>
  <r>
    <n v="1691"/>
    <x v="3"/>
    <s v="Maryam Siddiqui"/>
    <n v="11"/>
    <s v="Child"/>
    <s v="Female"/>
    <d v="2023-10-14T00:00:00"/>
    <x v="64"/>
    <n v="-21"/>
    <s v="Diabetes"/>
    <n v="256358"/>
    <s v="No"/>
    <s v="O-"/>
    <n v="197"/>
    <n v="57"/>
    <n v="32495817902"/>
    <s v="Peshawar"/>
    <s v="Sindh"/>
  </r>
  <r>
    <n v="1926"/>
    <x v="14"/>
    <s v="Asad Jafri"/>
    <n v="93"/>
    <s v="Senior Adult"/>
    <s v="Male"/>
    <d v="2023-05-01T00:00:00"/>
    <x v="185"/>
    <n v="-21"/>
    <s v="Cancer"/>
    <n v="320691"/>
    <s v="Yes"/>
    <s v="O+"/>
    <n v="189"/>
    <n v="59"/>
    <n v="33458563580"/>
    <s v="Islamabad"/>
    <s v="Punjab"/>
  </r>
  <r>
    <n v="86"/>
    <x v="14"/>
    <s v="Sara Zahid"/>
    <n v="14"/>
    <s v="Teenager"/>
    <s v="Female"/>
    <d v="2023-08-23T00:00:00"/>
    <x v="132"/>
    <n v="-20"/>
    <s v="Malaria"/>
    <n v="111945"/>
    <s v="Yes"/>
    <s v="AB-"/>
    <n v="197"/>
    <n v="110"/>
    <n v="32782853331"/>
    <s v="Peshawar"/>
    <s v="Sindh"/>
  </r>
  <r>
    <n v="153"/>
    <x v="3"/>
    <s v="Ali Khan"/>
    <n v="94"/>
    <s v="Senior Adult"/>
    <s v="Male"/>
    <d v="2023-07-19T00:00:00"/>
    <x v="99"/>
    <n v="-20"/>
    <s v="Diabetes"/>
    <n v="171443"/>
    <s v="Yes"/>
    <s v="AB-"/>
    <n v="162"/>
    <n v="47"/>
    <n v="38514194552"/>
    <s v="Lahore"/>
    <s v="Khyber Pakhtunkhwa"/>
  </r>
  <r>
    <n v="1002"/>
    <x v="14"/>
    <s v="Daniyal Jafri"/>
    <n v="58"/>
    <s v="Senior Adult"/>
    <s v="Female"/>
    <d v="2023-08-19T00:00:00"/>
    <x v="73"/>
    <n v="-20"/>
    <s v="Malaria"/>
    <n v="25111"/>
    <s v="No"/>
    <s v="B-"/>
    <n v="173"/>
    <n v="68"/>
    <n v="35661610271"/>
    <s v="Rawalpindi"/>
    <s v="Balochistan"/>
  </r>
  <r>
    <n v="1059"/>
    <x v="4"/>
    <s v="Aisha Malik"/>
    <n v="35"/>
    <s v="Middle-Aged Adults"/>
    <s v="Female"/>
    <d v="2023-02-20T00:00:00"/>
    <x v="262"/>
    <n v="-20"/>
    <s v="Cancer"/>
    <n v="230656"/>
    <s v="Yes"/>
    <s v="AB-"/>
    <n v="146"/>
    <n v="120"/>
    <n v="38446082717"/>
    <s v="Multan"/>
    <s v="Punjab"/>
  </r>
  <r>
    <n v="1307"/>
    <x v="11"/>
    <s v="Aisha Hussain"/>
    <n v="73"/>
    <s v="Senior Adult"/>
    <s v="Male"/>
    <d v="2023-11-16T00:00:00"/>
    <x v="36"/>
    <n v="-19"/>
    <s v="COVID-19"/>
    <n v="7874"/>
    <s v="Yes"/>
    <s v="B+"/>
    <n v="176"/>
    <n v="61"/>
    <n v="35081953134"/>
    <s v="Rawalpindi"/>
    <s v="Balochistan"/>
  </r>
  <r>
    <n v="1892"/>
    <x v="6"/>
    <s v="Sara Farooqi"/>
    <n v="57"/>
    <s v="Senior Adult"/>
    <s v="Female"/>
    <d v="2023-04-21T00:00:00"/>
    <x v="187"/>
    <n v="-19"/>
    <s v="Hypertension"/>
    <n v="154213"/>
    <s v="Yes"/>
    <s v="A+"/>
    <n v="159"/>
    <n v="115"/>
    <n v="31051726206"/>
    <s v="Islamabad"/>
    <s v="Khyber Pakhtunkhwa"/>
  </r>
  <r>
    <n v="1981"/>
    <x v="2"/>
    <s v="Fatima Farooqi"/>
    <n v="72"/>
    <s v="Senior Adult"/>
    <s v="Female"/>
    <d v="2023-03-08T00:00:00"/>
    <x v="263"/>
    <n v="-19"/>
    <s v="Malaria"/>
    <n v="457703"/>
    <s v="Yes"/>
    <s v="O+"/>
    <n v="183"/>
    <n v="68"/>
    <n v="35547487529"/>
    <s v="Karachi"/>
    <s v="Balochistan"/>
  </r>
  <r>
    <n v="1351"/>
    <x v="7"/>
    <s v="Ahmed Jafri"/>
    <n v="64"/>
    <s v="Senior Adult"/>
    <s v="Male"/>
    <d v="2023-07-09T00:00:00"/>
    <x v="96"/>
    <n v="-18"/>
    <s v="COVID-19"/>
    <n v="389281"/>
    <s v="Yes"/>
    <s v="AB-"/>
    <n v="148"/>
    <n v="100"/>
    <n v="34892145096"/>
    <s v="Faisalabad"/>
    <s v="Khyber Pakhtunkhwa"/>
  </r>
  <r>
    <n v="1784"/>
    <x v="13"/>
    <s v="Aisha Tariq"/>
    <n v="65"/>
    <s v="Senior Adult"/>
    <s v="Female"/>
    <d v="2023-06-04T00:00:00"/>
    <x v="131"/>
    <n v="-18"/>
    <s v="Tuberculosis"/>
    <n v="338826"/>
    <s v="No"/>
    <s v="O-"/>
    <n v="144"/>
    <n v="90"/>
    <n v="34509329693"/>
    <s v="Multan"/>
    <s v="Sindh"/>
  </r>
  <r>
    <n v="672"/>
    <x v="12"/>
    <s v="Khadija Jafri"/>
    <n v="40"/>
    <s v="Middle-Aged Adults"/>
    <s v="Female"/>
    <d v="2023-09-14T00:00:00"/>
    <x v="93"/>
    <n v="-17"/>
    <s v="Diabetes"/>
    <n v="409215"/>
    <s v="Yes"/>
    <s v="B-"/>
    <n v="150"/>
    <n v="74"/>
    <n v="34541113034"/>
    <s v="Lahore"/>
    <s v="Khyber Pakhtunkhwa"/>
  </r>
  <r>
    <n v="1036"/>
    <x v="11"/>
    <s v="Sara Hashmi"/>
    <n v="2"/>
    <s v="Babies"/>
    <s v="Female"/>
    <d v="2023-05-04T00:00:00"/>
    <x v="219"/>
    <n v="-17"/>
    <s v="Hypertension"/>
    <n v="418832"/>
    <s v="Yes"/>
    <s v="O+"/>
    <n v="191"/>
    <n v="115"/>
    <n v="37276515120"/>
    <s v="Lahore"/>
    <s v="Balochistan"/>
  </r>
  <r>
    <n v="1793"/>
    <x v="11"/>
    <s v="Saad Niazi"/>
    <n v="5"/>
    <s v="Child"/>
    <s v="Male"/>
    <d v="2023-09-06T00:00:00"/>
    <x v="46"/>
    <n v="-17"/>
    <s v="Cancer"/>
    <n v="172378"/>
    <s v="No"/>
    <s v="B-"/>
    <n v="176"/>
    <n v="67"/>
    <n v="37028232806"/>
    <s v="Rawalpindi"/>
    <s v="Khyber Pakhtunkhwa"/>
  </r>
  <r>
    <n v="64"/>
    <x v="3"/>
    <s v="Sana Raja"/>
    <n v="22"/>
    <s v="Young Adult"/>
    <s v="Female"/>
    <d v="2023-08-28T00:00:00"/>
    <x v="156"/>
    <n v="-16"/>
    <s v="Malaria"/>
    <n v="23031"/>
    <s v="Yes"/>
    <s v="O-"/>
    <n v="152"/>
    <n v="48"/>
    <n v="31199118448"/>
    <s v="Lahore"/>
    <s v="Punjab"/>
  </r>
  <r>
    <n v="631"/>
    <x v="14"/>
    <s v="Aisha Hashmi"/>
    <n v="7"/>
    <s v="Child"/>
    <s v="Female"/>
    <d v="2023-02-18T00:00:00"/>
    <x v="264"/>
    <n v="-16"/>
    <s v="Malaria"/>
    <n v="453412"/>
    <s v="Yes"/>
    <s v="A+"/>
    <n v="162"/>
    <n v="120"/>
    <n v="33249497964"/>
    <s v="Islamabad"/>
    <s v="Balochistan"/>
  </r>
  <r>
    <n v="635"/>
    <x v="11"/>
    <s v="Junaid Farooqi"/>
    <n v="92"/>
    <s v="Senior Adult"/>
    <s v="Male"/>
    <d v="2023-08-28T00:00:00"/>
    <x v="156"/>
    <n v="-16"/>
    <s v="Tuberculosis"/>
    <n v="374461"/>
    <s v="Yes"/>
    <s v="A-"/>
    <n v="192"/>
    <n v="113"/>
    <n v="31199907622"/>
    <s v="Karachi"/>
    <s v="Khyber Pakhtunkhwa"/>
  </r>
  <r>
    <n v="731"/>
    <x v="3"/>
    <s v="Sana Malik"/>
    <n v="66"/>
    <s v="Senior Adult"/>
    <s v="Female"/>
    <d v="2023-03-18T00:00:00"/>
    <x v="232"/>
    <n v="-16"/>
    <s v="Tuberculosis"/>
    <n v="48170"/>
    <s v="No"/>
    <s v="B-"/>
    <n v="142"/>
    <n v="88"/>
    <n v="35884766350"/>
    <s v="Quetta"/>
    <s v="Balochistan"/>
  </r>
  <r>
    <n v="770"/>
    <x v="7"/>
    <s v="Saad Niazi"/>
    <n v="100"/>
    <s v="Senior Adult"/>
    <s v="Male"/>
    <d v="2023-09-28T00:00:00"/>
    <x v="105"/>
    <n v="-16"/>
    <s v="Diabetes"/>
    <n v="102545"/>
    <s v="Yes"/>
    <s v="B+"/>
    <n v="178"/>
    <n v="110"/>
    <n v="34220350325"/>
    <s v="Rawalpindi"/>
    <s v="Punjab"/>
  </r>
  <r>
    <n v="1535"/>
    <x v="6"/>
    <s v="Maryam Raja"/>
    <n v="33"/>
    <s v="Middle-Aged Adults"/>
    <s v="Male"/>
    <d v="2023-04-02T00:00:00"/>
    <x v="265"/>
    <n v="-16"/>
    <s v="Malaria"/>
    <n v="33123"/>
    <s v="Yes"/>
    <s v="A+"/>
    <n v="146"/>
    <n v="118"/>
    <n v="38108649575"/>
    <s v="Rawalpindi"/>
    <s v="Punjab"/>
  </r>
  <r>
    <n v="571"/>
    <x v="10"/>
    <s v="Amina Jafri"/>
    <n v="72"/>
    <s v="Senior Adult"/>
    <s v="Female"/>
    <d v="2023-02-03T00:00:00"/>
    <x v="243"/>
    <n v="-15"/>
    <s v="COVID-19"/>
    <n v="188900"/>
    <s v="Yes"/>
    <s v="A-"/>
    <n v="182"/>
    <n v="113"/>
    <n v="39551459370"/>
    <s v="Islamabad"/>
    <s v="Balochistan"/>
  </r>
  <r>
    <n v="684"/>
    <x v="9"/>
    <s v="Fatima Rehman"/>
    <n v="65"/>
    <s v="Senior Adult"/>
    <s v="Female"/>
    <d v="2023-09-17T00:00:00"/>
    <x v="38"/>
    <n v="-15"/>
    <s v="Diabetes"/>
    <n v="393444"/>
    <s v="No"/>
    <s v="O-"/>
    <n v="152"/>
    <n v="73"/>
    <n v="38161366601"/>
    <s v="Islamabad"/>
    <s v="Balochistan"/>
  </r>
  <r>
    <n v="143"/>
    <x v="7"/>
    <s v="Noman Shah"/>
    <n v="21"/>
    <s v="Young Adult"/>
    <s v="Female"/>
    <d v="2023-04-07T00:00:00"/>
    <x v="235"/>
    <n v="-14"/>
    <s v="Cancer"/>
    <n v="127691"/>
    <s v="No"/>
    <s v="O-"/>
    <n v="173"/>
    <n v="116"/>
    <n v="34883847461"/>
    <s v="Multan"/>
    <s v="Balochistan"/>
  </r>
  <r>
    <n v="206"/>
    <x v="12"/>
    <s v="Sara Abbasi"/>
    <n v="42"/>
    <s v="Middle-Aged Adults"/>
    <s v="Female"/>
    <d v="2023-12-02T00:00:00"/>
    <x v="71"/>
    <n v="-14"/>
    <s v="COVID-19"/>
    <n v="16029"/>
    <s v="Yes"/>
    <s v="B+"/>
    <n v="160"/>
    <n v="117"/>
    <n v="39268685980"/>
    <s v="Rawalpindi"/>
    <s v="Sindh"/>
  </r>
  <r>
    <n v="771"/>
    <x v="11"/>
    <s v="Rabia Shah"/>
    <n v="47"/>
    <s v="Senior Adult"/>
    <s v="Female"/>
    <d v="2023-02-16T00:00:00"/>
    <x v="266"/>
    <n v="-14"/>
    <s v="Hypertension"/>
    <n v="112445"/>
    <s v="Yes"/>
    <s v="AB+"/>
    <n v="165"/>
    <n v="108"/>
    <n v="36594563342"/>
    <s v="Faisalabad"/>
    <s v="Khyber Pakhtunkhwa"/>
  </r>
  <r>
    <n v="906"/>
    <x v="8"/>
    <s v="Junaid Siddiqui"/>
    <n v="61"/>
    <s v="Senior Adult"/>
    <s v="Male"/>
    <d v="2023-07-07T00:00:00"/>
    <x v="117"/>
    <n v="-14"/>
    <s v="Tuberculosis"/>
    <n v="191191"/>
    <s v="Yes"/>
    <s v="AB+"/>
    <n v="148"/>
    <n v="98"/>
    <n v="31056467019"/>
    <s v="Karachi"/>
    <s v="Khyber Pakhtunkhwa"/>
  </r>
  <r>
    <n v="1346"/>
    <x v="9"/>
    <s v="Sara Syed"/>
    <n v="20"/>
    <s v="Young Adult"/>
    <s v="Male"/>
    <d v="2023-05-27T00:00:00"/>
    <x v="135"/>
    <n v="-14"/>
    <s v="COVID-19"/>
    <n v="305844"/>
    <s v="No"/>
    <s v="B-"/>
    <n v="159"/>
    <n v="89"/>
    <n v="39261324928"/>
    <s v="Lahore"/>
    <s v="Khyber Pakhtunkhwa"/>
  </r>
  <r>
    <n v="714"/>
    <x v="8"/>
    <s v="Ali Rehman"/>
    <n v="39"/>
    <s v="Middle-Aged Adults"/>
    <s v="Female"/>
    <d v="2023-07-22T00:00:00"/>
    <x v="203"/>
    <n v="-13"/>
    <s v="Tuberculosis"/>
    <n v="260271"/>
    <s v="Yes"/>
    <s v="O+"/>
    <n v="168"/>
    <n v="79"/>
    <n v="36290755840"/>
    <s v="Faisalabad"/>
    <s v="Khyber Pakhtunkhwa"/>
  </r>
  <r>
    <n v="1246"/>
    <x v="4"/>
    <s v="Bushra Kazmi"/>
    <n v="88"/>
    <s v="Senior Adult"/>
    <s v="Male"/>
    <d v="2023-09-12T00:00:00"/>
    <x v="45"/>
    <n v="-13"/>
    <s v="Diabetes"/>
    <n v="397574"/>
    <s v="Yes"/>
    <s v="O-"/>
    <n v="147"/>
    <n v="86"/>
    <n v="35226187881"/>
    <s v="Rawalpindi"/>
    <s v="Punjab"/>
  </r>
  <r>
    <n v="1436"/>
    <x v="10"/>
    <s v="Ibrahim Tariq"/>
    <n v="39"/>
    <s v="Middle-Aged Adults"/>
    <s v="Female"/>
    <d v="2023-11-02T00:00:00"/>
    <x v="56"/>
    <n v="-13"/>
    <s v="COVID-19"/>
    <n v="151802"/>
    <s v="No"/>
    <s v="AB-"/>
    <n v="150"/>
    <n v="49"/>
    <n v="38195827791"/>
    <s v="Multan"/>
    <s v="Sindh"/>
  </r>
  <r>
    <n v="1554"/>
    <x v="7"/>
    <s v="Fatima Niazi"/>
    <n v="47"/>
    <s v="Senior Adult"/>
    <s v="Female"/>
    <d v="2023-11-08T00:00:00"/>
    <x v="43"/>
    <n v="-13"/>
    <s v="Malaria"/>
    <n v="302680"/>
    <s v="No"/>
    <s v="O-"/>
    <n v="167"/>
    <n v="59"/>
    <n v="35371360832"/>
    <s v="Faisalabad"/>
    <s v="Khyber Pakhtunkhwa"/>
  </r>
  <r>
    <n v="1978"/>
    <x v="5"/>
    <s v="Ibrahim Kazmi"/>
    <n v="32"/>
    <s v="Middle-Aged Adults"/>
    <s v="Female"/>
    <d v="2023-08-06T00:00:00"/>
    <x v="251"/>
    <n v="-13"/>
    <s v="COVID-19"/>
    <n v="150535"/>
    <s v="Yes"/>
    <s v="A+"/>
    <n v="176"/>
    <n v="79"/>
    <n v="35124064908"/>
    <s v="Karachi"/>
    <s v="Punjab"/>
  </r>
  <r>
    <n v="876"/>
    <x v="1"/>
    <s v="Fahad Rizvi"/>
    <n v="64"/>
    <s v="Senior Adult"/>
    <s v="Male"/>
    <d v="2023-02-26T00:00:00"/>
    <x v="229"/>
    <n v="-12"/>
    <s v="COVID-19"/>
    <n v="467175"/>
    <s v="Yes"/>
    <s v="O+"/>
    <n v="194"/>
    <n v="66"/>
    <n v="37915345901"/>
    <s v="Islamabad"/>
    <s v="Punjab"/>
  </r>
  <r>
    <n v="1067"/>
    <x v="5"/>
    <s v="Bushra Butt"/>
    <n v="37"/>
    <s v="Middle-Aged Adults"/>
    <s v="Male"/>
    <d v="2023-09-05T00:00:00"/>
    <x v="91"/>
    <n v="-12"/>
    <s v="Malaria"/>
    <n v="161960"/>
    <s v="No"/>
    <s v="AB-"/>
    <n v="190"/>
    <n v="76"/>
    <n v="34590021267"/>
    <s v="Lahore"/>
    <s v="Khyber Pakhtunkhwa"/>
  </r>
  <r>
    <n v="159"/>
    <x v="8"/>
    <s v="Bushra Niazi"/>
    <n v="97"/>
    <s v="Senior Adult"/>
    <s v="Female"/>
    <d v="2023-03-10T00:00:00"/>
    <x v="217"/>
    <n v="-11"/>
    <s v="Cancer"/>
    <n v="31859"/>
    <s v="No"/>
    <s v="AB+"/>
    <n v="159"/>
    <n v="82"/>
    <n v="34643274294"/>
    <s v="Lahore"/>
    <s v="Balochistan"/>
  </r>
  <r>
    <n v="1152"/>
    <x v="4"/>
    <s v="Hassan Abbasi"/>
    <n v="2"/>
    <s v="Babies"/>
    <s v="Male"/>
    <d v="2023-10-01T00:00:00"/>
    <x v="267"/>
    <n v="-11"/>
    <s v="Malaria"/>
    <n v="219576"/>
    <s v="No"/>
    <s v="O-"/>
    <n v="162"/>
    <n v="117"/>
    <n v="35442250298"/>
    <s v="Faisalabad"/>
    <s v="Punjab"/>
  </r>
  <r>
    <n v="1504"/>
    <x v="4"/>
    <s v="Erum Khan"/>
    <n v="87"/>
    <s v="Senior Adult"/>
    <s v="Female"/>
    <d v="2023-01-07T00:00:00"/>
    <x v="268"/>
    <n v="-11"/>
    <s v="Diabetes"/>
    <n v="215040"/>
    <s v="No"/>
    <s v="A+"/>
    <n v="162"/>
    <n v="68"/>
    <n v="38529756519"/>
    <s v="Faisalabad"/>
    <s v="Khyber Pakhtunkhwa"/>
  </r>
  <r>
    <n v="70"/>
    <x v="9"/>
    <s v="Aisha Butt"/>
    <n v="79"/>
    <s v="Senior Adult"/>
    <s v="Female"/>
    <d v="2023-04-13T00:00:00"/>
    <x v="206"/>
    <n v="-10"/>
    <s v="Malaria"/>
    <n v="330934"/>
    <s v="No"/>
    <s v="O-"/>
    <n v="142"/>
    <n v="64"/>
    <n v="33278839505"/>
    <s v="Peshawar"/>
    <s v="Sindh"/>
  </r>
  <r>
    <n v="73"/>
    <x v="1"/>
    <s v="Ahmed Kazmi"/>
    <n v="65"/>
    <s v="Senior Adult"/>
    <s v="Male"/>
    <d v="2023-09-06T00:00:00"/>
    <x v="61"/>
    <n v="-10"/>
    <s v="Cancer"/>
    <n v="407036"/>
    <s v="Yes"/>
    <s v="O+"/>
    <n v="166"/>
    <n v="58"/>
    <n v="33681142019"/>
    <s v="Karachi"/>
    <s v="Khyber Pakhtunkhwa"/>
  </r>
  <r>
    <n v="132"/>
    <x v="2"/>
    <s v="Ali Ansari"/>
    <n v="20"/>
    <s v="Young Adult"/>
    <s v="Male"/>
    <d v="2023-07-24T00:00:00"/>
    <x v="269"/>
    <n v="-10"/>
    <s v="Diabetes"/>
    <n v="485095"/>
    <s v="No"/>
    <s v="AB+"/>
    <n v="198"/>
    <n v="41"/>
    <n v="33489060324"/>
    <s v="Rawalpindi"/>
    <s v="Punjab"/>
  </r>
  <r>
    <n v="810"/>
    <x v="2"/>
    <s v="Ahmed Rehman"/>
    <n v="73"/>
    <s v="Senior Adult"/>
    <s v="Female"/>
    <d v="2023-02-18T00:00:00"/>
    <x v="270"/>
    <n v="-10"/>
    <s v="Cancer"/>
    <n v="81757"/>
    <s v="Yes"/>
    <s v="B-"/>
    <n v="142"/>
    <n v="78"/>
    <n v="31279102025"/>
    <s v="Quetta"/>
    <s v="Balochistan"/>
  </r>
  <r>
    <n v="1138"/>
    <x v="4"/>
    <s v="Hira Chaudhry"/>
    <n v="18"/>
    <s v="Teenager"/>
    <s v="Female"/>
    <d v="2023-10-25T00:00:00"/>
    <x v="64"/>
    <n v="-10"/>
    <s v="Diabetes"/>
    <n v="53927"/>
    <s v="No"/>
    <s v="O-"/>
    <n v="189"/>
    <n v="41"/>
    <n v="33193529364"/>
    <s v="Islamabad"/>
    <s v="Balochistan"/>
  </r>
  <r>
    <n v="1380"/>
    <x v="5"/>
    <s v="Rabia Farooqi"/>
    <n v="56"/>
    <s v="Senior Adult"/>
    <s v="Male"/>
    <d v="2023-02-26T00:00:00"/>
    <x v="271"/>
    <n v="-10"/>
    <s v="Tuberculosis"/>
    <n v="483808"/>
    <s v="No"/>
    <s v="O+"/>
    <n v="189"/>
    <n v="108"/>
    <n v="36328210059"/>
    <s v="Quetta"/>
    <s v="Balochistan"/>
  </r>
  <r>
    <n v="496"/>
    <x v="9"/>
    <s v="Sadia Malik"/>
    <n v="90"/>
    <s v="Senior Adult"/>
    <s v="Female"/>
    <d v="2023-01-16T00:00:00"/>
    <x v="272"/>
    <n v="-9"/>
    <s v="COVID-19"/>
    <n v="65982"/>
    <s v="No"/>
    <s v="B-"/>
    <n v="181"/>
    <n v="76"/>
    <n v="34265419145"/>
    <s v="Faisalabad"/>
    <s v="Sindh"/>
  </r>
  <r>
    <n v="920"/>
    <x v="0"/>
    <s v="Sana Shah"/>
    <n v="63"/>
    <s v="Senior Adult"/>
    <s v="Male"/>
    <d v="2023-04-04T00:00:00"/>
    <x v="273"/>
    <n v="-9"/>
    <s v="Malaria"/>
    <n v="339179"/>
    <s v="No"/>
    <s v="A-"/>
    <n v="144"/>
    <n v="40"/>
    <n v="31972369636"/>
    <s v="Islamabad"/>
    <s v="Khyber Pakhtunkhwa"/>
  </r>
  <r>
    <n v="1600"/>
    <x v="4"/>
    <s v="Iqra Ansari"/>
    <n v="8"/>
    <s v="Child"/>
    <s v="Female"/>
    <d v="2023-02-09T00:00:00"/>
    <x v="243"/>
    <n v="-9"/>
    <s v="COVID-19"/>
    <n v="214789"/>
    <s v="Yes"/>
    <s v="AB-"/>
    <n v="146"/>
    <n v="57"/>
    <n v="37905489258"/>
    <s v="Peshawar"/>
    <s v="Sindh"/>
  </r>
  <r>
    <n v="412"/>
    <x v="5"/>
    <s v="Sana Kazmi"/>
    <n v="23"/>
    <s v="Young Adult"/>
    <s v="Male"/>
    <d v="2023-03-11T00:00:00"/>
    <x v="246"/>
    <n v="-8"/>
    <s v="COVID-19"/>
    <n v="155445"/>
    <s v="No"/>
    <s v="AB-"/>
    <n v="178"/>
    <n v="89"/>
    <n v="38594119157"/>
    <s v="Rawalpindi"/>
    <s v="Sindh"/>
  </r>
  <r>
    <n v="861"/>
    <x v="5"/>
    <s v="Asad Ashraf"/>
    <n v="76"/>
    <s v="Senior Adult"/>
    <s v="Male"/>
    <d v="2023-07-12T00:00:00"/>
    <x v="119"/>
    <n v="-8"/>
    <s v="Malaria"/>
    <n v="451061"/>
    <s v="No"/>
    <s v="B-"/>
    <n v="158"/>
    <n v="102"/>
    <n v="39837088870"/>
    <s v="Peshawar"/>
    <s v="Balochistan"/>
  </r>
  <r>
    <n v="989"/>
    <x v="14"/>
    <s v="Hassan Farooqi"/>
    <n v="74"/>
    <s v="Senior Adult"/>
    <s v="Male"/>
    <d v="2023-09-04T00:00:00"/>
    <x v="132"/>
    <n v="-8"/>
    <s v="Diabetes"/>
    <n v="215920"/>
    <s v="Yes"/>
    <s v="A+"/>
    <n v="143"/>
    <n v="120"/>
    <n v="37914247972"/>
    <s v="Islamabad"/>
    <s v="Sindh"/>
  </r>
  <r>
    <n v="1190"/>
    <x v="2"/>
    <s v="Ahmed Qureshi"/>
    <n v="3"/>
    <s v="Child"/>
    <s v="Male"/>
    <d v="2023-10-07T00:00:00"/>
    <x v="169"/>
    <n v="-8"/>
    <s v="Malaria"/>
    <n v="30526"/>
    <s v="Yes"/>
    <s v="A-"/>
    <n v="170"/>
    <n v="104"/>
    <n v="34712992202"/>
    <s v="Multan"/>
    <s v="Sindh"/>
  </r>
  <r>
    <n v="1809"/>
    <x v="4"/>
    <s v="Hassan Gilani"/>
    <n v="64"/>
    <s v="Senior Adult"/>
    <s v="Male"/>
    <d v="2023-01-24T00:00:00"/>
    <x v="274"/>
    <n v="-8"/>
    <s v="Diabetes"/>
    <n v="263874"/>
    <s v="Yes"/>
    <s v="B+"/>
    <n v="166"/>
    <n v="67"/>
    <n v="39419095478"/>
    <s v="Karachi"/>
    <s v="Balochistan"/>
  </r>
  <r>
    <n v="1838"/>
    <x v="9"/>
    <s v="Amina Siddiqui"/>
    <n v="14"/>
    <s v="Teenager"/>
    <s v="Male"/>
    <d v="2023-10-26T00:00:00"/>
    <x v="26"/>
    <n v="-8"/>
    <s v="Tuberculosis"/>
    <n v="387451"/>
    <s v="Yes"/>
    <s v="B+"/>
    <n v="195"/>
    <n v="80"/>
    <n v="34903247522"/>
    <s v="Rawalpindi"/>
    <s v="Balochistan"/>
  </r>
  <r>
    <n v="1937"/>
    <x v="8"/>
    <s v="Hassan Abbasi"/>
    <n v="85"/>
    <s v="Senior Adult"/>
    <s v="Male"/>
    <d v="2023-11-04T00:00:00"/>
    <x v="32"/>
    <n v="-8"/>
    <s v="Diabetes"/>
    <n v="283679"/>
    <s v="No"/>
    <s v="A-"/>
    <n v="149"/>
    <n v="97"/>
    <n v="38857414474"/>
    <s v="Lahore"/>
    <s v="Khyber Pakhtunkhwa"/>
  </r>
  <r>
    <n v="32"/>
    <x v="9"/>
    <s v="Khadija Kazmi"/>
    <n v="62"/>
    <s v="Senior Adult"/>
    <s v="Female"/>
    <d v="2023-06-04T00:00:00"/>
    <x v="145"/>
    <n v="-7"/>
    <s v="Hypertension"/>
    <n v="224904"/>
    <s v="No"/>
    <s v="B-"/>
    <n v="189"/>
    <n v="70"/>
    <n v="33218870090"/>
    <s v="Faisalabad"/>
    <s v="Punjab"/>
  </r>
  <r>
    <n v="331"/>
    <x v="9"/>
    <s v="Sara Sheikh"/>
    <n v="8"/>
    <s v="Child"/>
    <s v="Female"/>
    <d v="2023-07-14T00:00:00"/>
    <x v="117"/>
    <n v="-7"/>
    <s v="Malaria"/>
    <n v="376505"/>
    <s v="Yes"/>
    <s v="A+"/>
    <n v="153"/>
    <n v="107"/>
    <n v="35912712521"/>
    <s v="Karachi"/>
    <s v="Sindh"/>
  </r>
  <r>
    <n v="397"/>
    <x v="8"/>
    <s v="Ali Rizvi"/>
    <n v="48"/>
    <s v="Senior Adult"/>
    <s v="Female"/>
    <d v="2023-07-25T00:00:00"/>
    <x v="127"/>
    <n v="-7"/>
    <s v="Hypertension"/>
    <n v="323604"/>
    <s v="No"/>
    <s v="A+"/>
    <n v="150"/>
    <n v="85"/>
    <n v="34308921006"/>
    <s v="Karachi"/>
    <s v="Khyber Pakhtunkhwa"/>
  </r>
  <r>
    <n v="1077"/>
    <x v="3"/>
    <s v="Usman Abbasi"/>
    <n v="37"/>
    <s v="Middle-Aged Adults"/>
    <s v="Female"/>
    <d v="2023-02-15T00:00:00"/>
    <x v="248"/>
    <n v="-7"/>
    <s v="Diabetes"/>
    <n v="43090"/>
    <s v="No"/>
    <s v="B+"/>
    <n v="169"/>
    <n v="64"/>
    <n v="37082292765"/>
    <s v="Islamabad"/>
    <s v="Sindh"/>
  </r>
  <r>
    <n v="1085"/>
    <x v="0"/>
    <s v="Sara Farooqi"/>
    <n v="84"/>
    <s v="Senior Adult"/>
    <s v="Female"/>
    <d v="2023-09-19T00:00:00"/>
    <x v="51"/>
    <n v="-7"/>
    <s v="Cancer"/>
    <n v="71532"/>
    <s v="Yes"/>
    <s v="B-"/>
    <n v="195"/>
    <n v="51"/>
    <n v="32814958861"/>
    <s v="Karachi"/>
    <s v="Sindh"/>
  </r>
  <r>
    <n v="1575"/>
    <x v="6"/>
    <s v="Rabia Jafri"/>
    <n v="10"/>
    <s v="Child"/>
    <s v="Female"/>
    <d v="2023-03-15T00:00:00"/>
    <x v="221"/>
    <n v="-7"/>
    <s v="Malaria"/>
    <n v="399381"/>
    <s v="Yes"/>
    <s v="B-"/>
    <n v="161"/>
    <n v="101"/>
    <n v="36379798732"/>
    <s v="Karachi"/>
    <s v="Balochistan"/>
  </r>
  <r>
    <n v="1765"/>
    <x v="10"/>
    <s v="Hassan Chaudhry"/>
    <n v="72"/>
    <s v="Senior Adult"/>
    <s v="Male"/>
    <d v="2023-09-14T00:00:00"/>
    <x v="129"/>
    <n v="-7"/>
    <s v="Diabetes"/>
    <n v="313782"/>
    <s v="No"/>
    <s v="O-"/>
    <n v="196"/>
    <n v="63"/>
    <n v="32624482599"/>
    <s v="Multan"/>
    <s v="Balochistan"/>
  </r>
  <r>
    <n v="1823"/>
    <x v="6"/>
    <s v="Aisha Tariq"/>
    <n v="16"/>
    <s v="Teenager"/>
    <s v="Female"/>
    <d v="2023-04-14T00:00:00"/>
    <x v="235"/>
    <n v="-7"/>
    <s v="Tuberculosis"/>
    <n v="387137"/>
    <s v="Yes"/>
    <s v="O-"/>
    <n v="150"/>
    <n v="97"/>
    <n v="36290352101"/>
    <s v="Peshawar"/>
    <s v="Khyber Pakhtunkhwa"/>
  </r>
  <r>
    <n v="1896"/>
    <x v="13"/>
    <s v="Erum Raja"/>
    <n v="34"/>
    <s v="Middle-Aged Adults"/>
    <s v="Female"/>
    <d v="2023-04-11T00:00:00"/>
    <x v="265"/>
    <n v="-7"/>
    <s v="Malaria"/>
    <n v="297801"/>
    <s v="Yes"/>
    <s v="B-"/>
    <n v="195"/>
    <n v="92"/>
    <n v="34536413406"/>
    <s v="Islamabad"/>
    <s v="Balochistan"/>
  </r>
  <r>
    <n v="381"/>
    <x v="11"/>
    <s v="Sara Farooqi"/>
    <n v="49"/>
    <s v="Senior Adult"/>
    <s v="Female"/>
    <d v="2023-01-16T00:00:00"/>
    <x v="275"/>
    <n v="-6"/>
    <s v="Tuberculosis"/>
    <n v="135985"/>
    <s v="No"/>
    <s v="O+"/>
    <n v="165"/>
    <n v="62"/>
    <n v="33642212170"/>
    <s v="Lahore"/>
    <s v="Balochistan"/>
  </r>
  <r>
    <n v="633"/>
    <x v="14"/>
    <s v="Daniyal Jafri"/>
    <n v="76"/>
    <s v="Senior Adult"/>
    <s v="Female"/>
    <d v="2023-04-15T00:00:00"/>
    <x v="235"/>
    <n v="-6"/>
    <s v="Diabetes"/>
    <n v="353881"/>
    <s v="Yes"/>
    <s v="A+"/>
    <n v="179"/>
    <n v="65"/>
    <n v="37427885347"/>
    <s v="Peshawar"/>
    <s v="Balochistan"/>
  </r>
  <r>
    <n v="796"/>
    <x v="2"/>
    <s v="Rabia Malik"/>
    <n v="34"/>
    <s v="Middle-Aged Adults"/>
    <s v="Female"/>
    <d v="2023-03-28T00:00:00"/>
    <x v="232"/>
    <n v="-6"/>
    <s v="Diabetes"/>
    <n v="324160"/>
    <s v="Yes"/>
    <s v="AB-"/>
    <n v="162"/>
    <n v="79"/>
    <n v="37698867058"/>
    <s v="Islamabad"/>
    <s v="Sindh"/>
  </r>
  <r>
    <n v="798"/>
    <x v="14"/>
    <s v="Ibrahim Farooqi"/>
    <n v="25"/>
    <s v="Young Adult"/>
    <s v="Male"/>
    <d v="2023-06-19T00:00:00"/>
    <x v="155"/>
    <n v="-6"/>
    <s v="Cancer"/>
    <n v="384140"/>
    <s v="No"/>
    <s v="B+"/>
    <n v="183"/>
    <n v="119"/>
    <n v="33262374916"/>
    <s v="Quetta"/>
    <s v="Sindh"/>
  </r>
  <r>
    <n v="807"/>
    <x v="13"/>
    <s v="Hassan Ansari"/>
    <n v="38"/>
    <s v="Middle-Aged Adults"/>
    <s v="Male"/>
    <d v="2023-01-07T00:00:00"/>
    <x v="276"/>
    <n v="-6"/>
    <s v="Diabetes"/>
    <n v="278820"/>
    <s v="No"/>
    <s v="O-"/>
    <n v="167"/>
    <n v="63"/>
    <n v="35425237488"/>
    <s v="Peshawar"/>
    <s v="Sindh"/>
  </r>
  <r>
    <n v="863"/>
    <x v="0"/>
    <s v="Hassan Chaudhry"/>
    <n v="59"/>
    <s v="Senior Adult"/>
    <s v="Male"/>
    <d v="2023-03-16T00:00:00"/>
    <x v="221"/>
    <n v="-6"/>
    <s v="Diabetes"/>
    <n v="68030"/>
    <s v="Yes"/>
    <s v="B+"/>
    <n v="190"/>
    <n v="110"/>
    <n v="35033890150"/>
    <s v="Multan"/>
    <s v="Sindh"/>
  </r>
  <r>
    <n v="1871"/>
    <x v="3"/>
    <s v="Amina Ashraf"/>
    <n v="68"/>
    <s v="Senior Adult"/>
    <s v="Male"/>
    <d v="2023-09-16T00:00:00"/>
    <x v="74"/>
    <n v="-6"/>
    <s v="Tuberculosis"/>
    <n v="228323"/>
    <s v="Yes"/>
    <s v="B-"/>
    <n v="175"/>
    <n v="118"/>
    <n v="34423448772"/>
    <s v="Quetta"/>
    <s v="Khyber Pakhtunkhwa"/>
  </r>
  <r>
    <n v="469"/>
    <x v="13"/>
    <s v="Rabia Raja"/>
    <n v="98"/>
    <s v="Senior Adult"/>
    <s v="Male"/>
    <d v="2023-01-28T00:00:00"/>
    <x v="260"/>
    <n v="-5"/>
    <s v="Tuberculosis"/>
    <n v="397437"/>
    <s v="No"/>
    <s v="O+"/>
    <n v="192"/>
    <n v="100"/>
    <n v="31331018541"/>
    <s v="Faisalabad"/>
    <s v="Punjab"/>
  </r>
  <r>
    <n v="998"/>
    <x v="0"/>
    <s v="Fatima Farooqi"/>
    <n v="3"/>
    <s v="Child"/>
    <s v="Male"/>
    <d v="2023-05-15T00:00:00"/>
    <x v="172"/>
    <n v="-5"/>
    <s v="Diabetes"/>
    <n v="33112"/>
    <s v="Yes"/>
    <s v="A+"/>
    <n v="149"/>
    <n v="116"/>
    <n v="39769356171"/>
    <s v="Faisalabad"/>
    <s v="Sindh"/>
  </r>
  <r>
    <n v="26"/>
    <x v="0"/>
    <s v="Usman Gilani"/>
    <n v="89"/>
    <s v="Senior Adult"/>
    <s v="Male"/>
    <d v="2023-10-23T00:00:00"/>
    <x v="47"/>
    <n v="-4"/>
    <s v="COVID-19"/>
    <n v="214330"/>
    <s v="No"/>
    <s v="O+"/>
    <n v="160"/>
    <n v="102"/>
    <n v="35366441219"/>
    <s v="Lahore"/>
    <s v="Balochistan"/>
  </r>
  <r>
    <n v="174"/>
    <x v="13"/>
    <s v="Ali Raja"/>
    <n v="96"/>
    <s v="Senior Adult"/>
    <s v="Male"/>
    <d v="2023-03-17T00:00:00"/>
    <x v="217"/>
    <n v="-4"/>
    <s v="COVID-19"/>
    <n v="383438"/>
    <s v="No"/>
    <s v="O-"/>
    <n v="166"/>
    <n v="57"/>
    <n v="33767878934"/>
    <s v="Multan"/>
    <s v="Punjab"/>
  </r>
  <r>
    <n v="1007"/>
    <x v="12"/>
    <s v="Amina Butt"/>
    <n v="66"/>
    <s v="Senior Adult"/>
    <s v="Female"/>
    <d v="2023-03-18T00:00:00"/>
    <x v="221"/>
    <n v="-4"/>
    <s v="Malaria"/>
    <n v="41230"/>
    <s v="No"/>
    <s v="A+"/>
    <n v="142"/>
    <n v="71"/>
    <n v="34515250448"/>
    <s v="Islamabad"/>
    <s v="Sindh"/>
  </r>
  <r>
    <n v="1183"/>
    <x v="2"/>
    <s v="Erum Ashraf"/>
    <n v="3"/>
    <s v="Child"/>
    <s v="Male"/>
    <d v="2023-07-17T00:00:00"/>
    <x v="117"/>
    <n v="-4"/>
    <s v="Malaria"/>
    <n v="34741"/>
    <s v="Yes"/>
    <s v="AB-"/>
    <n v="163"/>
    <n v="80"/>
    <n v="38102511718"/>
    <s v="Peshawar"/>
    <s v="Sindh"/>
  </r>
  <r>
    <n v="1226"/>
    <x v="1"/>
    <s v="Ali Ansari"/>
    <n v="48"/>
    <s v="Senior Adult"/>
    <s v="Male"/>
    <d v="2023-09-06T00:00:00"/>
    <x v="115"/>
    <n v="-4"/>
    <s v="Hypertension"/>
    <n v="150188"/>
    <s v="No"/>
    <s v="AB+"/>
    <n v="199"/>
    <n v="76"/>
    <n v="36484809935"/>
    <s v="Multan"/>
    <s v="Khyber Pakhtunkhwa"/>
  </r>
  <r>
    <n v="1586"/>
    <x v="3"/>
    <s v="Rabia Gilani"/>
    <n v="27"/>
    <s v="Young Adult"/>
    <s v="Male"/>
    <d v="2023-07-28T00:00:00"/>
    <x v="127"/>
    <n v="-4"/>
    <s v="Malaria"/>
    <n v="146740"/>
    <s v="No"/>
    <s v="O-"/>
    <n v="157"/>
    <n v="96"/>
    <n v="32982895957"/>
    <s v="Multan"/>
    <s v="Khyber Pakhtunkhwa"/>
  </r>
  <r>
    <n v="1643"/>
    <x v="1"/>
    <s v="Ibrahim Raja"/>
    <n v="84"/>
    <s v="Senior Adult"/>
    <s v="Male"/>
    <d v="2023-03-20T00:00:00"/>
    <x v="277"/>
    <n v="-4"/>
    <s v="Malaria"/>
    <n v="106086"/>
    <s v="No"/>
    <s v="O-"/>
    <n v="167"/>
    <n v="75"/>
    <n v="38973846467"/>
    <s v="Rawalpindi"/>
    <s v="Sindh"/>
  </r>
  <r>
    <n v="1792"/>
    <x v="0"/>
    <s v="Hira Qureshi"/>
    <n v="15"/>
    <s v="Teenager"/>
    <s v="Male"/>
    <d v="2023-09-05T00:00:00"/>
    <x v="95"/>
    <n v="-4"/>
    <s v="Malaria"/>
    <n v="378867"/>
    <s v="No"/>
    <s v="A-"/>
    <n v="149"/>
    <n v="64"/>
    <n v="31808137002"/>
    <s v="Faisalabad"/>
    <s v="Sindh"/>
  </r>
  <r>
    <n v="1885"/>
    <x v="4"/>
    <s v="Saad Ansari"/>
    <n v="39"/>
    <s v="Middle-Aged Adults"/>
    <s v="Male"/>
    <d v="2023-09-25T00:00:00"/>
    <x v="130"/>
    <n v="-3"/>
    <s v="Diabetes"/>
    <n v="107999"/>
    <s v="No"/>
    <s v="B+"/>
    <n v="156"/>
    <n v="76"/>
    <n v="32508636120"/>
    <s v="Multan"/>
    <s v="Khyber Pakhtunkhwa"/>
  </r>
  <r>
    <n v="38"/>
    <x v="7"/>
    <s v="Bushra Hussain"/>
    <n v="85"/>
    <s v="Senior Adult"/>
    <s v="Male"/>
    <d v="2023-09-17T00:00:00"/>
    <x v="90"/>
    <n v="-2"/>
    <s v="Diabetes"/>
    <n v="326947"/>
    <s v="No"/>
    <s v="AB-"/>
    <n v="186"/>
    <n v="89"/>
    <n v="36568193330"/>
    <s v="Karachi"/>
    <s v="Khyber Pakhtunkhwa"/>
  </r>
  <r>
    <n v="257"/>
    <x v="0"/>
    <s v="Bushra Abbasi"/>
    <n v="96"/>
    <s v="Senior Adult"/>
    <s v="Male"/>
    <d v="2023-10-12T00:00:00"/>
    <x v="105"/>
    <n v="-2"/>
    <s v="Cancer"/>
    <n v="72172"/>
    <s v="No"/>
    <s v="O-"/>
    <n v="183"/>
    <n v="105"/>
    <n v="31026021115"/>
    <s v="Karachi"/>
    <s v="Balochistan"/>
  </r>
  <r>
    <n v="392"/>
    <x v="11"/>
    <s v="Ibrahim Hussain"/>
    <n v="70"/>
    <s v="Senior Adult"/>
    <s v="Male"/>
    <d v="2023-10-13T00:00:00"/>
    <x v="169"/>
    <n v="-2"/>
    <s v="Cancer"/>
    <n v="15101"/>
    <s v="Yes"/>
    <s v="O+"/>
    <n v="196"/>
    <n v="87"/>
    <n v="34280273759"/>
    <s v="Rawalpindi"/>
    <s v="Punjab"/>
  </r>
  <r>
    <n v="724"/>
    <x v="12"/>
    <s v="Ali Kazmi"/>
    <n v="93"/>
    <s v="Senior Adult"/>
    <s v="Female"/>
    <d v="2023-10-14T00:00:00"/>
    <x v="57"/>
    <n v="-2"/>
    <s v="Diabetes"/>
    <n v="29149"/>
    <s v="Yes"/>
    <s v="B+"/>
    <n v="176"/>
    <n v="70"/>
    <n v="39685512389"/>
    <s v="Multan"/>
    <s v="Punjab"/>
  </r>
  <r>
    <n v="1450"/>
    <x v="9"/>
    <s v="Sara Abbasi"/>
    <n v="22"/>
    <s v="Young Adult"/>
    <s v="Male"/>
    <d v="2023-04-09T00:00:00"/>
    <x v="218"/>
    <n v="-2"/>
    <s v="Malaria"/>
    <n v="323150"/>
    <s v="Yes"/>
    <s v="AB+"/>
    <n v="198"/>
    <n v="108"/>
    <n v="35364969727"/>
    <s v="Multan"/>
    <s v="Punjab"/>
  </r>
  <r>
    <n v="1464"/>
    <x v="4"/>
    <s v="Sana Niazi"/>
    <n v="58"/>
    <s v="Senior Adult"/>
    <s v="Male"/>
    <d v="2023-05-25T00:00:00"/>
    <x v="179"/>
    <n v="-2"/>
    <s v="Malaria"/>
    <n v="454189"/>
    <s v="Yes"/>
    <s v="O+"/>
    <n v="188"/>
    <n v="87"/>
    <n v="36589027229"/>
    <s v="Karachi"/>
    <s v="Balochistan"/>
  </r>
  <r>
    <n v="1220"/>
    <x v="9"/>
    <s v="Rabia Ashraf"/>
    <n v="94"/>
    <s v="Senior Adult"/>
    <s v="Male"/>
    <d v="2023-01-07T00:00:00"/>
    <x v="278"/>
    <n v="-1"/>
    <s v="Hypertension"/>
    <n v="373494"/>
    <s v="Yes"/>
    <s v="A+"/>
    <n v="186"/>
    <n v="83"/>
    <n v="34680634036"/>
    <s v="Islamabad"/>
    <s v="Sindh"/>
  </r>
  <r>
    <n v="1227"/>
    <x v="0"/>
    <s v="Ahmed Siddiqui"/>
    <n v="23"/>
    <s v="Young Adult"/>
    <s v="Female"/>
    <d v="2023-06-17T00:00:00"/>
    <x v="133"/>
    <n v="-1"/>
    <s v="Malaria"/>
    <n v="28841"/>
    <s v="Yes"/>
    <s v="B-"/>
    <n v="142"/>
    <n v="50"/>
    <n v="33537436391"/>
    <s v="Quetta"/>
    <s v="Punjab"/>
  </r>
  <r>
    <n v="785"/>
    <x v="7"/>
    <s v="Junaid Butt"/>
    <n v="19"/>
    <s v="Young Adult"/>
    <s v="Male"/>
    <d v="2023-05-03T00:00:00"/>
    <x v="182"/>
    <n v="0"/>
    <s v="Cancer"/>
    <n v="392051"/>
    <s v="No"/>
    <s v="B+"/>
    <n v="173"/>
    <n v="80"/>
    <n v="33101959113"/>
    <s v="Faisalabad"/>
    <s v="Punjab"/>
  </r>
  <r>
    <n v="843"/>
    <x v="11"/>
    <s v="Noman Jafri"/>
    <n v="31"/>
    <s v="Middle-Aged Adults"/>
    <s v="Male"/>
    <d v="2023-07-25T00:00:00"/>
    <x v="171"/>
    <n v="0"/>
    <s v="Cancer"/>
    <n v="498233"/>
    <s v="No"/>
    <s v="O+"/>
    <n v="186"/>
    <n v="48"/>
    <n v="37175704168"/>
    <s v="Lahore"/>
    <s v="Sindh"/>
  </r>
  <r>
    <n v="1313"/>
    <x v="13"/>
    <s v="Mahnoor Malik"/>
    <n v="47"/>
    <s v="Senior Adult"/>
    <s v="Male"/>
    <d v="2023-09-17T00:00:00"/>
    <x v="91"/>
    <n v="0"/>
    <s v="Cancer"/>
    <n v="20312"/>
    <s v="Yes"/>
    <s v="AB+"/>
    <n v="186"/>
    <n v="104"/>
    <n v="38471738244"/>
    <s v="Quetta"/>
    <s v="Khyber Pakhtunkhwa"/>
  </r>
  <r>
    <n v="1908"/>
    <x v="7"/>
    <s v="Usman Siddiqui"/>
    <n v="71"/>
    <s v="Senior Adult"/>
    <s v="Female"/>
    <d v="2023-02-14T00:00:00"/>
    <x v="279"/>
    <n v="0"/>
    <s v="Diabetes"/>
    <n v="315470"/>
    <s v="No"/>
    <s v="AB-"/>
    <n v="171"/>
    <n v="108"/>
    <n v="33266529632"/>
    <s v="Quetta"/>
    <s v="Punjab"/>
  </r>
  <r>
    <n v="311"/>
    <x v="0"/>
    <s v="Hira Shah"/>
    <n v="14"/>
    <s v="Teenager"/>
    <s v="Female"/>
    <d v="2023-05-09T00:00:00"/>
    <x v="187"/>
    <n v="1"/>
    <s v="Hypertension"/>
    <n v="66680"/>
    <s v="Yes"/>
    <s v="B+"/>
    <n v="194"/>
    <n v="44"/>
    <n v="38272762446"/>
    <s v="Lahore"/>
    <s v="Khyber Pakhtunkhwa"/>
  </r>
  <r>
    <n v="706"/>
    <x v="9"/>
    <s v="Sadia Chaudhry"/>
    <n v="65"/>
    <s v="Senior Adult"/>
    <s v="Male"/>
    <d v="2023-02-25T00:00:00"/>
    <x v="280"/>
    <n v="1"/>
    <s v="Hypertension"/>
    <n v="339843"/>
    <s v="Yes"/>
    <s v="AB-"/>
    <n v="181"/>
    <n v="119"/>
    <n v="33267680161"/>
    <s v="Quetta"/>
    <s v="Balochistan"/>
  </r>
  <r>
    <n v="1422"/>
    <x v="1"/>
    <s v="Hassan Gilani"/>
    <n v="96"/>
    <s v="Senior Adult"/>
    <s v="Female"/>
    <d v="2023-03-25T00:00:00"/>
    <x v="201"/>
    <n v="1"/>
    <s v="COVID-19"/>
    <n v="27598"/>
    <s v="Yes"/>
    <s v="A+"/>
    <n v="189"/>
    <n v="89"/>
    <n v="37177725789"/>
    <s v="Karachi"/>
    <s v="Khyber Pakhtunkhwa"/>
  </r>
  <r>
    <n v="646"/>
    <x v="8"/>
    <s v="Sara Syed"/>
    <n v="6"/>
    <s v="Child"/>
    <s v="Male"/>
    <d v="2023-07-22T00:00:00"/>
    <x v="148"/>
    <n v="2"/>
    <s v="Tuberculosis"/>
    <n v="338322"/>
    <s v="No"/>
    <s v="A-"/>
    <n v="171"/>
    <n v="84"/>
    <n v="36233525155"/>
    <s v="Faisalabad"/>
    <s v="Sindh"/>
  </r>
  <r>
    <n v="1985"/>
    <x v="14"/>
    <s v="Mahnoor Gilani"/>
    <n v="89"/>
    <s v="Senior Adult"/>
    <s v="Female"/>
    <d v="2023-08-24T00:00:00"/>
    <x v="80"/>
    <n v="2"/>
    <s v="Diabetes"/>
    <n v="71447"/>
    <s v="Yes"/>
    <s v="O-"/>
    <n v="178"/>
    <n v="58"/>
    <n v="39429492615"/>
    <s v="Lahore"/>
    <s v="Balochistan"/>
  </r>
  <r>
    <n v="279"/>
    <x v="13"/>
    <s v="Sara Siddiqui"/>
    <n v="75"/>
    <s v="Senior Adult"/>
    <s v="Female"/>
    <d v="2023-01-12T00:00:00"/>
    <x v="281"/>
    <n v="3"/>
    <s v="Hypertension"/>
    <n v="402439"/>
    <s v="No"/>
    <s v="A+"/>
    <n v="166"/>
    <n v="66"/>
    <n v="37587501470"/>
    <s v="Peshawar"/>
    <s v="Balochistan"/>
  </r>
  <r>
    <n v="354"/>
    <x v="4"/>
    <s v="Ibrahim Shah"/>
    <n v="29"/>
    <s v="Young Adult"/>
    <s v="Female"/>
    <d v="2023-07-14T00:00:00"/>
    <x v="108"/>
    <n v="3"/>
    <s v="Tuberculosis"/>
    <n v="486142"/>
    <s v="Yes"/>
    <s v="A-"/>
    <n v="196"/>
    <n v="52"/>
    <n v="35919013082"/>
    <s v="Islamabad"/>
    <s v="Sindh"/>
  </r>
  <r>
    <n v="936"/>
    <x v="3"/>
    <s v="Daniyal Farooqi"/>
    <n v="1"/>
    <s v="Babies"/>
    <s v="Female"/>
    <d v="2023-04-08T00:00:00"/>
    <x v="218"/>
    <n v="3"/>
    <s v="Malaria"/>
    <n v="331013"/>
    <s v="No"/>
    <s v="A+"/>
    <n v="188"/>
    <n v="100"/>
    <n v="39849874144"/>
    <s v="Peshawar"/>
    <s v="Sindh"/>
  </r>
  <r>
    <n v="1193"/>
    <x v="12"/>
    <s v="Iqra Rehman"/>
    <n v="13"/>
    <s v="Teenager"/>
    <s v="Male"/>
    <d v="2023-12-25T00:00:00"/>
    <x v="0"/>
    <n v="3"/>
    <s v="COVID-19"/>
    <n v="70880"/>
    <s v="Yes"/>
    <s v="O-"/>
    <n v="152"/>
    <n v="106"/>
    <n v="35048565598"/>
    <s v="Faisalabad"/>
    <s v="Khyber Pakhtunkhwa"/>
  </r>
  <r>
    <n v="1381"/>
    <x v="8"/>
    <s v="Erum Kazmi"/>
    <n v="5"/>
    <s v="Child"/>
    <s v="Female"/>
    <d v="2023-04-18T00:00:00"/>
    <x v="235"/>
    <n v="3"/>
    <s v="Tuberculosis"/>
    <n v="396512"/>
    <s v="Yes"/>
    <s v="B+"/>
    <n v="162"/>
    <n v="118"/>
    <n v="32441670464"/>
    <s v="Multan"/>
    <s v="Sindh"/>
  </r>
  <r>
    <n v="1775"/>
    <x v="9"/>
    <s v="Saad Hussain"/>
    <n v="17"/>
    <s v="Teenager"/>
    <s v="Male"/>
    <d v="2023-05-22T00:00:00"/>
    <x v="164"/>
    <n v="3"/>
    <s v="COVID-19"/>
    <n v="308152"/>
    <s v="Yes"/>
    <s v="B+"/>
    <n v="148"/>
    <n v="106"/>
    <n v="33957337754"/>
    <s v="Peshawar"/>
    <s v="Sindh"/>
  </r>
  <r>
    <n v="657"/>
    <x v="14"/>
    <s v="Junaid Gilani"/>
    <n v="53"/>
    <s v="Senior Adult"/>
    <s v="Male"/>
    <d v="2023-12-04T00:00:00"/>
    <x v="5"/>
    <n v="4"/>
    <s v="Hypertension"/>
    <n v="96403"/>
    <s v="Yes"/>
    <s v="AB+"/>
    <n v="189"/>
    <n v="114"/>
    <n v="37542106336"/>
    <s v="Islamabad"/>
    <s v="Balochistan"/>
  </r>
  <r>
    <n v="1448"/>
    <x v="10"/>
    <s v="Saad Rehman"/>
    <n v="96"/>
    <s v="Senior Adult"/>
    <s v="Female"/>
    <d v="2023-04-24T00:00:00"/>
    <x v="282"/>
    <n v="4"/>
    <s v="Tuberculosis"/>
    <n v="416312"/>
    <s v="Yes"/>
    <s v="AB-"/>
    <n v="182"/>
    <n v="43"/>
    <n v="34162384520"/>
    <s v="Multan"/>
    <s v="Khyber Pakhtunkhwa"/>
  </r>
  <r>
    <n v="1474"/>
    <x v="8"/>
    <s v="Saad Butt"/>
    <n v="63"/>
    <s v="Senior Adult"/>
    <s v="Female"/>
    <d v="2023-08-10T00:00:00"/>
    <x v="113"/>
    <n v="4"/>
    <s v="Malaria"/>
    <n v="228546"/>
    <s v="Yes"/>
    <s v="A+"/>
    <n v="175"/>
    <n v="90"/>
    <n v="34029343814"/>
    <s v="Lahore"/>
    <s v="Balochistan"/>
  </r>
  <r>
    <n v="1822"/>
    <x v="6"/>
    <s v="Sadia Qureshi"/>
    <n v="80"/>
    <s v="Senior Adult"/>
    <s v="Male"/>
    <d v="2023-10-28T00:00:00"/>
    <x v="199"/>
    <n v="4"/>
    <s v="Malaria"/>
    <n v="195382"/>
    <s v="No"/>
    <s v="O+"/>
    <n v="175"/>
    <n v="41"/>
    <n v="34730001742"/>
    <s v="Rawalpindi"/>
    <s v="Punjab"/>
  </r>
  <r>
    <n v="1874"/>
    <x v="14"/>
    <s v="Usman Rehman"/>
    <n v="33"/>
    <s v="Middle-Aged Adults"/>
    <s v="Male"/>
    <d v="2023-06-24T00:00:00"/>
    <x v="283"/>
    <n v="4"/>
    <s v="Hypertension"/>
    <n v="51999"/>
    <s v="Yes"/>
    <s v="B+"/>
    <n v="198"/>
    <n v="93"/>
    <n v="32281932007"/>
    <s v="Quetta"/>
    <s v="Balochistan"/>
  </r>
  <r>
    <n v="264"/>
    <x v="1"/>
    <s v="Ahmed Raja"/>
    <n v="67"/>
    <s v="Senior Adult"/>
    <s v="Female"/>
    <d v="2023-12-22T00:00:00"/>
    <x v="25"/>
    <n v="5"/>
    <s v="Cancer"/>
    <n v="348048"/>
    <s v="Yes"/>
    <s v="AB-"/>
    <n v="170"/>
    <n v="41"/>
    <n v="33060547512"/>
    <s v="Lahore"/>
    <s v="Balochistan"/>
  </r>
  <r>
    <n v="1072"/>
    <x v="0"/>
    <s v="Sadia Chaudhry"/>
    <n v="58"/>
    <s v="Senior Adult"/>
    <s v="Male"/>
    <d v="2023-07-01T00:00:00"/>
    <x v="141"/>
    <n v="5"/>
    <s v="Hypertension"/>
    <n v="376591"/>
    <s v="No"/>
    <s v="B+"/>
    <n v="156"/>
    <n v="46"/>
    <n v="36049202451"/>
    <s v="Faisalabad"/>
    <s v="Balochistan"/>
  </r>
  <r>
    <n v="1081"/>
    <x v="0"/>
    <s v="Rabia Syed"/>
    <n v="58"/>
    <s v="Senior Adult"/>
    <s v="Female"/>
    <d v="2023-08-09T00:00:00"/>
    <x v="113"/>
    <n v="5"/>
    <s v="Tuberculosis"/>
    <n v="484873"/>
    <s v="Yes"/>
    <s v="AB-"/>
    <n v="187"/>
    <n v="77"/>
    <n v="33782221714"/>
    <s v="Peshawar"/>
    <s v="Balochistan"/>
  </r>
  <r>
    <n v="1090"/>
    <x v="2"/>
    <s v="Iqra Hashmi"/>
    <n v="89"/>
    <s v="Senior Adult"/>
    <s v="Female"/>
    <d v="2023-12-17T00:00:00"/>
    <x v="27"/>
    <n v="5"/>
    <s v="COVID-19"/>
    <n v="209674"/>
    <s v="No"/>
    <s v="A-"/>
    <n v="160"/>
    <n v="94"/>
    <n v="32969594217"/>
    <s v="Faisalabad"/>
    <s v="Balochistan"/>
  </r>
  <r>
    <n v="1116"/>
    <x v="3"/>
    <s v="Hira Hashmi"/>
    <n v="37"/>
    <s v="Middle-Aged Adults"/>
    <s v="Male"/>
    <d v="2023-06-03T00:00:00"/>
    <x v="250"/>
    <n v="5"/>
    <s v="Hypertension"/>
    <n v="284167"/>
    <s v="Yes"/>
    <s v="B-"/>
    <n v="182"/>
    <n v="107"/>
    <n v="34304359660"/>
    <s v="Rawalpindi"/>
    <s v="Sindh"/>
  </r>
  <r>
    <n v="1291"/>
    <x v="2"/>
    <s v="Fatima Sheikh"/>
    <n v="90"/>
    <s v="Senior Adult"/>
    <s v="Female"/>
    <d v="2023-01-01T00:00:00"/>
    <x v="284"/>
    <n v="5"/>
    <s v="Diabetes"/>
    <n v="140031"/>
    <s v="No"/>
    <s v="AB-"/>
    <n v="164"/>
    <n v="109"/>
    <n v="38851866502"/>
    <s v="Peshawar"/>
    <s v="Khyber Pakhtunkhwa"/>
  </r>
  <r>
    <n v="1344"/>
    <x v="1"/>
    <s v="Sadia Syed"/>
    <n v="15"/>
    <s v="Teenager"/>
    <s v="Male"/>
    <d v="2023-02-21T00:00:00"/>
    <x v="280"/>
    <n v="5"/>
    <s v="Diabetes"/>
    <n v="338469"/>
    <s v="No"/>
    <s v="AB+"/>
    <n v="175"/>
    <n v="50"/>
    <n v="36005453246"/>
    <s v="Islamabad"/>
    <s v="Khyber Pakhtunkhwa"/>
  </r>
  <r>
    <n v="954"/>
    <x v="0"/>
    <s v="Bushra Farooqi"/>
    <n v="64"/>
    <s v="Senior Adult"/>
    <s v="Male"/>
    <d v="2023-04-09T00:00:00"/>
    <x v="189"/>
    <n v="6"/>
    <s v="Malaria"/>
    <n v="100400"/>
    <s v="Yes"/>
    <s v="A+"/>
    <n v="168"/>
    <n v="42"/>
    <n v="35805306510"/>
    <s v="Karachi"/>
    <s v="Sindh"/>
  </r>
  <r>
    <n v="1219"/>
    <x v="11"/>
    <s v="Bushra Qureshi"/>
    <n v="25"/>
    <s v="Young Adult"/>
    <s v="Female"/>
    <d v="2023-06-25T00:00:00"/>
    <x v="146"/>
    <n v="6"/>
    <s v="Cancer"/>
    <n v="164890"/>
    <s v="Yes"/>
    <s v="AB+"/>
    <n v="152"/>
    <n v="114"/>
    <n v="35000430035"/>
    <s v="Islamabad"/>
    <s v="Sindh"/>
  </r>
  <r>
    <n v="371"/>
    <x v="6"/>
    <s v="Fatima Gilani"/>
    <n v="12"/>
    <s v="Child"/>
    <s v="Female"/>
    <d v="2023-01-20T00:00:00"/>
    <x v="285"/>
    <n v="7"/>
    <s v="COVID-19"/>
    <n v="223256"/>
    <s v="No"/>
    <s v="AB-"/>
    <n v="192"/>
    <n v="117"/>
    <n v="33313301300"/>
    <s v="Multan"/>
    <s v="Balochistan"/>
  </r>
  <r>
    <n v="965"/>
    <x v="3"/>
    <s v="Khadija Farooqi"/>
    <n v="36"/>
    <s v="Middle-Aged Adults"/>
    <s v="Male"/>
    <d v="2023-11-05T00:00:00"/>
    <x v="32"/>
    <n v="7"/>
    <s v="Cancer"/>
    <n v="97834"/>
    <s v="Yes"/>
    <s v="A-"/>
    <n v="195"/>
    <n v="65"/>
    <n v="35149772651"/>
    <s v="Rawalpindi"/>
    <s v="Khyber Pakhtunkhwa"/>
  </r>
  <r>
    <n v="126"/>
    <x v="0"/>
    <s v="Maryam Butt"/>
    <n v="53"/>
    <s v="Senior Adult"/>
    <s v="Female"/>
    <d v="2023-01-13T00:00:00"/>
    <x v="286"/>
    <n v="8"/>
    <s v="COVID-19"/>
    <n v="110776"/>
    <s v="No"/>
    <s v="O+"/>
    <n v="183"/>
    <n v="67"/>
    <n v="39427017456"/>
    <s v="Rawalpindi"/>
    <s v="Punjab"/>
  </r>
  <r>
    <n v="182"/>
    <x v="5"/>
    <s v="Usman Shah"/>
    <n v="35"/>
    <s v="Middle-Aged Adults"/>
    <s v="Male"/>
    <d v="2023-06-15T00:00:00"/>
    <x v="165"/>
    <n v="8"/>
    <s v="Malaria"/>
    <n v="409381"/>
    <s v="No"/>
    <s v="AB+"/>
    <n v="199"/>
    <n v="73"/>
    <n v="31217095651"/>
    <s v="Karachi"/>
    <s v="Balochistan"/>
  </r>
  <r>
    <n v="190"/>
    <x v="5"/>
    <s v="Erum Kazmi"/>
    <n v="45"/>
    <s v="Middle-Aged Adults"/>
    <s v="Male"/>
    <d v="2023-01-25T00:00:00"/>
    <x v="260"/>
    <n v="8"/>
    <s v="Cancer"/>
    <n v="166211"/>
    <s v="Yes"/>
    <s v="B-"/>
    <n v="193"/>
    <n v="101"/>
    <n v="33830029699"/>
    <s v="Multan"/>
    <s v="Khyber Pakhtunkhwa"/>
  </r>
  <r>
    <n v="408"/>
    <x v="0"/>
    <s v="Sadia Shah"/>
    <n v="59"/>
    <s v="Senior Adult"/>
    <s v="Female"/>
    <d v="2023-06-18T00:00:00"/>
    <x v="121"/>
    <n v="8"/>
    <s v="Tuberculosis"/>
    <n v="149125"/>
    <s v="No"/>
    <s v="O-"/>
    <n v="198"/>
    <n v="96"/>
    <n v="36885810367"/>
    <s v="Quetta"/>
    <s v="Balochistan"/>
  </r>
  <r>
    <n v="592"/>
    <x v="11"/>
    <s v="Rabia Abbasi"/>
    <n v="84"/>
    <s v="Senior Adult"/>
    <s v="Male"/>
    <d v="2023-10-04T00:00:00"/>
    <x v="267"/>
    <n v="8"/>
    <s v="COVID-19"/>
    <n v="368475"/>
    <s v="No"/>
    <s v="A-"/>
    <n v="175"/>
    <n v="42"/>
    <n v="34986517850"/>
    <s v="Rawalpindi"/>
    <s v="Sindh"/>
  </r>
  <r>
    <n v="750"/>
    <x v="1"/>
    <s v="Fatima Hussain"/>
    <n v="92"/>
    <s v="Senior Adult"/>
    <s v="Male"/>
    <d v="2023-05-26T00:00:00"/>
    <x v="247"/>
    <n v="8"/>
    <s v="Malaria"/>
    <n v="5768"/>
    <s v="No"/>
    <s v="B+"/>
    <n v="151"/>
    <n v="116"/>
    <n v="38180441841"/>
    <s v="Islamabad"/>
    <s v="Khyber Pakhtunkhwa"/>
  </r>
  <r>
    <n v="1708"/>
    <x v="5"/>
    <s v="Mahnoor Tariq"/>
    <n v="84"/>
    <s v="Senior Adult"/>
    <s v="Female"/>
    <d v="2023-03-19T00:00:00"/>
    <x v="263"/>
    <n v="8"/>
    <s v="Hypertension"/>
    <n v="407350"/>
    <s v="Yes"/>
    <s v="AB+"/>
    <n v="152"/>
    <n v="75"/>
    <n v="37086817975"/>
    <s v="Karachi"/>
    <s v="Sindh"/>
  </r>
  <r>
    <n v="43"/>
    <x v="4"/>
    <s v="Iqra Khan"/>
    <n v="59"/>
    <s v="Senior Adult"/>
    <s v="Male"/>
    <d v="2023-03-14T00:00:00"/>
    <x v="200"/>
    <n v="9"/>
    <s v="Tuberculosis"/>
    <n v="405157"/>
    <s v="No"/>
    <s v="A+"/>
    <n v="191"/>
    <n v="97"/>
    <n v="33086054304"/>
    <s v="Multan"/>
    <s v="Sindh"/>
  </r>
  <r>
    <n v="1088"/>
    <x v="10"/>
    <s v="Ahmed Niazi"/>
    <n v="62"/>
    <s v="Senior Adult"/>
    <s v="Female"/>
    <d v="2023-07-10T00:00:00"/>
    <x v="107"/>
    <n v="9"/>
    <s v="Tuberculosis"/>
    <n v="79435"/>
    <s v="No"/>
    <s v="B-"/>
    <n v="199"/>
    <n v="101"/>
    <n v="37036011235"/>
    <s v="Rawalpindi"/>
    <s v="Punjab"/>
  </r>
  <r>
    <n v="1393"/>
    <x v="11"/>
    <s v="Junaid Niazi"/>
    <n v="6"/>
    <s v="Child"/>
    <s v="Female"/>
    <d v="2023-09-03T00:00:00"/>
    <x v="132"/>
    <n v="9"/>
    <s v="Diabetes"/>
    <n v="450820"/>
    <s v="No"/>
    <s v="A-"/>
    <n v="145"/>
    <n v="45"/>
    <n v="35563248540"/>
    <s v="Multan"/>
    <s v="Khyber Pakhtunkhwa"/>
  </r>
  <r>
    <n v="238"/>
    <x v="11"/>
    <s v="Mahnoor Sheikh"/>
    <n v="23"/>
    <s v="Young Adult"/>
    <s v="Male"/>
    <d v="2023-09-07T00:00:00"/>
    <x v="91"/>
    <n v="10"/>
    <s v="COVID-19"/>
    <n v="405593"/>
    <s v="Yes"/>
    <s v="AB+"/>
    <n v="151"/>
    <n v="86"/>
    <n v="37268159354"/>
    <s v="Karachi"/>
    <s v="Sindh"/>
  </r>
  <r>
    <n v="1355"/>
    <x v="3"/>
    <s v="Daniyal Ashraf"/>
    <n v="3"/>
    <s v="Child"/>
    <s v="Female"/>
    <d v="2023-07-08T00:00:00"/>
    <x v="190"/>
    <n v="10"/>
    <s v="Tuberculosis"/>
    <n v="193849"/>
    <s v="No"/>
    <s v="O-"/>
    <n v="187"/>
    <n v="102"/>
    <n v="39639441616"/>
    <s v="Rawalpindi"/>
    <s v="Balochistan"/>
  </r>
  <r>
    <n v="1358"/>
    <x v="4"/>
    <s v="Aisha Chaudhry"/>
    <n v="48"/>
    <s v="Senior Adult"/>
    <s v="Male"/>
    <d v="2023-11-25T00:00:00"/>
    <x v="36"/>
    <n v="10"/>
    <s v="Tuberculosis"/>
    <n v="442266"/>
    <s v="Yes"/>
    <s v="A+"/>
    <n v="148"/>
    <n v="53"/>
    <n v="31585707498"/>
    <s v="Peshawar"/>
    <s v="Punjab"/>
  </r>
  <r>
    <n v="448"/>
    <x v="2"/>
    <s v="Iqra Chaudhry"/>
    <n v="24"/>
    <s v="Young Adult"/>
    <s v="Female"/>
    <d v="2023-01-26T00:00:00"/>
    <x v="287"/>
    <n v="11"/>
    <s v="Cancer"/>
    <n v="88766"/>
    <s v="Yes"/>
    <s v="B-"/>
    <n v="178"/>
    <n v="109"/>
    <n v="33402499223"/>
    <s v="Quetta"/>
    <s v="Balochistan"/>
  </r>
  <r>
    <n v="1073"/>
    <x v="6"/>
    <s v="Ahmed Rehman"/>
    <n v="3"/>
    <s v="Child"/>
    <s v="Male"/>
    <d v="2023-04-28T00:00:00"/>
    <x v="180"/>
    <n v="11"/>
    <s v="Diabetes"/>
    <n v="283133"/>
    <s v="Yes"/>
    <s v="O-"/>
    <n v="173"/>
    <n v="69"/>
    <n v="31249707378"/>
    <s v="Islamabad"/>
    <s v="Balochistan"/>
  </r>
  <r>
    <n v="1401"/>
    <x v="0"/>
    <s v="Aisha Malik"/>
    <n v="55"/>
    <s v="Senior Adult"/>
    <s v="Female"/>
    <d v="2023-06-07T00:00:00"/>
    <x v="133"/>
    <n v="11"/>
    <s v="Malaria"/>
    <n v="407047"/>
    <s v="No"/>
    <s v="AB-"/>
    <n v="181"/>
    <n v="79"/>
    <n v="37344300279"/>
    <s v="Faisalabad"/>
    <s v="Khyber Pakhtunkhwa"/>
  </r>
  <r>
    <n v="1524"/>
    <x v="12"/>
    <s v="Sana Jafri"/>
    <n v="95"/>
    <s v="Senior Adult"/>
    <s v="Female"/>
    <d v="2023-10-01T00:00:00"/>
    <x v="267"/>
    <n v="11"/>
    <s v="Diabetes"/>
    <n v="319735"/>
    <s v="Yes"/>
    <s v="AB-"/>
    <n v="154"/>
    <n v="94"/>
    <n v="37360951941"/>
    <s v="Rawalpindi"/>
    <s v="Punjab"/>
  </r>
  <r>
    <n v="1942"/>
    <x v="0"/>
    <s v="Mahnoor Syed"/>
    <n v="33"/>
    <s v="Middle-Aged Adults"/>
    <s v="Male"/>
    <d v="2023-04-08T00:00:00"/>
    <x v="220"/>
    <n v="11"/>
    <s v="Cancer"/>
    <n v="162161"/>
    <s v="Yes"/>
    <s v="O+"/>
    <n v="149"/>
    <n v="78"/>
    <n v="34238195564"/>
    <s v="Multan"/>
    <s v="Balochistan"/>
  </r>
  <r>
    <n v="99"/>
    <x v="9"/>
    <s v="Junaid Qureshi"/>
    <n v="82"/>
    <s v="Senior Adult"/>
    <s v="Male"/>
    <d v="2023-08-16T00:00:00"/>
    <x v="214"/>
    <n v="12"/>
    <s v="Diabetes"/>
    <n v="484926"/>
    <s v="Yes"/>
    <s v="B-"/>
    <n v="158"/>
    <n v="94"/>
    <n v="34947621882"/>
    <s v="Quetta"/>
    <s v="Sindh"/>
  </r>
  <r>
    <n v="229"/>
    <x v="13"/>
    <s v="Ibrahim Malik"/>
    <n v="87"/>
    <s v="Senior Adult"/>
    <s v="Male"/>
    <d v="2023-09-03T00:00:00"/>
    <x v="85"/>
    <n v="12"/>
    <s v="Tuberculosis"/>
    <n v="129289"/>
    <s v="No"/>
    <s v="O+"/>
    <n v="154"/>
    <n v="117"/>
    <n v="39251662527"/>
    <s v="Karachi"/>
    <s v="Sindh"/>
  </r>
  <r>
    <n v="246"/>
    <x v="4"/>
    <s v="Fahad Hashmi"/>
    <n v="95"/>
    <s v="Senior Adult"/>
    <s v="Male"/>
    <d v="2023-03-08T00:00:00"/>
    <x v="224"/>
    <n v="12"/>
    <s v="Cancer"/>
    <n v="161203"/>
    <s v="No"/>
    <s v="A-"/>
    <n v="177"/>
    <n v="116"/>
    <n v="37080419986"/>
    <s v="Faisalabad"/>
    <s v="Punjab"/>
  </r>
  <r>
    <n v="441"/>
    <x v="11"/>
    <s v="Hassan Niazi"/>
    <n v="61"/>
    <s v="Senior Adult"/>
    <s v="Female"/>
    <d v="2023-04-02T00:00:00"/>
    <x v="288"/>
    <n v="12"/>
    <s v="Hypertension"/>
    <n v="277676"/>
    <s v="No"/>
    <s v="AB-"/>
    <n v="174"/>
    <n v="83"/>
    <n v="39661395334"/>
    <s v="Karachi"/>
    <s v="Balochistan"/>
  </r>
  <r>
    <n v="517"/>
    <x v="11"/>
    <s v="Sara Hashmi"/>
    <n v="49"/>
    <s v="Senior Adult"/>
    <s v="Female"/>
    <d v="2023-08-09T00:00:00"/>
    <x v="103"/>
    <n v="12"/>
    <s v="Diabetes"/>
    <n v="462155"/>
    <s v="Yes"/>
    <s v="B+"/>
    <n v="171"/>
    <n v="107"/>
    <n v="34612935290"/>
    <s v="Rawalpindi"/>
    <s v="Balochistan"/>
  </r>
  <r>
    <n v="50"/>
    <x v="8"/>
    <s v="Asad Tariq"/>
    <n v="63"/>
    <s v="Senior Adult"/>
    <s v="Male"/>
    <d v="2023-01-24T00:00:00"/>
    <x v="287"/>
    <n v="13"/>
    <s v="Tuberculosis"/>
    <n v="79255"/>
    <s v="No"/>
    <s v="O+"/>
    <n v="148"/>
    <n v="86"/>
    <n v="35386216365"/>
    <s v="Multan"/>
    <s v="Sindh"/>
  </r>
  <r>
    <n v="838"/>
    <x v="8"/>
    <s v="Bushra Chaudhry"/>
    <n v="40"/>
    <s v="Middle-Aged Adults"/>
    <s v="Male"/>
    <d v="2023-03-10T00:00:00"/>
    <x v="200"/>
    <n v="13"/>
    <s v="Diabetes"/>
    <n v="284512"/>
    <s v="Yes"/>
    <s v="A+"/>
    <n v="145"/>
    <n v="54"/>
    <n v="33722461653"/>
    <s v="Lahore"/>
    <s v="Khyber Pakhtunkhwa"/>
  </r>
  <r>
    <n v="187"/>
    <x v="3"/>
    <s v="Ahmed Khan"/>
    <n v="49"/>
    <s v="Senior Adult"/>
    <s v="Male"/>
    <d v="2023-09-17T00:00:00"/>
    <x v="93"/>
    <n v="14"/>
    <s v="Malaria"/>
    <n v="136634"/>
    <s v="Yes"/>
    <s v="O+"/>
    <n v="170"/>
    <n v="64"/>
    <n v="37826726166"/>
    <s v="Quetta"/>
    <s v="Punjab"/>
  </r>
  <r>
    <n v="188"/>
    <x v="2"/>
    <s v="Amina Chaudhry"/>
    <n v="68"/>
    <s v="Senior Adult"/>
    <s v="Female"/>
    <d v="2023-06-10T00:00:00"/>
    <x v="147"/>
    <n v="14"/>
    <s v="Cancer"/>
    <n v="248297"/>
    <s v="Yes"/>
    <s v="O-"/>
    <n v="148"/>
    <n v="47"/>
    <n v="36522360355"/>
    <s v="Islamabad"/>
    <s v="Balochistan"/>
  </r>
  <r>
    <n v="636"/>
    <x v="2"/>
    <s v="Ali Farooqi"/>
    <n v="48"/>
    <s v="Senior Adult"/>
    <s v="Male"/>
    <d v="2023-07-01T00:00:00"/>
    <x v="153"/>
    <n v="14"/>
    <s v="COVID-19"/>
    <n v="465883"/>
    <s v="No"/>
    <s v="A-"/>
    <n v="150"/>
    <n v="101"/>
    <n v="36604057361"/>
    <s v="Faisalabad"/>
    <s v="Sindh"/>
  </r>
  <r>
    <n v="1913"/>
    <x v="10"/>
    <s v="Aisha Shah"/>
    <n v="98"/>
    <s v="Senior Adult"/>
    <s v="Male"/>
    <d v="2023-02-04T00:00:00"/>
    <x v="243"/>
    <n v="14"/>
    <s v="Diabetes"/>
    <n v="441020"/>
    <s v="No"/>
    <s v="AB+"/>
    <n v="152"/>
    <n v="79"/>
    <n v="36829405787"/>
    <s v="Quetta"/>
    <s v="Punjab"/>
  </r>
  <r>
    <n v="1919"/>
    <x v="11"/>
    <s v="Hira Farooqi"/>
    <n v="100"/>
    <s v="Senior Adult"/>
    <s v="Female"/>
    <d v="2023-01-10T00:00:00"/>
    <x v="289"/>
    <n v="14"/>
    <s v="Malaria"/>
    <n v="453201"/>
    <s v="Yes"/>
    <s v="A+"/>
    <n v="155"/>
    <n v="120"/>
    <n v="38491387291"/>
    <s v="Faisalabad"/>
    <s v="Balochistan"/>
  </r>
  <r>
    <n v="162"/>
    <x v="11"/>
    <s v="Iqra Butt"/>
    <n v="42"/>
    <s v="Middle-Aged Adults"/>
    <s v="Male"/>
    <d v="2023-07-04T00:00:00"/>
    <x v="107"/>
    <n v="15"/>
    <s v="COVID-19"/>
    <n v="357264"/>
    <s v="Yes"/>
    <s v="AB-"/>
    <n v="154"/>
    <n v="81"/>
    <n v="37751276779"/>
    <s v="Islamabad"/>
    <s v="Sindh"/>
  </r>
  <r>
    <n v="321"/>
    <x v="8"/>
    <s v="Khadija Gilani"/>
    <n v="18"/>
    <s v="Teenager"/>
    <s v="Female"/>
    <d v="2023-07-18T00:00:00"/>
    <x v="184"/>
    <n v="15"/>
    <s v="Malaria"/>
    <n v="264073"/>
    <s v="No"/>
    <s v="A-"/>
    <n v="167"/>
    <n v="76"/>
    <n v="36528980398"/>
    <s v="Quetta"/>
    <s v="Balochistan"/>
  </r>
  <r>
    <n v="651"/>
    <x v="12"/>
    <s v="Amina Ansari"/>
    <n v="59"/>
    <s v="Senior Adult"/>
    <s v="Female"/>
    <d v="2023-01-11T00:00:00"/>
    <x v="290"/>
    <n v="15"/>
    <s v="Cancer"/>
    <n v="318934"/>
    <s v="No"/>
    <s v="B-"/>
    <n v="151"/>
    <n v="114"/>
    <n v="32639409338"/>
    <s v="Karachi"/>
    <s v="Khyber Pakhtunkhwa"/>
  </r>
  <r>
    <n v="652"/>
    <x v="1"/>
    <s v="Aisha Hussain"/>
    <n v="76"/>
    <s v="Senior Adult"/>
    <s v="Male"/>
    <d v="2023-07-03T00:00:00"/>
    <x v="190"/>
    <n v="15"/>
    <s v="Diabetes"/>
    <n v="413446"/>
    <s v="No"/>
    <s v="B+"/>
    <n v="153"/>
    <n v="115"/>
    <n v="36799305748"/>
    <s v="Karachi"/>
    <s v="Punjab"/>
  </r>
  <r>
    <n v="780"/>
    <x v="7"/>
    <s v="Ibrahim Jafri"/>
    <n v="47"/>
    <s v="Senior Adult"/>
    <s v="Female"/>
    <d v="2023-09-02T00:00:00"/>
    <x v="91"/>
    <n v="15"/>
    <s v="Tuberculosis"/>
    <n v="175613"/>
    <s v="No"/>
    <s v="B+"/>
    <n v="195"/>
    <n v="93"/>
    <n v="35178698931"/>
    <s v="Peshawar"/>
    <s v="Punjab"/>
  </r>
  <r>
    <n v="897"/>
    <x v="4"/>
    <s v="Junaid Ashraf"/>
    <n v="41"/>
    <s v="Middle-Aged Adults"/>
    <s v="Female"/>
    <d v="2023-02-08T00:00:00"/>
    <x v="241"/>
    <n v="15"/>
    <s v="Cancer"/>
    <n v="425418"/>
    <s v="No"/>
    <s v="B-"/>
    <n v="171"/>
    <n v="66"/>
    <n v="34607521968"/>
    <s v="Rawalpindi"/>
    <s v="Balochistan"/>
  </r>
  <r>
    <n v="1102"/>
    <x v="14"/>
    <s v="Iqra Farooqi"/>
    <n v="79"/>
    <s v="Senior Adult"/>
    <s v="Female"/>
    <d v="2023-01-20T00:00:00"/>
    <x v="291"/>
    <n v="15"/>
    <s v="Diabetes"/>
    <n v="254511"/>
    <s v="Yes"/>
    <s v="AB-"/>
    <n v="174"/>
    <n v="111"/>
    <n v="39915679480"/>
    <s v="Peshawar"/>
    <s v="Balochistan"/>
  </r>
  <r>
    <n v="1110"/>
    <x v="14"/>
    <s v="Sana Rehman"/>
    <n v="88"/>
    <s v="Senior Adult"/>
    <s v="Female"/>
    <d v="2023-07-05T00:00:00"/>
    <x v="119"/>
    <n v="15"/>
    <s v="COVID-19"/>
    <n v="320664"/>
    <s v="No"/>
    <s v="O+"/>
    <n v="142"/>
    <n v="46"/>
    <n v="31815043632"/>
    <s v="Lahore"/>
    <s v="Punjab"/>
  </r>
  <r>
    <n v="1446"/>
    <x v="5"/>
    <s v="Usman Khan"/>
    <n v="91"/>
    <s v="Senior Adult"/>
    <s v="Male"/>
    <d v="2023-03-07T00:00:00"/>
    <x v="221"/>
    <n v="15"/>
    <s v="Cancer"/>
    <n v="428127"/>
    <s v="Yes"/>
    <s v="A+"/>
    <n v="184"/>
    <n v="97"/>
    <n v="32778155169"/>
    <s v="Faisalabad"/>
    <s v="Punjab"/>
  </r>
  <r>
    <n v="1623"/>
    <x v="5"/>
    <s v="Bushra Malik"/>
    <n v="18"/>
    <s v="Teenager"/>
    <s v="Female"/>
    <d v="2023-03-21T00:00:00"/>
    <x v="194"/>
    <n v="15"/>
    <s v="COVID-19"/>
    <n v="287720"/>
    <s v="Yes"/>
    <s v="O-"/>
    <n v="188"/>
    <n v="83"/>
    <n v="39024687175"/>
    <s v="Islamabad"/>
    <s v="Sindh"/>
  </r>
  <r>
    <n v="1629"/>
    <x v="5"/>
    <s v="Sana Syed"/>
    <n v="92"/>
    <s v="Senior Adult"/>
    <s v="Male"/>
    <d v="2023-08-19T00:00:00"/>
    <x v="114"/>
    <n v="15"/>
    <s v="Tuberculosis"/>
    <n v="355626"/>
    <s v="Yes"/>
    <s v="A+"/>
    <n v="164"/>
    <n v="60"/>
    <n v="37895185289"/>
    <s v="Karachi"/>
    <s v="Sindh"/>
  </r>
  <r>
    <n v="170"/>
    <x v="1"/>
    <s v="Sana Niazi"/>
    <n v="35"/>
    <s v="Middle-Aged Adults"/>
    <s v="Female"/>
    <d v="2023-12-11T00:00:00"/>
    <x v="25"/>
    <n v="16"/>
    <s v="Malaria"/>
    <n v="411633"/>
    <s v="Yes"/>
    <s v="A+"/>
    <n v="144"/>
    <n v="102"/>
    <n v="36823177915"/>
    <s v="Rawalpindi"/>
    <s v="Balochistan"/>
  </r>
  <r>
    <n v="648"/>
    <x v="8"/>
    <s v="Khadija Niazi"/>
    <n v="96"/>
    <s v="Senior Adult"/>
    <s v="Male"/>
    <d v="2023-09-11T00:00:00"/>
    <x v="234"/>
    <n v="16"/>
    <s v="Cancer"/>
    <n v="380683"/>
    <s v="No"/>
    <s v="A+"/>
    <n v="151"/>
    <n v="117"/>
    <n v="32862992842"/>
    <s v="Multan"/>
    <s v="Punjab"/>
  </r>
  <r>
    <n v="95"/>
    <x v="6"/>
    <s v="Daniyal Gilani"/>
    <n v="92"/>
    <s v="Senior Adult"/>
    <s v="Female"/>
    <d v="2023-02-09T00:00:00"/>
    <x v="280"/>
    <n v="17"/>
    <s v="Hypertension"/>
    <n v="246946"/>
    <s v="Yes"/>
    <s v="AB-"/>
    <n v="199"/>
    <n v="60"/>
    <n v="39062948948"/>
    <s v="Quetta"/>
    <s v="Punjab"/>
  </r>
  <r>
    <n v="498"/>
    <x v="6"/>
    <s v="Junaid Farooqi"/>
    <n v="10"/>
    <s v="Child"/>
    <s v="Male"/>
    <d v="2023-08-03T00:00:00"/>
    <x v="139"/>
    <n v="17"/>
    <s v="Cancer"/>
    <n v="110923"/>
    <s v="Yes"/>
    <s v="AB+"/>
    <n v="141"/>
    <n v="55"/>
    <n v="33792529560"/>
    <s v="Islamabad"/>
    <s v="Balochistan"/>
  </r>
  <r>
    <n v="527"/>
    <x v="6"/>
    <s v="Fahad Qureshi"/>
    <n v="93"/>
    <s v="Senior Adult"/>
    <s v="Male"/>
    <d v="2023-04-20T00:00:00"/>
    <x v="257"/>
    <n v="17"/>
    <s v="Malaria"/>
    <n v="361164"/>
    <s v="No"/>
    <s v="A+"/>
    <n v="173"/>
    <n v="112"/>
    <n v="38470974442"/>
    <s v="Lahore"/>
    <s v="Balochistan"/>
  </r>
  <r>
    <n v="1500"/>
    <x v="14"/>
    <s v="Fahad Ansari"/>
    <n v="67"/>
    <s v="Senior Adult"/>
    <s v="Female"/>
    <d v="2023-11-10T00:00:00"/>
    <x v="13"/>
    <n v="17"/>
    <s v="Cancer"/>
    <n v="290109"/>
    <s v="No"/>
    <s v="B+"/>
    <n v="181"/>
    <n v="90"/>
    <n v="36707687161"/>
    <s v="Quetta"/>
    <s v="Khyber Pakhtunkhwa"/>
  </r>
  <r>
    <n v="1587"/>
    <x v="2"/>
    <s v="Sana Raja"/>
    <n v="54"/>
    <s v="Senior Adult"/>
    <s v="Female"/>
    <d v="2023-09-24T00:00:00"/>
    <x v="44"/>
    <n v="17"/>
    <s v="Hypertension"/>
    <n v="301266"/>
    <s v="Yes"/>
    <s v="AB+"/>
    <n v="183"/>
    <n v="87"/>
    <n v="39286739776"/>
    <s v="Islamabad"/>
    <s v="Sindh"/>
  </r>
  <r>
    <n v="1902"/>
    <x v="9"/>
    <s v="Ali Jafri"/>
    <n v="73"/>
    <s v="Senior Adult"/>
    <s v="Male"/>
    <d v="2023-07-05T00:00:00"/>
    <x v="111"/>
    <n v="17"/>
    <s v="Diabetes"/>
    <n v="309702"/>
    <s v="Yes"/>
    <s v="AB+"/>
    <n v="174"/>
    <n v="47"/>
    <n v="32117058672"/>
    <s v="Quetta"/>
    <s v="Sindh"/>
  </r>
  <r>
    <n v="437"/>
    <x v="4"/>
    <s v="Khadija Ashraf"/>
    <n v="98"/>
    <s v="Senior Adult"/>
    <s v="Female"/>
    <d v="2023-02-21T00:00:00"/>
    <x v="231"/>
    <n v="18"/>
    <s v="Malaria"/>
    <n v="315986"/>
    <s v="Yes"/>
    <s v="A+"/>
    <n v="200"/>
    <n v="44"/>
    <n v="39124507714"/>
    <s v="Rawalpindi"/>
    <s v="Punjab"/>
  </r>
  <r>
    <n v="754"/>
    <x v="12"/>
    <s v="Junaid Mughal"/>
    <n v="68"/>
    <s v="Senior Adult"/>
    <s v="Female"/>
    <d v="2023-04-19T00:00:00"/>
    <x v="257"/>
    <n v="18"/>
    <s v="Malaria"/>
    <n v="177419"/>
    <s v="Yes"/>
    <s v="O+"/>
    <n v="187"/>
    <n v="87"/>
    <n v="36457809005"/>
    <s v="Peshawar"/>
    <s v="Balochistan"/>
  </r>
  <r>
    <n v="1048"/>
    <x v="2"/>
    <s v="Fahad Tariq"/>
    <n v="63"/>
    <s v="Senior Adult"/>
    <s v="Male"/>
    <d v="2023-06-14T00:00:00"/>
    <x v="292"/>
    <n v="18"/>
    <s v="Cancer"/>
    <n v="219278"/>
    <s v="No"/>
    <s v="B-"/>
    <n v="149"/>
    <n v="95"/>
    <n v="38581228718"/>
    <s v="Karachi"/>
    <s v="Balochistan"/>
  </r>
  <r>
    <n v="1444"/>
    <x v="6"/>
    <s v="Saad Sheikh"/>
    <n v="72"/>
    <s v="Senior Adult"/>
    <s v="Female"/>
    <d v="2023-01-15T00:00:00"/>
    <x v="260"/>
    <n v="18"/>
    <s v="Diabetes"/>
    <n v="228754"/>
    <s v="No"/>
    <s v="B-"/>
    <n v="178"/>
    <n v="88"/>
    <n v="31795517869"/>
    <s v="Rawalpindi"/>
    <s v="Balochistan"/>
  </r>
  <r>
    <n v="103"/>
    <x v="13"/>
    <s v="Rabia Niazi"/>
    <n v="13"/>
    <s v="Teenager"/>
    <s v="Female"/>
    <d v="2023-06-14T00:00:00"/>
    <x v="215"/>
    <n v="19"/>
    <s v="Diabetes"/>
    <n v="342756"/>
    <s v="No"/>
    <s v="B+"/>
    <n v="149"/>
    <n v="106"/>
    <n v="34446625983"/>
    <s v="Multan"/>
    <s v="Balochistan"/>
  </r>
  <r>
    <n v="1119"/>
    <x v="14"/>
    <s v="Hassan Malik"/>
    <n v="16"/>
    <s v="Teenager"/>
    <s v="Male"/>
    <d v="2023-02-16T00:00:00"/>
    <x v="293"/>
    <n v="19"/>
    <s v="Cancer"/>
    <n v="420942"/>
    <s v="No"/>
    <s v="O-"/>
    <n v="180"/>
    <n v="112"/>
    <n v="31631649274"/>
    <s v="Islamabad"/>
    <s v="Punjab"/>
  </r>
  <r>
    <n v="1214"/>
    <x v="0"/>
    <s v="Mahnoor Kazmi"/>
    <n v="70"/>
    <s v="Senior Adult"/>
    <s v="Male"/>
    <d v="2023-07-14T00:00:00"/>
    <x v="184"/>
    <n v="19"/>
    <s v="Tuberculosis"/>
    <n v="101406"/>
    <s v="No"/>
    <s v="O+"/>
    <n v="169"/>
    <n v="61"/>
    <n v="37078806087"/>
    <s v="Rawalpindi"/>
    <s v="Balochistan"/>
  </r>
  <r>
    <n v="1241"/>
    <x v="4"/>
    <s v="Junaid Gilani"/>
    <n v="74"/>
    <s v="Senior Adult"/>
    <s v="Female"/>
    <d v="2023-01-14T00:00:00"/>
    <x v="260"/>
    <n v="19"/>
    <s v="Diabetes"/>
    <n v="319924"/>
    <s v="No"/>
    <s v="B-"/>
    <n v="172"/>
    <n v="62"/>
    <n v="36292924710"/>
    <s v="Islamabad"/>
    <s v="Khyber Pakhtunkhwa"/>
  </r>
  <r>
    <n v="1520"/>
    <x v="0"/>
    <s v="Ibrahim Syed"/>
    <n v="25"/>
    <s v="Young Adult"/>
    <s v="Male"/>
    <d v="2023-01-21T00:00:00"/>
    <x v="294"/>
    <n v="19"/>
    <s v="COVID-19"/>
    <n v="80282"/>
    <s v="No"/>
    <s v="O-"/>
    <n v="178"/>
    <n v="49"/>
    <n v="36089709645"/>
    <s v="Rawalpindi"/>
    <s v="Khyber Pakhtunkhwa"/>
  </r>
  <r>
    <n v="1689"/>
    <x v="7"/>
    <s v="Asad Jafri"/>
    <n v="99"/>
    <s v="Senior Adult"/>
    <s v="Male"/>
    <d v="2023-07-08T00:00:00"/>
    <x v="96"/>
    <n v="19"/>
    <s v="Diabetes"/>
    <n v="352176"/>
    <s v="Yes"/>
    <s v="A-"/>
    <n v="170"/>
    <n v="92"/>
    <n v="37634339554"/>
    <s v="Rawalpindi"/>
    <s v="Khyber Pakhtunkhwa"/>
  </r>
  <r>
    <n v="1745"/>
    <x v="8"/>
    <s v="Rabia Gilani"/>
    <n v="49"/>
    <s v="Senior Adult"/>
    <s v="Female"/>
    <d v="2023-11-18T00:00:00"/>
    <x v="3"/>
    <n v="19"/>
    <s v="Tuberculosis"/>
    <n v="145018"/>
    <s v="No"/>
    <s v="B+"/>
    <n v="143"/>
    <n v="76"/>
    <n v="31706446391"/>
    <s v="Multan"/>
    <s v="Punjab"/>
  </r>
  <r>
    <n v="91"/>
    <x v="11"/>
    <s v="Daniyal Gilani"/>
    <n v="18"/>
    <s v="Teenager"/>
    <s v="Male"/>
    <d v="2023-01-16T00:00:00"/>
    <x v="261"/>
    <n v="20"/>
    <s v="COVID-19"/>
    <n v="122619"/>
    <s v="Yes"/>
    <s v="A-"/>
    <n v="162"/>
    <n v="79"/>
    <n v="35457834248"/>
    <s v="Peshawar"/>
    <s v="Punjab"/>
  </r>
  <r>
    <n v="203"/>
    <x v="1"/>
    <s v="Hassan Qureshi"/>
    <n v="54"/>
    <s v="Senior Adult"/>
    <s v="Female"/>
    <d v="2023-04-25T00:00:00"/>
    <x v="205"/>
    <n v="20"/>
    <s v="Diabetes"/>
    <n v="411026"/>
    <s v="Yes"/>
    <s v="B+"/>
    <n v="148"/>
    <n v="53"/>
    <n v="38009090717"/>
    <s v="Karachi"/>
    <s v="Balochistan"/>
  </r>
  <r>
    <n v="385"/>
    <x v="5"/>
    <s v="Sadia Rehman"/>
    <n v="73"/>
    <s v="Senior Adult"/>
    <s v="Male"/>
    <d v="2023-08-22T00:00:00"/>
    <x v="67"/>
    <n v="20"/>
    <s v="Malaria"/>
    <n v="58783"/>
    <s v="Yes"/>
    <s v="AB+"/>
    <n v="162"/>
    <n v="59"/>
    <n v="38667602663"/>
    <s v="Islamabad"/>
    <s v="Punjab"/>
  </r>
  <r>
    <n v="966"/>
    <x v="4"/>
    <s v="Maryam Shah"/>
    <n v="18"/>
    <s v="Teenager"/>
    <s v="Male"/>
    <d v="2023-06-11T00:00:00"/>
    <x v="146"/>
    <n v="20"/>
    <s v="Tuberculosis"/>
    <n v="194100"/>
    <s v="No"/>
    <s v="O-"/>
    <n v="146"/>
    <n v="47"/>
    <n v="34754989908"/>
    <s v="Karachi"/>
    <s v="Khyber Pakhtunkhwa"/>
  </r>
  <r>
    <n v="1187"/>
    <x v="1"/>
    <s v="Daniyal Gilani"/>
    <n v="21"/>
    <s v="Young Adult"/>
    <s v="Female"/>
    <d v="2023-06-04T00:00:00"/>
    <x v="147"/>
    <n v="20"/>
    <s v="Hypertension"/>
    <n v="145714"/>
    <s v="Yes"/>
    <s v="AB+"/>
    <n v="142"/>
    <n v="102"/>
    <n v="38163271161"/>
    <s v="Lahore"/>
    <s v="Punjab"/>
  </r>
  <r>
    <n v="1752"/>
    <x v="9"/>
    <s v="Aisha Zahid"/>
    <n v="85"/>
    <s v="Senior Adult"/>
    <s v="Female"/>
    <d v="2023-03-25T00:00:00"/>
    <x v="288"/>
    <n v="20"/>
    <s v="Tuberculosis"/>
    <n v="394942"/>
    <s v="No"/>
    <s v="A+"/>
    <n v="173"/>
    <n v="101"/>
    <n v="34198558733"/>
    <s v="Islamabad"/>
    <s v="Khyber Pakhtunkhwa"/>
  </r>
  <r>
    <n v="1819"/>
    <x v="14"/>
    <s v="Noman Kazmi"/>
    <n v="14"/>
    <s v="Teenager"/>
    <s v="Male"/>
    <d v="2023-06-15T00:00:00"/>
    <x v="161"/>
    <n v="20"/>
    <s v="Malaria"/>
    <n v="290380"/>
    <s v="No"/>
    <s v="A+"/>
    <n v="182"/>
    <n v="53"/>
    <n v="36174811599"/>
    <s v="Quetta"/>
    <s v="Khyber Pakhtunkhwa"/>
  </r>
  <r>
    <n v="177"/>
    <x v="8"/>
    <s v="Bushra Rehman"/>
    <n v="32"/>
    <s v="Middle-Aged Adults"/>
    <s v="Male"/>
    <d v="2023-03-22T00:00:00"/>
    <x v="196"/>
    <n v="21"/>
    <s v="COVID-19"/>
    <n v="266496"/>
    <s v="Yes"/>
    <s v="AB+"/>
    <n v="163"/>
    <n v="76"/>
    <n v="32401035176"/>
    <s v="Peshawar"/>
    <s v="Punjab"/>
  </r>
  <r>
    <n v="312"/>
    <x v="6"/>
    <s v="Hira Hussain"/>
    <n v="70"/>
    <s v="Senior Adult"/>
    <s v="Male"/>
    <d v="2023-05-05T00:00:00"/>
    <x v="252"/>
    <n v="21"/>
    <s v="Cancer"/>
    <n v="310500"/>
    <s v="Yes"/>
    <s v="B-"/>
    <n v="181"/>
    <n v="114"/>
    <n v="36552491560"/>
    <s v="Rawalpindi"/>
    <s v="Sindh"/>
  </r>
  <r>
    <n v="676"/>
    <x v="1"/>
    <s v="Maryam Rizvi"/>
    <n v="43"/>
    <s v="Middle-Aged Adults"/>
    <s v="Male"/>
    <d v="2023-01-03T00:00:00"/>
    <x v="289"/>
    <n v="21"/>
    <s v="Cancer"/>
    <n v="178367"/>
    <s v="Yes"/>
    <s v="AB+"/>
    <n v="162"/>
    <n v="76"/>
    <n v="35436455415"/>
    <s v="Karachi"/>
    <s v="Punjab"/>
  </r>
  <r>
    <n v="692"/>
    <x v="10"/>
    <s v="Noman Hashmi"/>
    <n v="61"/>
    <s v="Senior Adult"/>
    <s v="Male"/>
    <d v="2023-04-23T00:00:00"/>
    <x v="173"/>
    <n v="21"/>
    <s v="Malaria"/>
    <n v="167794"/>
    <s v="Yes"/>
    <s v="O-"/>
    <n v="183"/>
    <n v="100"/>
    <n v="31956819437"/>
    <s v="Quetta"/>
    <s v="Balochistan"/>
  </r>
  <r>
    <n v="427"/>
    <x v="14"/>
    <s v="Noman Syed"/>
    <n v="74"/>
    <s v="Senior Adult"/>
    <s v="Male"/>
    <d v="2023-06-21T00:00:00"/>
    <x v="106"/>
    <n v="22"/>
    <s v="COVID-19"/>
    <n v="355536"/>
    <s v="No"/>
    <s v="B+"/>
    <n v="144"/>
    <n v="50"/>
    <n v="36572753820"/>
    <s v="Quetta"/>
    <s v="Sindh"/>
  </r>
  <r>
    <n v="484"/>
    <x v="0"/>
    <s v="Daniyal Farooqi"/>
    <n v="45"/>
    <s v="Middle-Aged Adults"/>
    <s v="Female"/>
    <d v="2023-08-01T00:00:00"/>
    <x v="178"/>
    <n v="22"/>
    <s v="Diabetes"/>
    <n v="310334"/>
    <s v="No"/>
    <s v="A+"/>
    <n v="144"/>
    <n v="45"/>
    <n v="38090268994"/>
    <s v="Faisalabad"/>
    <s v="Khyber Pakhtunkhwa"/>
  </r>
  <r>
    <n v="775"/>
    <x v="14"/>
    <s v="Bushra Zahid"/>
    <n v="94"/>
    <s v="Senior Adult"/>
    <s v="Male"/>
    <d v="2023-09-09T00:00:00"/>
    <x v="93"/>
    <n v="22"/>
    <s v="COVID-19"/>
    <n v="453338"/>
    <s v="Yes"/>
    <s v="O+"/>
    <n v="170"/>
    <n v="87"/>
    <n v="34091075614"/>
    <s v="Faisalabad"/>
    <s v="Khyber Pakhtunkhwa"/>
  </r>
  <r>
    <n v="1245"/>
    <x v="13"/>
    <s v="Mahnoor Tariq"/>
    <n v="30"/>
    <s v="Young Adult"/>
    <s v="Male"/>
    <d v="2023-10-12T00:00:00"/>
    <x v="26"/>
    <n v="22"/>
    <s v="Diabetes"/>
    <n v="296955"/>
    <s v="Yes"/>
    <s v="B+"/>
    <n v="168"/>
    <n v="120"/>
    <n v="34769450987"/>
    <s v="Quetta"/>
    <s v="Balochistan"/>
  </r>
  <r>
    <n v="1354"/>
    <x v="5"/>
    <s v="Amina Zahid"/>
    <n v="28"/>
    <s v="Young Adult"/>
    <s v="Female"/>
    <d v="2023-03-04T00:00:00"/>
    <x v="201"/>
    <n v="22"/>
    <s v="Cancer"/>
    <n v="497831"/>
    <s v="No"/>
    <s v="B-"/>
    <n v="152"/>
    <n v="94"/>
    <n v="36125193794"/>
    <s v="Karachi"/>
    <s v="Khyber Pakhtunkhwa"/>
  </r>
  <r>
    <n v="93"/>
    <x v="14"/>
    <s v="Aisha Mughal"/>
    <n v="34"/>
    <s v="Middle-Aged Adults"/>
    <s v="Female"/>
    <d v="2023-05-13T00:00:00"/>
    <x v="138"/>
    <n v="23"/>
    <s v="Diabetes"/>
    <n v="19094"/>
    <s v="Yes"/>
    <s v="B-"/>
    <n v="143"/>
    <n v="58"/>
    <n v="37466695257"/>
    <s v="Peshawar"/>
    <s v="Khyber Pakhtunkhwa"/>
  </r>
  <r>
    <n v="208"/>
    <x v="2"/>
    <s v="Saad Rehman"/>
    <n v="11"/>
    <s v="Child"/>
    <s v="Male"/>
    <d v="2023-04-09T00:00:00"/>
    <x v="213"/>
    <n v="23"/>
    <s v="Tuberculosis"/>
    <n v="274600"/>
    <s v="Yes"/>
    <s v="AB+"/>
    <n v="198"/>
    <n v="98"/>
    <n v="37601092937"/>
    <s v="Islamabad"/>
    <s v="Khyber Pakhtunkhwa"/>
  </r>
  <r>
    <n v="303"/>
    <x v="2"/>
    <s v="Asad Malik"/>
    <n v="40"/>
    <s v="Middle-Aged Adults"/>
    <s v="Female"/>
    <d v="2023-08-25T00:00:00"/>
    <x v="91"/>
    <n v="23"/>
    <s v="Hypertension"/>
    <n v="292287"/>
    <s v="Yes"/>
    <s v="O-"/>
    <n v="168"/>
    <n v="60"/>
    <n v="33730480971"/>
    <s v="Quetta"/>
    <s v="Sindh"/>
  </r>
  <r>
    <n v="624"/>
    <x v="8"/>
    <s v="Hassan Tariq"/>
    <n v="85"/>
    <s v="Senior Adult"/>
    <s v="Female"/>
    <d v="2023-07-23T00:00:00"/>
    <x v="78"/>
    <n v="23"/>
    <s v="Diabetes"/>
    <n v="117769"/>
    <s v="No"/>
    <s v="O+"/>
    <n v="171"/>
    <n v="71"/>
    <n v="34054722861"/>
    <s v="Multan"/>
    <s v="Sindh"/>
  </r>
  <r>
    <n v="1016"/>
    <x v="10"/>
    <s v="Mahnoor Tariq"/>
    <n v="67"/>
    <s v="Senior Adult"/>
    <s v="Male"/>
    <d v="2023-03-11T00:00:00"/>
    <x v="232"/>
    <n v="23"/>
    <s v="COVID-19"/>
    <n v="250018"/>
    <s v="No"/>
    <s v="A+"/>
    <n v="165"/>
    <n v="74"/>
    <n v="38186806430"/>
    <s v="Lahore"/>
    <s v="Sindh"/>
  </r>
  <r>
    <n v="1076"/>
    <x v="6"/>
    <s v="Bushra Siddiqui"/>
    <n v="71"/>
    <s v="Senior Adult"/>
    <s v="Male"/>
    <d v="2023-05-10T00:00:00"/>
    <x v="181"/>
    <n v="23"/>
    <s v="Malaria"/>
    <n v="428877"/>
    <s v="No"/>
    <s v="A-"/>
    <n v="173"/>
    <n v="43"/>
    <n v="31771772560"/>
    <s v="Karachi"/>
    <s v="Sindh"/>
  </r>
  <r>
    <n v="1176"/>
    <x v="3"/>
    <s v="Maryam Gilani"/>
    <n v="62"/>
    <s v="Senior Adult"/>
    <s v="Female"/>
    <d v="2023-05-14T00:00:00"/>
    <x v="186"/>
    <n v="23"/>
    <s v="Hypertension"/>
    <n v="95336"/>
    <s v="Yes"/>
    <s v="O-"/>
    <n v="170"/>
    <n v="107"/>
    <n v="35677135216"/>
    <s v="Islamabad"/>
    <s v="Punjab"/>
  </r>
  <r>
    <n v="1311"/>
    <x v="4"/>
    <s v="Hassan Ashraf"/>
    <n v="38"/>
    <s v="Middle-Aged Adults"/>
    <s v="Male"/>
    <d v="2023-08-17T00:00:00"/>
    <x v="95"/>
    <n v="23"/>
    <s v="COVID-19"/>
    <n v="354116"/>
    <s v="Yes"/>
    <s v="A-"/>
    <n v="145"/>
    <n v="66"/>
    <n v="36139986974"/>
    <s v="Rawalpindi"/>
    <s v="Khyber Pakhtunkhwa"/>
  </r>
  <r>
    <n v="1570"/>
    <x v="11"/>
    <s v="Ali Shah"/>
    <n v="56"/>
    <s v="Senior Adult"/>
    <s v="Male"/>
    <d v="2023-11-24T00:00:00"/>
    <x v="1"/>
    <n v="23"/>
    <s v="COVID-19"/>
    <n v="208874"/>
    <s v="No"/>
    <s v="A-"/>
    <n v="191"/>
    <n v="42"/>
    <n v="39677224900"/>
    <s v="Islamabad"/>
    <s v="Sindh"/>
  </r>
  <r>
    <n v="1657"/>
    <x v="6"/>
    <s v="Fatima Gilani"/>
    <n v="35"/>
    <s v="Middle-Aged Adults"/>
    <s v="Female"/>
    <d v="2023-07-21T00:00:00"/>
    <x v="175"/>
    <n v="23"/>
    <s v="Tuberculosis"/>
    <n v="273872"/>
    <s v="No"/>
    <s v="O-"/>
    <n v="158"/>
    <n v="94"/>
    <n v="34515620305"/>
    <s v="Peshawar"/>
    <s v="Balochistan"/>
  </r>
  <r>
    <n v="225"/>
    <x v="12"/>
    <s v="Ali Ashraf"/>
    <n v="93"/>
    <s v="Senior Adult"/>
    <s v="Female"/>
    <d v="2023-03-19T00:00:00"/>
    <x v="196"/>
    <n v="24"/>
    <s v="Tuberculosis"/>
    <n v="215755"/>
    <s v="Yes"/>
    <s v="AB-"/>
    <n v="188"/>
    <n v="106"/>
    <n v="31632764275"/>
    <s v="Peshawar"/>
    <s v="Khyber Pakhtunkhwa"/>
  </r>
  <r>
    <n v="1107"/>
    <x v="3"/>
    <s v="Sara Zahid"/>
    <n v="58"/>
    <s v="Senior Adult"/>
    <s v="Male"/>
    <d v="2023-07-23T00:00:00"/>
    <x v="75"/>
    <n v="24"/>
    <s v="Tuberculosis"/>
    <n v="291088"/>
    <s v="Yes"/>
    <s v="B-"/>
    <n v="184"/>
    <n v="118"/>
    <n v="36774900878"/>
    <s v="Peshawar"/>
    <s v="Punjab"/>
  </r>
  <r>
    <n v="1650"/>
    <x v="3"/>
    <s v="Hira Ansari"/>
    <n v="58"/>
    <s v="Senior Adult"/>
    <s v="Male"/>
    <d v="2023-05-02T00:00:00"/>
    <x v="252"/>
    <n v="24"/>
    <s v="Hypertension"/>
    <n v="486429"/>
    <s v="Yes"/>
    <s v="O+"/>
    <n v="165"/>
    <n v="112"/>
    <n v="37110784995"/>
    <s v="Karachi"/>
    <s v="Khyber Pakhtunkhwa"/>
  </r>
  <r>
    <n v="1833"/>
    <x v="7"/>
    <s v="Fatima Ashraf"/>
    <n v="100"/>
    <s v="Senior Adult"/>
    <s v="Female"/>
    <d v="2023-01-09T00:00:00"/>
    <x v="260"/>
    <n v="24"/>
    <s v="Cancer"/>
    <n v="11820"/>
    <s v="No"/>
    <s v="B+"/>
    <n v="149"/>
    <n v="108"/>
    <n v="31880652429"/>
    <s v="Peshawar"/>
    <s v="Khyber Pakhtunkhwa"/>
  </r>
  <r>
    <n v="1034"/>
    <x v="8"/>
    <s v="Erum Farooqi"/>
    <n v="82"/>
    <s v="Senior Adult"/>
    <s v="Female"/>
    <d v="2023-08-23T00:00:00"/>
    <x v="91"/>
    <n v="25"/>
    <s v="Cancer"/>
    <n v="363754"/>
    <s v="Yes"/>
    <s v="O+"/>
    <n v="178"/>
    <n v="58"/>
    <n v="37024060868"/>
    <s v="Karachi"/>
    <s v="Sindh"/>
  </r>
  <r>
    <n v="1049"/>
    <x v="14"/>
    <s v="Maryam Syed"/>
    <n v="32"/>
    <s v="Middle-Aged Adults"/>
    <s v="Male"/>
    <d v="2023-05-10T00:00:00"/>
    <x v="208"/>
    <n v="25"/>
    <s v="Hypertension"/>
    <n v="345986"/>
    <s v="Yes"/>
    <s v="B-"/>
    <n v="172"/>
    <n v="98"/>
    <n v="35179083453"/>
    <s v="Rawalpindi"/>
    <s v="Sindh"/>
  </r>
  <r>
    <n v="1699"/>
    <x v="13"/>
    <s v="Hassan Butt"/>
    <n v="90"/>
    <s v="Senior Adult"/>
    <s v="Female"/>
    <d v="2023-06-08T00:00:00"/>
    <x v="215"/>
    <n v="25"/>
    <s v="Tuberculosis"/>
    <n v="161315"/>
    <s v="Yes"/>
    <s v="B-"/>
    <n v="180"/>
    <n v="86"/>
    <n v="36368251790"/>
    <s v="Karachi"/>
    <s v="Balochistan"/>
  </r>
  <r>
    <n v="1797"/>
    <x v="4"/>
    <s v="Amina Abbasi"/>
    <n v="53"/>
    <s v="Senior Adult"/>
    <s v="Female"/>
    <d v="2023-03-12T00:00:00"/>
    <x v="207"/>
    <n v="25"/>
    <s v="Cancer"/>
    <n v="230262"/>
    <s v="No"/>
    <s v="O-"/>
    <n v="171"/>
    <n v="68"/>
    <n v="32290583297"/>
    <s v="Quetta"/>
    <s v="Punjab"/>
  </r>
  <r>
    <n v="1842"/>
    <x v="6"/>
    <s v="Hassan Zahid"/>
    <n v="74"/>
    <s v="Senior Adult"/>
    <s v="Male"/>
    <d v="2023-06-17T00:00:00"/>
    <x v="124"/>
    <n v="25"/>
    <s v="Diabetes"/>
    <n v="31028"/>
    <s v="No"/>
    <s v="B-"/>
    <n v="174"/>
    <n v="80"/>
    <n v="36843305625"/>
    <s v="Peshawar"/>
    <s v="Khyber Pakhtunkhwa"/>
  </r>
  <r>
    <n v="1025"/>
    <x v="9"/>
    <s v="Ali Raja"/>
    <n v="76"/>
    <s v="Senior Adult"/>
    <s v="Male"/>
    <d v="2023-05-26T00:00:00"/>
    <x v="230"/>
    <n v="26"/>
    <s v="Cancer"/>
    <n v="405665"/>
    <s v="No"/>
    <s v="O+"/>
    <n v="175"/>
    <n v="50"/>
    <n v="39166136855"/>
    <s v="Quetta"/>
    <s v="Punjab"/>
  </r>
  <r>
    <n v="1479"/>
    <x v="0"/>
    <s v="Aisha Butt"/>
    <n v="76"/>
    <s v="Senior Adult"/>
    <s v="Female"/>
    <d v="2023-01-07T00:00:00"/>
    <x v="260"/>
    <n v="26"/>
    <s v="COVID-19"/>
    <n v="118369"/>
    <s v="No"/>
    <s v="O-"/>
    <n v="198"/>
    <n v="99"/>
    <n v="31178134056"/>
    <s v="Faisalabad"/>
    <s v="Balochistan"/>
  </r>
  <r>
    <n v="1899"/>
    <x v="11"/>
    <s v="Ibrahim Khan"/>
    <n v="16"/>
    <s v="Teenager"/>
    <s v="Female"/>
    <d v="2023-03-07T00:00:00"/>
    <x v="295"/>
    <n v="26"/>
    <s v="COVID-19"/>
    <n v="117539"/>
    <s v="Yes"/>
    <s v="O-"/>
    <n v="140"/>
    <n v="74"/>
    <n v="38119305767"/>
    <s v="Karachi"/>
    <s v="Punjab"/>
  </r>
  <r>
    <n v="483"/>
    <x v="7"/>
    <s v="Ahmed Shah"/>
    <n v="23"/>
    <s v="Young Adult"/>
    <s v="Male"/>
    <d v="2023-09-20T00:00:00"/>
    <x v="37"/>
    <n v="27"/>
    <s v="COVID-19"/>
    <n v="340581"/>
    <s v="No"/>
    <s v="A-"/>
    <n v="149"/>
    <n v="61"/>
    <n v="33906602218"/>
    <s v="Quetta"/>
    <s v="Sindh"/>
  </r>
  <r>
    <n v="574"/>
    <x v="4"/>
    <s v="Usman Gilani"/>
    <n v="35"/>
    <s v="Middle-Aged Adults"/>
    <s v="Male"/>
    <d v="2023-11-06T00:00:00"/>
    <x v="50"/>
    <n v="27"/>
    <s v="Diabetes"/>
    <n v="286897"/>
    <s v="No"/>
    <s v="O+"/>
    <n v="158"/>
    <n v="56"/>
    <n v="31371177596"/>
    <s v="Karachi"/>
    <s v="Punjab"/>
  </r>
  <r>
    <n v="306"/>
    <x v="6"/>
    <s v="Iqra Hashmi"/>
    <n v="40"/>
    <s v="Middle-Aged Adults"/>
    <s v="Male"/>
    <d v="2023-01-15T00:00:00"/>
    <x v="244"/>
    <n v="28"/>
    <s v="COVID-19"/>
    <n v="331958"/>
    <s v="Yes"/>
    <s v="O+"/>
    <n v="144"/>
    <n v="49"/>
    <n v="36051029550"/>
    <s v="Islamabad"/>
    <s v="Balochistan"/>
  </r>
  <r>
    <n v="327"/>
    <x v="8"/>
    <s v="Maryam Kazmi"/>
    <n v="90"/>
    <s v="Senior Adult"/>
    <s v="Male"/>
    <d v="2023-03-23T00:00:00"/>
    <x v="240"/>
    <n v="28"/>
    <s v="Tuberculosis"/>
    <n v="190568"/>
    <s v="No"/>
    <s v="A-"/>
    <n v="188"/>
    <n v="47"/>
    <n v="32480339955"/>
    <s v="Islamabad"/>
    <s v="Punjab"/>
  </r>
  <r>
    <n v="811"/>
    <x v="8"/>
    <s v="Saad Sheikh"/>
    <n v="69"/>
    <s v="Senior Adult"/>
    <s v="Male"/>
    <d v="2023-11-28T00:00:00"/>
    <x v="55"/>
    <n v="28"/>
    <s v="Cancer"/>
    <n v="129853"/>
    <s v="No"/>
    <s v="O+"/>
    <n v="149"/>
    <n v="59"/>
    <n v="35844212679"/>
    <s v="Rawalpindi"/>
    <s v="Balochistan"/>
  </r>
  <r>
    <n v="1625"/>
    <x v="9"/>
    <s v="Sana Chaudhry"/>
    <n v="98"/>
    <s v="Senior Adult"/>
    <s v="Female"/>
    <d v="2023-01-20T00:00:00"/>
    <x v="296"/>
    <n v="28"/>
    <s v="Malaria"/>
    <n v="51549"/>
    <s v="No"/>
    <s v="A-"/>
    <n v="144"/>
    <n v="59"/>
    <n v="38445347717"/>
    <s v="Faisalabad"/>
    <s v="Khyber Pakhtunkhwa"/>
  </r>
  <r>
    <n v="856"/>
    <x v="13"/>
    <s v="Ahmed Kazmi"/>
    <n v="38"/>
    <s v="Middle-Aged Adults"/>
    <s v="Male"/>
    <d v="2023-11-22T00:00:00"/>
    <x v="10"/>
    <n v="29"/>
    <s v="Hypertension"/>
    <n v="482743"/>
    <s v="Yes"/>
    <s v="O-"/>
    <n v="175"/>
    <n v="96"/>
    <n v="37563014801"/>
    <s v="Faisalabad"/>
    <s v="Punjab"/>
  </r>
  <r>
    <n v="1345"/>
    <x v="6"/>
    <s v="Mahnoor Niazi"/>
    <n v="45"/>
    <s v="Middle-Aged Adults"/>
    <s v="Female"/>
    <d v="2023-04-27T00:00:00"/>
    <x v="252"/>
    <n v="29"/>
    <s v="Cancer"/>
    <n v="474584"/>
    <s v="Yes"/>
    <s v="O+"/>
    <n v="152"/>
    <n v="93"/>
    <n v="36721290011"/>
    <s v="Faisalabad"/>
    <s v="Sindh"/>
  </r>
  <r>
    <n v="1952"/>
    <x v="12"/>
    <s v="Hira Gilani"/>
    <n v="78"/>
    <s v="Senior Adult"/>
    <s v="Male"/>
    <d v="2023-04-23T00:00:00"/>
    <x v="185"/>
    <n v="29"/>
    <s v="Tuberculosis"/>
    <n v="479966"/>
    <s v="No"/>
    <s v="O-"/>
    <n v="199"/>
    <n v="55"/>
    <n v="33559827968"/>
    <s v="Faisalabad"/>
    <s v="Balochistan"/>
  </r>
  <r>
    <n v="1965"/>
    <x v="0"/>
    <s v="Sara Ansari"/>
    <n v="13"/>
    <s v="Teenager"/>
    <s v="Female"/>
    <d v="2023-06-03T00:00:00"/>
    <x v="292"/>
    <n v="29"/>
    <s v="Malaria"/>
    <n v="99676"/>
    <s v="No"/>
    <s v="O+"/>
    <n v="142"/>
    <n v="78"/>
    <n v="37573711212"/>
    <s v="Peshawar"/>
    <s v="Sindh"/>
  </r>
  <r>
    <n v="13"/>
    <x v="11"/>
    <s v="Rabia Niazi"/>
    <n v="20"/>
    <s v="Young Adult"/>
    <s v="Male"/>
    <d v="2023-06-06T00:00:00"/>
    <x v="141"/>
    <n v="30"/>
    <s v="Diabetes"/>
    <n v="332847"/>
    <s v="Yes"/>
    <s v="AB+"/>
    <n v="168"/>
    <n v="120"/>
    <n v="34673379990"/>
    <s v="Islamabad"/>
    <s v="Balochistan"/>
  </r>
  <r>
    <n v="138"/>
    <x v="5"/>
    <s v="Hassan Raja"/>
    <n v="13"/>
    <s v="Teenager"/>
    <s v="Male"/>
    <d v="2023-11-24T00:00:00"/>
    <x v="7"/>
    <n v="30"/>
    <s v="Tuberculosis"/>
    <n v="206025"/>
    <s v="Yes"/>
    <s v="A-"/>
    <n v="150"/>
    <n v="41"/>
    <n v="38687692342"/>
    <s v="Islamabad"/>
    <s v="Punjab"/>
  </r>
  <r>
    <n v="655"/>
    <x v="7"/>
    <s v="Erum Rizvi"/>
    <n v="46"/>
    <s v="Senior Adult"/>
    <s v="Male"/>
    <d v="2023-07-27T00:00:00"/>
    <x v="80"/>
    <n v="30"/>
    <s v="Hypertension"/>
    <n v="150963"/>
    <s v="No"/>
    <s v="O-"/>
    <n v="185"/>
    <n v="44"/>
    <n v="39802395732"/>
    <s v="Islamabad"/>
    <s v="Balochistan"/>
  </r>
  <r>
    <n v="974"/>
    <x v="14"/>
    <s v="Noman Rehman"/>
    <n v="86"/>
    <s v="Senior Adult"/>
    <s v="Male"/>
    <d v="2023-05-20T00:00:00"/>
    <x v="143"/>
    <n v="30"/>
    <s v="Diabetes"/>
    <n v="235244"/>
    <s v="Yes"/>
    <s v="AB+"/>
    <n v="146"/>
    <n v="46"/>
    <n v="38197777441"/>
    <s v="Rawalpindi"/>
    <s v="Balochistan"/>
  </r>
  <r>
    <n v="1128"/>
    <x v="1"/>
    <s v="Amina Kazmi"/>
    <n v="87"/>
    <s v="Senior Adult"/>
    <s v="Male"/>
    <d v="2023-03-06T00:00:00"/>
    <x v="194"/>
    <n v="30"/>
    <s v="Hypertension"/>
    <n v="185802"/>
    <s v="Yes"/>
    <s v="A+"/>
    <n v="185"/>
    <n v="97"/>
    <n v="34975067353"/>
    <s v="Lahore"/>
    <s v="Sindh"/>
  </r>
  <r>
    <n v="1147"/>
    <x v="9"/>
    <s v="Saad Farooqi"/>
    <n v="49"/>
    <s v="Senior Adult"/>
    <s v="Female"/>
    <d v="2023-05-14T00:00:00"/>
    <x v="297"/>
    <n v="30"/>
    <s v="Diabetes"/>
    <n v="112739"/>
    <s v="Yes"/>
    <s v="A-"/>
    <n v="151"/>
    <n v="43"/>
    <n v="37042196468"/>
    <s v="Karachi"/>
    <s v="Punjab"/>
  </r>
  <r>
    <n v="1659"/>
    <x v="6"/>
    <s v="Ali Khan"/>
    <n v="88"/>
    <s v="Senior Adult"/>
    <s v="Female"/>
    <d v="2023-01-10T00:00:00"/>
    <x v="294"/>
    <n v="30"/>
    <s v="COVID-19"/>
    <n v="226720"/>
    <s v="Yes"/>
    <s v="B-"/>
    <n v="158"/>
    <n v="77"/>
    <n v="34699026223"/>
    <s v="Multan"/>
    <s v="Khyber Pakhtunkhwa"/>
  </r>
  <r>
    <n v="1710"/>
    <x v="11"/>
    <s v="Saad Tariq"/>
    <n v="86"/>
    <s v="Senior Adult"/>
    <s v="Male"/>
    <d v="2023-11-15T00:00:00"/>
    <x v="35"/>
    <n v="30"/>
    <s v="Hypertension"/>
    <n v="313624"/>
    <s v="No"/>
    <s v="AB+"/>
    <n v="160"/>
    <n v="66"/>
    <n v="32634666420"/>
    <s v="Lahore"/>
    <s v="Khyber Pakhtunkhwa"/>
  </r>
  <r>
    <n v="1968"/>
    <x v="14"/>
    <s v="Amina Hussain"/>
    <n v="58"/>
    <s v="Senior Adult"/>
    <s v="Female"/>
    <d v="2023-04-03T00:00:00"/>
    <x v="182"/>
    <n v="30"/>
    <s v="Diabetes"/>
    <n v="480154"/>
    <s v="No"/>
    <s v="A-"/>
    <n v="181"/>
    <n v="80"/>
    <n v="36212675215"/>
    <s v="Islamabad"/>
    <s v="Khyber Pakhtunkhwa"/>
  </r>
  <r>
    <n v="1281"/>
    <x v="13"/>
    <s v="Erum Mughal"/>
    <n v="75"/>
    <s v="Senior Adult"/>
    <s v="Female"/>
    <d v="2023-05-04T00:00:00"/>
    <x v="208"/>
    <n v="31"/>
    <s v="COVID-19"/>
    <n v="274993"/>
    <s v="Yes"/>
    <s v="B-"/>
    <n v="181"/>
    <n v="61"/>
    <n v="34452903987"/>
    <s v="Islamabad"/>
    <s v="Khyber Pakhtunkhwa"/>
  </r>
  <r>
    <n v="1581"/>
    <x v="0"/>
    <s v="Iqra Chaudhry"/>
    <n v="69"/>
    <s v="Senior Adult"/>
    <s v="Female"/>
    <d v="2023-11-11T00:00:00"/>
    <x v="60"/>
    <n v="31"/>
    <s v="Diabetes"/>
    <n v="92004"/>
    <s v="No"/>
    <s v="O+"/>
    <n v="148"/>
    <n v="90"/>
    <n v="38561517887"/>
    <s v="Rawalpindi"/>
    <s v="Balochistan"/>
  </r>
  <r>
    <n v="231"/>
    <x v="8"/>
    <s v="Fahad Rehman"/>
    <n v="74"/>
    <s v="Senior Adult"/>
    <s v="Male"/>
    <d v="2023-06-17T00:00:00"/>
    <x v="107"/>
    <n v="32"/>
    <s v="Malaria"/>
    <n v="10599"/>
    <s v="No"/>
    <s v="B-"/>
    <n v="155"/>
    <n v="81"/>
    <n v="34530648249"/>
    <s v="Karachi"/>
    <s v="Khyber Pakhtunkhwa"/>
  </r>
  <r>
    <n v="458"/>
    <x v="7"/>
    <s v="Iqra Rizvi"/>
    <n v="53"/>
    <s v="Senior Adult"/>
    <s v="Female"/>
    <d v="2023-07-02T00:00:00"/>
    <x v="269"/>
    <n v="32"/>
    <s v="Tuberculosis"/>
    <n v="21475"/>
    <s v="Yes"/>
    <s v="B-"/>
    <n v="165"/>
    <n v="106"/>
    <n v="32574848320"/>
    <s v="Peshawar"/>
    <s v="Sindh"/>
  </r>
  <r>
    <n v="539"/>
    <x v="9"/>
    <s v="Sana Siddiqui"/>
    <n v="18"/>
    <s v="Teenager"/>
    <s v="Female"/>
    <d v="2023-08-26T00:00:00"/>
    <x v="234"/>
    <n v="32"/>
    <s v="Diabetes"/>
    <n v="411682"/>
    <s v="No"/>
    <s v="O+"/>
    <n v="171"/>
    <n v="95"/>
    <n v="31883196094"/>
    <s v="Islamabad"/>
    <s v="Balochistan"/>
  </r>
  <r>
    <n v="540"/>
    <x v="12"/>
    <s v="Saad Malik"/>
    <n v="100"/>
    <s v="Senior Adult"/>
    <s v="Female"/>
    <d v="2023-07-13T00:00:00"/>
    <x v="113"/>
    <n v="32"/>
    <s v="Malaria"/>
    <n v="233672"/>
    <s v="Yes"/>
    <s v="O+"/>
    <n v="183"/>
    <n v="97"/>
    <n v="31004694982"/>
    <s v="Islamabad"/>
    <s v="Sindh"/>
  </r>
  <r>
    <n v="557"/>
    <x v="9"/>
    <s v="Usman Ansari"/>
    <n v="36"/>
    <s v="Middle-Aged Adults"/>
    <s v="Male"/>
    <d v="2023-03-18T00:00:00"/>
    <x v="220"/>
    <n v="32"/>
    <s v="Cancer"/>
    <n v="125102"/>
    <s v="Yes"/>
    <s v="AB-"/>
    <n v="167"/>
    <n v="99"/>
    <n v="31533053485"/>
    <s v="Faisalabad"/>
    <s v="Punjab"/>
  </r>
  <r>
    <n v="969"/>
    <x v="14"/>
    <s v="Fatima Rehman"/>
    <n v="23"/>
    <s v="Young Adult"/>
    <s v="Female"/>
    <d v="2023-01-03T00:00:00"/>
    <x v="291"/>
    <n v="32"/>
    <s v="Cancer"/>
    <n v="91034"/>
    <s v="No"/>
    <s v="A+"/>
    <n v="158"/>
    <n v="82"/>
    <n v="36065081477"/>
    <s v="Karachi"/>
    <s v="Balochistan"/>
  </r>
  <r>
    <n v="1668"/>
    <x v="6"/>
    <s v="Fahad Rizvi"/>
    <n v="53"/>
    <s v="Senior Adult"/>
    <s v="Male"/>
    <d v="2023-04-07T00:00:00"/>
    <x v="180"/>
    <n v="32"/>
    <s v="Diabetes"/>
    <n v="209342"/>
    <s v="No"/>
    <s v="A+"/>
    <n v="179"/>
    <n v="114"/>
    <n v="38293628882"/>
    <s v="Islamabad"/>
    <s v="Khyber Pakhtunkhwa"/>
  </r>
  <r>
    <n v="1811"/>
    <x v="10"/>
    <s v="Daniyal Ansari"/>
    <n v="26"/>
    <s v="Young Adult"/>
    <s v="Male"/>
    <d v="2023-06-19T00:00:00"/>
    <x v="117"/>
    <n v="32"/>
    <s v="Hypertension"/>
    <n v="499393"/>
    <s v="No"/>
    <s v="A-"/>
    <n v="164"/>
    <n v="92"/>
    <n v="35702593674"/>
    <s v="Peshawar"/>
    <s v="Sindh"/>
  </r>
  <r>
    <n v="362"/>
    <x v="9"/>
    <s v="Maryam Sheikh"/>
    <n v="27"/>
    <s v="Young Adult"/>
    <s v="Female"/>
    <d v="2023-04-02T00:00:00"/>
    <x v="168"/>
    <n v="33"/>
    <s v="Cancer"/>
    <n v="278630"/>
    <s v="No"/>
    <s v="O-"/>
    <n v="194"/>
    <n v="85"/>
    <n v="35398486610"/>
    <s v="Quetta"/>
    <s v="Balochistan"/>
  </r>
  <r>
    <n v="1031"/>
    <x v="1"/>
    <s v="Maryam Chaudhry"/>
    <n v="28"/>
    <s v="Young Adult"/>
    <s v="Male"/>
    <d v="2023-07-26T00:00:00"/>
    <x v="214"/>
    <n v="33"/>
    <s v="Hypertension"/>
    <n v="86001"/>
    <s v="No"/>
    <s v="O-"/>
    <n v="192"/>
    <n v="95"/>
    <n v="39828364601"/>
    <s v="Lahore"/>
    <s v="Punjab"/>
  </r>
  <r>
    <n v="1160"/>
    <x v="14"/>
    <s v="Hira Mughal"/>
    <n v="70"/>
    <s v="Senior Adult"/>
    <s v="Female"/>
    <d v="2023-08-02T00:00:00"/>
    <x v="72"/>
    <n v="33"/>
    <s v="Diabetes"/>
    <n v="94360"/>
    <s v="Yes"/>
    <s v="AB+"/>
    <n v="193"/>
    <n v="104"/>
    <n v="31332192410"/>
    <s v="Multan"/>
    <s v="Balochistan"/>
  </r>
  <r>
    <n v="1194"/>
    <x v="1"/>
    <s v="Erum Niazi"/>
    <n v="45"/>
    <s v="Middle-Aged Adults"/>
    <s v="Female"/>
    <d v="2023-09-16T00:00:00"/>
    <x v="30"/>
    <n v="33"/>
    <s v="Diabetes"/>
    <n v="386180"/>
    <s v="Yes"/>
    <s v="B-"/>
    <n v="145"/>
    <n v="48"/>
    <n v="37967986055"/>
    <s v="Quetta"/>
    <s v="Khyber Pakhtunkhwa"/>
  </r>
  <r>
    <n v="1525"/>
    <x v="2"/>
    <s v="Maryam Raja"/>
    <n v="68"/>
    <s v="Senior Adult"/>
    <s v="Male"/>
    <d v="2023-09-19T00:00:00"/>
    <x v="126"/>
    <n v="33"/>
    <s v="Tuberculosis"/>
    <n v="357573"/>
    <s v="No"/>
    <s v="O-"/>
    <n v="150"/>
    <n v="52"/>
    <n v="31892201556"/>
    <s v="Lahore"/>
    <s v="Khyber Pakhtunkhwa"/>
  </r>
  <r>
    <n v="69"/>
    <x v="14"/>
    <s v="Hassan Hussain"/>
    <n v="95"/>
    <s v="Senior Adult"/>
    <s v="Female"/>
    <d v="2023-05-10T00:00:00"/>
    <x v="297"/>
    <n v="34"/>
    <s v="Malaria"/>
    <n v="263520"/>
    <s v="No"/>
    <s v="B+"/>
    <n v="156"/>
    <n v="83"/>
    <n v="39406813848"/>
    <s v="Multan"/>
    <s v="Sindh"/>
  </r>
  <r>
    <n v="198"/>
    <x v="1"/>
    <s v="Ahmed Ashraf"/>
    <n v="81"/>
    <s v="Senior Adult"/>
    <s v="Male"/>
    <d v="2023-04-03T00:00:00"/>
    <x v="257"/>
    <n v="34"/>
    <s v="Malaria"/>
    <n v="230300"/>
    <s v="No"/>
    <s v="O+"/>
    <n v="185"/>
    <n v="57"/>
    <n v="39577009270"/>
    <s v="Multan"/>
    <s v="Sindh"/>
  </r>
  <r>
    <n v="271"/>
    <x v="3"/>
    <s v="Iqra Chaudhry"/>
    <n v="93"/>
    <s v="Senior Adult"/>
    <s v="Female"/>
    <d v="2023-08-20T00:00:00"/>
    <x v="46"/>
    <n v="34"/>
    <s v="Malaria"/>
    <n v="158916"/>
    <s v="No"/>
    <s v="B-"/>
    <n v="159"/>
    <n v="61"/>
    <n v="36491266891"/>
    <s v="Quetta"/>
    <s v="Sindh"/>
  </r>
  <r>
    <n v="504"/>
    <x v="1"/>
    <s v="Maryam Shah"/>
    <n v="11"/>
    <s v="Child"/>
    <s v="Female"/>
    <d v="2023-09-17T00:00:00"/>
    <x v="62"/>
    <n v="34"/>
    <s v="Hypertension"/>
    <n v="289549"/>
    <s v="No"/>
    <s v="B-"/>
    <n v="154"/>
    <n v="62"/>
    <n v="36005932636"/>
    <s v="Rawalpindi"/>
    <s v="Sindh"/>
  </r>
  <r>
    <n v="1428"/>
    <x v="13"/>
    <s v="Amina Malik"/>
    <n v="11"/>
    <s v="Child"/>
    <s v="Female"/>
    <d v="2023-02-15T00:00:00"/>
    <x v="217"/>
    <n v="34"/>
    <s v="Cancer"/>
    <n v="246570"/>
    <s v="Yes"/>
    <s v="AB+"/>
    <n v="193"/>
    <n v="72"/>
    <n v="36509009290"/>
    <s v="Faisalabad"/>
    <s v="Balochistan"/>
  </r>
  <r>
    <n v="815"/>
    <x v="11"/>
    <s v="Iqra Hashmi"/>
    <n v="31"/>
    <s v="Middle-Aged Adults"/>
    <s v="Male"/>
    <d v="2023-06-05T00:00:00"/>
    <x v="112"/>
    <n v="35"/>
    <s v="Tuberculosis"/>
    <n v="384515"/>
    <s v="Yes"/>
    <s v="B-"/>
    <n v="197"/>
    <n v="111"/>
    <n v="31332281109"/>
    <s v="Rawalpindi"/>
    <s v="Sindh"/>
  </r>
  <r>
    <n v="909"/>
    <x v="2"/>
    <s v="Daniyal Tariq"/>
    <n v="31"/>
    <s v="Middle-Aged Adults"/>
    <s v="Female"/>
    <d v="2023-07-15T00:00:00"/>
    <x v="251"/>
    <n v="35"/>
    <s v="COVID-19"/>
    <n v="494896"/>
    <s v="Yes"/>
    <s v="B+"/>
    <n v="140"/>
    <n v="67"/>
    <n v="35934019245"/>
    <s v="Islamabad"/>
    <s v="Khyber Pakhtunkhwa"/>
  </r>
  <r>
    <n v="1755"/>
    <x v="14"/>
    <s v="Erum Chaudhry"/>
    <n v="19"/>
    <s v="Young Adult"/>
    <s v="Male"/>
    <d v="2023-06-14T00:00:00"/>
    <x v="107"/>
    <n v="35"/>
    <s v="COVID-19"/>
    <n v="104305"/>
    <s v="Yes"/>
    <s v="B-"/>
    <n v="167"/>
    <n v="102"/>
    <n v="35238407349"/>
    <s v="Islamabad"/>
    <s v="Sindh"/>
  </r>
  <r>
    <n v="1766"/>
    <x v="4"/>
    <s v="Fatima Ansari"/>
    <n v="13"/>
    <s v="Teenager"/>
    <s v="Female"/>
    <d v="2023-11-16T00:00:00"/>
    <x v="10"/>
    <n v="35"/>
    <s v="Hypertension"/>
    <n v="318026"/>
    <s v="No"/>
    <s v="AB+"/>
    <n v="150"/>
    <n v="88"/>
    <n v="34893045351"/>
    <s v="Faisalabad"/>
    <s v="Balochistan"/>
  </r>
  <r>
    <n v="1971"/>
    <x v="9"/>
    <s v="Junaid Malik"/>
    <n v="94"/>
    <s v="Senior Adult"/>
    <s v="Male"/>
    <d v="2023-11-09T00:00:00"/>
    <x v="19"/>
    <n v="35"/>
    <s v="Tuberculosis"/>
    <n v="456781"/>
    <s v="No"/>
    <s v="AB-"/>
    <n v="196"/>
    <n v="67"/>
    <n v="36142179158"/>
    <s v="Lahore"/>
    <s v="Sindh"/>
  </r>
  <r>
    <n v="831"/>
    <x v="10"/>
    <s v="Maryam Mughal"/>
    <n v="21"/>
    <s v="Young Adult"/>
    <s v="Male"/>
    <d v="2023-11-03T00:00:00"/>
    <x v="2"/>
    <n v="36"/>
    <s v="COVID-19"/>
    <n v="365052"/>
    <s v="Yes"/>
    <s v="A+"/>
    <n v="159"/>
    <n v="60"/>
    <n v="37227037290"/>
    <s v="Karachi"/>
    <s v="Punjab"/>
  </r>
  <r>
    <n v="994"/>
    <x v="11"/>
    <s v="Usman Syed"/>
    <n v="89"/>
    <s v="Senior Adult"/>
    <s v="Female"/>
    <d v="2023-10-12T00:00:00"/>
    <x v="134"/>
    <n v="36"/>
    <s v="Hypertension"/>
    <n v="216688"/>
    <s v="Yes"/>
    <s v="AB-"/>
    <n v="146"/>
    <n v="108"/>
    <n v="39121599896"/>
    <s v="Rawalpindi"/>
    <s v="Khyber Pakhtunkhwa"/>
  </r>
  <r>
    <n v="1425"/>
    <x v="3"/>
    <s v="Ali Hashmi"/>
    <n v="21"/>
    <s v="Young Adult"/>
    <s v="Female"/>
    <d v="2023-07-07T00:00:00"/>
    <x v="128"/>
    <n v="36"/>
    <s v="Tuberculosis"/>
    <n v="478045"/>
    <s v="No"/>
    <s v="B+"/>
    <n v="164"/>
    <n v="45"/>
    <n v="33816033633"/>
    <s v="Karachi"/>
    <s v="Sindh"/>
  </r>
  <r>
    <n v="1607"/>
    <x v="4"/>
    <s v="Ali Ashraf"/>
    <n v="91"/>
    <s v="Senior Adult"/>
    <s v="Male"/>
    <d v="2023-08-06T00:00:00"/>
    <x v="67"/>
    <n v="36"/>
    <s v="Cancer"/>
    <n v="328393"/>
    <s v="Yes"/>
    <s v="A+"/>
    <n v="176"/>
    <n v="51"/>
    <n v="32243309678"/>
    <s v="Multan"/>
    <s v="Sindh"/>
  </r>
  <r>
    <n v="1615"/>
    <x v="3"/>
    <s v="Maryam Siddiqui"/>
    <n v="89"/>
    <s v="Senior Adult"/>
    <s v="Male"/>
    <d v="2023-11-19T00:00:00"/>
    <x v="18"/>
    <n v="36"/>
    <s v="Tuberculosis"/>
    <n v="48028"/>
    <s v="No"/>
    <s v="AB-"/>
    <n v="158"/>
    <n v="57"/>
    <n v="33439190413"/>
    <s v="Islamabad"/>
    <s v="Khyber Pakhtunkhwa"/>
  </r>
  <r>
    <n v="1746"/>
    <x v="14"/>
    <s v="Rabia Chaudhry"/>
    <n v="7"/>
    <s v="Child"/>
    <s v="Female"/>
    <d v="2023-05-18T00:00:00"/>
    <x v="165"/>
    <n v="36"/>
    <s v="Tuberculosis"/>
    <n v="181266"/>
    <s v="Yes"/>
    <s v="A+"/>
    <n v="165"/>
    <n v="83"/>
    <n v="34870564229"/>
    <s v="Peshawar"/>
    <s v="Khyber Pakhtunkhwa"/>
  </r>
  <r>
    <n v="1994"/>
    <x v="4"/>
    <s v="Amina Rizvi"/>
    <n v="43"/>
    <s v="Middle-Aged Adults"/>
    <s v="Female"/>
    <d v="2023-10-23T00:00:00"/>
    <x v="154"/>
    <n v="36"/>
    <s v="COVID-19"/>
    <n v="496742"/>
    <s v="Yes"/>
    <s v="AB-"/>
    <n v="166"/>
    <n v="79"/>
    <n v="32812707983"/>
    <s v="Multan"/>
    <s v="Balochistan"/>
  </r>
  <r>
    <n v="686"/>
    <x v="4"/>
    <s v="Saad Niazi"/>
    <n v="62"/>
    <s v="Senior Adult"/>
    <s v="Female"/>
    <d v="2023-05-17T00:00:00"/>
    <x v="165"/>
    <n v="37"/>
    <s v="Malaria"/>
    <n v="104805"/>
    <s v="No"/>
    <s v="B-"/>
    <n v="146"/>
    <n v="75"/>
    <n v="34342219483"/>
    <s v="Faisalabad"/>
    <s v="Sindh"/>
  </r>
  <r>
    <n v="833"/>
    <x v="6"/>
    <s v="Hira Ansari"/>
    <n v="88"/>
    <s v="Senior Adult"/>
    <s v="Male"/>
    <d v="2023-01-07T00:00:00"/>
    <x v="258"/>
    <n v="37"/>
    <s v="Diabetes"/>
    <n v="43550"/>
    <s v="No"/>
    <s v="A-"/>
    <n v="164"/>
    <n v="96"/>
    <n v="35274900364"/>
    <s v="Multan"/>
    <s v="Khyber Pakhtunkhwa"/>
  </r>
  <r>
    <n v="871"/>
    <x v="10"/>
    <s v="Bushra Hashmi"/>
    <n v="86"/>
    <s v="Senior Adult"/>
    <s v="Male"/>
    <d v="2023-03-21T00:00:00"/>
    <x v="176"/>
    <n v="37"/>
    <s v="Diabetes"/>
    <n v="483651"/>
    <s v="Yes"/>
    <s v="AB+"/>
    <n v="200"/>
    <n v="115"/>
    <n v="36835689965"/>
    <s v="Karachi"/>
    <s v="Balochistan"/>
  </r>
  <r>
    <n v="1203"/>
    <x v="3"/>
    <s v="Asad Ashraf"/>
    <n v="5"/>
    <s v="Child"/>
    <s v="Male"/>
    <d v="2023-07-01T00:00:00"/>
    <x v="123"/>
    <n v="37"/>
    <s v="Malaria"/>
    <n v="414757"/>
    <s v="No"/>
    <s v="B-"/>
    <n v="179"/>
    <n v="81"/>
    <n v="35176952687"/>
    <s v="Quetta"/>
    <s v="Balochistan"/>
  </r>
  <r>
    <n v="1440"/>
    <x v="13"/>
    <s v="Fahad Mughal"/>
    <n v="55"/>
    <s v="Senior Adult"/>
    <s v="Female"/>
    <d v="2023-10-10T00:00:00"/>
    <x v="53"/>
    <n v="37"/>
    <s v="Cancer"/>
    <n v="300110"/>
    <s v="No"/>
    <s v="A+"/>
    <n v="156"/>
    <n v="100"/>
    <n v="38783093193"/>
    <s v="Peshawar"/>
    <s v="Khyber Pakhtunkhwa"/>
  </r>
  <r>
    <n v="1612"/>
    <x v="11"/>
    <s v="Sara Syed"/>
    <n v="69"/>
    <s v="Senior Adult"/>
    <s v="Female"/>
    <d v="2023-10-07T00:00:00"/>
    <x v="12"/>
    <n v="37"/>
    <s v="Diabetes"/>
    <n v="365993"/>
    <s v="Yes"/>
    <s v="B-"/>
    <n v="172"/>
    <n v="92"/>
    <n v="32799578504"/>
    <s v="Islamabad"/>
    <s v="Khyber Pakhtunkhwa"/>
  </r>
  <r>
    <n v="330"/>
    <x v="1"/>
    <s v="Bushra Shah"/>
    <n v="95"/>
    <s v="Senior Adult"/>
    <s v="Male"/>
    <d v="2023-10-27T00:00:00"/>
    <x v="29"/>
    <n v="38"/>
    <s v="Malaria"/>
    <n v="238971"/>
    <s v="Yes"/>
    <s v="O+"/>
    <n v="145"/>
    <n v="46"/>
    <n v="31140338291"/>
    <s v="Karachi"/>
    <s v="Balochistan"/>
  </r>
  <r>
    <n v="649"/>
    <x v="7"/>
    <s v="Amina Butt"/>
    <n v="91"/>
    <s v="Senior Adult"/>
    <s v="Female"/>
    <d v="2023-04-01T00:00:00"/>
    <x v="180"/>
    <n v="38"/>
    <s v="Hypertension"/>
    <n v="407905"/>
    <s v="Yes"/>
    <s v="A+"/>
    <n v="172"/>
    <n v="59"/>
    <n v="34176192635"/>
    <s v="Karachi"/>
    <s v="Khyber Pakhtunkhwa"/>
  </r>
  <r>
    <n v="1170"/>
    <x v="5"/>
    <s v="Sana Kazmi"/>
    <n v="45"/>
    <s v="Middle-Aged Adults"/>
    <s v="Female"/>
    <d v="2023-08-14T00:00:00"/>
    <x v="129"/>
    <n v="38"/>
    <s v="Tuberculosis"/>
    <n v="237057"/>
    <s v="Yes"/>
    <s v="A-"/>
    <n v="170"/>
    <n v="91"/>
    <n v="33443324008"/>
    <s v="Rawalpindi"/>
    <s v="Khyber Pakhtunkhwa"/>
  </r>
  <r>
    <n v="1394"/>
    <x v="10"/>
    <s v="Hassan Hussain"/>
    <n v="50"/>
    <s v="Senior Adult"/>
    <s v="Male"/>
    <d v="2023-03-02T00:00:00"/>
    <x v="298"/>
    <n v="38"/>
    <s v="Hypertension"/>
    <n v="71607"/>
    <s v="No"/>
    <s v="O+"/>
    <n v="157"/>
    <n v="104"/>
    <n v="38555746331"/>
    <s v="Karachi"/>
    <s v="Punjab"/>
  </r>
  <r>
    <n v="1876"/>
    <x v="14"/>
    <s v="Ahmed Tariq"/>
    <n v="23"/>
    <s v="Young Adult"/>
    <s v="Male"/>
    <d v="2023-10-02T00:00:00"/>
    <x v="109"/>
    <n v="38"/>
    <s v="Hypertension"/>
    <n v="141229"/>
    <s v="Yes"/>
    <s v="A+"/>
    <n v="182"/>
    <n v="78"/>
    <n v="37572888804"/>
    <s v="Islamabad"/>
    <s v="Khyber Pakhtunkhwa"/>
  </r>
  <r>
    <n v="1922"/>
    <x v="6"/>
    <s v="Hassan Ashraf"/>
    <n v="11"/>
    <s v="Child"/>
    <s v="Male"/>
    <d v="2023-02-07T00:00:00"/>
    <x v="299"/>
    <n v="38"/>
    <s v="Diabetes"/>
    <n v="239977"/>
    <s v="No"/>
    <s v="AB+"/>
    <n v="173"/>
    <n v="70"/>
    <n v="39382670619"/>
    <s v="Faisalabad"/>
    <s v="Balochistan"/>
  </r>
  <r>
    <n v="34"/>
    <x v="14"/>
    <s v="Rabia Ashraf"/>
    <n v="12"/>
    <s v="Child"/>
    <s v="Male"/>
    <d v="2023-01-03T00:00:00"/>
    <x v="300"/>
    <n v="39"/>
    <s v="Tuberculosis"/>
    <n v="35435"/>
    <s v="No"/>
    <s v="AB+"/>
    <n v="195"/>
    <n v="91"/>
    <n v="34053912601"/>
    <s v="Faisalabad"/>
    <s v="Sindh"/>
  </r>
  <r>
    <n v="802"/>
    <x v="3"/>
    <s v="Noman Zahid"/>
    <n v="62"/>
    <s v="Senior Adult"/>
    <s v="Female"/>
    <d v="2023-02-02T00:00:00"/>
    <x v="228"/>
    <n v="39"/>
    <s v="COVID-19"/>
    <n v="237578"/>
    <s v="No"/>
    <s v="A-"/>
    <n v="177"/>
    <n v="96"/>
    <n v="37335683958"/>
    <s v="Faisalabad"/>
    <s v="Punjab"/>
  </r>
  <r>
    <n v="882"/>
    <x v="2"/>
    <s v="Saad Khan"/>
    <n v="33"/>
    <s v="Middle-Aged Adults"/>
    <s v="Female"/>
    <d v="2023-02-14T00:00:00"/>
    <x v="301"/>
    <n v="39"/>
    <s v="Tuberculosis"/>
    <n v="433074"/>
    <s v="No"/>
    <s v="AB-"/>
    <n v="179"/>
    <n v="87"/>
    <n v="34555124874"/>
    <s v="Karachi"/>
    <s v="Sindh"/>
  </r>
  <r>
    <n v="891"/>
    <x v="14"/>
    <s v="Maryam Syed"/>
    <n v="49"/>
    <s v="Senior Adult"/>
    <s v="Female"/>
    <d v="2023-02-25T00:00:00"/>
    <x v="194"/>
    <n v="39"/>
    <s v="Cancer"/>
    <n v="129005"/>
    <s v="Yes"/>
    <s v="A+"/>
    <n v="159"/>
    <n v="45"/>
    <n v="32445554269"/>
    <s v="Quetta"/>
    <s v="Balochistan"/>
  </r>
  <r>
    <n v="1497"/>
    <x v="6"/>
    <s v="Ali Chaudhry"/>
    <n v="43"/>
    <s v="Middle-Aged Adults"/>
    <s v="Male"/>
    <d v="2023-01-13T00:00:00"/>
    <x v="254"/>
    <n v="39"/>
    <s v="Cancer"/>
    <n v="236871"/>
    <s v="No"/>
    <s v="O-"/>
    <n v="143"/>
    <n v="95"/>
    <n v="34471848345"/>
    <s v="Peshawar"/>
    <s v="Punjab"/>
  </r>
  <r>
    <n v="30"/>
    <x v="7"/>
    <s v="Maryam Mughal"/>
    <n v="35"/>
    <s v="Middle-Aged Adults"/>
    <s v="Female"/>
    <d v="2023-05-07T00:00:00"/>
    <x v="302"/>
    <n v="40"/>
    <s v="Cancer"/>
    <n v="190390"/>
    <s v="No"/>
    <s v="B+"/>
    <n v="148"/>
    <n v="86"/>
    <n v="39307670573"/>
    <s v="Faisalabad"/>
    <s v="Khyber Pakhtunkhwa"/>
  </r>
  <r>
    <n v="551"/>
    <x v="13"/>
    <s v="Aisha Farooqi"/>
    <n v="22"/>
    <s v="Young Adult"/>
    <s v="Female"/>
    <d v="2023-11-12T00:00:00"/>
    <x v="27"/>
    <n v="40"/>
    <s v="Malaria"/>
    <n v="460745"/>
    <s v="Yes"/>
    <s v="AB+"/>
    <n v="163"/>
    <n v="76"/>
    <n v="39670072386"/>
    <s v="Karachi"/>
    <s v="Sindh"/>
  </r>
  <r>
    <n v="1467"/>
    <x v="9"/>
    <s v="Ahmed Rizvi"/>
    <n v="74"/>
    <s v="Senior Adult"/>
    <s v="Male"/>
    <d v="2023-02-21T00:00:00"/>
    <x v="295"/>
    <n v="40"/>
    <s v="Hypertension"/>
    <n v="229782"/>
    <s v="No"/>
    <s v="AB+"/>
    <n v="153"/>
    <n v="75"/>
    <n v="37549153880"/>
    <s v="Lahore"/>
    <s v="Punjab"/>
  </r>
  <r>
    <n v="1852"/>
    <x v="2"/>
    <s v="Ali Gilani"/>
    <n v="73"/>
    <s v="Senior Adult"/>
    <s v="Male"/>
    <d v="2023-03-15T00:00:00"/>
    <x v="225"/>
    <n v="40"/>
    <s v="Diabetes"/>
    <n v="229398"/>
    <s v="Yes"/>
    <s v="B+"/>
    <n v="154"/>
    <n v="100"/>
    <n v="33192084375"/>
    <s v="Peshawar"/>
    <s v="Sindh"/>
  </r>
  <r>
    <n v="1883"/>
    <x v="10"/>
    <s v="Ibrahim Farooqi"/>
    <n v="18"/>
    <s v="Teenager"/>
    <s v="Male"/>
    <d v="2023-08-08T00:00:00"/>
    <x v="91"/>
    <n v="40"/>
    <s v="COVID-19"/>
    <n v="38616"/>
    <s v="No"/>
    <s v="O+"/>
    <n v="192"/>
    <n v="90"/>
    <n v="35195635876"/>
    <s v="Islamabad"/>
    <s v="Balochistan"/>
  </r>
  <r>
    <n v="1986"/>
    <x v="5"/>
    <s v="Ali Ashraf"/>
    <n v="17"/>
    <s v="Teenager"/>
    <s v="Male"/>
    <d v="2023-01-27T00:00:00"/>
    <x v="271"/>
    <n v="40"/>
    <s v="Cancer"/>
    <n v="184560"/>
    <s v="No"/>
    <s v="A-"/>
    <n v="186"/>
    <n v="87"/>
    <n v="31765263558"/>
    <s v="Islamabad"/>
    <s v="Sindh"/>
  </r>
  <r>
    <n v="829"/>
    <x v="12"/>
    <s v="Maryam Shah"/>
    <n v="71"/>
    <s v="Senior Adult"/>
    <s v="Male"/>
    <d v="2023-06-14T00:00:00"/>
    <x v="171"/>
    <n v="41"/>
    <s v="Malaria"/>
    <n v="421173"/>
    <s v="No"/>
    <s v="B+"/>
    <n v="149"/>
    <n v="73"/>
    <n v="33541174862"/>
    <s v="Islamabad"/>
    <s v="Sindh"/>
  </r>
  <r>
    <n v="1060"/>
    <x v="0"/>
    <s v="Aisha Ashraf"/>
    <n v="18"/>
    <s v="Teenager"/>
    <s v="Male"/>
    <d v="2023-05-05T00:00:00"/>
    <x v="158"/>
    <n v="41"/>
    <s v="Malaria"/>
    <n v="169901"/>
    <s v="Yes"/>
    <s v="A-"/>
    <n v="142"/>
    <n v="111"/>
    <n v="35760030962"/>
    <s v="Faisalabad"/>
    <s v="Balochistan"/>
  </r>
  <r>
    <n v="1066"/>
    <x v="3"/>
    <s v="Asad Rizvi"/>
    <n v="89"/>
    <s v="Senior Adult"/>
    <s v="Female"/>
    <d v="2023-04-17T00:00:00"/>
    <x v="157"/>
    <n v="41"/>
    <s v="Tuberculosis"/>
    <n v="218536"/>
    <s v="Yes"/>
    <s v="AB+"/>
    <n v="191"/>
    <n v="61"/>
    <n v="34090169137"/>
    <s v="Lahore"/>
    <s v="Khyber Pakhtunkhwa"/>
  </r>
  <r>
    <n v="1153"/>
    <x v="5"/>
    <s v="Daniyal Tariq"/>
    <n v="61"/>
    <s v="Senior Adult"/>
    <s v="Female"/>
    <d v="2023-08-07T00:00:00"/>
    <x v="91"/>
    <n v="41"/>
    <s v="COVID-19"/>
    <n v="223494"/>
    <s v="No"/>
    <s v="O-"/>
    <n v="192"/>
    <n v="40"/>
    <n v="33466998292"/>
    <s v="Quetta"/>
    <s v="Punjab"/>
  </r>
  <r>
    <n v="1547"/>
    <x v="11"/>
    <s v="Asad Qureshi"/>
    <n v="25"/>
    <s v="Young Adult"/>
    <s v="Male"/>
    <d v="2023-03-11T00:00:00"/>
    <x v="235"/>
    <n v="41"/>
    <s v="Diabetes"/>
    <n v="116663"/>
    <s v="Yes"/>
    <s v="B+"/>
    <n v="155"/>
    <n v="65"/>
    <n v="37488377636"/>
    <s v="Karachi"/>
    <s v="Punjab"/>
  </r>
  <r>
    <n v="1727"/>
    <x v="12"/>
    <s v="Rabia Jafri"/>
    <n v="2"/>
    <s v="Babies"/>
    <s v="Female"/>
    <d v="2023-05-03T00:00:00"/>
    <x v="297"/>
    <n v="41"/>
    <s v="Cancer"/>
    <n v="467756"/>
    <s v="Yes"/>
    <s v="O+"/>
    <n v="180"/>
    <n v="72"/>
    <n v="35592746488"/>
    <s v="Rawalpindi"/>
    <s v="Khyber Pakhtunkhwa"/>
  </r>
  <r>
    <n v="89"/>
    <x v="6"/>
    <s v="Amina Qureshi"/>
    <n v="75"/>
    <s v="Senior Adult"/>
    <s v="Female"/>
    <d v="2023-02-24T00:00:00"/>
    <x v="256"/>
    <n v="42"/>
    <s v="Cancer"/>
    <n v="38733"/>
    <s v="No"/>
    <s v="B-"/>
    <n v="161"/>
    <n v="56"/>
    <n v="37391865989"/>
    <s v="Quetta"/>
    <s v="Balochistan"/>
  </r>
  <r>
    <n v="107"/>
    <x v="4"/>
    <s v="Sara Shah"/>
    <n v="91"/>
    <s v="Senior Adult"/>
    <s v="Female"/>
    <d v="2023-08-11T00:00:00"/>
    <x v="74"/>
    <n v="42"/>
    <s v="Malaria"/>
    <n v="419113"/>
    <s v="No"/>
    <s v="B+"/>
    <n v="167"/>
    <n v="81"/>
    <n v="37078876169"/>
    <s v="Karachi"/>
    <s v="Punjab"/>
  </r>
  <r>
    <n v="124"/>
    <x v="10"/>
    <s v="Noman Mughal"/>
    <n v="66"/>
    <s v="Senior Adult"/>
    <s v="Male"/>
    <d v="2023-02-26T00:00:00"/>
    <x v="298"/>
    <n v="42"/>
    <s v="Hypertension"/>
    <n v="138442"/>
    <s v="Yes"/>
    <s v="A+"/>
    <n v="140"/>
    <n v="78"/>
    <n v="31372243428"/>
    <s v="Peshawar"/>
    <s v="Sindh"/>
  </r>
  <r>
    <n v="194"/>
    <x v="0"/>
    <s v="Aisha Gilani"/>
    <n v="68"/>
    <s v="Senior Adult"/>
    <s v="Female"/>
    <d v="2023-02-26T00:00:00"/>
    <x v="298"/>
    <n v="42"/>
    <s v="Diabetes"/>
    <n v="99782"/>
    <s v="No"/>
    <s v="A+"/>
    <n v="161"/>
    <n v="86"/>
    <n v="36833054013"/>
    <s v="Islamabad"/>
    <s v="Balochistan"/>
  </r>
  <r>
    <n v="363"/>
    <x v="2"/>
    <s v="Maryam Chaudhry"/>
    <n v="57"/>
    <s v="Senior Adult"/>
    <s v="Male"/>
    <d v="2023-05-12T00:00:00"/>
    <x v="165"/>
    <n v="42"/>
    <s v="Cancer"/>
    <n v="413623"/>
    <s v="No"/>
    <s v="B+"/>
    <n v="143"/>
    <n v="52"/>
    <n v="38125488602"/>
    <s v="Islamabad"/>
    <s v="Khyber Pakhtunkhwa"/>
  </r>
  <r>
    <n v="481"/>
    <x v="1"/>
    <s v="Rabia Rizvi"/>
    <n v="72"/>
    <s v="Senior Adult"/>
    <s v="Male"/>
    <d v="2023-03-14T00:00:00"/>
    <x v="202"/>
    <n v="42"/>
    <s v="COVID-19"/>
    <n v="216884"/>
    <s v="Yes"/>
    <s v="AB-"/>
    <n v="195"/>
    <n v="111"/>
    <n v="37577319975"/>
    <s v="Karachi"/>
    <s v="Khyber Pakhtunkhwa"/>
  </r>
  <r>
    <n v="607"/>
    <x v="5"/>
    <s v="Fatima Hashmi"/>
    <n v="9"/>
    <s v="Child"/>
    <s v="Female"/>
    <d v="2023-06-11T00:00:00"/>
    <x v="159"/>
    <n v="42"/>
    <s v="COVID-19"/>
    <n v="380017"/>
    <s v="Yes"/>
    <s v="A+"/>
    <n v="183"/>
    <n v="42"/>
    <n v="34797321478"/>
    <s v="Faisalabad"/>
    <s v="Punjab"/>
  </r>
  <r>
    <n v="609"/>
    <x v="13"/>
    <s v="Fatima Sheikh"/>
    <n v="30"/>
    <s v="Young Adult"/>
    <s v="Female"/>
    <d v="2023-04-08T00:00:00"/>
    <x v="172"/>
    <n v="42"/>
    <s v="Diabetes"/>
    <n v="29728"/>
    <s v="No"/>
    <s v="B-"/>
    <n v="148"/>
    <n v="51"/>
    <n v="35038093192"/>
    <s v="Multan"/>
    <s v="Punjab"/>
  </r>
  <r>
    <n v="622"/>
    <x v="14"/>
    <s v="Sara Siddiqui"/>
    <n v="27"/>
    <s v="Young Adult"/>
    <s v="Male"/>
    <d v="2023-03-03T00:00:00"/>
    <x v="288"/>
    <n v="42"/>
    <s v="Malaria"/>
    <n v="344649"/>
    <s v="No"/>
    <s v="O-"/>
    <n v="163"/>
    <n v="50"/>
    <n v="34536026478"/>
    <s v="Faisalabad"/>
    <s v="Punjab"/>
  </r>
  <r>
    <n v="1715"/>
    <x v="8"/>
    <s v="Ahmed Gilani"/>
    <n v="49"/>
    <s v="Senior Adult"/>
    <s v="Female"/>
    <d v="2023-02-04T00:00:00"/>
    <x v="303"/>
    <n v="42"/>
    <s v="Tuberculosis"/>
    <n v="429317"/>
    <s v="Yes"/>
    <s v="A-"/>
    <n v="149"/>
    <n v="114"/>
    <n v="37623183847"/>
    <s v="Quetta"/>
    <s v="Khyber Pakhtunkhwa"/>
  </r>
  <r>
    <n v="1933"/>
    <x v="9"/>
    <s v="Noman Ansari"/>
    <n v="62"/>
    <s v="Senior Adult"/>
    <s v="Male"/>
    <d v="2023-02-18T00:00:00"/>
    <x v="249"/>
    <n v="42"/>
    <s v="Hypertension"/>
    <n v="254850"/>
    <s v="Yes"/>
    <s v="O+"/>
    <n v="150"/>
    <n v="75"/>
    <n v="36906585429"/>
    <s v="Peshawar"/>
    <s v="Punjab"/>
  </r>
  <r>
    <n v="538"/>
    <x v="10"/>
    <s v="Khadija Rizvi"/>
    <n v="37"/>
    <s v="Middle-Aged Adults"/>
    <s v="Female"/>
    <d v="2023-03-02T00:00:00"/>
    <x v="288"/>
    <n v="43"/>
    <s v="COVID-19"/>
    <n v="198414"/>
    <s v="Yes"/>
    <s v="AB+"/>
    <n v="140"/>
    <n v="51"/>
    <n v="36853360962"/>
    <s v="Quetta"/>
    <s v="Khyber Pakhtunkhwa"/>
  </r>
  <r>
    <n v="680"/>
    <x v="0"/>
    <s v="Erum Malik"/>
    <n v="40"/>
    <s v="Middle-Aged Adults"/>
    <s v="Male"/>
    <d v="2023-01-02T00:00:00"/>
    <x v="279"/>
    <n v="43"/>
    <s v="Malaria"/>
    <n v="266577"/>
    <s v="Yes"/>
    <s v="AB+"/>
    <n v="181"/>
    <n v="99"/>
    <n v="39640332726"/>
    <s v="Faisalabad"/>
    <s v="Sindh"/>
  </r>
  <r>
    <n v="1028"/>
    <x v="7"/>
    <s v="Erum Niazi"/>
    <n v="50"/>
    <s v="Senior Adult"/>
    <s v="Male"/>
    <d v="2023-08-10T00:00:00"/>
    <x v="74"/>
    <n v="43"/>
    <s v="COVID-19"/>
    <n v="148466"/>
    <s v="No"/>
    <s v="AB-"/>
    <n v="165"/>
    <n v="59"/>
    <n v="37361210241"/>
    <s v="Quetta"/>
    <s v="Punjab"/>
  </r>
  <r>
    <n v="1494"/>
    <x v="4"/>
    <s v="Rabia Ansari"/>
    <n v="100"/>
    <s v="Senior Adult"/>
    <s v="Female"/>
    <d v="2023-09-22T00:00:00"/>
    <x v="64"/>
    <n v="43"/>
    <s v="Hypertension"/>
    <n v="299308"/>
    <s v="Yes"/>
    <s v="AB+"/>
    <n v="146"/>
    <n v="59"/>
    <n v="39302949234"/>
    <s v="Faisalabad"/>
    <s v="Sindh"/>
  </r>
  <r>
    <n v="1604"/>
    <x v="8"/>
    <s v="Aisha Malik"/>
    <n v="70"/>
    <s v="Senior Adult"/>
    <s v="Male"/>
    <d v="2023-02-01T00:00:00"/>
    <x v="209"/>
    <n v="43"/>
    <s v="Malaria"/>
    <n v="62121"/>
    <s v="Yes"/>
    <s v="AB-"/>
    <n v="140"/>
    <n v="69"/>
    <n v="35470500424"/>
    <s v="Lahore"/>
    <s v="Sindh"/>
  </r>
  <r>
    <n v="1665"/>
    <x v="5"/>
    <s v="Noman Rizvi"/>
    <n v="87"/>
    <s v="Senior Adult"/>
    <s v="Male"/>
    <d v="2023-08-09T00:00:00"/>
    <x v="129"/>
    <n v="43"/>
    <s v="Malaria"/>
    <n v="458142"/>
    <s v="Yes"/>
    <s v="AB+"/>
    <n v="151"/>
    <n v="78"/>
    <n v="31495977065"/>
    <s v="Karachi"/>
    <s v="Balochistan"/>
  </r>
  <r>
    <n v="1747"/>
    <x v="9"/>
    <s v="Sara Rizvi"/>
    <n v="41"/>
    <s v="Middle-Aged Adults"/>
    <s v="Male"/>
    <d v="2023-04-10T00:00:00"/>
    <x v="144"/>
    <n v="43"/>
    <s v="Hypertension"/>
    <n v="324184"/>
    <s v="Yes"/>
    <s v="A-"/>
    <n v="194"/>
    <n v="64"/>
    <n v="31824730540"/>
    <s v="Faisalabad"/>
    <s v="Khyber Pakhtunkhwa"/>
  </r>
  <r>
    <n v="1870"/>
    <x v="11"/>
    <s v="Erum Gilani"/>
    <n v="77"/>
    <s v="Senior Adult"/>
    <s v="Female"/>
    <d v="2023-11-03T00:00:00"/>
    <x v="71"/>
    <n v="43"/>
    <s v="Hypertension"/>
    <n v="206057"/>
    <s v="Yes"/>
    <s v="A+"/>
    <n v="183"/>
    <n v="58"/>
    <n v="31334928743"/>
    <s v="Multan"/>
    <s v="Khyber Pakhtunkhwa"/>
  </r>
  <r>
    <n v="461"/>
    <x v="3"/>
    <s v="Aisha Rehman"/>
    <n v="1"/>
    <s v="Babies"/>
    <s v="Female"/>
    <d v="2023-06-23T00:00:00"/>
    <x v="102"/>
    <n v="44"/>
    <s v="COVID-19"/>
    <n v="184083"/>
    <s v="No"/>
    <s v="B+"/>
    <n v="179"/>
    <n v="63"/>
    <n v="35321570013"/>
    <s v="Multan"/>
    <s v="Khyber Pakhtunkhwa"/>
  </r>
  <r>
    <n v="475"/>
    <x v="3"/>
    <s v="Bushra Mughal"/>
    <n v="38"/>
    <s v="Middle-Aged Adults"/>
    <s v="Female"/>
    <d v="2023-10-10T00:00:00"/>
    <x v="59"/>
    <n v="44"/>
    <s v="Diabetes"/>
    <n v="95652"/>
    <s v="No"/>
    <s v="O+"/>
    <n v="152"/>
    <n v="55"/>
    <n v="32900440356"/>
    <s v="Lahore"/>
    <s v="Balochistan"/>
  </r>
  <r>
    <n v="808"/>
    <x v="8"/>
    <s v="Mahnoor Sheikh"/>
    <n v="14"/>
    <s v="Teenager"/>
    <s v="Male"/>
    <d v="2023-05-28T00:00:00"/>
    <x v="136"/>
    <n v="44"/>
    <s v="COVID-19"/>
    <n v="390547"/>
    <s v="Yes"/>
    <s v="B-"/>
    <n v="158"/>
    <n v="41"/>
    <n v="31004843018"/>
    <s v="Peshawar"/>
    <s v="Balochistan"/>
  </r>
  <r>
    <n v="932"/>
    <x v="5"/>
    <s v="Amina Rizvi"/>
    <n v="12"/>
    <s v="Child"/>
    <s v="Female"/>
    <d v="2023-11-03T00:00:00"/>
    <x v="1"/>
    <n v="44"/>
    <s v="COVID-19"/>
    <n v="93868"/>
    <s v="Yes"/>
    <s v="AB+"/>
    <n v="150"/>
    <n v="67"/>
    <n v="33350592579"/>
    <s v="Rawalpindi"/>
    <s v="Balochistan"/>
  </r>
  <r>
    <n v="1356"/>
    <x v="11"/>
    <s v="Fatima Mughal"/>
    <n v="46"/>
    <s v="Senior Adult"/>
    <s v="Male"/>
    <d v="2023-08-19T00:00:00"/>
    <x v="38"/>
    <n v="44"/>
    <s v="Tuberculosis"/>
    <n v="269941"/>
    <s v="No"/>
    <s v="O-"/>
    <n v="186"/>
    <n v="99"/>
    <n v="32242611053"/>
    <s v="Multan"/>
    <s v="Khyber Pakhtunkhwa"/>
  </r>
  <r>
    <n v="1451"/>
    <x v="13"/>
    <s v="Asad Chaudhry"/>
    <n v="28"/>
    <s v="Young Adult"/>
    <s v="Female"/>
    <d v="2023-08-05T00:00:00"/>
    <x v="160"/>
    <n v="44"/>
    <s v="Cancer"/>
    <n v="424568"/>
    <s v="No"/>
    <s v="B+"/>
    <n v="192"/>
    <n v="89"/>
    <n v="35652212213"/>
    <s v="Faisalabad"/>
    <s v="Sindh"/>
  </r>
  <r>
    <n v="1762"/>
    <x v="3"/>
    <s v="Sara Raja"/>
    <n v="87"/>
    <s v="Senior Adult"/>
    <s v="Male"/>
    <d v="2023-04-07T00:00:00"/>
    <x v="219"/>
    <n v="44"/>
    <s v="Diabetes"/>
    <n v="291814"/>
    <s v="No"/>
    <s v="AB+"/>
    <n v="163"/>
    <n v="80"/>
    <n v="32080153558"/>
    <s v="Rawalpindi"/>
    <s v="Khyber Pakhtunkhwa"/>
  </r>
  <r>
    <n v="1820"/>
    <x v="0"/>
    <s v="Sadia Hussain"/>
    <n v="82"/>
    <s v="Senior Adult"/>
    <s v="Male"/>
    <d v="2023-04-02T00:00:00"/>
    <x v="304"/>
    <n v="44"/>
    <s v="Tuberculosis"/>
    <n v="366172"/>
    <s v="Yes"/>
    <s v="B-"/>
    <n v="142"/>
    <n v="81"/>
    <n v="37764056327"/>
    <s v="Quetta"/>
    <s v="Balochistan"/>
  </r>
  <r>
    <n v="416"/>
    <x v="12"/>
    <s v="Erum Hashmi"/>
    <n v="69"/>
    <s v="Senior Adult"/>
    <s v="Female"/>
    <d v="2023-01-12T00:00:00"/>
    <x v="280"/>
    <n v="45"/>
    <s v="Cancer"/>
    <n v="47237"/>
    <s v="No"/>
    <s v="A-"/>
    <n v="177"/>
    <n v="100"/>
    <n v="37732510247"/>
    <s v="Multan"/>
    <s v="Balochistan"/>
  </r>
  <r>
    <n v="704"/>
    <x v="7"/>
    <s v="Asad Butt"/>
    <n v="12"/>
    <s v="Child"/>
    <s v="Male"/>
    <d v="2023-06-27T00:00:00"/>
    <x v="94"/>
    <n v="45"/>
    <s v="Diabetes"/>
    <n v="99501"/>
    <s v="No"/>
    <s v="O-"/>
    <n v="172"/>
    <n v="81"/>
    <n v="35421677421"/>
    <s v="Rawalpindi"/>
    <s v="Sindh"/>
  </r>
  <r>
    <n v="847"/>
    <x v="6"/>
    <s v="Khadija Kazmi"/>
    <n v="61"/>
    <s v="Senior Adult"/>
    <s v="Female"/>
    <d v="2023-07-07T00:00:00"/>
    <x v="103"/>
    <n v="45"/>
    <s v="COVID-19"/>
    <n v="334496"/>
    <s v="No"/>
    <s v="B+"/>
    <n v="188"/>
    <n v="57"/>
    <n v="35419218120"/>
    <s v="Karachi"/>
    <s v="Balochistan"/>
  </r>
  <r>
    <n v="1477"/>
    <x v="4"/>
    <s v="Noman Rizvi"/>
    <n v="26"/>
    <s v="Young Adult"/>
    <s v="Male"/>
    <d v="2023-07-26T00:00:00"/>
    <x v="95"/>
    <n v="45"/>
    <s v="COVID-19"/>
    <n v="8181"/>
    <s v="No"/>
    <s v="B+"/>
    <n v="140"/>
    <n v="105"/>
    <n v="34710100472"/>
    <s v="Rawalpindi"/>
    <s v="Punjab"/>
  </r>
  <r>
    <n v="1808"/>
    <x v="4"/>
    <s v="Sadia Abbasi"/>
    <n v="45"/>
    <s v="Middle-Aged Adults"/>
    <s v="Male"/>
    <d v="2023-06-24T00:00:00"/>
    <x v="99"/>
    <n v="45"/>
    <s v="Tuberculosis"/>
    <n v="177919"/>
    <s v="Yes"/>
    <s v="O-"/>
    <n v="184"/>
    <n v="61"/>
    <n v="35851505393"/>
    <s v="Multan"/>
    <s v="Punjab"/>
  </r>
  <r>
    <n v="1850"/>
    <x v="12"/>
    <s v="Hassan Hashmi"/>
    <n v="66"/>
    <s v="Senior Adult"/>
    <s v="Male"/>
    <d v="2023-08-22T00:00:00"/>
    <x v="76"/>
    <n v="45"/>
    <s v="Tuberculosis"/>
    <n v="90180"/>
    <s v="No"/>
    <s v="B-"/>
    <n v="172"/>
    <n v="51"/>
    <n v="35438992199"/>
    <s v="Islamabad"/>
    <s v="Balochistan"/>
  </r>
  <r>
    <n v="1866"/>
    <x v="8"/>
    <s v="Fatima Ansari"/>
    <n v="95"/>
    <s v="Senior Adult"/>
    <s v="Male"/>
    <d v="2023-01-16T00:00:00"/>
    <x v="266"/>
    <n v="45"/>
    <s v="Hypertension"/>
    <n v="302247"/>
    <s v="No"/>
    <s v="A-"/>
    <n v="178"/>
    <n v="117"/>
    <n v="36951619052"/>
    <s v="Rawalpindi"/>
    <s v="Khyber Pakhtunkhwa"/>
  </r>
  <r>
    <n v="255"/>
    <x v="12"/>
    <s v="Sara Butt"/>
    <n v="45"/>
    <s v="Middle-Aged Adults"/>
    <s v="Male"/>
    <d v="2023-03-23T00:00:00"/>
    <x v="226"/>
    <n v="46"/>
    <s v="Tuberculosis"/>
    <n v="205651"/>
    <s v="Yes"/>
    <s v="O-"/>
    <n v="143"/>
    <n v="61"/>
    <n v="33295771964"/>
    <s v="Lahore"/>
    <s v="Punjab"/>
  </r>
  <r>
    <n v="492"/>
    <x v="2"/>
    <s v="Fahad Sheikh"/>
    <n v="65"/>
    <s v="Senior Adult"/>
    <s v="Female"/>
    <d v="2023-09-01T00:00:00"/>
    <x v="37"/>
    <n v="46"/>
    <s v="Cancer"/>
    <n v="180139"/>
    <s v="Yes"/>
    <s v="O-"/>
    <n v="168"/>
    <n v="111"/>
    <n v="35751822050"/>
    <s v="Rawalpindi"/>
    <s v="Balochistan"/>
  </r>
  <r>
    <n v="543"/>
    <x v="11"/>
    <s v="Usman Gilani"/>
    <n v="9"/>
    <s v="Child"/>
    <s v="Female"/>
    <d v="2023-04-26T00:00:00"/>
    <x v="145"/>
    <n v="46"/>
    <s v="Malaria"/>
    <n v="41907"/>
    <s v="No"/>
    <s v="B-"/>
    <n v="158"/>
    <n v="117"/>
    <n v="31838559576"/>
    <s v="Karachi"/>
    <s v="Sindh"/>
  </r>
  <r>
    <n v="365"/>
    <x v="6"/>
    <s v="Sana Syed"/>
    <n v="7"/>
    <s v="Child"/>
    <s v="Male"/>
    <d v="2023-05-27T00:00:00"/>
    <x v="106"/>
    <n v="47"/>
    <s v="Diabetes"/>
    <n v="198116"/>
    <s v="No"/>
    <s v="A+"/>
    <n v="181"/>
    <n v="58"/>
    <n v="39400474586"/>
    <s v="Rawalpindi"/>
    <s v="Balochistan"/>
  </r>
  <r>
    <n v="883"/>
    <x v="4"/>
    <s v="Ibrahim Qureshi"/>
    <n v="14"/>
    <s v="Teenager"/>
    <s v="Female"/>
    <d v="2023-06-24T00:00:00"/>
    <x v="82"/>
    <n v="47"/>
    <s v="Tuberculosis"/>
    <n v="274049"/>
    <s v="No"/>
    <s v="O+"/>
    <n v="152"/>
    <n v="58"/>
    <n v="32906540110"/>
    <s v="Lahore"/>
    <s v="Punjab"/>
  </r>
  <r>
    <n v="1075"/>
    <x v="9"/>
    <s v="Mahnoor Shah"/>
    <n v="20"/>
    <s v="Young Adult"/>
    <s v="Female"/>
    <d v="2023-02-23T00:00:00"/>
    <x v="218"/>
    <n v="47"/>
    <s v="COVID-19"/>
    <n v="77565"/>
    <s v="No"/>
    <s v="B+"/>
    <n v="183"/>
    <n v="103"/>
    <n v="31194405336"/>
    <s v="Quetta"/>
    <s v="Balochistan"/>
  </r>
  <r>
    <n v="1265"/>
    <x v="13"/>
    <s v="Saad Kazmi"/>
    <n v="57"/>
    <s v="Senior Adult"/>
    <s v="Female"/>
    <d v="2023-05-23T00:00:00"/>
    <x v="118"/>
    <n v="47"/>
    <s v="Cancer"/>
    <n v="448113"/>
    <s v="No"/>
    <s v="AB+"/>
    <n v="165"/>
    <n v="83"/>
    <n v="37980200111"/>
    <s v="Lahore"/>
    <s v="Khyber Pakhtunkhwa"/>
  </r>
  <r>
    <n v="1714"/>
    <x v="10"/>
    <s v="Rabia Hashmi"/>
    <n v="17"/>
    <s v="Teenager"/>
    <s v="Female"/>
    <d v="2023-10-08T00:00:00"/>
    <x v="6"/>
    <n v="47"/>
    <s v="Malaria"/>
    <n v="109711"/>
    <s v="No"/>
    <s v="AB+"/>
    <n v="140"/>
    <n v="88"/>
    <n v="38791985669"/>
    <s v="Karachi"/>
    <s v="Punjab"/>
  </r>
  <r>
    <n v="1720"/>
    <x v="13"/>
    <s v="Erum Tariq"/>
    <n v="70"/>
    <s v="Senior Adult"/>
    <s v="Male"/>
    <d v="2023-02-07T00:00:00"/>
    <x v="201"/>
    <n v="47"/>
    <s v="COVID-19"/>
    <n v="148161"/>
    <s v="Yes"/>
    <s v="O+"/>
    <n v="180"/>
    <n v="102"/>
    <n v="32332899694"/>
    <s v="Peshawar"/>
    <s v="Punjab"/>
  </r>
  <r>
    <n v="242"/>
    <x v="13"/>
    <s v="Aisha Kazmi"/>
    <n v="92"/>
    <s v="Senior Adult"/>
    <s v="Female"/>
    <d v="2023-10-10T00:00:00"/>
    <x v="13"/>
    <n v="48"/>
    <s v="Cancer"/>
    <n v="237431"/>
    <s v="Yes"/>
    <s v="B-"/>
    <n v="181"/>
    <n v="56"/>
    <n v="39658292980"/>
    <s v="Multan"/>
    <s v="Punjab"/>
  </r>
  <r>
    <n v="325"/>
    <x v="11"/>
    <s v="Amina Abbasi"/>
    <n v="77"/>
    <s v="Senior Adult"/>
    <s v="Male"/>
    <d v="2023-04-05T00:00:00"/>
    <x v="144"/>
    <n v="48"/>
    <s v="Cancer"/>
    <n v="86160"/>
    <s v="Yes"/>
    <s v="B-"/>
    <n v="168"/>
    <n v="89"/>
    <n v="33421252702"/>
    <s v="Islamabad"/>
    <s v="Sindh"/>
  </r>
  <r>
    <n v="357"/>
    <x v="8"/>
    <s v="Hassan Niazi"/>
    <n v="14"/>
    <s v="Teenager"/>
    <s v="Male"/>
    <d v="2023-11-04T00:00:00"/>
    <x v="27"/>
    <n v="48"/>
    <s v="Cancer"/>
    <n v="179679"/>
    <s v="Yes"/>
    <s v="B+"/>
    <n v="187"/>
    <n v="70"/>
    <n v="32522806227"/>
    <s v="Islamabad"/>
    <s v="Punjab"/>
  </r>
  <r>
    <n v="507"/>
    <x v="10"/>
    <s v="Hira Tariq"/>
    <n v="42"/>
    <s v="Middle-Aged Adults"/>
    <s v="Female"/>
    <d v="2023-01-23T00:00:00"/>
    <x v="262"/>
    <n v="48"/>
    <s v="Hypertension"/>
    <n v="204859"/>
    <s v="Yes"/>
    <s v="AB-"/>
    <n v="140"/>
    <n v="79"/>
    <n v="34940509213"/>
    <s v="Multan"/>
    <s v="Sindh"/>
  </r>
  <r>
    <n v="764"/>
    <x v="8"/>
    <s v="Bushra Sheikh"/>
    <n v="51"/>
    <s v="Senior Adult"/>
    <s v="Male"/>
    <d v="2023-05-07T00:00:00"/>
    <x v="147"/>
    <n v="48"/>
    <s v="Diabetes"/>
    <n v="220772"/>
    <s v="No"/>
    <s v="B-"/>
    <n v="173"/>
    <n v="102"/>
    <n v="32204711688"/>
    <s v="Islamabad"/>
    <s v="Punjab"/>
  </r>
  <r>
    <n v="817"/>
    <x v="12"/>
    <s v="Mahnoor Khan"/>
    <n v="13"/>
    <s v="Teenager"/>
    <s v="Male"/>
    <d v="2023-09-26T00:00:00"/>
    <x v="12"/>
    <n v="48"/>
    <s v="Diabetes"/>
    <n v="268873"/>
    <s v="Yes"/>
    <s v="O+"/>
    <n v="184"/>
    <n v="62"/>
    <n v="39043738067"/>
    <s v="Lahore"/>
    <s v="Balochistan"/>
  </r>
  <r>
    <n v="1097"/>
    <x v="7"/>
    <s v="Hassan Ansari"/>
    <n v="33"/>
    <s v="Middle-Aged Adults"/>
    <s v="Female"/>
    <d v="2023-04-17T00:00:00"/>
    <x v="208"/>
    <n v="48"/>
    <s v="Malaria"/>
    <n v="33012"/>
    <s v="Yes"/>
    <s v="A+"/>
    <n v="162"/>
    <n v="61"/>
    <n v="37430106409"/>
    <s v="Lahore"/>
    <s v="Balochistan"/>
  </r>
  <r>
    <n v="1419"/>
    <x v="11"/>
    <s v="Saad Kazmi"/>
    <n v="93"/>
    <s v="Senior Adult"/>
    <s v="Male"/>
    <d v="2023-03-26T00:00:00"/>
    <x v="255"/>
    <n v="48"/>
    <s v="Cancer"/>
    <n v="224423"/>
    <s v="Yes"/>
    <s v="A+"/>
    <n v="186"/>
    <n v="103"/>
    <n v="35684708455"/>
    <s v="Multan"/>
    <s v="Sindh"/>
  </r>
  <r>
    <n v="1770"/>
    <x v="0"/>
    <s v="Saad Hashmi"/>
    <n v="60"/>
    <s v="Senior Adult"/>
    <s v="Male"/>
    <d v="2023-09-03T00:00:00"/>
    <x v="62"/>
    <n v="48"/>
    <s v="Tuberculosis"/>
    <n v="128536"/>
    <s v="No"/>
    <s v="O+"/>
    <n v="169"/>
    <n v="84"/>
    <n v="39375027845"/>
    <s v="Multan"/>
    <s v="Khyber Pakhtunkhwa"/>
  </r>
  <r>
    <n v="386"/>
    <x v="0"/>
    <s v="Sadia Mughal"/>
    <n v="89"/>
    <s v="Senior Adult"/>
    <s v="Female"/>
    <d v="2023-01-17T00:00:00"/>
    <x v="293"/>
    <n v="49"/>
    <s v="COVID-19"/>
    <n v="130253"/>
    <s v="No"/>
    <s v="B+"/>
    <n v="142"/>
    <n v="76"/>
    <n v="32041744259"/>
    <s v="Rawalpindi"/>
    <s v="Punjab"/>
  </r>
  <r>
    <n v="606"/>
    <x v="6"/>
    <s v="Bushra Hashmi"/>
    <n v="48"/>
    <s v="Senior Adult"/>
    <s v="Male"/>
    <d v="2023-07-23T00:00:00"/>
    <x v="115"/>
    <n v="49"/>
    <s v="Hypertension"/>
    <n v="94808"/>
    <s v="No"/>
    <s v="B-"/>
    <n v="149"/>
    <n v="45"/>
    <n v="37393714577"/>
    <s v="Rawalpindi"/>
    <s v="Balochistan"/>
  </r>
  <r>
    <n v="781"/>
    <x v="10"/>
    <s v="Erum Kazmi"/>
    <n v="85"/>
    <s v="Senior Adult"/>
    <s v="Male"/>
    <d v="2023-10-24T00:00:00"/>
    <x v="60"/>
    <n v="49"/>
    <s v="Tuberculosis"/>
    <n v="211511"/>
    <s v="No"/>
    <s v="A+"/>
    <n v="163"/>
    <n v="59"/>
    <n v="38059020826"/>
    <s v="Islamabad"/>
    <s v="Khyber Pakhtunkhwa"/>
  </r>
  <r>
    <n v="835"/>
    <x v="6"/>
    <s v="Sadia Farooqi"/>
    <n v="13"/>
    <s v="Teenager"/>
    <s v="Male"/>
    <d v="2023-07-23T00:00:00"/>
    <x v="115"/>
    <n v="49"/>
    <s v="Cancer"/>
    <n v="171887"/>
    <s v="Yes"/>
    <s v="O-"/>
    <n v="153"/>
    <n v="47"/>
    <n v="38201783589"/>
    <s v="Faisalabad"/>
    <s v="Punjab"/>
  </r>
  <r>
    <n v="1114"/>
    <x v="6"/>
    <s v="Sara Tariq"/>
    <n v="55"/>
    <s v="Senior Adult"/>
    <s v="Male"/>
    <d v="2023-08-18T00:00:00"/>
    <x v="76"/>
    <n v="49"/>
    <s v="Diabetes"/>
    <n v="454746"/>
    <s v="No"/>
    <s v="B+"/>
    <n v="165"/>
    <n v="103"/>
    <n v="36159127688"/>
    <s v="Rawalpindi"/>
    <s v="Sindh"/>
  </r>
  <r>
    <n v="1562"/>
    <x v="4"/>
    <s v="Ahmed Chaudhry"/>
    <n v="95"/>
    <s v="Senior Adult"/>
    <s v="Male"/>
    <d v="2023-07-22T00:00:00"/>
    <x v="95"/>
    <n v="49"/>
    <s v="Tuberculosis"/>
    <n v="432650"/>
    <s v="Yes"/>
    <s v="O+"/>
    <n v="152"/>
    <n v="68"/>
    <n v="37903125296"/>
    <s v="Karachi"/>
    <s v="Khyber Pakhtunkhwa"/>
  </r>
  <r>
    <n v="1756"/>
    <x v="10"/>
    <s v="Khadija Shah"/>
    <n v="25"/>
    <s v="Young Adult"/>
    <s v="Female"/>
    <d v="2023-10-03T00:00:00"/>
    <x v="43"/>
    <n v="49"/>
    <s v="Hypertension"/>
    <n v="485336"/>
    <s v="Yes"/>
    <s v="A+"/>
    <n v="169"/>
    <n v="54"/>
    <n v="31855090283"/>
    <s v="Faisalabad"/>
    <s v="Sindh"/>
  </r>
  <r>
    <n v="1961"/>
    <x v="0"/>
    <s v="Asad Rehman"/>
    <n v="39"/>
    <s v="Middle-Aged Adults"/>
    <s v="Female"/>
    <d v="2023-04-13T00:00:00"/>
    <x v="177"/>
    <n v="49"/>
    <s v="Malaria"/>
    <n v="212763"/>
    <s v="Yes"/>
    <s v="O-"/>
    <n v="147"/>
    <n v="58"/>
    <n v="36366232869"/>
    <s v="Peshawar"/>
    <s v="Punjab"/>
  </r>
  <r>
    <n v="682"/>
    <x v="11"/>
    <s v="Sana Kazmi"/>
    <n v="34"/>
    <s v="Middle-Aged Adults"/>
    <s v="Male"/>
    <d v="2023-05-16T00:00:00"/>
    <x v="161"/>
    <n v="50"/>
    <s v="Malaria"/>
    <n v="330040"/>
    <s v="Yes"/>
    <s v="A+"/>
    <n v="186"/>
    <n v="112"/>
    <n v="35967085080"/>
    <s v="Quetta"/>
    <s v="Punjab"/>
  </r>
  <r>
    <n v="774"/>
    <x v="5"/>
    <s v="Asad Shah"/>
    <n v="53"/>
    <s v="Senior Adult"/>
    <s v="Male"/>
    <d v="2023-07-05T00:00:00"/>
    <x v="125"/>
    <n v="50"/>
    <s v="Diabetes"/>
    <n v="198446"/>
    <s v="Yes"/>
    <s v="A-"/>
    <n v="152"/>
    <n v="47"/>
    <n v="38725586237"/>
    <s v="Rawalpindi"/>
    <s v="Sindh"/>
  </r>
  <r>
    <n v="787"/>
    <x v="10"/>
    <s v="Noman Shah"/>
    <n v="46"/>
    <s v="Senior Adult"/>
    <s v="Male"/>
    <d v="2023-08-20T00:00:00"/>
    <x v="84"/>
    <n v="50"/>
    <s v="Tuberculosis"/>
    <n v="439833"/>
    <s v="Yes"/>
    <s v="A-"/>
    <n v="200"/>
    <n v="87"/>
    <n v="32860376342"/>
    <s v="Rawalpindi"/>
    <s v="Khyber Pakhtunkhwa"/>
  </r>
  <r>
    <n v="868"/>
    <x v="9"/>
    <s v="Usman Farooqi"/>
    <n v="11"/>
    <s v="Child"/>
    <s v="Female"/>
    <d v="2023-01-08T00:00:00"/>
    <x v="239"/>
    <n v="50"/>
    <s v="Malaria"/>
    <n v="364463"/>
    <s v="Yes"/>
    <s v="AB+"/>
    <n v="155"/>
    <n v="103"/>
    <n v="34995905323"/>
    <s v="Quetta"/>
    <s v="Sindh"/>
  </r>
  <r>
    <n v="979"/>
    <x v="10"/>
    <s v="Fahad Shah"/>
    <n v="28"/>
    <s v="Young Adult"/>
    <s v="Male"/>
    <d v="2023-05-26T00:00:00"/>
    <x v="153"/>
    <n v="50"/>
    <s v="Hypertension"/>
    <n v="376755"/>
    <s v="No"/>
    <s v="AB-"/>
    <n v="194"/>
    <n v="92"/>
    <n v="39171408564"/>
    <s v="Peshawar"/>
    <s v="Balochistan"/>
  </r>
  <r>
    <n v="1787"/>
    <x v="4"/>
    <s v="Noman Butt"/>
    <n v="29"/>
    <s v="Young Adult"/>
    <s v="Male"/>
    <d v="2023-08-04T00:00:00"/>
    <x v="46"/>
    <n v="50"/>
    <s v="Hypertension"/>
    <n v="9383"/>
    <s v="Yes"/>
    <s v="A-"/>
    <n v="154"/>
    <n v="113"/>
    <n v="38745917581"/>
    <s v="Islamabad"/>
    <s v="Khyber Pakhtunkhwa"/>
  </r>
  <r>
    <n v="1835"/>
    <x v="6"/>
    <s v="Bushra Mughal"/>
    <n v="35"/>
    <s v="Middle-Aged Adults"/>
    <s v="Male"/>
    <d v="2023-01-25T00:00:00"/>
    <x v="209"/>
    <n v="50"/>
    <s v="Diabetes"/>
    <n v="5516"/>
    <s v="Yes"/>
    <s v="B+"/>
    <n v="175"/>
    <n v="73"/>
    <n v="38248782778"/>
    <s v="Multan"/>
    <s v="Sindh"/>
  </r>
  <r>
    <n v="83"/>
    <x v="7"/>
    <s v="Ibrahim Raja"/>
    <n v="73"/>
    <s v="Senior Adult"/>
    <s v="Female"/>
    <d v="2023-03-16T00:00:00"/>
    <x v="183"/>
    <n v="51"/>
    <s v="Cancer"/>
    <n v="491141"/>
    <s v="Yes"/>
    <s v="A-"/>
    <n v="171"/>
    <n v="89"/>
    <n v="34115171248"/>
    <s v="Faisalabad"/>
    <s v="Sindh"/>
  </r>
  <r>
    <n v="233"/>
    <x v="2"/>
    <s v="Maryam Ashraf"/>
    <n v="44"/>
    <s v="Middle-Aged Adults"/>
    <s v="Female"/>
    <d v="2023-07-18T00:00:00"/>
    <x v="197"/>
    <n v="51"/>
    <s v="Diabetes"/>
    <n v="151229"/>
    <s v="No"/>
    <s v="AB+"/>
    <n v="162"/>
    <n v="46"/>
    <n v="39831414652"/>
    <s v="Rawalpindi"/>
    <s v="Punjab"/>
  </r>
  <r>
    <n v="431"/>
    <x v="13"/>
    <s v="Fatima Mughal"/>
    <n v="27"/>
    <s v="Young Adult"/>
    <s v="Female"/>
    <d v="2023-03-05T00:00:00"/>
    <x v="202"/>
    <n v="51"/>
    <s v="Diabetes"/>
    <n v="388653"/>
    <s v="No"/>
    <s v="AB+"/>
    <n v="171"/>
    <n v="63"/>
    <n v="35457348507"/>
    <s v="Quetta"/>
    <s v="Sindh"/>
  </r>
  <r>
    <n v="1061"/>
    <x v="8"/>
    <s v="Fahad Raja"/>
    <n v="81"/>
    <s v="Senior Adult"/>
    <s v="Male"/>
    <d v="2023-08-23T00:00:00"/>
    <x v="79"/>
    <n v="51"/>
    <s v="Malaria"/>
    <n v="495363"/>
    <s v="Yes"/>
    <s v="A-"/>
    <n v="189"/>
    <n v="64"/>
    <n v="31440777488"/>
    <s v="Rawalpindi"/>
    <s v="Balochistan"/>
  </r>
  <r>
    <n v="1083"/>
    <x v="1"/>
    <s v="Sara Butt"/>
    <n v="78"/>
    <s v="Senior Adult"/>
    <s v="Female"/>
    <d v="2023-08-14T00:00:00"/>
    <x v="58"/>
    <n v="51"/>
    <s v="Malaria"/>
    <n v="492580"/>
    <s v="Yes"/>
    <s v="AB+"/>
    <n v="145"/>
    <n v="78"/>
    <n v="38679161795"/>
    <s v="Islamabad"/>
    <s v="Sindh"/>
  </r>
  <r>
    <n v="1253"/>
    <x v="12"/>
    <s v="Noman Tariq"/>
    <n v="94"/>
    <s v="Senior Adult"/>
    <s v="Female"/>
    <d v="2023-07-23T00:00:00"/>
    <x v="132"/>
    <n v="51"/>
    <s v="COVID-19"/>
    <n v="263409"/>
    <s v="No"/>
    <s v="A+"/>
    <n v="182"/>
    <n v="120"/>
    <n v="37759048137"/>
    <s v="Islamabad"/>
    <s v="Balochistan"/>
  </r>
  <r>
    <n v="736"/>
    <x v="12"/>
    <s v="Fatima Kazmi"/>
    <n v="10"/>
    <s v="Child"/>
    <s v="Male"/>
    <d v="2023-03-10T00:00:00"/>
    <x v="166"/>
    <n v="52"/>
    <s v="Hypertension"/>
    <n v="96388"/>
    <s v="No"/>
    <s v="AB+"/>
    <n v="160"/>
    <n v="72"/>
    <n v="33686495307"/>
    <s v="Quetta"/>
    <s v="Punjab"/>
  </r>
  <r>
    <n v="1211"/>
    <x v="3"/>
    <s v="Rabia Rizvi"/>
    <n v="32"/>
    <s v="Middle-Aged Adults"/>
    <s v="Male"/>
    <d v="2023-02-08T00:00:00"/>
    <x v="249"/>
    <n v="52"/>
    <s v="Diabetes"/>
    <n v="255557"/>
    <s v="Yes"/>
    <s v="AB+"/>
    <n v="143"/>
    <n v="76"/>
    <n v="31846860200"/>
    <s v="Peshawar"/>
    <s v="Khyber Pakhtunkhwa"/>
  </r>
  <r>
    <n v="1302"/>
    <x v="10"/>
    <s v="Fatima Rehman"/>
    <n v="16"/>
    <s v="Teenager"/>
    <s v="Female"/>
    <d v="2023-10-26T00:00:00"/>
    <x v="1"/>
    <n v="52"/>
    <s v="Hypertension"/>
    <n v="220897"/>
    <s v="Yes"/>
    <s v="AB-"/>
    <n v="161"/>
    <n v="63"/>
    <n v="31155817713"/>
    <s v="Multan"/>
    <s v="Sindh"/>
  </r>
  <r>
    <n v="1480"/>
    <x v="0"/>
    <s v="Ibrahim Butt"/>
    <n v="57"/>
    <s v="Senior Adult"/>
    <s v="Female"/>
    <d v="2023-05-04T00:00:00"/>
    <x v="155"/>
    <n v="52"/>
    <s v="Hypertension"/>
    <n v="248475"/>
    <s v="No"/>
    <s v="B-"/>
    <n v="187"/>
    <n v="70"/>
    <n v="35039608009"/>
    <s v="Islamabad"/>
    <s v="Khyber Pakhtunkhwa"/>
  </r>
  <r>
    <n v="1763"/>
    <x v="14"/>
    <s v="Amina Hussain"/>
    <n v="56"/>
    <s v="Senior Adult"/>
    <s v="Female"/>
    <d v="2023-02-22T00:00:00"/>
    <x v="189"/>
    <n v="52"/>
    <s v="Cancer"/>
    <n v="173108"/>
    <s v="Yes"/>
    <s v="B+"/>
    <n v="180"/>
    <n v="92"/>
    <n v="36073052666"/>
    <s v="Peshawar"/>
    <s v="Punjab"/>
  </r>
  <r>
    <n v="370"/>
    <x v="2"/>
    <s v="Erum Siddiqui"/>
    <n v="33"/>
    <s v="Middle-Aged Adults"/>
    <s v="Female"/>
    <d v="2023-03-19T00:00:00"/>
    <x v="170"/>
    <n v="53"/>
    <s v="COVID-19"/>
    <n v="132056"/>
    <s v="No"/>
    <s v="AB+"/>
    <n v="144"/>
    <n v="44"/>
    <n v="38192448099"/>
    <s v="Faisalabad"/>
    <s v="Khyber Pakhtunkhwa"/>
  </r>
  <r>
    <n v="644"/>
    <x v="3"/>
    <s v="Noman Siddiqui"/>
    <n v="77"/>
    <s v="Senior Adult"/>
    <s v="Female"/>
    <d v="2023-10-18T00:00:00"/>
    <x v="21"/>
    <n v="53"/>
    <s v="COVID-19"/>
    <n v="276660"/>
    <s v="Yes"/>
    <s v="O-"/>
    <n v="188"/>
    <n v="72"/>
    <n v="33927373463"/>
    <s v="Peshawar"/>
    <s v="Punjab"/>
  </r>
  <r>
    <n v="918"/>
    <x v="5"/>
    <s v="Ali Rizvi"/>
    <n v="87"/>
    <s v="Senior Adult"/>
    <s v="Female"/>
    <d v="2023-10-12T00:00:00"/>
    <x v="29"/>
    <n v="53"/>
    <s v="COVID-19"/>
    <n v="435106"/>
    <s v="Yes"/>
    <s v="A-"/>
    <n v="143"/>
    <n v="96"/>
    <n v="39835265819"/>
    <s v="Karachi"/>
    <s v="Balochistan"/>
  </r>
  <r>
    <n v="308"/>
    <x v="7"/>
    <s v="Sadia Rehman"/>
    <n v="48"/>
    <s v="Senior Adult"/>
    <s v="Female"/>
    <d v="2023-08-16T00:00:00"/>
    <x v="84"/>
    <n v="54"/>
    <s v="Tuberculosis"/>
    <n v="157573"/>
    <s v="Yes"/>
    <s v="O-"/>
    <n v="158"/>
    <n v="48"/>
    <n v="39945852593"/>
    <s v="Karachi"/>
    <s v="Khyber Pakhtunkhwa"/>
  </r>
  <r>
    <n v="509"/>
    <x v="9"/>
    <s v="Ahmed Shah"/>
    <n v="96"/>
    <s v="Senior Adult"/>
    <s v="Female"/>
    <d v="2023-07-10T00:00:00"/>
    <x v="87"/>
    <n v="54"/>
    <s v="Hypertension"/>
    <n v="452994"/>
    <s v="No"/>
    <s v="B-"/>
    <n v="173"/>
    <n v="53"/>
    <n v="38439316489"/>
    <s v="Lahore"/>
    <s v="Punjab"/>
  </r>
  <r>
    <n v="720"/>
    <x v="1"/>
    <s v="Daniyal Ansari"/>
    <n v="22"/>
    <s v="Young Adult"/>
    <s v="Female"/>
    <d v="2023-05-23T00:00:00"/>
    <x v="259"/>
    <n v="54"/>
    <s v="Hypertension"/>
    <n v="466492"/>
    <s v="No"/>
    <s v="O+"/>
    <n v="144"/>
    <n v="83"/>
    <n v="36606791601"/>
    <s v="Faisalabad"/>
    <s v="Sindh"/>
  </r>
  <r>
    <n v="1359"/>
    <x v="3"/>
    <s v="Fahad Hussain"/>
    <n v="89"/>
    <s v="Senior Adult"/>
    <s v="Female"/>
    <d v="2023-08-19T00:00:00"/>
    <x v="267"/>
    <n v="54"/>
    <s v="Diabetes"/>
    <n v="324724"/>
    <s v="No"/>
    <s v="O+"/>
    <n v="185"/>
    <n v="60"/>
    <n v="35704064418"/>
    <s v="Lahore"/>
    <s v="Punjab"/>
  </r>
  <r>
    <n v="1993"/>
    <x v="4"/>
    <s v="Maryam Hashmi"/>
    <n v="80"/>
    <s v="Senior Adult"/>
    <s v="Male"/>
    <d v="2023-07-17T00:00:00"/>
    <x v="95"/>
    <n v="54"/>
    <s v="Tuberculosis"/>
    <n v="230553"/>
    <s v="No"/>
    <s v="A-"/>
    <n v="159"/>
    <n v="59"/>
    <n v="37064793230"/>
    <s v="Rawalpindi"/>
    <s v="Punjab"/>
  </r>
  <r>
    <n v="221"/>
    <x v="13"/>
    <s v="Bushra Chaudhry"/>
    <n v="12"/>
    <s v="Child"/>
    <s v="Female"/>
    <d v="2023-06-21T00:00:00"/>
    <x v="78"/>
    <n v="55"/>
    <s v="Cancer"/>
    <n v="463666"/>
    <s v="Yes"/>
    <s v="O+"/>
    <n v="195"/>
    <n v="105"/>
    <n v="39390732652"/>
    <s v="Faisalabad"/>
    <s v="Balochistan"/>
  </r>
  <r>
    <n v="292"/>
    <x v="3"/>
    <s v="Hira Qureshi"/>
    <n v="42"/>
    <s v="Middle-Aged Adults"/>
    <s v="Male"/>
    <d v="2023-03-19T00:00:00"/>
    <x v="255"/>
    <n v="55"/>
    <s v="Diabetes"/>
    <n v="379206"/>
    <s v="No"/>
    <s v="B-"/>
    <n v="144"/>
    <n v="70"/>
    <n v="37868044306"/>
    <s v="Multan"/>
    <s v="Sindh"/>
  </r>
  <r>
    <n v="953"/>
    <x v="4"/>
    <s v="Fahad Jafri"/>
    <n v="12"/>
    <s v="Child"/>
    <s v="Female"/>
    <d v="2023-05-02T00:00:00"/>
    <x v="121"/>
    <n v="55"/>
    <s v="Diabetes"/>
    <n v="137503"/>
    <s v="No"/>
    <s v="B+"/>
    <n v="170"/>
    <n v="89"/>
    <n v="39908120470"/>
    <s v="Islamabad"/>
    <s v="Punjab"/>
  </r>
  <r>
    <n v="1363"/>
    <x v="7"/>
    <s v="Erum Chaudhry"/>
    <n v="22"/>
    <s v="Young Adult"/>
    <s v="Male"/>
    <d v="2023-04-01T00:00:00"/>
    <x v="252"/>
    <n v="55"/>
    <s v="Tuberculosis"/>
    <n v="69948"/>
    <s v="No"/>
    <s v="AB-"/>
    <n v="173"/>
    <n v="71"/>
    <n v="39487705089"/>
    <s v="Lahore"/>
    <s v="Sindh"/>
  </r>
  <r>
    <n v="1949"/>
    <x v="11"/>
    <s v="Bushra Siddiqui"/>
    <n v="13"/>
    <s v="Teenager"/>
    <s v="Male"/>
    <d v="2023-10-03T00:00:00"/>
    <x v="13"/>
    <n v="55"/>
    <s v="Malaria"/>
    <n v="45201"/>
    <s v="No"/>
    <s v="AB-"/>
    <n v="170"/>
    <n v="67"/>
    <n v="39969479235"/>
    <s v="Multan"/>
    <s v="Balochistan"/>
  </r>
  <r>
    <n v="744"/>
    <x v="13"/>
    <s v="Sara Hashmi"/>
    <n v="70"/>
    <s v="Senior Adult"/>
    <s v="Male"/>
    <d v="2023-02-23T00:00:00"/>
    <x v="240"/>
    <n v="56"/>
    <s v="Hypertension"/>
    <n v="116448"/>
    <s v="No"/>
    <s v="AB-"/>
    <n v="169"/>
    <n v="50"/>
    <n v="35437176744"/>
    <s v="Islamabad"/>
    <s v="Punjab"/>
  </r>
  <r>
    <n v="1334"/>
    <x v="13"/>
    <s v="Junaid Sheikh"/>
    <n v="88"/>
    <s v="Senior Adult"/>
    <s v="Female"/>
    <d v="2023-01-24T00:00:00"/>
    <x v="217"/>
    <n v="56"/>
    <s v="Tuberculosis"/>
    <n v="100451"/>
    <s v="Yes"/>
    <s v="O-"/>
    <n v="184"/>
    <n v="91"/>
    <n v="31161345592"/>
    <s v="Quetta"/>
    <s v="Punjab"/>
  </r>
  <r>
    <n v="1685"/>
    <x v="14"/>
    <s v="Sara Malik"/>
    <n v="15"/>
    <s v="Teenager"/>
    <s v="Male"/>
    <d v="2023-07-25T00:00:00"/>
    <x v="90"/>
    <n v="56"/>
    <s v="Cancer"/>
    <n v="465211"/>
    <s v="No"/>
    <s v="AB-"/>
    <n v="186"/>
    <n v="120"/>
    <n v="31084103209"/>
    <s v="Lahore"/>
    <s v="Balochistan"/>
  </r>
  <r>
    <n v="565"/>
    <x v="11"/>
    <s v="Hira Zahid"/>
    <n v="84"/>
    <s v="Senior Adult"/>
    <s v="Male"/>
    <d v="2023-07-06T00:00:00"/>
    <x v="89"/>
    <n v="57"/>
    <s v="Hypertension"/>
    <n v="482411"/>
    <s v="Yes"/>
    <s v="AB-"/>
    <n v="161"/>
    <n v="78"/>
    <n v="35077050682"/>
    <s v="Karachi"/>
    <s v="Punjab"/>
  </r>
  <r>
    <n v="664"/>
    <x v="9"/>
    <s v="Iqra Tariq"/>
    <n v="28"/>
    <s v="Young Adult"/>
    <s v="Female"/>
    <d v="2023-06-26T00:00:00"/>
    <x v="150"/>
    <n v="57"/>
    <s v="Tuberculosis"/>
    <n v="82561"/>
    <s v="No"/>
    <s v="A+"/>
    <n v="176"/>
    <n v="41"/>
    <n v="38494781714"/>
    <s v="Karachi"/>
    <s v="Khyber Pakhtunkhwa"/>
  </r>
  <r>
    <n v="822"/>
    <x v="5"/>
    <s v="Sara Butt"/>
    <n v="79"/>
    <s v="Senior Adult"/>
    <s v="Female"/>
    <d v="2023-09-27T00:00:00"/>
    <x v="59"/>
    <n v="57"/>
    <s v="Malaria"/>
    <n v="116465"/>
    <s v="Yes"/>
    <s v="O-"/>
    <n v="169"/>
    <n v="74"/>
    <n v="38776543350"/>
    <s v="Faisalabad"/>
    <s v="Sindh"/>
  </r>
  <r>
    <n v="1383"/>
    <x v="8"/>
    <s v="Asad Zahid"/>
    <n v="64"/>
    <s v="Senior Adult"/>
    <s v="Female"/>
    <d v="2023-04-25T00:00:00"/>
    <x v="230"/>
    <n v="57"/>
    <s v="Hypertension"/>
    <n v="217997"/>
    <s v="Yes"/>
    <s v="O+"/>
    <n v="184"/>
    <n v="97"/>
    <n v="37145299772"/>
    <s v="Quetta"/>
    <s v="Punjab"/>
  </r>
  <r>
    <n v="1669"/>
    <x v="1"/>
    <s v="Erum Malik"/>
    <n v="80"/>
    <s v="Senior Adult"/>
    <s v="Male"/>
    <d v="2023-03-05T00:00:00"/>
    <x v="166"/>
    <n v="57"/>
    <s v="Cancer"/>
    <n v="55713"/>
    <s v="No"/>
    <s v="AB-"/>
    <n v="165"/>
    <n v="98"/>
    <n v="38118023501"/>
    <s v="Faisalabad"/>
    <s v="Khyber Pakhtunkhwa"/>
  </r>
  <r>
    <n v="295"/>
    <x v="3"/>
    <s v="Rabia Malik"/>
    <n v="66"/>
    <s v="Senior Adult"/>
    <s v="Male"/>
    <d v="2023-03-27T00:00:00"/>
    <x v="211"/>
    <n v="58"/>
    <s v="Diabetes"/>
    <n v="255246"/>
    <s v="Yes"/>
    <s v="O-"/>
    <n v="157"/>
    <n v="55"/>
    <n v="39439357940"/>
    <s v="Multan"/>
    <s v="Sindh"/>
  </r>
  <r>
    <n v="743"/>
    <x v="8"/>
    <s v="Bushra Syed"/>
    <n v="33"/>
    <s v="Middle-Aged Adults"/>
    <s v="Male"/>
    <d v="2023-04-22T00:00:00"/>
    <x v="143"/>
    <n v="58"/>
    <s v="Diabetes"/>
    <n v="353105"/>
    <s v="Yes"/>
    <s v="A-"/>
    <n v="158"/>
    <n v="102"/>
    <n v="37902635563"/>
    <s v="Islamabad"/>
    <s v="Sindh"/>
  </r>
  <r>
    <n v="827"/>
    <x v="6"/>
    <s v="Hira Hashmi"/>
    <n v="75"/>
    <s v="Senior Adult"/>
    <s v="Female"/>
    <d v="2023-05-04T00:00:00"/>
    <x v="146"/>
    <n v="58"/>
    <s v="Cancer"/>
    <n v="223840"/>
    <s v="No"/>
    <s v="O+"/>
    <n v="170"/>
    <n v="98"/>
    <n v="31854841128"/>
    <s v="Peshawar"/>
    <s v="Balochistan"/>
  </r>
  <r>
    <n v="1463"/>
    <x v="7"/>
    <s v="Khadija Rehman"/>
    <n v="89"/>
    <s v="Senior Adult"/>
    <s v="Male"/>
    <d v="2023-04-16T00:00:00"/>
    <x v="297"/>
    <n v="58"/>
    <s v="Hypertension"/>
    <n v="127180"/>
    <s v="Yes"/>
    <s v="A+"/>
    <n v="165"/>
    <n v="111"/>
    <n v="38390592337"/>
    <s v="Multan"/>
    <s v="Khyber Pakhtunkhwa"/>
  </r>
  <r>
    <n v="1511"/>
    <x v="1"/>
    <s v="Junaid Shah"/>
    <n v="26"/>
    <s v="Young Adult"/>
    <s v="Male"/>
    <d v="2023-03-13T00:00:00"/>
    <x v="187"/>
    <n v="58"/>
    <s v="Hypertension"/>
    <n v="411176"/>
    <s v="Yes"/>
    <s v="O+"/>
    <n v="198"/>
    <n v="87"/>
    <n v="39106039056"/>
    <s v="Rawalpindi"/>
    <s v="Punjab"/>
  </r>
  <r>
    <n v="1633"/>
    <x v="7"/>
    <s v="Ibrahim Hashmi"/>
    <n v="27"/>
    <s v="Young Adult"/>
    <s v="Female"/>
    <d v="2023-03-08T00:00:00"/>
    <x v="168"/>
    <n v="58"/>
    <s v="COVID-19"/>
    <n v="217778"/>
    <s v="Yes"/>
    <s v="A+"/>
    <n v="175"/>
    <n v="108"/>
    <n v="38610110005"/>
    <s v="Quetta"/>
    <s v="Balochistan"/>
  </r>
  <r>
    <n v="1024"/>
    <x v="10"/>
    <s v="Fahad Khan"/>
    <n v="53"/>
    <s v="Senior Adult"/>
    <s v="Female"/>
    <d v="2023-04-22T00:00:00"/>
    <x v="188"/>
    <n v="59"/>
    <s v="Cancer"/>
    <n v="87521"/>
    <s v="Yes"/>
    <s v="A-"/>
    <n v="147"/>
    <n v="95"/>
    <n v="37769924480"/>
    <s v="Karachi"/>
    <s v="Sindh"/>
  </r>
  <r>
    <n v="1186"/>
    <x v="7"/>
    <s v="Amina Farooqi"/>
    <n v="76"/>
    <s v="Senior Adult"/>
    <s v="Female"/>
    <d v="2023-03-06T00:00:00"/>
    <x v="162"/>
    <n v="59"/>
    <s v="Cancer"/>
    <n v="387110"/>
    <s v="Yes"/>
    <s v="B+"/>
    <n v="175"/>
    <n v="53"/>
    <n v="32027004201"/>
    <s v="Quetta"/>
    <s v="Balochistan"/>
  </r>
  <r>
    <n v="1258"/>
    <x v="6"/>
    <s v="Junaid Hashmi"/>
    <n v="4"/>
    <s v="Child"/>
    <s v="Male"/>
    <d v="2023-01-25T00:00:00"/>
    <x v="301"/>
    <n v="59"/>
    <s v="Hypertension"/>
    <n v="277665"/>
    <s v="No"/>
    <s v="O+"/>
    <n v="151"/>
    <n v="53"/>
    <n v="37020293437"/>
    <s v="Peshawar"/>
    <s v="Balochistan"/>
  </r>
  <r>
    <n v="1530"/>
    <x v="14"/>
    <s v="Maryam Syed"/>
    <n v="14"/>
    <s v="Teenager"/>
    <s v="Female"/>
    <d v="2023-05-14T00:00:00"/>
    <x v="124"/>
    <n v="59"/>
    <s v="Hypertension"/>
    <n v="32429"/>
    <s v="Yes"/>
    <s v="O-"/>
    <n v="162"/>
    <n v="77"/>
    <n v="34954994837"/>
    <s v="Lahore"/>
    <s v="Sindh"/>
  </r>
  <r>
    <n v="1736"/>
    <x v="10"/>
    <s v="Aisha Hashmi"/>
    <n v="99"/>
    <s v="Senior Adult"/>
    <s v="Male"/>
    <d v="2023-04-05T00:00:00"/>
    <x v="247"/>
    <n v="59"/>
    <s v="Cancer"/>
    <n v="225378"/>
    <s v="Yes"/>
    <s v="B+"/>
    <n v="164"/>
    <n v="53"/>
    <n v="36957416532"/>
    <s v="Quetta"/>
    <s v="Khyber Pakhtunkhwa"/>
  </r>
  <r>
    <n v="1794"/>
    <x v="6"/>
    <s v="Junaid Ansari"/>
    <n v="90"/>
    <s v="Senior Adult"/>
    <s v="Male"/>
    <d v="2023-02-11T00:00:00"/>
    <x v="218"/>
    <n v="59"/>
    <s v="Cancer"/>
    <n v="366087"/>
    <s v="Yes"/>
    <s v="O+"/>
    <n v="173"/>
    <n v="40"/>
    <n v="33159484013"/>
    <s v="Quetta"/>
    <s v="Khyber Pakhtunkhwa"/>
  </r>
  <r>
    <n v="1846"/>
    <x v="5"/>
    <s v="Fatima Rehman"/>
    <n v="66"/>
    <s v="Senior Adult"/>
    <s v="Male"/>
    <d v="2023-03-18T00:00:00"/>
    <x v="304"/>
    <n v="59"/>
    <s v="COVID-19"/>
    <n v="455788"/>
    <s v="Yes"/>
    <s v="O-"/>
    <n v="189"/>
    <n v="49"/>
    <n v="36852343978"/>
    <s v="Lahore"/>
    <s v="Balochistan"/>
  </r>
  <r>
    <n v="559"/>
    <x v="8"/>
    <s v="Maryam Khan"/>
    <n v="88"/>
    <s v="Senior Adult"/>
    <s v="Female"/>
    <d v="2023-02-17T00:00:00"/>
    <x v="265"/>
    <n v="60"/>
    <s v="Tuberculosis"/>
    <n v="266274"/>
    <s v="Yes"/>
    <s v="AB+"/>
    <n v="146"/>
    <n v="95"/>
    <n v="35317939883"/>
    <s v="Multan"/>
    <s v="Balochistan"/>
  </r>
  <r>
    <n v="898"/>
    <x v="6"/>
    <s v="Sana Niazi"/>
    <n v="89"/>
    <s v="Senior Adult"/>
    <s v="Female"/>
    <d v="2023-02-04T00:00:00"/>
    <x v="194"/>
    <n v="60"/>
    <s v="Malaria"/>
    <n v="395506"/>
    <s v="Yes"/>
    <s v="AB-"/>
    <n v="146"/>
    <n v="81"/>
    <n v="31004844401"/>
    <s v="Islamabad"/>
    <s v="Balochistan"/>
  </r>
  <r>
    <n v="1030"/>
    <x v="2"/>
    <s v="Sara Kazmi"/>
    <n v="44"/>
    <s v="Middle-Aged Adults"/>
    <s v="Female"/>
    <d v="2023-04-25T00:00:00"/>
    <x v="147"/>
    <n v="60"/>
    <s v="Diabetes"/>
    <n v="365982"/>
    <s v="Yes"/>
    <s v="B-"/>
    <n v="188"/>
    <n v="54"/>
    <n v="32042834421"/>
    <s v="Rawalpindi"/>
    <s v="Sindh"/>
  </r>
  <r>
    <n v="144"/>
    <x v="9"/>
    <s v="Bushra Gilani"/>
    <n v="47"/>
    <s v="Senior Adult"/>
    <s v="Male"/>
    <d v="2023-05-14T00:00:00"/>
    <x v="137"/>
    <n v="61"/>
    <s v="Diabetes"/>
    <n v="446163"/>
    <s v="Yes"/>
    <s v="A-"/>
    <n v="183"/>
    <n v="64"/>
    <n v="35043312851"/>
    <s v="Faisalabad"/>
    <s v="Balochistan"/>
  </r>
  <r>
    <n v="335"/>
    <x v="2"/>
    <s v="Noman Butt"/>
    <n v="24"/>
    <s v="Young Adult"/>
    <s v="Male"/>
    <d v="2023-08-09T00:00:00"/>
    <x v="84"/>
    <n v="61"/>
    <s v="Hypertension"/>
    <n v="429806"/>
    <s v="Yes"/>
    <s v="AB+"/>
    <n v="194"/>
    <n v="52"/>
    <n v="37953676905"/>
    <s v="Faisalabad"/>
    <s v="Punjab"/>
  </r>
  <r>
    <n v="836"/>
    <x v="12"/>
    <s v="Maryam Jafri"/>
    <n v="50"/>
    <s v="Senior Adult"/>
    <s v="Female"/>
    <d v="2023-04-02T00:00:00"/>
    <x v="181"/>
    <n v="61"/>
    <s v="Tuberculosis"/>
    <n v="107670"/>
    <s v="Yes"/>
    <s v="A+"/>
    <n v="148"/>
    <n v="59"/>
    <n v="39665393907"/>
    <s v="Peshawar"/>
    <s v="Punjab"/>
  </r>
  <r>
    <n v="923"/>
    <x v="1"/>
    <s v="Iqra Shah"/>
    <n v="85"/>
    <s v="Senior Adult"/>
    <s v="Male"/>
    <d v="2023-08-16T00:00:00"/>
    <x v="57"/>
    <n v="61"/>
    <s v="Diabetes"/>
    <n v="41148"/>
    <s v="No"/>
    <s v="AB+"/>
    <n v="169"/>
    <n v="46"/>
    <n v="36369773872"/>
    <s v="Lahore"/>
    <s v="Sindh"/>
  </r>
  <r>
    <n v="1553"/>
    <x v="13"/>
    <s v="Asad Malik"/>
    <n v="43"/>
    <s v="Middle-Aged Adults"/>
    <s v="Male"/>
    <d v="2023-06-10T00:00:00"/>
    <x v="82"/>
    <n v="61"/>
    <s v="Diabetes"/>
    <n v="9489"/>
    <s v="No"/>
    <s v="B+"/>
    <n v="174"/>
    <n v="68"/>
    <n v="37690550930"/>
    <s v="Quetta"/>
    <s v="Punjab"/>
  </r>
  <r>
    <n v="1950"/>
    <x v="5"/>
    <s v="Ali Siddiqui"/>
    <n v="4"/>
    <s v="Child"/>
    <s v="Female"/>
    <d v="2023-07-18T00:00:00"/>
    <x v="91"/>
    <n v="61"/>
    <s v="Hypertension"/>
    <n v="235425"/>
    <s v="No"/>
    <s v="O-"/>
    <n v="186"/>
    <n v="120"/>
    <n v="32073889103"/>
    <s v="Peshawar"/>
    <s v="Khyber Pakhtunkhwa"/>
  </r>
  <r>
    <n v="215"/>
    <x v="13"/>
    <s v="Asad Syed"/>
    <n v="2"/>
    <s v="Babies"/>
    <s v="Female"/>
    <d v="2023-09-16T00:00:00"/>
    <x v="134"/>
    <n v="62"/>
    <s v="Malaria"/>
    <n v="334439"/>
    <s v="No"/>
    <s v="AB-"/>
    <n v="191"/>
    <n v="118"/>
    <n v="33445449044"/>
    <s v="Multan"/>
    <s v="Khyber Pakhtunkhwa"/>
  </r>
  <r>
    <n v="459"/>
    <x v="5"/>
    <s v="Saad Qureshi"/>
    <n v="26"/>
    <s v="Young Adult"/>
    <s v="Female"/>
    <d v="2023-07-09T00:00:00"/>
    <x v="95"/>
    <n v="62"/>
    <s v="COVID-19"/>
    <n v="155422"/>
    <s v="Yes"/>
    <s v="AB-"/>
    <n v="160"/>
    <n v="118"/>
    <n v="39405575115"/>
    <s v="Rawalpindi"/>
    <s v="Sindh"/>
  </r>
  <r>
    <n v="524"/>
    <x v="14"/>
    <s v="Rabia Butt"/>
    <n v="31"/>
    <s v="Middle-Aged Adults"/>
    <s v="Male"/>
    <d v="2023-05-20T00:00:00"/>
    <x v="117"/>
    <n v="62"/>
    <s v="Tuberculosis"/>
    <n v="165878"/>
    <s v="Yes"/>
    <s v="B-"/>
    <n v="159"/>
    <n v="56"/>
    <n v="38805162919"/>
    <s v="Rawalpindi"/>
    <s v="Sindh"/>
  </r>
  <r>
    <n v="717"/>
    <x v="14"/>
    <s v="Saad Abbasi"/>
    <n v="67"/>
    <s v="Senior Adult"/>
    <s v="Female"/>
    <d v="2023-07-04T00:00:00"/>
    <x v="72"/>
    <n v="62"/>
    <s v="Cancer"/>
    <n v="449132"/>
    <s v="Yes"/>
    <s v="A+"/>
    <n v="149"/>
    <n v="64"/>
    <n v="31078982451"/>
    <s v="Multan"/>
    <s v="Punjab"/>
  </r>
  <r>
    <n v="794"/>
    <x v="7"/>
    <s v="Rabia Chaudhry"/>
    <n v="42"/>
    <s v="Middle-Aged Adults"/>
    <s v="Male"/>
    <d v="2023-02-25T00:00:00"/>
    <x v="282"/>
    <n v="62"/>
    <s v="COVID-19"/>
    <n v="33961"/>
    <s v="No"/>
    <s v="AB-"/>
    <n v="157"/>
    <n v="115"/>
    <n v="32673951539"/>
    <s v="Rawalpindi"/>
    <s v="Balochistan"/>
  </r>
  <r>
    <n v="874"/>
    <x v="10"/>
    <s v="Sara Zahid"/>
    <n v="82"/>
    <s v="Senior Adult"/>
    <s v="Male"/>
    <d v="2023-10-21T00:00:00"/>
    <x v="27"/>
    <n v="62"/>
    <s v="Diabetes"/>
    <n v="206606"/>
    <s v="Yes"/>
    <s v="AB-"/>
    <n v="193"/>
    <n v="68"/>
    <n v="37767676577"/>
    <s v="Quetta"/>
    <s v="Khyber Pakhtunkhwa"/>
  </r>
  <r>
    <n v="1062"/>
    <x v="7"/>
    <s v="Sara Gilani"/>
    <n v="23"/>
    <s v="Young Adult"/>
    <s v="Female"/>
    <d v="2023-10-18T00:00:00"/>
    <x v="34"/>
    <n v="62"/>
    <s v="COVID-19"/>
    <n v="222626"/>
    <s v="No"/>
    <s v="O+"/>
    <n v="200"/>
    <n v="71"/>
    <n v="31925837864"/>
    <s v="Peshawar"/>
    <s v="Punjab"/>
  </r>
  <r>
    <n v="1130"/>
    <x v="5"/>
    <s v="Rabia Jafri"/>
    <n v="99"/>
    <s v="Senior Adult"/>
    <s v="Female"/>
    <d v="2023-04-06T00:00:00"/>
    <x v="151"/>
    <n v="62"/>
    <s v="Cancer"/>
    <n v="187295"/>
    <s v="No"/>
    <s v="B+"/>
    <n v="196"/>
    <n v="76"/>
    <n v="39142541264"/>
    <s v="Karachi"/>
    <s v="Sindh"/>
  </r>
  <r>
    <n v="1273"/>
    <x v="1"/>
    <s v="Noman Niazi"/>
    <n v="15"/>
    <s v="Teenager"/>
    <s v="Male"/>
    <d v="2023-06-12T00:00:00"/>
    <x v="175"/>
    <n v="62"/>
    <s v="Diabetes"/>
    <n v="90957"/>
    <s v="No"/>
    <s v="O-"/>
    <n v="141"/>
    <n v="41"/>
    <n v="36258645225"/>
    <s v="Multan"/>
    <s v="Balochistan"/>
  </r>
  <r>
    <n v="1329"/>
    <x v="9"/>
    <s v="Hassan Raja"/>
    <n v="51"/>
    <s v="Senior Adult"/>
    <s v="Male"/>
    <d v="2023-09-13T00:00:00"/>
    <x v="77"/>
    <n v="62"/>
    <s v="Malaria"/>
    <n v="88366"/>
    <s v="Yes"/>
    <s v="O-"/>
    <n v="160"/>
    <n v="90"/>
    <n v="37755863849"/>
    <s v="Peshawar"/>
    <s v="Balochistan"/>
  </r>
  <r>
    <n v="1514"/>
    <x v="4"/>
    <s v="Noman Hussain"/>
    <n v="96"/>
    <s v="Senior Adult"/>
    <s v="Male"/>
    <d v="2023-02-05T00:00:00"/>
    <x v="245"/>
    <n v="62"/>
    <s v="Malaria"/>
    <n v="85204"/>
    <s v="No"/>
    <s v="O-"/>
    <n v="164"/>
    <n v="120"/>
    <n v="34606069350"/>
    <s v="Quetta"/>
    <s v="Balochistan"/>
  </r>
  <r>
    <n v="1704"/>
    <x v="6"/>
    <s v="Erum Kazmi"/>
    <n v="53"/>
    <s v="Senior Adult"/>
    <s v="Female"/>
    <d v="2023-08-08T00:00:00"/>
    <x v="84"/>
    <n v="62"/>
    <s v="Hypertension"/>
    <n v="132989"/>
    <s v="Yes"/>
    <s v="B-"/>
    <n v="156"/>
    <n v="117"/>
    <n v="39595118164"/>
    <s v="Rawalpindi"/>
    <s v="Punjab"/>
  </r>
  <r>
    <n v="1738"/>
    <x v="3"/>
    <s v="Ali Jafri"/>
    <n v="34"/>
    <s v="Middle-Aged Adults"/>
    <s v="Female"/>
    <d v="2023-01-16T00:00:00"/>
    <x v="246"/>
    <n v="62"/>
    <s v="Hypertension"/>
    <n v="251824"/>
    <s v="Yes"/>
    <s v="B+"/>
    <n v="173"/>
    <n v="86"/>
    <n v="38840772583"/>
    <s v="Faisalabad"/>
    <s v="Khyber Pakhtunkhwa"/>
  </r>
  <r>
    <n v="1158"/>
    <x v="13"/>
    <s v="Fahad Raja"/>
    <n v="33"/>
    <s v="Middle-Aged Adults"/>
    <s v="Female"/>
    <d v="2023-04-07T00:00:00"/>
    <x v="163"/>
    <n v="63"/>
    <s v="COVID-19"/>
    <n v="77618"/>
    <s v="Yes"/>
    <s v="B+"/>
    <n v="180"/>
    <n v="95"/>
    <n v="34829043399"/>
    <s v="Lahore"/>
    <s v="Sindh"/>
  </r>
  <r>
    <n v="1215"/>
    <x v="7"/>
    <s v="Saad Niazi"/>
    <n v="56"/>
    <s v="Senior Adult"/>
    <s v="Female"/>
    <d v="2023-01-09T00:00:00"/>
    <x v="228"/>
    <n v="63"/>
    <s v="Hypertension"/>
    <n v="290491"/>
    <s v="No"/>
    <s v="O-"/>
    <n v="154"/>
    <n v="84"/>
    <n v="36585780307"/>
    <s v="Multan"/>
    <s v="Balochistan"/>
  </r>
  <r>
    <n v="1277"/>
    <x v="10"/>
    <s v="Sadia Butt"/>
    <n v="34"/>
    <s v="Middle-Aged Adults"/>
    <s v="Male"/>
    <d v="2023-08-24T00:00:00"/>
    <x v="17"/>
    <n v="63"/>
    <s v="Tuberculosis"/>
    <n v="225592"/>
    <s v="No"/>
    <s v="O+"/>
    <n v="179"/>
    <n v="104"/>
    <n v="34050799959"/>
    <s v="Rawalpindi"/>
    <s v="Punjab"/>
  </r>
  <r>
    <n v="1324"/>
    <x v="10"/>
    <s v="Iqra Abbasi"/>
    <n v="34"/>
    <s v="Middle-Aged Adults"/>
    <s v="Female"/>
    <d v="2023-07-17T00:00:00"/>
    <x v="160"/>
    <n v="63"/>
    <s v="Malaria"/>
    <n v="440204"/>
    <s v="No"/>
    <s v="B+"/>
    <n v="171"/>
    <n v="84"/>
    <n v="36482648986"/>
    <s v="Quetta"/>
    <s v="Balochistan"/>
  </r>
  <r>
    <n v="1327"/>
    <x v="9"/>
    <s v="Ali Siddiqui"/>
    <n v="47"/>
    <s v="Senior Adult"/>
    <s v="Male"/>
    <d v="2023-03-04T00:00:00"/>
    <x v="183"/>
    <n v="63"/>
    <s v="Malaria"/>
    <n v="445503"/>
    <s v="No"/>
    <s v="B+"/>
    <n v="176"/>
    <n v="52"/>
    <n v="37810416298"/>
    <s v="Multan"/>
    <s v="Balochistan"/>
  </r>
  <r>
    <n v="973"/>
    <x v="9"/>
    <s v="Rabia Niazi"/>
    <n v="95"/>
    <s v="Senior Adult"/>
    <s v="Female"/>
    <d v="2023-09-19T00:00:00"/>
    <x v="14"/>
    <n v="64"/>
    <s v="Cancer"/>
    <n v="104158"/>
    <s v="Yes"/>
    <s v="AB-"/>
    <n v="140"/>
    <n v="93"/>
    <n v="37702799899"/>
    <s v="Quetta"/>
    <s v="Balochistan"/>
  </r>
  <r>
    <n v="1212"/>
    <x v="8"/>
    <s v="Ibrahim Butt"/>
    <n v="68"/>
    <s v="Senior Adult"/>
    <s v="Female"/>
    <d v="2023-01-11T00:00:00"/>
    <x v="209"/>
    <n v="64"/>
    <s v="COVID-19"/>
    <n v="265642"/>
    <s v="No"/>
    <s v="AB-"/>
    <n v="143"/>
    <n v="53"/>
    <n v="31150582414"/>
    <s v="Quetta"/>
    <s v="Khyber Pakhtunkhwa"/>
  </r>
  <r>
    <n v="1216"/>
    <x v="7"/>
    <s v="Fahad Siddiqui"/>
    <n v="58"/>
    <s v="Senior Adult"/>
    <s v="Male"/>
    <d v="2023-03-19T00:00:00"/>
    <x v="185"/>
    <n v="64"/>
    <s v="Hypertension"/>
    <n v="27706"/>
    <s v="Yes"/>
    <s v="O+"/>
    <n v="196"/>
    <n v="103"/>
    <n v="32756366319"/>
    <s v="Lahore"/>
    <s v="Balochistan"/>
  </r>
  <r>
    <n v="1290"/>
    <x v="12"/>
    <s v="Asad Zahid"/>
    <n v="52"/>
    <s v="Senior Adult"/>
    <s v="Female"/>
    <d v="2023-02-09T00:00:00"/>
    <x v="288"/>
    <n v="64"/>
    <s v="Cancer"/>
    <n v="382504"/>
    <s v="Yes"/>
    <s v="O-"/>
    <n v="189"/>
    <n v="110"/>
    <n v="35552075248"/>
    <s v="Quetta"/>
    <s v="Sindh"/>
  </r>
  <r>
    <n v="1676"/>
    <x v="11"/>
    <s v="Mahnoor Khan"/>
    <n v="93"/>
    <s v="Senior Adult"/>
    <s v="Female"/>
    <d v="2023-03-13T00:00:00"/>
    <x v="304"/>
    <n v="64"/>
    <s v="Malaria"/>
    <n v="229643"/>
    <s v="Yes"/>
    <s v="A+"/>
    <n v="199"/>
    <n v="55"/>
    <n v="38937207060"/>
    <s v="Quetta"/>
    <s v="Khyber Pakhtunkhwa"/>
  </r>
  <r>
    <n v="1771"/>
    <x v="2"/>
    <s v="Usman Chaudhry"/>
    <n v="60"/>
    <s v="Senior Adult"/>
    <s v="Female"/>
    <d v="2023-01-14T00:00:00"/>
    <x v="246"/>
    <n v="64"/>
    <s v="Cancer"/>
    <n v="178466"/>
    <s v="No"/>
    <s v="AB+"/>
    <n v="184"/>
    <n v="40"/>
    <n v="31126727398"/>
    <s v="Karachi"/>
    <s v="Sindh"/>
  </r>
  <r>
    <n v="1829"/>
    <x v="0"/>
    <s v="Hira Jafri"/>
    <n v="3"/>
    <s v="Child"/>
    <s v="Female"/>
    <d v="2023-07-15T00:00:00"/>
    <x v="91"/>
    <n v="64"/>
    <s v="Diabetes"/>
    <n v="208322"/>
    <s v="Yes"/>
    <s v="B+"/>
    <n v="143"/>
    <n v="101"/>
    <n v="39737865811"/>
    <s v="Multan"/>
    <s v="Sindh"/>
  </r>
  <r>
    <n v="210"/>
    <x v="11"/>
    <s v="Rabia Siddiqui"/>
    <n v="94"/>
    <s v="Senior Adult"/>
    <s v="Female"/>
    <d v="2023-06-08T00:00:00"/>
    <x v="128"/>
    <n v="65"/>
    <s v="Hypertension"/>
    <n v="226185"/>
    <s v="No"/>
    <s v="A-"/>
    <n v="191"/>
    <n v="81"/>
    <n v="37219146660"/>
    <s v="Lahore"/>
    <s v="Khyber Pakhtunkhwa"/>
  </r>
  <r>
    <n v="951"/>
    <x v="13"/>
    <s v="Amina Jafri"/>
    <n v="12"/>
    <s v="Child"/>
    <s v="Female"/>
    <d v="2023-08-24T00:00:00"/>
    <x v="110"/>
    <n v="65"/>
    <s v="Malaria"/>
    <n v="259658"/>
    <s v="No"/>
    <s v="B+"/>
    <n v="157"/>
    <n v="56"/>
    <n v="35939075028"/>
    <s v="Quetta"/>
    <s v="Sindh"/>
  </r>
  <r>
    <n v="1370"/>
    <x v="9"/>
    <s v="Aisha Rizvi"/>
    <n v="65"/>
    <s v="Senior Adult"/>
    <s v="Female"/>
    <d v="2023-03-20T00:00:00"/>
    <x v="211"/>
    <n v="65"/>
    <s v="Malaria"/>
    <n v="130290"/>
    <s v="No"/>
    <s v="A+"/>
    <n v="177"/>
    <n v="65"/>
    <n v="36615035352"/>
    <s v="Peshawar"/>
    <s v="Khyber Pakhtunkhwa"/>
  </r>
  <r>
    <n v="1655"/>
    <x v="3"/>
    <s v="Fatima Butt"/>
    <n v="5"/>
    <s v="Child"/>
    <s v="Male"/>
    <d v="2023-04-16T00:00:00"/>
    <x v="188"/>
    <n v="65"/>
    <s v="Hypertension"/>
    <n v="392795"/>
    <s v="No"/>
    <s v="A+"/>
    <n v="180"/>
    <n v="49"/>
    <n v="38801619712"/>
    <s v="Islamabad"/>
    <s v="Punjab"/>
  </r>
  <r>
    <n v="1912"/>
    <x v="2"/>
    <s v="Ahmed Malik"/>
    <n v="75"/>
    <s v="Senior Adult"/>
    <s v="Female"/>
    <d v="2023-10-03T00:00:00"/>
    <x v="3"/>
    <n v="65"/>
    <s v="Diabetes"/>
    <n v="10755"/>
    <s v="Yes"/>
    <s v="A-"/>
    <n v="184"/>
    <n v="92"/>
    <n v="36808145026"/>
    <s v="Rawalpindi"/>
    <s v="Punjab"/>
  </r>
  <r>
    <n v="499"/>
    <x v="2"/>
    <s v="Mahnoor Zahid"/>
    <n v="17"/>
    <s v="Teenager"/>
    <s v="Female"/>
    <d v="2023-07-16T00:00:00"/>
    <x v="69"/>
    <n v="66"/>
    <s v="Cancer"/>
    <n v="448529"/>
    <s v="No"/>
    <s v="A+"/>
    <n v="154"/>
    <n v="110"/>
    <n v="32894150104"/>
    <s v="Multan"/>
    <s v="Khyber Pakhtunkhwa"/>
  </r>
  <r>
    <n v="598"/>
    <x v="4"/>
    <s v="Noman Sheikh"/>
    <n v="30"/>
    <s v="Young Adult"/>
    <s v="Female"/>
    <d v="2023-01-13T00:00:00"/>
    <x v="224"/>
    <n v="66"/>
    <s v="Hypertension"/>
    <n v="224417"/>
    <s v="No"/>
    <s v="AB+"/>
    <n v="189"/>
    <n v="111"/>
    <n v="36816103211"/>
    <s v="Multan"/>
    <s v="Khyber Pakhtunkhwa"/>
  </r>
  <r>
    <n v="1289"/>
    <x v="9"/>
    <s v="Asad Chaudhry"/>
    <n v="52"/>
    <s v="Senior Adult"/>
    <s v="Female"/>
    <d v="2023-05-02T00:00:00"/>
    <x v="233"/>
    <n v="66"/>
    <s v="Malaria"/>
    <n v="72728"/>
    <s v="Yes"/>
    <s v="B+"/>
    <n v="140"/>
    <n v="110"/>
    <n v="31221124545"/>
    <s v="Faisalabad"/>
    <s v="Balochistan"/>
  </r>
  <r>
    <n v="626"/>
    <x v="5"/>
    <s v="Iqra Ashraf"/>
    <n v="44"/>
    <s v="Middle-Aged Adults"/>
    <s v="Male"/>
    <d v="2023-10-12T00:00:00"/>
    <x v="24"/>
    <n v="67"/>
    <s v="COVID-19"/>
    <n v="457363"/>
    <s v="Yes"/>
    <s v="B-"/>
    <n v="144"/>
    <n v="107"/>
    <n v="31816434538"/>
    <s v="Karachi"/>
    <s v="Punjab"/>
  </r>
  <r>
    <n v="1074"/>
    <x v="10"/>
    <s v="Sadia Ashraf"/>
    <n v="34"/>
    <s v="Middle-Aged Adults"/>
    <s v="Female"/>
    <d v="2023-01-03T00:00:00"/>
    <x v="231"/>
    <n v="67"/>
    <s v="Malaria"/>
    <n v="70584"/>
    <s v="No"/>
    <s v="AB+"/>
    <n v="193"/>
    <n v="69"/>
    <n v="34505471858"/>
    <s v="Peshawar"/>
    <s v="Balochistan"/>
  </r>
  <r>
    <n v="1286"/>
    <x v="2"/>
    <s v="Maryam Sheikh"/>
    <n v="45"/>
    <s v="Middle-Aged Adults"/>
    <s v="Male"/>
    <d v="2023-09-22T00:00:00"/>
    <x v="154"/>
    <n v="67"/>
    <s v="Hypertension"/>
    <n v="109974"/>
    <s v="Yes"/>
    <s v="AB-"/>
    <n v="181"/>
    <n v="90"/>
    <n v="38739248780"/>
    <s v="Faisalabad"/>
    <s v="Sindh"/>
  </r>
  <r>
    <n v="820"/>
    <x v="4"/>
    <s v="Ali Shah"/>
    <n v="64"/>
    <s v="Senior Adult"/>
    <s v="Male"/>
    <d v="2023-10-08T00:00:00"/>
    <x v="35"/>
    <n v="68"/>
    <s v="Diabetes"/>
    <n v="227942"/>
    <s v="No"/>
    <s v="A-"/>
    <n v="148"/>
    <n v="85"/>
    <n v="32165424351"/>
    <s v="Rawalpindi"/>
    <s v="Punjab"/>
  </r>
  <r>
    <n v="1120"/>
    <x v="7"/>
    <s v="Ahmed Chaudhry"/>
    <n v="30"/>
    <s v="Young Adult"/>
    <s v="Female"/>
    <d v="2023-03-18T00:00:00"/>
    <x v="164"/>
    <n v="68"/>
    <s v="Malaria"/>
    <n v="110161"/>
    <s v="No"/>
    <s v="A+"/>
    <n v="173"/>
    <n v="93"/>
    <n v="36090352185"/>
    <s v="Multan"/>
    <s v="Khyber Pakhtunkhwa"/>
  </r>
  <r>
    <n v="1907"/>
    <x v="2"/>
    <s v="Usman Farooqi"/>
    <n v="89"/>
    <s v="Senior Adult"/>
    <s v="Female"/>
    <d v="2023-09-15T00:00:00"/>
    <x v="14"/>
    <n v="68"/>
    <s v="Malaria"/>
    <n v="17687"/>
    <s v="Yes"/>
    <s v="A+"/>
    <n v="188"/>
    <n v="111"/>
    <n v="31033280424"/>
    <s v="Rawalpindi"/>
    <s v="Sindh"/>
  </r>
  <r>
    <n v="745"/>
    <x v="11"/>
    <s v="Aisha Siddiqui"/>
    <n v="46"/>
    <s v="Senior Adult"/>
    <s v="Female"/>
    <d v="2023-05-13T00:00:00"/>
    <x v="117"/>
    <n v="69"/>
    <s v="Diabetes"/>
    <n v="175631"/>
    <s v="Yes"/>
    <s v="O-"/>
    <n v="175"/>
    <n v="91"/>
    <n v="32647439217"/>
    <s v="Faisalabad"/>
    <s v="Punjab"/>
  </r>
  <r>
    <n v="1200"/>
    <x v="5"/>
    <s v="Asad Raja"/>
    <n v="84"/>
    <s v="Senior Adult"/>
    <s v="Female"/>
    <d v="2023-04-05T00:00:00"/>
    <x v="297"/>
    <n v="69"/>
    <s v="Diabetes"/>
    <n v="415255"/>
    <s v="Yes"/>
    <s v="AB+"/>
    <n v="179"/>
    <n v="116"/>
    <n v="33751050729"/>
    <s v="Lahore"/>
    <s v="Sindh"/>
  </r>
  <r>
    <n v="1537"/>
    <x v="7"/>
    <s v="Aisha Sheikh"/>
    <n v="59"/>
    <s v="Senior Adult"/>
    <s v="Female"/>
    <d v="2023-10-04T00:00:00"/>
    <x v="60"/>
    <n v="69"/>
    <s v="Tuberculosis"/>
    <n v="306078"/>
    <s v="Yes"/>
    <s v="B+"/>
    <n v="163"/>
    <n v="59"/>
    <n v="32140882023"/>
    <s v="Peshawar"/>
    <s v="Punjab"/>
  </r>
  <r>
    <n v="1573"/>
    <x v="9"/>
    <s v="Bushra Khan"/>
    <n v="91"/>
    <s v="Senior Adult"/>
    <s v="Male"/>
    <d v="2023-09-15T00:00:00"/>
    <x v="59"/>
    <n v="69"/>
    <s v="COVID-19"/>
    <n v="132779"/>
    <s v="No"/>
    <s v="O+"/>
    <n v="173"/>
    <n v="112"/>
    <n v="36437240498"/>
    <s v="Quetta"/>
    <s v="Balochistan"/>
  </r>
  <r>
    <n v="1693"/>
    <x v="14"/>
    <s v="Hassan Butt"/>
    <n v="14"/>
    <s v="Teenager"/>
    <s v="Female"/>
    <d v="2023-09-06T00:00:00"/>
    <x v="56"/>
    <n v="70"/>
    <s v="Malaria"/>
    <n v="290392"/>
    <s v="Yes"/>
    <s v="AB+"/>
    <n v="152"/>
    <n v="83"/>
    <n v="39379491599"/>
    <s v="Multan"/>
    <s v="Sindh"/>
  </r>
  <r>
    <n v="447"/>
    <x v="4"/>
    <s v="Ahmed Ansari"/>
    <n v="71"/>
    <s v="Senior Adult"/>
    <s v="Male"/>
    <d v="2023-03-08T00:00:00"/>
    <x v="167"/>
    <n v="71"/>
    <s v="Malaria"/>
    <n v="7540"/>
    <s v="Yes"/>
    <s v="A+"/>
    <n v="158"/>
    <n v="116"/>
    <n v="33233051901"/>
    <s v="Multan"/>
    <s v="Sindh"/>
  </r>
  <r>
    <n v="751"/>
    <x v="14"/>
    <s v="Iqra Gilani"/>
    <n v="35"/>
    <s v="Middle-Aged Adults"/>
    <s v="Male"/>
    <d v="2023-05-23T00:00:00"/>
    <x v="184"/>
    <n v="71"/>
    <s v="Tuberculosis"/>
    <n v="112847"/>
    <s v="No"/>
    <s v="O-"/>
    <n v="164"/>
    <n v="49"/>
    <n v="38023905646"/>
    <s v="Karachi"/>
    <s v="Punjab"/>
  </r>
  <r>
    <n v="821"/>
    <x v="12"/>
    <s v="Bushra Butt"/>
    <n v="67"/>
    <s v="Senior Adult"/>
    <s v="Male"/>
    <d v="2023-02-22T00:00:00"/>
    <x v="162"/>
    <n v="71"/>
    <s v="COVID-19"/>
    <n v="330646"/>
    <s v="No"/>
    <s v="AB-"/>
    <n v="183"/>
    <n v="72"/>
    <n v="33400879568"/>
    <s v="Peshawar"/>
    <s v="Punjab"/>
  </r>
  <r>
    <n v="967"/>
    <x v="11"/>
    <s v="Daniyal Ansari"/>
    <n v="39"/>
    <s v="Middle-Aged Adults"/>
    <s v="Male"/>
    <d v="2023-05-12T00:00:00"/>
    <x v="111"/>
    <n v="71"/>
    <s v="Hypertension"/>
    <n v="286135"/>
    <s v="Yes"/>
    <s v="AB+"/>
    <n v="154"/>
    <n v="65"/>
    <n v="32001615522"/>
    <s v="Rawalpindi"/>
    <s v="Khyber Pakhtunkhwa"/>
  </r>
  <r>
    <n v="1826"/>
    <x v="6"/>
    <s v="Ahmed Rehman"/>
    <n v="61"/>
    <s v="Senior Adult"/>
    <s v="Male"/>
    <d v="2023-06-16T00:00:00"/>
    <x v="80"/>
    <n v="71"/>
    <s v="Malaria"/>
    <n v="429090"/>
    <s v="Yes"/>
    <s v="A-"/>
    <n v="167"/>
    <n v="92"/>
    <n v="33964943731"/>
    <s v="Rawalpindi"/>
    <s v="Khyber Pakhtunkhwa"/>
  </r>
  <r>
    <n v="580"/>
    <x v="7"/>
    <s v="Asad Rizvi"/>
    <n v="92"/>
    <s v="Senior Adult"/>
    <s v="Female"/>
    <d v="2023-04-17T00:00:00"/>
    <x v="283"/>
    <n v="72"/>
    <s v="Hypertension"/>
    <n v="80541"/>
    <s v="Yes"/>
    <s v="O+"/>
    <n v="188"/>
    <n v="74"/>
    <n v="31385739266"/>
    <s v="Multan"/>
    <s v="Punjab"/>
  </r>
  <r>
    <n v="1649"/>
    <x v="4"/>
    <s v="Rabia Ashraf"/>
    <n v="40"/>
    <s v="Middle-Aged Adults"/>
    <s v="Female"/>
    <d v="2023-03-25T00:00:00"/>
    <x v="138"/>
    <n v="72"/>
    <s v="Malaria"/>
    <n v="394911"/>
    <s v="No"/>
    <s v="A-"/>
    <n v="147"/>
    <n v="109"/>
    <n v="31788220102"/>
    <s v="Rawalpindi"/>
    <s v="Khyber Pakhtunkhwa"/>
  </r>
  <r>
    <n v="716"/>
    <x v="3"/>
    <s v="Amina Sheikh"/>
    <n v="29"/>
    <s v="Young Adult"/>
    <s v="Male"/>
    <d v="2023-01-04T00:00:00"/>
    <x v="303"/>
    <n v="73"/>
    <s v="Malaria"/>
    <n v="112314"/>
    <s v="Yes"/>
    <s v="B-"/>
    <n v="153"/>
    <n v="46"/>
    <n v="31639460133"/>
    <s v="Multan"/>
    <s v="Balochistan"/>
  </r>
  <r>
    <n v="1388"/>
    <x v="3"/>
    <s v="Amina Zahid"/>
    <n v="99"/>
    <s v="Senior Adult"/>
    <s v="Female"/>
    <d v="2023-08-08T00:00:00"/>
    <x v="65"/>
    <n v="73"/>
    <s v="Hypertension"/>
    <n v="169487"/>
    <s v="No"/>
    <s v="B-"/>
    <n v="182"/>
    <n v="71"/>
    <n v="35192036855"/>
    <s v="Islamabad"/>
    <s v="Khyber Pakhtunkhwa"/>
  </r>
  <r>
    <n v="1505"/>
    <x v="4"/>
    <s v="Aisha Syed"/>
    <n v="29"/>
    <s v="Young Adult"/>
    <s v="Male"/>
    <d v="2023-03-05T00:00:00"/>
    <x v="253"/>
    <n v="73"/>
    <s v="Diabetes"/>
    <n v="218515"/>
    <s v="Yes"/>
    <s v="AB-"/>
    <n v="187"/>
    <n v="115"/>
    <n v="38137236445"/>
    <s v="Rawalpindi"/>
    <s v="Balochistan"/>
  </r>
  <r>
    <n v="1541"/>
    <x v="1"/>
    <s v="Rabia Chaudhry"/>
    <n v="9"/>
    <s v="Child"/>
    <s v="Male"/>
    <d v="2023-04-21T00:00:00"/>
    <x v="215"/>
    <n v="73"/>
    <s v="COVID-19"/>
    <n v="140054"/>
    <s v="Yes"/>
    <s v="AB+"/>
    <n v="191"/>
    <n v="51"/>
    <n v="36996105068"/>
    <s v="Lahore"/>
    <s v="Punjab"/>
  </r>
  <r>
    <n v="1859"/>
    <x v="12"/>
    <s v="Sana Malik"/>
    <n v="67"/>
    <s v="Senior Adult"/>
    <s v="Male"/>
    <d v="2023-10-08T00:00:00"/>
    <x v="8"/>
    <n v="73"/>
    <s v="COVID-19"/>
    <n v="278201"/>
    <s v="Yes"/>
    <s v="O+"/>
    <n v="165"/>
    <n v="40"/>
    <n v="37551458868"/>
    <s v="Quetta"/>
    <s v="Punjab"/>
  </r>
  <r>
    <n v="740"/>
    <x v="3"/>
    <s v="Sara Malik"/>
    <n v="20"/>
    <s v="Young Adult"/>
    <s v="Female"/>
    <d v="2023-02-26T00:00:00"/>
    <x v="170"/>
    <n v="74"/>
    <s v="Tuberculosis"/>
    <n v="52074"/>
    <s v="Yes"/>
    <s v="B-"/>
    <n v="191"/>
    <n v="97"/>
    <n v="31672969380"/>
    <s v="Karachi"/>
    <s v="Punjab"/>
  </r>
  <r>
    <n v="1390"/>
    <x v="4"/>
    <s v="Ali Niazi"/>
    <n v="77"/>
    <s v="Senior Adult"/>
    <s v="Female"/>
    <d v="2023-06-01T00:00:00"/>
    <x v="113"/>
    <n v="74"/>
    <s v="Cancer"/>
    <n v="340706"/>
    <s v="Yes"/>
    <s v="O-"/>
    <n v="166"/>
    <n v="118"/>
    <n v="36275836126"/>
    <s v="Peshawar"/>
    <s v="Balochistan"/>
  </r>
  <r>
    <n v="1696"/>
    <x v="13"/>
    <s v="Bushra Butt"/>
    <n v="77"/>
    <s v="Senior Adult"/>
    <s v="Male"/>
    <d v="2023-05-01T00:00:00"/>
    <x v="137"/>
    <n v="74"/>
    <s v="Tuberculosis"/>
    <n v="117492"/>
    <s v="Yes"/>
    <s v="B+"/>
    <n v="163"/>
    <n v="63"/>
    <n v="31980927786"/>
    <s v="Lahore"/>
    <s v="Balochistan"/>
  </r>
  <r>
    <n v="79"/>
    <x v="1"/>
    <s v="Junaid Siddiqui"/>
    <n v="42"/>
    <s v="Middle-Aged Adults"/>
    <s v="Female"/>
    <d v="2023-09-10T00:00:00"/>
    <x v="6"/>
    <n v="75"/>
    <s v="COVID-19"/>
    <n v="379636"/>
    <s v="Yes"/>
    <s v="B-"/>
    <n v="187"/>
    <n v="115"/>
    <n v="36144006941"/>
    <s v="Islamabad"/>
    <s v="Sindh"/>
  </r>
  <r>
    <n v="97"/>
    <x v="9"/>
    <s v="Hassan Tariq"/>
    <n v="56"/>
    <s v="Senior Adult"/>
    <s v="Female"/>
    <d v="2023-01-06T00:00:00"/>
    <x v="221"/>
    <n v="75"/>
    <s v="COVID-19"/>
    <n v="453009"/>
    <s v="No"/>
    <s v="A+"/>
    <n v="196"/>
    <n v="47"/>
    <n v="32692232322"/>
    <s v="Lahore"/>
    <s v="Sindh"/>
  </r>
  <r>
    <n v="375"/>
    <x v="10"/>
    <s v="Khadija Rehman"/>
    <n v="11"/>
    <s v="Child"/>
    <s v="Female"/>
    <d v="2023-09-22T00:00:00"/>
    <x v="4"/>
    <n v="75"/>
    <s v="Cancer"/>
    <n v="361423"/>
    <s v="No"/>
    <s v="A-"/>
    <n v="195"/>
    <n v="44"/>
    <n v="35446910648"/>
    <s v="Faisalabad"/>
    <s v="Punjab"/>
  </r>
  <r>
    <n v="493"/>
    <x v="13"/>
    <s v="Hira Syed"/>
    <n v="27"/>
    <s v="Young Adult"/>
    <s v="Male"/>
    <d v="2023-05-13T00:00:00"/>
    <x v="96"/>
    <n v="75"/>
    <s v="Tuberculosis"/>
    <n v="266670"/>
    <s v="Yes"/>
    <s v="AB+"/>
    <n v="153"/>
    <n v="89"/>
    <n v="39247194732"/>
    <s v="Quetta"/>
    <s v="Khyber Pakhtunkhwa"/>
  </r>
  <r>
    <n v="1292"/>
    <x v="3"/>
    <s v="Noman Qureshi"/>
    <n v="73"/>
    <s v="Senior Adult"/>
    <s v="Male"/>
    <d v="2023-01-09T00:00:00"/>
    <x v="301"/>
    <n v="75"/>
    <s v="Tuberculosis"/>
    <n v="481694"/>
    <s v="Yes"/>
    <s v="AB+"/>
    <n v="153"/>
    <n v="101"/>
    <n v="38704375979"/>
    <s v="Lahore"/>
    <s v="Sindh"/>
  </r>
  <r>
    <n v="1812"/>
    <x v="12"/>
    <s v="Hira Qureshi"/>
    <n v="82"/>
    <s v="Senior Adult"/>
    <s v="Male"/>
    <d v="2023-07-07T00:00:00"/>
    <x v="69"/>
    <n v="75"/>
    <s v="Tuberculosis"/>
    <n v="124611"/>
    <s v="No"/>
    <s v="AB+"/>
    <n v="176"/>
    <n v="68"/>
    <n v="38005109921"/>
    <s v="Rawalpindi"/>
    <s v="Punjab"/>
  </r>
  <r>
    <n v="1167"/>
    <x v="13"/>
    <s v="Usman Niazi"/>
    <n v="73"/>
    <s v="Senior Adult"/>
    <s v="Male"/>
    <d v="2023-02-10T00:00:00"/>
    <x v="176"/>
    <n v="76"/>
    <s v="COVID-19"/>
    <n v="491649"/>
    <s v="No"/>
    <s v="O-"/>
    <n v="163"/>
    <n v="48"/>
    <n v="38888264243"/>
    <s v="Quetta"/>
    <s v="Khyber Pakhtunkhwa"/>
  </r>
  <r>
    <n v="1189"/>
    <x v="4"/>
    <s v="Ibrahim Ashraf"/>
    <n v="64"/>
    <s v="Senior Adult"/>
    <s v="Female"/>
    <d v="2023-05-27T00:00:00"/>
    <x v="94"/>
    <n v="76"/>
    <s v="Diabetes"/>
    <n v="323956"/>
    <s v="No"/>
    <s v="O-"/>
    <n v="147"/>
    <n v="85"/>
    <n v="39998761462"/>
    <s v="Lahore"/>
    <s v="Sindh"/>
  </r>
  <r>
    <n v="1832"/>
    <x v="14"/>
    <s v="Junaid Gilani"/>
    <n v="56"/>
    <s v="Senior Adult"/>
    <s v="Female"/>
    <d v="2023-01-02T00:00:00"/>
    <x v="224"/>
    <n v="77"/>
    <s v="Cancer"/>
    <n v="46103"/>
    <s v="No"/>
    <s v="AB-"/>
    <n v="189"/>
    <n v="75"/>
    <n v="36877517386"/>
    <s v="Rawalpindi"/>
    <s v="Punjab"/>
  </r>
  <r>
    <n v="471"/>
    <x v="8"/>
    <s v="Rabia Mughal"/>
    <n v="72"/>
    <s v="Senior Adult"/>
    <s v="Female"/>
    <d v="2023-05-03T00:00:00"/>
    <x v="119"/>
    <n v="78"/>
    <s v="Tuberculosis"/>
    <n v="285095"/>
    <s v="No"/>
    <s v="A-"/>
    <n v="141"/>
    <n v="77"/>
    <n v="39327560553"/>
    <s v="Multan"/>
    <s v="Punjab"/>
  </r>
  <r>
    <n v="1078"/>
    <x v="14"/>
    <s v="Noman Hashmi"/>
    <n v="11"/>
    <s v="Child"/>
    <s v="Female"/>
    <d v="2023-08-16T00:00:00"/>
    <x v="42"/>
    <n v="78"/>
    <s v="Hypertension"/>
    <n v="485176"/>
    <s v="Yes"/>
    <s v="O+"/>
    <n v="194"/>
    <n v="43"/>
    <n v="36771548597"/>
    <s v="Islamabad"/>
    <s v="Balochistan"/>
  </r>
  <r>
    <n v="1336"/>
    <x v="8"/>
    <s v="Sana Qureshi"/>
    <n v="55"/>
    <s v="Senior Adult"/>
    <s v="Male"/>
    <d v="2023-07-01T00:00:00"/>
    <x v="91"/>
    <n v="78"/>
    <s v="Tuberculosis"/>
    <n v="429724"/>
    <s v="Yes"/>
    <s v="B-"/>
    <n v="198"/>
    <n v="77"/>
    <n v="39118251753"/>
    <s v="Faisalabad"/>
    <s v="Khyber Pakhtunkhwa"/>
  </r>
  <r>
    <n v="1364"/>
    <x v="7"/>
    <s v="Rabia Sheikh"/>
    <n v="46"/>
    <s v="Senior Adult"/>
    <s v="Male"/>
    <d v="2023-05-11T00:00:00"/>
    <x v="92"/>
    <n v="78"/>
    <s v="Hypertension"/>
    <n v="95506"/>
    <s v="No"/>
    <s v="A+"/>
    <n v="165"/>
    <n v="104"/>
    <n v="38674377249"/>
    <s v="Multan"/>
    <s v="Khyber Pakhtunkhwa"/>
  </r>
  <r>
    <n v="1758"/>
    <x v="4"/>
    <s v="Usman Qureshi"/>
    <n v="94"/>
    <s v="Senior Adult"/>
    <s v="Female"/>
    <d v="2023-07-05T00:00:00"/>
    <x v="129"/>
    <n v="78"/>
    <s v="Hypertension"/>
    <n v="112181"/>
    <s v="Yes"/>
    <s v="O+"/>
    <n v="145"/>
    <n v="43"/>
    <n v="35991395757"/>
    <s v="Multan"/>
    <s v="Khyber Pakhtunkhwa"/>
  </r>
  <r>
    <n v="1888"/>
    <x v="13"/>
    <s v="Noman Zahid"/>
    <n v="65"/>
    <s v="Senior Adult"/>
    <s v="Female"/>
    <d v="2023-04-25T00:00:00"/>
    <x v="124"/>
    <n v="78"/>
    <s v="Tuberculosis"/>
    <n v="281646"/>
    <s v="Yes"/>
    <s v="B-"/>
    <n v="152"/>
    <n v="96"/>
    <n v="33466344872"/>
    <s v="Islamabad"/>
    <s v="Sindh"/>
  </r>
  <r>
    <n v="3"/>
    <x v="8"/>
    <s v="Hira Ansari"/>
    <n v="64"/>
    <s v="Senior Adult"/>
    <s v="Male"/>
    <d v="2023-01-05T00:00:00"/>
    <x v="301"/>
    <n v="79"/>
    <s v="Diabetes"/>
    <n v="280817"/>
    <s v="Yes"/>
    <s v="A-"/>
    <n v="185"/>
    <n v="111"/>
    <n v="31638461648"/>
    <s v="Karachi"/>
    <s v="Khyber Pakhtunkhwa"/>
  </r>
  <r>
    <n v="9"/>
    <x v="3"/>
    <s v="Ibrahim Rehman"/>
    <n v="47"/>
    <s v="Senior Adult"/>
    <s v="Female"/>
    <d v="2023-04-01T00:00:00"/>
    <x v="143"/>
    <n v="79"/>
    <s v="Cancer"/>
    <n v="280944"/>
    <s v="Yes"/>
    <s v="O+"/>
    <n v="168"/>
    <n v="55"/>
    <n v="36974354659"/>
    <s v="Multan"/>
    <s v="Balochistan"/>
  </r>
  <r>
    <n v="666"/>
    <x v="5"/>
    <s v="Usman Niazi"/>
    <n v="24"/>
    <s v="Young Adult"/>
    <s v="Female"/>
    <d v="2023-05-15T00:00:00"/>
    <x v="184"/>
    <n v="79"/>
    <s v="Cancer"/>
    <n v="248544"/>
    <s v="No"/>
    <s v="B+"/>
    <n v="200"/>
    <n v="51"/>
    <n v="33975238025"/>
    <s v="Lahore"/>
    <s v="Sindh"/>
  </r>
  <r>
    <n v="677"/>
    <x v="10"/>
    <s v="Fatima Hashmi"/>
    <n v="95"/>
    <s v="Senior Adult"/>
    <s v="Female"/>
    <d v="2023-06-01T00:00:00"/>
    <x v="251"/>
    <n v="79"/>
    <s v="Diabetes"/>
    <n v="196294"/>
    <s v="Yes"/>
    <s v="B+"/>
    <n v="167"/>
    <n v="42"/>
    <n v="33316870217"/>
    <s v="Faisalabad"/>
    <s v="Balochistan"/>
  </r>
  <r>
    <n v="1683"/>
    <x v="4"/>
    <s v="Usman Mughal"/>
    <n v="87"/>
    <s v="Senior Adult"/>
    <s v="Male"/>
    <d v="2023-08-01T00:00:00"/>
    <x v="30"/>
    <n v="79"/>
    <s v="Diabetes"/>
    <n v="62818"/>
    <s v="No"/>
    <s v="A+"/>
    <n v="156"/>
    <n v="103"/>
    <n v="39334769834"/>
    <s v="Multan"/>
    <s v="Punjab"/>
  </r>
  <r>
    <n v="1997"/>
    <x v="10"/>
    <s v="Usman Khan"/>
    <n v="28"/>
    <s v="Young Adult"/>
    <s v="Female"/>
    <d v="2023-05-07T00:00:00"/>
    <x v="171"/>
    <n v="79"/>
    <s v="Diabetes"/>
    <n v="495301"/>
    <s v="Yes"/>
    <s v="O+"/>
    <n v="177"/>
    <n v="80"/>
    <n v="31581509478"/>
    <s v="Multan"/>
    <s v="Punjab"/>
  </r>
  <r>
    <n v="2"/>
    <x v="0"/>
    <s v="Mahnoor Qureshi"/>
    <n v="96"/>
    <s v="Senior Adult"/>
    <s v="Female"/>
    <d v="2023-01-18T00:00:00"/>
    <x v="245"/>
    <n v="80"/>
    <s v="COVID-19"/>
    <n v="220466"/>
    <s v="No"/>
    <s v="O+"/>
    <n v="196"/>
    <n v="117"/>
    <n v="36007550511"/>
    <s v="Rawalpindi"/>
    <s v="Punjab"/>
  </r>
  <r>
    <n v="1603"/>
    <x v="2"/>
    <s v="Fatima Siddiqui"/>
    <n v="96"/>
    <s v="Senior Adult"/>
    <s v="Male"/>
    <d v="2023-08-02T00:00:00"/>
    <x v="62"/>
    <n v="80"/>
    <s v="COVID-19"/>
    <n v="333738"/>
    <s v="No"/>
    <s v="AB+"/>
    <n v="184"/>
    <n v="81"/>
    <n v="37396472353"/>
    <s v="Multan"/>
    <s v="Khyber Pakhtunkhwa"/>
  </r>
  <r>
    <n v="1731"/>
    <x v="13"/>
    <s v="Amina Tariq"/>
    <n v="61"/>
    <s v="Senior Adult"/>
    <s v="Male"/>
    <d v="2023-06-25T00:00:00"/>
    <x v="156"/>
    <n v="80"/>
    <s v="COVID-19"/>
    <n v="6622"/>
    <s v="No"/>
    <s v="A+"/>
    <n v="175"/>
    <n v="72"/>
    <n v="34009981280"/>
    <s v="Lahore"/>
    <s v="Sindh"/>
  </r>
  <r>
    <n v="541"/>
    <x v="7"/>
    <s v="Junaid Hashmi"/>
    <n v="12"/>
    <s v="Child"/>
    <s v="Female"/>
    <d v="2023-08-25T00:00:00"/>
    <x v="77"/>
    <n v="81"/>
    <s v="Malaria"/>
    <n v="477279"/>
    <s v="No"/>
    <s v="B+"/>
    <n v="141"/>
    <n v="41"/>
    <n v="34165984965"/>
    <s v="Faisalabad"/>
    <s v="Sindh"/>
  </r>
  <r>
    <n v="691"/>
    <x v="7"/>
    <s v="Sana Syed"/>
    <n v="10"/>
    <s v="Child"/>
    <s v="Male"/>
    <d v="2023-08-22T00:00:00"/>
    <x v="86"/>
    <n v="81"/>
    <s v="Malaria"/>
    <n v="136046"/>
    <s v="Yes"/>
    <s v="O+"/>
    <n v="167"/>
    <n v="61"/>
    <n v="37147205542"/>
    <s v="Faisalabad"/>
    <s v="Punjab"/>
  </r>
  <r>
    <n v="799"/>
    <x v="5"/>
    <s v="Noman Raja"/>
    <n v="29"/>
    <s v="Young Adult"/>
    <s v="Male"/>
    <d v="2023-07-05T00:00:00"/>
    <x v="100"/>
    <n v="81"/>
    <s v="Tuberculosis"/>
    <n v="421087"/>
    <s v="No"/>
    <s v="AB+"/>
    <n v="166"/>
    <n v="87"/>
    <n v="38011604894"/>
    <s v="Karachi"/>
    <s v="Punjab"/>
  </r>
  <r>
    <n v="1309"/>
    <x v="4"/>
    <s v="Fahad Butt"/>
    <n v="75"/>
    <s v="Senior Adult"/>
    <s v="Female"/>
    <d v="2023-05-21T00:00:00"/>
    <x v="82"/>
    <n v="81"/>
    <s v="Malaria"/>
    <n v="90443"/>
    <s v="Yes"/>
    <s v="AB+"/>
    <n v="165"/>
    <n v="120"/>
    <n v="33692349283"/>
    <s v="Islamabad"/>
    <s v="Balochistan"/>
  </r>
  <r>
    <n v="1492"/>
    <x v="4"/>
    <s v="Amina Khan"/>
    <n v="11"/>
    <s v="Child"/>
    <s v="Female"/>
    <d v="2023-07-20T00:00:00"/>
    <x v="84"/>
    <n v="81"/>
    <s v="Cancer"/>
    <n v="422777"/>
    <s v="No"/>
    <s v="O-"/>
    <n v="171"/>
    <n v="90"/>
    <n v="36282040985"/>
    <s v="Islamabad"/>
    <s v="Sindh"/>
  </r>
  <r>
    <n v="1599"/>
    <x v="1"/>
    <s v="Sara Sheikh"/>
    <n v="68"/>
    <s v="Senior Adult"/>
    <s v="Male"/>
    <d v="2023-05-19T00:00:00"/>
    <x v="99"/>
    <n v="81"/>
    <s v="Hypertension"/>
    <n v="58798"/>
    <s v="Yes"/>
    <s v="O-"/>
    <n v="151"/>
    <n v="52"/>
    <n v="39045046834"/>
    <s v="Faisalabad"/>
    <s v="Punjab"/>
  </r>
  <r>
    <n v="59"/>
    <x v="8"/>
    <s v="Saad Mughal"/>
    <n v="53"/>
    <s v="Senior Adult"/>
    <s v="Male"/>
    <d v="2023-07-13T00:00:00"/>
    <x v="48"/>
    <n v="82"/>
    <s v="Cancer"/>
    <n v="173654"/>
    <s v="No"/>
    <s v="A+"/>
    <n v="190"/>
    <n v="54"/>
    <n v="38747173758"/>
    <s v="Multan"/>
    <s v="Balochistan"/>
  </r>
  <r>
    <n v="379"/>
    <x v="11"/>
    <s v="Fatima Raja"/>
    <n v="79"/>
    <s v="Senior Adult"/>
    <s v="Female"/>
    <d v="2023-07-26T00:00:00"/>
    <x v="57"/>
    <n v="82"/>
    <s v="Tuberculosis"/>
    <n v="361243"/>
    <s v="Yes"/>
    <s v="O-"/>
    <n v="144"/>
    <n v="60"/>
    <n v="37982020073"/>
    <s v="Lahore"/>
    <s v="Punjab"/>
  </r>
  <r>
    <n v="465"/>
    <x v="3"/>
    <s v="Saad Abbasi"/>
    <n v="57"/>
    <s v="Senior Adult"/>
    <s v="Male"/>
    <d v="2023-10-01T00:00:00"/>
    <x v="27"/>
    <n v="82"/>
    <s v="COVID-19"/>
    <n v="162806"/>
    <s v="Yes"/>
    <s v="AB-"/>
    <n v="197"/>
    <n v="86"/>
    <n v="38675608553"/>
    <s v="Lahore"/>
    <s v="Punjab"/>
  </r>
  <r>
    <n v="615"/>
    <x v="13"/>
    <s v="Daniyal Rizvi"/>
    <n v="6"/>
    <s v="Child"/>
    <s v="Female"/>
    <d v="2023-05-02T00:00:00"/>
    <x v="159"/>
    <n v="82"/>
    <s v="Diabetes"/>
    <n v="207408"/>
    <s v="No"/>
    <s v="O+"/>
    <n v="166"/>
    <n v="119"/>
    <n v="33990378824"/>
    <s v="Islamabad"/>
    <s v="Punjab"/>
  </r>
  <r>
    <n v="640"/>
    <x v="1"/>
    <s v="Iqra Khan"/>
    <n v="14"/>
    <s v="Teenager"/>
    <s v="Male"/>
    <d v="2023-07-25T00:00:00"/>
    <x v="169"/>
    <n v="82"/>
    <s v="Malaria"/>
    <n v="276893"/>
    <s v="Yes"/>
    <s v="A-"/>
    <n v="169"/>
    <n v="75"/>
    <n v="32619118357"/>
    <s v="Islamabad"/>
    <s v="Khyber Pakhtunkhwa"/>
  </r>
  <r>
    <n v="1013"/>
    <x v="11"/>
    <s v="Fatima Ashraf"/>
    <n v="50"/>
    <s v="Senior Adult"/>
    <s v="Male"/>
    <d v="2023-02-16T00:00:00"/>
    <x v="180"/>
    <n v="82"/>
    <s v="Diabetes"/>
    <n v="366538"/>
    <s v="Yes"/>
    <s v="AB+"/>
    <n v="191"/>
    <n v="71"/>
    <n v="37728214203"/>
    <s v="Rawalpindi"/>
    <s v="Sindh"/>
  </r>
  <r>
    <n v="1579"/>
    <x v="2"/>
    <s v="Junaid Ansari"/>
    <n v="5"/>
    <s v="Child"/>
    <s v="Female"/>
    <d v="2023-05-04T00:00:00"/>
    <x v="171"/>
    <n v="82"/>
    <s v="Hypertension"/>
    <n v="332330"/>
    <s v="No"/>
    <s v="O-"/>
    <n v="183"/>
    <n v="58"/>
    <n v="36651330665"/>
    <s v="Faisalabad"/>
    <s v="Balochistan"/>
  </r>
  <r>
    <n v="1749"/>
    <x v="10"/>
    <s v="Junaid Rehman"/>
    <n v="98"/>
    <s v="Senior Adult"/>
    <s v="Female"/>
    <d v="2023-04-02T00:00:00"/>
    <x v="165"/>
    <n v="82"/>
    <s v="Malaria"/>
    <n v="241364"/>
    <s v="Yes"/>
    <s v="AB-"/>
    <n v="179"/>
    <n v="90"/>
    <n v="39904848002"/>
    <s v="Multan"/>
    <s v="Sindh"/>
  </r>
  <r>
    <n v="1915"/>
    <x v="14"/>
    <s v="Daniyal Butt"/>
    <n v="28"/>
    <s v="Young Adult"/>
    <s v="Male"/>
    <d v="2023-04-15T00:00:00"/>
    <x v="141"/>
    <n v="82"/>
    <s v="Hypertension"/>
    <n v="13040"/>
    <s v="No"/>
    <s v="O+"/>
    <n v="200"/>
    <n v="65"/>
    <n v="32677492469"/>
    <s v="Faisalabad"/>
    <s v="Sindh"/>
  </r>
  <r>
    <n v="134"/>
    <x v="9"/>
    <s v="Sana Raja"/>
    <n v="32"/>
    <s v="Middle-Aged Adults"/>
    <s v="Male"/>
    <d v="2023-01-12T00:00:00"/>
    <x v="194"/>
    <n v="83"/>
    <s v="Diabetes"/>
    <n v="152692"/>
    <s v="Yes"/>
    <s v="O+"/>
    <n v="150"/>
    <n v="40"/>
    <n v="38548211583"/>
    <s v="Peshawar"/>
    <s v="Sindh"/>
  </r>
  <r>
    <n v="673"/>
    <x v="13"/>
    <s v="Mahnoor Sheikh"/>
    <n v="84"/>
    <s v="Senior Adult"/>
    <s v="Male"/>
    <d v="2023-08-27T00:00:00"/>
    <x v="11"/>
    <n v="83"/>
    <s v="Diabetes"/>
    <n v="346296"/>
    <s v="Yes"/>
    <s v="A+"/>
    <n v="175"/>
    <n v="42"/>
    <n v="32164294158"/>
    <s v="Rawalpindi"/>
    <s v="Khyber Pakhtunkhwa"/>
  </r>
  <r>
    <n v="735"/>
    <x v="1"/>
    <s v="Sara Zahid"/>
    <n v="24"/>
    <s v="Young Adult"/>
    <s v="Female"/>
    <d v="2023-02-18T00:00:00"/>
    <x v="191"/>
    <n v="83"/>
    <s v="Diabetes"/>
    <n v="396464"/>
    <s v="Yes"/>
    <s v="A+"/>
    <n v="162"/>
    <n v="91"/>
    <n v="34923353454"/>
    <s v="Rawalpindi"/>
    <s v="Balochistan"/>
  </r>
  <r>
    <n v="1783"/>
    <x v="10"/>
    <s v="Noman Niazi"/>
    <n v="25"/>
    <s v="Young Adult"/>
    <s v="Female"/>
    <d v="2023-08-25T00:00:00"/>
    <x v="53"/>
    <n v="83"/>
    <s v="Tuberculosis"/>
    <n v="58001"/>
    <s v="Yes"/>
    <s v="A-"/>
    <n v="160"/>
    <n v="93"/>
    <n v="36346606219"/>
    <s v="Lahore"/>
    <s v="Punjab"/>
  </r>
  <r>
    <n v="283"/>
    <x v="1"/>
    <s v="Aisha Butt"/>
    <n v="86"/>
    <s v="Senior Adult"/>
    <s v="Female"/>
    <d v="2023-04-12T00:00:00"/>
    <x v="161"/>
    <n v="84"/>
    <s v="Tuberculosis"/>
    <n v="40924"/>
    <s v="Yes"/>
    <s v="O-"/>
    <n v="149"/>
    <n v="113"/>
    <n v="31697935091"/>
    <s v="Quetta"/>
    <s v="Sindh"/>
  </r>
  <r>
    <n v="410"/>
    <x v="4"/>
    <s v="Bushra Gilani"/>
    <n v="66"/>
    <s v="Senior Adult"/>
    <s v="Female"/>
    <d v="2023-07-16T00:00:00"/>
    <x v="101"/>
    <n v="84"/>
    <s v="COVID-19"/>
    <n v="196162"/>
    <s v="Yes"/>
    <s v="A-"/>
    <n v="192"/>
    <n v="67"/>
    <n v="39891716652"/>
    <s v="Lahore"/>
    <s v="Balochistan"/>
  </r>
  <r>
    <n v="926"/>
    <x v="14"/>
    <s v="Rabia Butt"/>
    <n v="52"/>
    <s v="Senior Adult"/>
    <s v="Male"/>
    <d v="2023-08-12T00:00:00"/>
    <x v="64"/>
    <n v="84"/>
    <s v="Hypertension"/>
    <n v="51832"/>
    <s v="No"/>
    <s v="A+"/>
    <n v="161"/>
    <n v="57"/>
    <n v="33161930479"/>
    <s v="Lahore"/>
    <s v="Balochistan"/>
  </r>
  <r>
    <n v="1032"/>
    <x v="4"/>
    <s v="Usman Siddiqui"/>
    <n v="15"/>
    <s v="Teenager"/>
    <s v="Male"/>
    <d v="2023-07-09T00:00:00"/>
    <x v="93"/>
    <n v="84"/>
    <s v="Cancer"/>
    <n v="361215"/>
    <s v="No"/>
    <s v="A+"/>
    <n v="153"/>
    <n v="50"/>
    <n v="32697475991"/>
    <s v="Rawalpindi"/>
    <s v="Sindh"/>
  </r>
  <r>
    <n v="1179"/>
    <x v="12"/>
    <s v="Fatima Rizvi"/>
    <n v="65"/>
    <s v="Senior Adult"/>
    <s v="Male"/>
    <d v="2023-05-05T00:00:00"/>
    <x v="92"/>
    <n v="84"/>
    <s v="Malaria"/>
    <n v="181782"/>
    <s v="No"/>
    <s v="AB+"/>
    <n v="156"/>
    <n v="105"/>
    <n v="32364239951"/>
    <s v="Faisalabad"/>
    <s v="Punjab"/>
  </r>
  <r>
    <n v="1260"/>
    <x v="13"/>
    <s v="Bushra Rehman"/>
    <n v="99"/>
    <s v="Senior Adult"/>
    <s v="Female"/>
    <d v="2023-09-01T00:00:00"/>
    <x v="6"/>
    <n v="84"/>
    <s v="Cancer"/>
    <n v="322924"/>
    <s v="No"/>
    <s v="A-"/>
    <n v="193"/>
    <n v="90"/>
    <n v="38313210226"/>
    <s v="Rawalpindi"/>
    <s v="Khyber Pakhtunkhwa"/>
  </r>
  <r>
    <n v="1576"/>
    <x v="0"/>
    <s v="Ibrahim Shah"/>
    <n v="47"/>
    <s v="Senior Adult"/>
    <s v="Male"/>
    <d v="2023-01-27T00:00:00"/>
    <x v="235"/>
    <n v="84"/>
    <s v="COVID-19"/>
    <n v="105278"/>
    <s v="Yes"/>
    <s v="A-"/>
    <n v="197"/>
    <n v="63"/>
    <n v="35348961776"/>
    <s v="Rawalpindi"/>
    <s v="Punjab"/>
  </r>
  <r>
    <n v="1928"/>
    <x v="11"/>
    <s v="Fatima Jafri"/>
    <n v="10"/>
    <s v="Child"/>
    <s v="Male"/>
    <d v="2023-04-24T00:00:00"/>
    <x v="108"/>
    <n v="84"/>
    <s v="Diabetes"/>
    <n v="338051"/>
    <s v="Yes"/>
    <s v="O-"/>
    <n v="151"/>
    <n v="114"/>
    <n v="33048852220"/>
    <s v="Faisalabad"/>
    <s v="Khyber Pakhtunkhwa"/>
  </r>
  <r>
    <n v="366"/>
    <x v="13"/>
    <s v="Sara Tariq"/>
    <n v="95"/>
    <s v="Senior Adult"/>
    <s v="Female"/>
    <d v="2023-04-13T00:00:00"/>
    <x v="233"/>
    <n v="85"/>
    <s v="Tuberculosis"/>
    <n v="188777"/>
    <s v="Yes"/>
    <s v="A-"/>
    <n v="140"/>
    <n v="108"/>
    <n v="37179252301"/>
    <s v="Islamabad"/>
    <s v="Punjab"/>
  </r>
  <r>
    <n v="1175"/>
    <x v="12"/>
    <s v="Hira Sheikh"/>
    <n v="6"/>
    <s v="Child"/>
    <s v="Male"/>
    <d v="2023-01-18T00:00:00"/>
    <x v="273"/>
    <n v="85"/>
    <s v="COVID-19"/>
    <n v="332496"/>
    <s v="Yes"/>
    <s v="A-"/>
    <n v="173"/>
    <n v="56"/>
    <n v="37567063469"/>
    <s v="Rawalpindi"/>
    <s v="Sindh"/>
  </r>
  <r>
    <n v="45"/>
    <x v="11"/>
    <s v="Noman Gilani"/>
    <n v="67"/>
    <s v="Senior Adult"/>
    <s v="Female"/>
    <d v="2023-01-07T00:00:00"/>
    <x v="232"/>
    <n v="86"/>
    <s v="Cancer"/>
    <n v="220322"/>
    <s v="No"/>
    <s v="A-"/>
    <n v="174"/>
    <n v="40"/>
    <n v="36737943039"/>
    <s v="Quetta"/>
    <s v="Balochistan"/>
  </r>
  <r>
    <n v="1384"/>
    <x v="3"/>
    <s v="Junaid Hashmi"/>
    <n v="41"/>
    <s v="Middle-Aged Adults"/>
    <s v="Female"/>
    <d v="2023-02-25T00:00:00"/>
    <x v="185"/>
    <n v="86"/>
    <s v="Diabetes"/>
    <n v="129688"/>
    <s v="No"/>
    <s v="AB-"/>
    <n v="189"/>
    <n v="108"/>
    <n v="33421931737"/>
    <s v="Karachi"/>
    <s v="Khyber Pakhtunkhwa"/>
  </r>
  <r>
    <n v="1540"/>
    <x v="14"/>
    <s v="Bushra Malik"/>
    <n v="4"/>
    <s v="Child"/>
    <s v="Male"/>
    <d v="2023-02-17T00:00:00"/>
    <x v="173"/>
    <n v="86"/>
    <s v="Malaria"/>
    <n v="476248"/>
    <s v="Yes"/>
    <s v="O+"/>
    <n v="157"/>
    <n v="97"/>
    <n v="39870320891"/>
    <s v="Rawalpindi"/>
    <s v="Punjab"/>
  </r>
  <r>
    <n v="8"/>
    <x v="2"/>
    <s v="Saad Syed"/>
    <n v="38"/>
    <s v="Middle-Aged Adults"/>
    <s v="Male"/>
    <d v="2023-08-11T00:00:00"/>
    <x v="41"/>
    <n v="87"/>
    <s v="Tuberculosis"/>
    <n v="288330"/>
    <s v="No"/>
    <s v="O+"/>
    <n v="189"/>
    <n v="100"/>
    <n v="38955847547"/>
    <s v="Peshawar"/>
    <s v="Punjab"/>
  </r>
  <r>
    <n v="272"/>
    <x v="1"/>
    <s v="Khadija Jafri"/>
    <n v="13"/>
    <s v="Teenager"/>
    <s v="Female"/>
    <d v="2023-08-17T00:00:00"/>
    <x v="32"/>
    <n v="87"/>
    <s v="COVID-19"/>
    <n v="447394"/>
    <s v="Yes"/>
    <s v="A-"/>
    <n v="193"/>
    <n v="104"/>
    <n v="31239983781"/>
    <s v="Quetta"/>
    <s v="Khyber Pakhtunkhwa"/>
  </r>
  <r>
    <n v="888"/>
    <x v="14"/>
    <s v="Sadia Jafri"/>
    <n v="85"/>
    <s v="Senior Adult"/>
    <s v="Male"/>
    <d v="2023-07-24T00:00:00"/>
    <x v="30"/>
    <n v="87"/>
    <s v="Cancer"/>
    <n v="461160"/>
    <s v="No"/>
    <s v="A+"/>
    <n v="149"/>
    <n v="41"/>
    <n v="35886859711"/>
    <s v="Peshawar"/>
    <s v="Sindh"/>
  </r>
  <r>
    <n v="1020"/>
    <x v="7"/>
    <s v="Mahnoor Syed"/>
    <n v="74"/>
    <s v="Senior Adult"/>
    <s v="Female"/>
    <d v="2023-08-25T00:00:00"/>
    <x v="81"/>
    <n v="87"/>
    <s v="Tuberculosis"/>
    <n v="402123"/>
    <s v="No"/>
    <s v="B+"/>
    <n v="151"/>
    <n v="106"/>
    <n v="35677049193"/>
    <s v="Multan"/>
    <s v="Punjab"/>
  </r>
  <r>
    <n v="1487"/>
    <x v="2"/>
    <s v="Noman Kazmi"/>
    <n v="14"/>
    <s v="Teenager"/>
    <s v="Male"/>
    <d v="2023-07-23T00:00:00"/>
    <x v="198"/>
    <n v="87"/>
    <s v="Cancer"/>
    <n v="347742"/>
    <s v="Yes"/>
    <s v="O-"/>
    <n v="200"/>
    <n v="89"/>
    <n v="34137404183"/>
    <s v="Quetta"/>
    <s v="Sindh"/>
  </r>
  <r>
    <n v="68"/>
    <x v="8"/>
    <s v="Saad Zahid"/>
    <n v="89"/>
    <s v="Senior Adult"/>
    <s v="Male"/>
    <d v="2023-09-11T00:00:00"/>
    <x v="5"/>
    <n v="88"/>
    <s v="Cancer"/>
    <n v="81513"/>
    <s v="Yes"/>
    <s v="A+"/>
    <n v="186"/>
    <n v="91"/>
    <n v="38732319727"/>
    <s v="Karachi"/>
    <s v="Khyber Pakhtunkhwa"/>
  </r>
  <r>
    <n v="777"/>
    <x v="1"/>
    <s v="Sadia Farooqi"/>
    <n v="84"/>
    <s v="Senior Adult"/>
    <s v="Male"/>
    <d v="2023-09-05T00:00:00"/>
    <x v="33"/>
    <n v="88"/>
    <s v="Diabetes"/>
    <n v="254519"/>
    <s v="No"/>
    <s v="O+"/>
    <n v="165"/>
    <n v="71"/>
    <n v="33554440821"/>
    <s v="Faisalabad"/>
    <s v="Punjab"/>
  </r>
  <r>
    <n v="804"/>
    <x v="10"/>
    <s v="Bushra Rehman"/>
    <n v="99"/>
    <s v="Senior Adult"/>
    <s v="Male"/>
    <d v="2023-04-12T00:00:00"/>
    <x v="118"/>
    <n v="88"/>
    <s v="Diabetes"/>
    <n v="450492"/>
    <s v="Yes"/>
    <s v="O-"/>
    <n v="158"/>
    <n v="109"/>
    <n v="37955186996"/>
    <s v="Faisalabad"/>
    <s v="Khyber Pakhtunkhwa"/>
  </r>
  <r>
    <n v="545"/>
    <x v="2"/>
    <s v="Amina Khan"/>
    <n v="6"/>
    <s v="Child"/>
    <s v="Male"/>
    <d v="2023-05-19T00:00:00"/>
    <x v="75"/>
    <n v="89"/>
    <s v="Hypertension"/>
    <n v="24909"/>
    <s v="No"/>
    <s v="AB+"/>
    <n v="198"/>
    <n v="74"/>
    <n v="38405693219"/>
    <s v="Karachi"/>
    <s v="Balochistan"/>
  </r>
  <r>
    <n v="1164"/>
    <x v="10"/>
    <s v="Bushra Siddiqui"/>
    <n v="80"/>
    <s v="Senior Adult"/>
    <s v="Female"/>
    <d v="2023-03-10T00:00:00"/>
    <x v="151"/>
    <n v="89"/>
    <s v="Diabetes"/>
    <n v="57031"/>
    <s v="No"/>
    <s v="O+"/>
    <n v="181"/>
    <n v="101"/>
    <n v="37180036572"/>
    <s v="Karachi"/>
    <s v="Balochistan"/>
  </r>
  <r>
    <n v="670"/>
    <x v="12"/>
    <s v="Daniyal Jafri"/>
    <n v="9"/>
    <s v="Child"/>
    <s v="Female"/>
    <d v="2023-04-10T00:00:00"/>
    <x v="118"/>
    <n v="90"/>
    <s v="Malaria"/>
    <n v="284730"/>
    <s v="Yes"/>
    <s v="O+"/>
    <n v="162"/>
    <n v="113"/>
    <n v="38542486945"/>
    <s v="Peshawar"/>
    <s v="Sindh"/>
  </r>
  <r>
    <n v="733"/>
    <x v="10"/>
    <s v="Amina Mughal"/>
    <n v="52"/>
    <s v="Senior Adult"/>
    <s v="Male"/>
    <d v="2023-02-05T00:00:00"/>
    <x v="183"/>
    <n v="90"/>
    <s v="Tuberculosis"/>
    <n v="275048"/>
    <s v="Yes"/>
    <s v="AB-"/>
    <n v="190"/>
    <n v="51"/>
    <n v="36376671595"/>
    <s v="Islamabad"/>
    <s v="Khyber Pakhtunkhwa"/>
  </r>
  <r>
    <n v="1057"/>
    <x v="2"/>
    <s v="Ibrahim Butt"/>
    <n v="58"/>
    <s v="Senior Adult"/>
    <s v="Female"/>
    <d v="2023-03-25T00:00:00"/>
    <x v="165"/>
    <n v="90"/>
    <s v="Malaria"/>
    <n v="88853"/>
    <s v="Yes"/>
    <s v="B-"/>
    <n v="169"/>
    <n v="73"/>
    <n v="31862489740"/>
    <s v="Rawalpindi"/>
    <s v="Sindh"/>
  </r>
  <r>
    <n v="1087"/>
    <x v="7"/>
    <s v="Junaid Syed"/>
    <n v="30"/>
    <s v="Young Adult"/>
    <s v="Female"/>
    <d v="2023-02-25T00:00:00"/>
    <x v="252"/>
    <n v="90"/>
    <s v="Cancer"/>
    <n v="374003"/>
    <s v="Yes"/>
    <s v="AB-"/>
    <n v="160"/>
    <n v="57"/>
    <n v="37860839723"/>
    <s v="Multan"/>
    <s v="Balochistan"/>
  </r>
  <r>
    <n v="1740"/>
    <x v="5"/>
    <s v="Ahmed Rehman"/>
    <n v="70"/>
    <s v="Senior Adult"/>
    <s v="Female"/>
    <d v="2023-02-06T00:00:00"/>
    <x v="257"/>
    <n v="90"/>
    <s v="Tuberculosis"/>
    <n v="70463"/>
    <s v="No"/>
    <s v="A-"/>
    <n v="186"/>
    <n v="90"/>
    <n v="37154280090"/>
    <s v="Lahore"/>
    <s v="Balochistan"/>
  </r>
  <r>
    <n v="1304"/>
    <x v="10"/>
    <s v="Saad Abbasi"/>
    <n v="17"/>
    <s v="Teenager"/>
    <s v="Male"/>
    <d v="2023-07-23T00:00:00"/>
    <x v="126"/>
    <n v="91"/>
    <s v="Cancer"/>
    <n v="314488"/>
    <s v="No"/>
    <s v="O-"/>
    <n v="165"/>
    <n v="83"/>
    <n v="32597413012"/>
    <s v="Islamabad"/>
    <s v="Sindh"/>
  </r>
  <r>
    <n v="1626"/>
    <x v="1"/>
    <s v="Amina Raja"/>
    <n v="30"/>
    <s v="Young Adult"/>
    <s v="Female"/>
    <d v="2023-01-11T00:00:00"/>
    <x v="196"/>
    <n v="91"/>
    <s v="Malaria"/>
    <n v="304887"/>
    <s v="No"/>
    <s v="AB-"/>
    <n v="162"/>
    <n v="60"/>
    <n v="31748435897"/>
    <s v="Faisalabad"/>
    <s v="Sindh"/>
  </r>
  <r>
    <n v="1831"/>
    <x v="2"/>
    <s v="Ahmed Mughal"/>
    <n v="74"/>
    <s v="Senior Adult"/>
    <s v="Female"/>
    <d v="2023-05-03T00:00:00"/>
    <x v="184"/>
    <n v="91"/>
    <s v="Malaria"/>
    <n v="222578"/>
    <s v="Yes"/>
    <s v="AB+"/>
    <n v="147"/>
    <n v="49"/>
    <n v="31617468208"/>
    <s v="Multan"/>
    <s v="Balochistan"/>
  </r>
  <r>
    <n v="904"/>
    <x v="13"/>
    <s v="Sara Farooqi"/>
    <n v="32"/>
    <s v="Middle-Aged Adults"/>
    <s v="Female"/>
    <d v="2023-02-17T00:00:00"/>
    <x v="172"/>
    <n v="92"/>
    <s v="Malaria"/>
    <n v="242717"/>
    <s v="No"/>
    <s v="A-"/>
    <n v="172"/>
    <n v="44"/>
    <n v="36230366537"/>
    <s v="Multan"/>
    <s v="Punjab"/>
  </r>
  <r>
    <n v="1966"/>
    <x v="7"/>
    <s v="Amina Abbasi"/>
    <n v="17"/>
    <s v="Teenager"/>
    <s v="Female"/>
    <d v="2023-03-16T00:00:00"/>
    <x v="302"/>
    <n v="92"/>
    <s v="Tuberculosis"/>
    <n v="143449"/>
    <s v="Yes"/>
    <s v="A-"/>
    <n v="198"/>
    <n v="114"/>
    <n v="39085095649"/>
    <s v="Peshawar"/>
    <s v="Balochistan"/>
  </r>
  <r>
    <n v="1155"/>
    <x v="8"/>
    <s v="Sara Siddiqui"/>
    <n v="84"/>
    <s v="Senior Adult"/>
    <s v="Male"/>
    <d v="2023-02-06T00:00:00"/>
    <x v="187"/>
    <n v="93"/>
    <s v="Cancer"/>
    <n v="421932"/>
    <s v="No"/>
    <s v="A-"/>
    <n v="185"/>
    <n v="74"/>
    <n v="34352095711"/>
    <s v="Peshawar"/>
    <s v="Sindh"/>
  </r>
  <r>
    <n v="1197"/>
    <x v="0"/>
    <s v="Khadija Shah"/>
    <n v="43"/>
    <s v="Middle-Aged Adults"/>
    <s v="Male"/>
    <d v="2023-08-19T00:00:00"/>
    <x v="43"/>
    <n v="94"/>
    <s v="Hypertension"/>
    <n v="299010"/>
    <s v="Yes"/>
    <s v="B-"/>
    <n v="190"/>
    <n v="86"/>
    <n v="33727741303"/>
    <s v="Karachi"/>
    <s v="Sindh"/>
  </r>
  <r>
    <n v="617"/>
    <x v="0"/>
    <s v="Saad Sheikh"/>
    <n v="13"/>
    <s v="Teenager"/>
    <s v="Male"/>
    <d v="2023-07-05T00:00:00"/>
    <x v="101"/>
    <n v="95"/>
    <s v="COVID-19"/>
    <n v="486362"/>
    <s v="Yes"/>
    <s v="B-"/>
    <n v="200"/>
    <n v="70"/>
    <n v="35318017158"/>
    <s v="Peshawar"/>
    <s v="Balochistan"/>
  </r>
  <r>
    <n v="1213"/>
    <x v="4"/>
    <s v="Sana Shah"/>
    <n v="32"/>
    <s v="Middle-Aged Adults"/>
    <s v="Male"/>
    <d v="2023-04-23T00:00:00"/>
    <x v="96"/>
    <n v="95"/>
    <s v="Tuberculosis"/>
    <n v="166222"/>
    <s v="No"/>
    <s v="A-"/>
    <n v="176"/>
    <n v="101"/>
    <n v="39509323451"/>
    <s v="Faisalabad"/>
    <s v="Sindh"/>
  </r>
  <r>
    <n v="1843"/>
    <x v="3"/>
    <s v="Hassan Gilani"/>
    <n v="43"/>
    <s v="Middle-Aged Adults"/>
    <s v="Female"/>
    <d v="2023-05-02T00:00:00"/>
    <x v="83"/>
    <n v="95"/>
    <s v="Diabetes"/>
    <n v="7968"/>
    <s v="Yes"/>
    <s v="O+"/>
    <n v="177"/>
    <n v="53"/>
    <n v="39729996167"/>
    <s v="Multan"/>
    <s v="Sindh"/>
  </r>
  <r>
    <n v="21"/>
    <x v="11"/>
    <s v="Erum Qureshi"/>
    <n v="48"/>
    <s v="Senior Adult"/>
    <s v="Female"/>
    <d v="2023-04-26T00:00:00"/>
    <x v="127"/>
    <n v="97"/>
    <s v="Tuberculosis"/>
    <n v="136678"/>
    <s v="Yes"/>
    <s v="O-"/>
    <n v="192"/>
    <n v="78"/>
    <n v="39083716975"/>
    <s v="Karachi"/>
    <s v="Punjab"/>
  </r>
  <r>
    <n v="189"/>
    <x v="10"/>
    <s v="Junaid Siddiqui"/>
    <n v="33"/>
    <s v="Middle-Aged Adults"/>
    <s v="Female"/>
    <d v="2023-06-17T00:00:00"/>
    <x v="74"/>
    <n v="97"/>
    <s v="Hypertension"/>
    <n v="266102"/>
    <s v="Yes"/>
    <s v="B+"/>
    <n v="199"/>
    <n v="70"/>
    <n v="38241012967"/>
    <s v="Peshawar"/>
    <s v="Punjab"/>
  </r>
  <r>
    <n v="894"/>
    <x v="7"/>
    <s v="Ali Gilani"/>
    <n v="66"/>
    <s v="Senior Adult"/>
    <s v="Male"/>
    <d v="2023-02-06T00:00:00"/>
    <x v="173"/>
    <n v="97"/>
    <s v="Malaria"/>
    <n v="412651"/>
    <s v="Yes"/>
    <s v="O+"/>
    <n v="144"/>
    <n v="81"/>
    <n v="38297173255"/>
    <s v="Rawalpindi"/>
    <s v="Sindh"/>
  </r>
  <r>
    <n v="928"/>
    <x v="0"/>
    <s v="Sara Abbasi"/>
    <n v="78"/>
    <s v="Senior Adult"/>
    <s v="Female"/>
    <d v="2023-02-19T00:00:00"/>
    <x v="179"/>
    <n v="97"/>
    <s v="Cancer"/>
    <n v="251469"/>
    <s v="Yes"/>
    <s v="O+"/>
    <n v="168"/>
    <n v="44"/>
    <n v="36392060577"/>
    <s v="Rawalpindi"/>
    <s v="Punjab"/>
  </r>
  <r>
    <n v="996"/>
    <x v="12"/>
    <s v="Iqra Gilani"/>
    <n v="42"/>
    <s v="Middle-Aged Adults"/>
    <s v="Male"/>
    <d v="2023-06-07T00:00:00"/>
    <x v="132"/>
    <n v="97"/>
    <s v="Hypertension"/>
    <n v="228110"/>
    <s v="Yes"/>
    <s v="B+"/>
    <n v="192"/>
    <n v="68"/>
    <n v="35587898322"/>
    <s v="Rawalpindi"/>
    <s v="Balochistan"/>
  </r>
  <r>
    <n v="1165"/>
    <x v="4"/>
    <s v="Bushra Gilani"/>
    <n v="86"/>
    <s v="Senior Adult"/>
    <s v="Female"/>
    <d v="2023-08-04T00:00:00"/>
    <x v="109"/>
    <n v="97"/>
    <s v="COVID-19"/>
    <n v="219009"/>
    <s v="No"/>
    <s v="AB-"/>
    <n v="192"/>
    <n v="118"/>
    <n v="38422204778"/>
    <s v="Quetta"/>
    <s v="Balochistan"/>
  </r>
  <r>
    <n v="1404"/>
    <x v="14"/>
    <s v="Rabia Rizvi"/>
    <n v="70"/>
    <s v="Senior Adult"/>
    <s v="Male"/>
    <d v="2023-01-04T00:00:00"/>
    <x v="218"/>
    <n v="97"/>
    <s v="Malaria"/>
    <n v="132751"/>
    <s v="No"/>
    <s v="O-"/>
    <n v="158"/>
    <n v="97"/>
    <n v="33324101474"/>
    <s v="Peshawar"/>
    <s v="Sindh"/>
  </r>
  <r>
    <n v="1967"/>
    <x v="7"/>
    <s v="Iqra Butt"/>
    <n v="31"/>
    <s v="Middle-Aged Adults"/>
    <s v="Female"/>
    <d v="2023-04-10T00:00:00"/>
    <x v="259"/>
    <n v="97"/>
    <s v="Diabetes"/>
    <n v="124779"/>
    <s v="Yes"/>
    <s v="A+"/>
    <n v="180"/>
    <n v="53"/>
    <n v="31334085514"/>
    <s v="Multan"/>
    <s v="Balochistan"/>
  </r>
  <r>
    <n v="130"/>
    <x v="1"/>
    <s v="Fahad Syed"/>
    <n v="44"/>
    <s v="Middle-Aged Adults"/>
    <s v="Male"/>
    <d v="2023-09-13T00:00:00"/>
    <x v="8"/>
    <n v="98"/>
    <s v="Diabetes"/>
    <n v="29417"/>
    <s v="Yes"/>
    <s v="AB+"/>
    <n v="193"/>
    <n v="90"/>
    <n v="39259032505"/>
    <s v="Lahore"/>
    <s v="Balochistan"/>
  </r>
  <r>
    <n v="1044"/>
    <x v="1"/>
    <s v="Asad Ansari"/>
    <n v="75"/>
    <s v="Senior Adult"/>
    <s v="Female"/>
    <d v="2023-07-19T00:00:00"/>
    <x v="28"/>
    <n v="98"/>
    <s v="Cancer"/>
    <n v="494598"/>
    <s v="Yes"/>
    <s v="B+"/>
    <n v="140"/>
    <n v="77"/>
    <n v="33166166571"/>
    <s v="Faisalabad"/>
    <s v="Balochistan"/>
  </r>
  <r>
    <n v="1647"/>
    <x v="0"/>
    <s v="Mahnoor Niazi"/>
    <n v="26"/>
    <s v="Young Adult"/>
    <s v="Male"/>
    <d v="2023-07-01T00:00:00"/>
    <x v="39"/>
    <n v="98"/>
    <s v="Malaria"/>
    <n v="463632"/>
    <s v="No"/>
    <s v="AB-"/>
    <n v="170"/>
    <n v="98"/>
    <n v="39106027286"/>
    <s v="Peshawar"/>
    <s v="Khyber Pakhtunkhwa"/>
  </r>
  <r>
    <n v="1737"/>
    <x v="1"/>
    <s v="Aisha Jafri"/>
    <n v="77"/>
    <s v="Senior Adult"/>
    <s v="Male"/>
    <d v="2023-08-09T00:00:00"/>
    <x v="56"/>
    <n v="98"/>
    <s v="Tuberculosis"/>
    <n v="83792"/>
    <s v="No"/>
    <s v="B-"/>
    <n v="188"/>
    <n v="111"/>
    <n v="39151398891"/>
    <s v="Karachi"/>
    <s v="Balochistan"/>
  </r>
  <r>
    <n v="1841"/>
    <x v="3"/>
    <s v="Mahnoor Rizvi"/>
    <n v="17"/>
    <s v="Teenager"/>
    <s v="Female"/>
    <d v="2023-02-26T00:00:00"/>
    <x v="208"/>
    <n v="98"/>
    <s v="Cancer"/>
    <n v="197177"/>
    <s v="Yes"/>
    <s v="B-"/>
    <n v="164"/>
    <n v="66"/>
    <n v="32742432774"/>
    <s v="Quetta"/>
    <s v="Khyber Pakhtunkhwa"/>
  </r>
  <r>
    <n v="39"/>
    <x v="1"/>
    <s v="Bushra Rehman"/>
    <n v="16"/>
    <s v="Teenager"/>
    <s v="Female"/>
    <d v="2023-07-11T00:00:00"/>
    <x v="198"/>
    <n v="99"/>
    <s v="Cancer"/>
    <n v="89942"/>
    <s v="Yes"/>
    <s v="O+"/>
    <n v="156"/>
    <n v="106"/>
    <n v="33958314916"/>
    <s v="Karachi"/>
    <s v="Khyber Pakhtunkhwa"/>
  </r>
  <r>
    <n v="450"/>
    <x v="3"/>
    <s v="Erum Zahid"/>
    <n v="9"/>
    <s v="Child"/>
    <s v="Male"/>
    <d v="2023-01-05T00:00:00"/>
    <x v="288"/>
    <n v="99"/>
    <s v="COVID-19"/>
    <n v="26980"/>
    <s v="Yes"/>
    <s v="B+"/>
    <n v="150"/>
    <n v="77"/>
    <n v="32056842877"/>
    <s v="Rawalpindi"/>
    <s v="Khyber Pakhtunkhwa"/>
  </r>
  <r>
    <n v="623"/>
    <x v="1"/>
    <s v="Ali Shah"/>
    <n v="78"/>
    <s v="Senior Adult"/>
    <s v="Female"/>
    <d v="2023-09-16T00:00:00"/>
    <x v="7"/>
    <n v="99"/>
    <s v="COVID-19"/>
    <n v="326382"/>
    <s v="No"/>
    <s v="O-"/>
    <n v="198"/>
    <n v="44"/>
    <n v="32894394810"/>
    <s v="Islamabad"/>
    <s v="Balochistan"/>
  </r>
  <r>
    <n v="988"/>
    <x v="2"/>
    <s v="Noman Khan"/>
    <n v="63"/>
    <s v="Senior Adult"/>
    <s v="Female"/>
    <d v="2023-01-14T00:00:00"/>
    <x v="206"/>
    <n v="99"/>
    <s v="COVID-19"/>
    <n v="218849"/>
    <s v="Yes"/>
    <s v="O+"/>
    <n v="173"/>
    <n v="65"/>
    <n v="38113543046"/>
    <s v="Karachi"/>
    <s v="Sindh"/>
  </r>
  <r>
    <n v="1454"/>
    <x v="6"/>
    <s v="Fahad Chaudhry"/>
    <n v="98"/>
    <s v="Senior Adult"/>
    <s v="Female"/>
    <d v="2023-06-09T00:00:00"/>
    <x v="61"/>
    <n v="99"/>
    <s v="Cancer"/>
    <n v="285370"/>
    <s v="Yes"/>
    <s v="O+"/>
    <n v="143"/>
    <n v="60"/>
    <n v="39512995959"/>
    <s v="Quetta"/>
    <s v="Punjab"/>
  </r>
  <r>
    <n v="1672"/>
    <x v="6"/>
    <s v="Rabia Abbasi"/>
    <n v="6"/>
    <s v="Child"/>
    <s v="Male"/>
    <d v="2023-08-01T00:00:00"/>
    <x v="16"/>
    <n v="99"/>
    <s v="Cancer"/>
    <n v="20988"/>
    <s v="No"/>
    <s v="B+"/>
    <n v="195"/>
    <n v="60"/>
    <n v="32935366372"/>
    <s v="Multan"/>
    <s v="Sindh"/>
  </r>
  <r>
    <n v="1932"/>
    <x v="5"/>
    <s v="Bushra Ansari"/>
    <n v="79"/>
    <s v="Senior Adult"/>
    <s v="Male"/>
    <d v="2023-08-26T00:00:00"/>
    <x v="50"/>
    <n v="99"/>
    <s v="Cancer"/>
    <n v="223977"/>
    <s v="No"/>
    <s v="A+"/>
    <n v="176"/>
    <n v="44"/>
    <n v="32088618261"/>
    <s v="Quetta"/>
    <s v="Punjab"/>
  </r>
  <r>
    <n v="488"/>
    <x v="9"/>
    <s v="Ali Shah"/>
    <n v="62"/>
    <s v="Senior Adult"/>
    <s v="Female"/>
    <d v="2023-01-25T00:00:00"/>
    <x v="168"/>
    <n v="100"/>
    <s v="Malaria"/>
    <n v="414216"/>
    <s v="Yes"/>
    <s v="AB+"/>
    <n v="184"/>
    <n v="69"/>
    <n v="38174646009"/>
    <s v="Karachi"/>
    <s v="Balochistan"/>
  </r>
  <r>
    <n v="1021"/>
    <x v="7"/>
    <s v="Amina Gilani"/>
    <n v="71"/>
    <s v="Senior Adult"/>
    <s v="Female"/>
    <d v="2023-05-15T00:00:00"/>
    <x v="178"/>
    <n v="100"/>
    <s v="COVID-19"/>
    <n v="359036"/>
    <s v="No"/>
    <s v="AB-"/>
    <n v="148"/>
    <n v="54"/>
    <n v="31039340873"/>
    <s v="Multan"/>
    <s v="Punjab"/>
  </r>
  <r>
    <n v="1148"/>
    <x v="5"/>
    <s v="Bushra Raja"/>
    <n v="40"/>
    <s v="Middle-Aged Adults"/>
    <s v="Female"/>
    <d v="2023-01-26T00:00:00"/>
    <x v="183"/>
    <n v="100"/>
    <s v="COVID-19"/>
    <n v="208064"/>
    <s v="No"/>
    <s v="O-"/>
    <n v="154"/>
    <n v="78"/>
    <n v="32399087594"/>
    <s v="Quetta"/>
    <s v="Khyber Pakhtunkhwa"/>
  </r>
  <r>
    <n v="599"/>
    <x v="3"/>
    <s v="Bushra Sheikh"/>
    <n v="29"/>
    <s v="Young Adult"/>
    <s v="Male"/>
    <d v="2023-08-13T00:00:00"/>
    <x v="14"/>
    <n v="101"/>
    <s v="Hypertension"/>
    <n v="280679"/>
    <s v="Yes"/>
    <s v="AB+"/>
    <n v="195"/>
    <n v="95"/>
    <n v="33410301425"/>
    <s v="Lahore"/>
    <s v="Punjab"/>
  </r>
  <r>
    <n v="698"/>
    <x v="5"/>
    <s v="Sara Farooqi"/>
    <n v="23"/>
    <s v="Young Adult"/>
    <s v="Male"/>
    <d v="2023-02-14T00:00:00"/>
    <x v="252"/>
    <n v="101"/>
    <s v="COVID-19"/>
    <n v="271771"/>
    <s v="No"/>
    <s v="B+"/>
    <n v="147"/>
    <n v="68"/>
    <n v="37360199347"/>
    <s v="Multan"/>
    <s v="Khyber Pakhtunkhwa"/>
  </r>
  <r>
    <n v="718"/>
    <x v="12"/>
    <s v="Aisha Khan"/>
    <n v="98"/>
    <s v="Senior Adult"/>
    <s v="Male"/>
    <d v="2023-02-07T00:00:00"/>
    <x v="149"/>
    <n v="101"/>
    <s v="Tuberculosis"/>
    <n v="136022"/>
    <s v="No"/>
    <s v="A-"/>
    <n v="194"/>
    <n v="98"/>
    <n v="33988215468"/>
    <s v="Peshawar"/>
    <s v="Balochistan"/>
  </r>
  <r>
    <n v="899"/>
    <x v="7"/>
    <s v="Fatima Butt"/>
    <n v="57"/>
    <s v="Senior Adult"/>
    <s v="Male"/>
    <d v="2023-04-26T00:00:00"/>
    <x v="83"/>
    <n v="101"/>
    <s v="Diabetes"/>
    <n v="487097"/>
    <s v="No"/>
    <s v="A-"/>
    <n v="178"/>
    <n v="93"/>
    <n v="38004645206"/>
    <s v="Islamabad"/>
    <s v="Khyber Pakhtunkhwa"/>
  </r>
  <r>
    <n v="1038"/>
    <x v="13"/>
    <s v="Erum Hussain"/>
    <n v="6"/>
    <s v="Child"/>
    <s v="Female"/>
    <d v="2023-08-22T00:00:00"/>
    <x v="52"/>
    <n v="101"/>
    <s v="Diabetes"/>
    <n v="90973"/>
    <s v="Yes"/>
    <s v="AB-"/>
    <n v="198"/>
    <n v="64"/>
    <n v="38366048190"/>
    <s v="Rawalpindi"/>
    <s v="Balochistan"/>
  </r>
  <r>
    <n v="1195"/>
    <x v="3"/>
    <s v="Daniyal Rizvi"/>
    <n v="69"/>
    <s v="Senior Adult"/>
    <s v="Female"/>
    <d v="2023-05-24T00:00:00"/>
    <x v="87"/>
    <n v="101"/>
    <s v="Cancer"/>
    <n v="35031"/>
    <s v="Yes"/>
    <s v="B+"/>
    <n v="181"/>
    <n v="69"/>
    <n v="32451272770"/>
    <s v="Faisalabad"/>
    <s v="Sindh"/>
  </r>
  <r>
    <n v="1378"/>
    <x v="6"/>
    <s v="Amina Chaudhry"/>
    <n v="61"/>
    <s v="Senior Adult"/>
    <s v="Female"/>
    <d v="2023-06-19T00:00:00"/>
    <x v="130"/>
    <n v="101"/>
    <s v="Tuberculosis"/>
    <n v="416812"/>
    <s v="No"/>
    <s v="O+"/>
    <n v="188"/>
    <n v="88"/>
    <n v="37504737818"/>
    <s v="Multan"/>
    <s v="Punjab"/>
  </r>
  <r>
    <n v="1475"/>
    <x v="7"/>
    <s v="Hira Khan"/>
    <n v="88"/>
    <s v="Senior Adult"/>
    <s v="Female"/>
    <d v="2023-07-06T00:00:00"/>
    <x v="169"/>
    <n v="101"/>
    <s v="Cancer"/>
    <n v="65157"/>
    <s v="Yes"/>
    <s v="A+"/>
    <n v="144"/>
    <n v="94"/>
    <n v="35997226463"/>
    <s v="Multan"/>
    <s v="Khyber Pakhtunkhwa"/>
  </r>
  <r>
    <n v="1774"/>
    <x v="2"/>
    <s v="Hassan Malik"/>
    <n v="53"/>
    <s v="Senior Adult"/>
    <s v="Female"/>
    <d v="2023-02-15T00:00:00"/>
    <x v="179"/>
    <n v="101"/>
    <s v="Diabetes"/>
    <n v="400437"/>
    <s v="No"/>
    <s v="A+"/>
    <n v="198"/>
    <n v="62"/>
    <n v="37879640972"/>
    <s v="Karachi"/>
    <s v="Khyber Pakhtunkhwa"/>
  </r>
  <r>
    <n v="1890"/>
    <x v="14"/>
    <s v="Daniyal Farooqi"/>
    <n v="87"/>
    <s v="Senior Adult"/>
    <s v="Male"/>
    <d v="2023-08-14T00:00:00"/>
    <x v="59"/>
    <n v="101"/>
    <s v="Malaria"/>
    <n v="11362"/>
    <s v="No"/>
    <s v="B+"/>
    <n v="149"/>
    <n v="61"/>
    <n v="35891546693"/>
    <s v="Multan"/>
    <s v="Balochistan"/>
  </r>
  <r>
    <n v="78"/>
    <x v="0"/>
    <s v="Maryam Tariq"/>
    <n v="1"/>
    <s v="Babies"/>
    <s v="Female"/>
    <d v="2023-02-09T00:00:00"/>
    <x v="185"/>
    <n v="102"/>
    <s v="Diabetes"/>
    <n v="168998"/>
    <s v="No"/>
    <s v="AB-"/>
    <n v="169"/>
    <n v="49"/>
    <n v="38881211139"/>
    <s v="Karachi"/>
    <s v="Punjab"/>
  </r>
  <r>
    <n v="1037"/>
    <x v="4"/>
    <s v="Sana Jafri"/>
    <n v="97"/>
    <s v="Senior Adult"/>
    <s v="Male"/>
    <d v="2023-05-09T00:00:00"/>
    <x v="251"/>
    <n v="102"/>
    <s v="Diabetes"/>
    <n v="73487"/>
    <s v="No"/>
    <s v="O+"/>
    <n v="183"/>
    <n v="86"/>
    <n v="33203551638"/>
    <s v="Islamabad"/>
    <s v="Balochistan"/>
  </r>
  <r>
    <n v="1055"/>
    <x v="8"/>
    <s v="Fatima Chaudhry"/>
    <n v="57"/>
    <s v="Senior Adult"/>
    <s v="Male"/>
    <d v="2023-02-28T00:00:00"/>
    <x v="135"/>
    <n v="102"/>
    <s v="Hypertension"/>
    <n v="167201"/>
    <s v="No"/>
    <s v="O-"/>
    <n v="200"/>
    <n v="42"/>
    <n v="38299278403"/>
    <s v="Lahore"/>
    <s v="Punjab"/>
  </r>
  <r>
    <n v="1237"/>
    <x v="9"/>
    <s v="Sara Siddiqui"/>
    <n v="49"/>
    <s v="Senior Adult"/>
    <s v="Female"/>
    <d v="2023-02-12T00:00:00"/>
    <x v="164"/>
    <n v="102"/>
    <s v="Cancer"/>
    <n v="260761"/>
    <s v="No"/>
    <s v="B-"/>
    <n v="197"/>
    <n v="66"/>
    <n v="34339993681"/>
    <s v="Multan"/>
    <s v="Punjab"/>
  </r>
  <r>
    <n v="1624"/>
    <x v="7"/>
    <s v="Khadija Siddiqui"/>
    <n v="7"/>
    <s v="Child"/>
    <s v="Female"/>
    <d v="2023-08-24T00:00:00"/>
    <x v="29"/>
    <n v="102"/>
    <s v="COVID-19"/>
    <n v="255763"/>
    <s v="Yes"/>
    <s v="AB-"/>
    <n v="160"/>
    <n v="57"/>
    <n v="35148364648"/>
    <s v="Lahore"/>
    <s v="Balochistan"/>
  </r>
  <r>
    <n v="1645"/>
    <x v="10"/>
    <s v="Ibrahim Rizvi"/>
    <n v="99"/>
    <s v="Senior Adult"/>
    <s v="Female"/>
    <d v="2023-03-28T00:00:00"/>
    <x v="195"/>
    <n v="102"/>
    <s v="Diabetes"/>
    <n v="97629"/>
    <s v="Yes"/>
    <s v="A+"/>
    <n v="151"/>
    <n v="105"/>
    <n v="38335187000"/>
    <s v="Rawalpindi"/>
    <s v="Sindh"/>
  </r>
  <r>
    <n v="1824"/>
    <x v="0"/>
    <s v="Usman Shah"/>
    <n v="75"/>
    <s v="Senior Adult"/>
    <s v="Male"/>
    <d v="2023-06-03T00:00:00"/>
    <x v="156"/>
    <n v="102"/>
    <s v="Cancer"/>
    <n v="226451"/>
    <s v="Yes"/>
    <s v="O-"/>
    <n v="147"/>
    <n v="74"/>
    <n v="33919933987"/>
    <s v="Peshawar"/>
    <s v="Khyber Pakhtunkhwa"/>
  </r>
  <r>
    <n v="406"/>
    <x v="7"/>
    <s v="Noman Farooqi"/>
    <n v="71"/>
    <s v="Senior Adult"/>
    <s v="Male"/>
    <d v="2023-06-17T00:00:00"/>
    <x v="130"/>
    <n v="103"/>
    <s v="Diabetes"/>
    <n v="209183"/>
    <s v="Yes"/>
    <s v="A+"/>
    <n v="172"/>
    <n v="47"/>
    <n v="33015271365"/>
    <s v="Islamabad"/>
    <s v="Balochistan"/>
  </r>
  <r>
    <n v="1343"/>
    <x v="7"/>
    <s v="Daniyal Tariq"/>
    <n v="95"/>
    <s v="Senior Adult"/>
    <s v="Female"/>
    <d v="2023-04-28T00:00:00"/>
    <x v="104"/>
    <n v="103"/>
    <s v="Hypertension"/>
    <n v="185200"/>
    <s v="No"/>
    <s v="O-"/>
    <n v="174"/>
    <n v="51"/>
    <n v="32825440899"/>
    <s v="Karachi"/>
    <s v="Punjab"/>
  </r>
  <r>
    <n v="1619"/>
    <x v="5"/>
    <s v="Ahmed Hussain"/>
    <n v="90"/>
    <s v="Senior Adult"/>
    <s v="Female"/>
    <d v="2023-01-04T00:00:00"/>
    <x v="305"/>
    <n v="103"/>
    <s v="Malaria"/>
    <n v="118812"/>
    <s v="No"/>
    <s v="A+"/>
    <n v="195"/>
    <n v="87"/>
    <n v="33720199649"/>
    <s v="Karachi"/>
    <s v="Sindh"/>
  </r>
  <r>
    <n v="333"/>
    <x v="9"/>
    <s v="Bushra Tariq"/>
    <n v="39"/>
    <s v="Middle-Aged Adults"/>
    <s v="Male"/>
    <d v="2023-02-24T00:00:00"/>
    <x v="250"/>
    <n v="104"/>
    <s v="Cancer"/>
    <n v="397077"/>
    <s v="No"/>
    <s v="A-"/>
    <n v="177"/>
    <n v="111"/>
    <n v="36051012339"/>
    <s v="Peshawar"/>
    <s v="Punjab"/>
  </r>
  <r>
    <n v="1232"/>
    <x v="13"/>
    <s v="Fatima Ashraf"/>
    <n v="42"/>
    <s v="Middle-Aged Adults"/>
    <s v="Female"/>
    <d v="2023-03-22T00:00:00"/>
    <x v="174"/>
    <n v="104"/>
    <s v="Malaria"/>
    <n v="7817"/>
    <s v="No"/>
    <s v="O+"/>
    <n v="147"/>
    <n v="53"/>
    <n v="39215603395"/>
    <s v="Quetta"/>
    <s v="Punjab"/>
  </r>
  <r>
    <n v="1882"/>
    <x v="14"/>
    <s v="Ali Abbasi"/>
    <n v="80"/>
    <s v="Senior Adult"/>
    <s v="Male"/>
    <d v="2023-09-02T00:00:00"/>
    <x v="35"/>
    <n v="104"/>
    <s v="Tuberculosis"/>
    <n v="5978"/>
    <s v="Yes"/>
    <s v="A-"/>
    <n v="176"/>
    <n v="48"/>
    <n v="36166254381"/>
    <s v="Rawalpindi"/>
    <s v="Khyber Pakhtunkhwa"/>
  </r>
  <r>
    <n v="299"/>
    <x v="8"/>
    <s v="Ali Syed"/>
    <n v="8"/>
    <s v="Child"/>
    <s v="Female"/>
    <d v="2023-03-24T00:00:00"/>
    <x v="233"/>
    <n v="105"/>
    <s v="Hypertension"/>
    <n v="320849"/>
    <s v="Yes"/>
    <s v="A-"/>
    <n v="150"/>
    <n v="53"/>
    <n v="31146816122"/>
    <s v="Peshawar"/>
    <s v="Khyber Pakhtunkhwa"/>
  </r>
  <r>
    <n v="403"/>
    <x v="9"/>
    <s v="Fatima Butt"/>
    <n v="79"/>
    <s v="Senior Adult"/>
    <s v="Female"/>
    <d v="2023-07-03T00:00:00"/>
    <x v="57"/>
    <n v="105"/>
    <s v="Diabetes"/>
    <n v="199603"/>
    <s v="No"/>
    <s v="A-"/>
    <n v="187"/>
    <n v="118"/>
    <n v="31708609972"/>
    <s v="Multan"/>
    <s v="Sindh"/>
  </r>
  <r>
    <n v="1269"/>
    <x v="5"/>
    <s v="Ali Rizvi"/>
    <n v="51"/>
    <s v="Senior Adult"/>
    <s v="Female"/>
    <d v="2023-01-12T00:00:00"/>
    <x v="176"/>
    <n v="105"/>
    <s v="Cancer"/>
    <n v="437209"/>
    <s v="No"/>
    <s v="B+"/>
    <n v="143"/>
    <n v="66"/>
    <n v="33834211509"/>
    <s v="Lahore"/>
    <s v="Punjab"/>
  </r>
  <r>
    <n v="1296"/>
    <x v="11"/>
    <s v="Sadia Shah"/>
    <n v="28"/>
    <s v="Young Adult"/>
    <s v="Male"/>
    <d v="2023-03-20T00:00:00"/>
    <x v="215"/>
    <n v="105"/>
    <s v="Diabetes"/>
    <n v="383394"/>
    <s v="Yes"/>
    <s v="A-"/>
    <n v="199"/>
    <n v="79"/>
    <n v="34076074759"/>
    <s v="Peshawar"/>
    <s v="Punjab"/>
  </r>
  <r>
    <n v="1799"/>
    <x v="10"/>
    <s v="Fatima Farooqi"/>
    <n v="33"/>
    <s v="Middle-Aged Adults"/>
    <s v="Female"/>
    <d v="2023-09-06T00:00:00"/>
    <x v="8"/>
    <n v="105"/>
    <s v="Cancer"/>
    <n v="460981"/>
    <s v="Yes"/>
    <s v="A+"/>
    <n v="184"/>
    <n v="61"/>
    <n v="38759617586"/>
    <s v="Islamabad"/>
    <s v="Punjab"/>
  </r>
  <r>
    <n v="479"/>
    <x v="2"/>
    <s v="Erum Kazmi"/>
    <n v="38"/>
    <s v="Middle-Aged Adults"/>
    <s v="Male"/>
    <d v="2023-08-02T00:00:00"/>
    <x v="53"/>
    <n v="106"/>
    <s v="Tuberculosis"/>
    <n v="70020"/>
    <s v="No"/>
    <s v="AB-"/>
    <n v="194"/>
    <n v="46"/>
    <n v="39438049986"/>
    <s v="Karachi"/>
    <s v="Balochistan"/>
  </r>
  <r>
    <n v="1259"/>
    <x v="14"/>
    <s v="Fahad Syed"/>
    <n v="26"/>
    <s v="Young Adult"/>
    <s v="Female"/>
    <d v="2023-02-10T00:00:00"/>
    <x v="179"/>
    <n v="106"/>
    <s v="Malaria"/>
    <n v="49213"/>
    <s v="Yes"/>
    <s v="O-"/>
    <n v="151"/>
    <n v="90"/>
    <n v="33837856875"/>
    <s v="Multan"/>
    <s v="Khyber Pakhtunkhwa"/>
  </r>
  <r>
    <n v="1557"/>
    <x v="4"/>
    <s v="Fatima Khan"/>
    <n v="16"/>
    <s v="Teenager"/>
    <s v="Female"/>
    <d v="2023-05-25T00:00:00"/>
    <x v="73"/>
    <n v="106"/>
    <s v="Tuberculosis"/>
    <n v="162655"/>
    <s v="Yes"/>
    <s v="A-"/>
    <n v="162"/>
    <n v="118"/>
    <n v="33435271225"/>
    <s v="Multan"/>
    <s v="Khyber Pakhtunkhwa"/>
  </r>
  <r>
    <n v="1782"/>
    <x v="5"/>
    <s v="Sara Hussain"/>
    <n v="92"/>
    <s v="Senior Adult"/>
    <s v="Male"/>
    <d v="2023-05-01T00:00:00"/>
    <x v="78"/>
    <n v="106"/>
    <s v="Tuberculosis"/>
    <n v="253468"/>
    <s v="No"/>
    <s v="O+"/>
    <n v="146"/>
    <n v="70"/>
    <n v="34361075004"/>
    <s v="Lahore"/>
    <s v="Sindh"/>
  </r>
  <r>
    <n v="49"/>
    <x v="14"/>
    <s v="Sana Syed"/>
    <n v="16"/>
    <s v="Teenager"/>
    <s v="Female"/>
    <d v="2023-08-18T00:00:00"/>
    <x v="50"/>
    <n v="107"/>
    <s v="Malaria"/>
    <n v="209042"/>
    <s v="Yes"/>
    <s v="B+"/>
    <n v="185"/>
    <n v="91"/>
    <n v="37510400719"/>
    <s v="Islamabad"/>
    <s v="Punjab"/>
  </r>
  <r>
    <n v="1011"/>
    <x v="13"/>
    <s v="Mahnoor Kazmi"/>
    <n v="29"/>
    <s v="Young Adult"/>
    <s v="Male"/>
    <d v="2023-03-19T00:00:00"/>
    <x v="174"/>
    <n v="107"/>
    <s v="Tuberculosis"/>
    <n v="28562"/>
    <s v="Yes"/>
    <s v="B-"/>
    <n v="189"/>
    <n v="92"/>
    <n v="36398545074"/>
    <s v="Multan"/>
    <s v="Khyber Pakhtunkhwa"/>
  </r>
  <r>
    <n v="1221"/>
    <x v="9"/>
    <s v="Sana Qureshi"/>
    <n v="6"/>
    <s v="Child"/>
    <s v="Male"/>
    <d v="2023-08-05T00:00:00"/>
    <x v="81"/>
    <n v="107"/>
    <s v="Tuberculosis"/>
    <n v="499805"/>
    <s v="Yes"/>
    <s v="B-"/>
    <n v="158"/>
    <n v="52"/>
    <n v="32626336361"/>
    <s v="Lahore"/>
    <s v="Khyber Pakhtunkhwa"/>
  </r>
  <r>
    <n v="1238"/>
    <x v="11"/>
    <s v="Rabia Syed"/>
    <n v="98"/>
    <s v="Senior Adult"/>
    <s v="Male"/>
    <d v="2023-08-04T00:00:00"/>
    <x v="9"/>
    <n v="107"/>
    <s v="Malaria"/>
    <n v="112868"/>
    <s v="Yes"/>
    <s v="A-"/>
    <n v="198"/>
    <n v="66"/>
    <n v="39555460521"/>
    <s v="Lahore"/>
    <s v="Khyber Pakhtunkhwa"/>
  </r>
  <r>
    <n v="205"/>
    <x v="7"/>
    <s v="Saad Sheikh"/>
    <n v="33"/>
    <s v="Middle-Aged Adults"/>
    <s v="Male"/>
    <d v="2023-02-23T00:00:00"/>
    <x v="145"/>
    <n v="108"/>
    <s v="COVID-19"/>
    <n v="195281"/>
    <s v="Yes"/>
    <s v="B-"/>
    <n v="162"/>
    <n v="44"/>
    <n v="35494526070"/>
    <s v="Multan"/>
    <s v="Khyber Pakhtunkhwa"/>
  </r>
  <r>
    <n v="674"/>
    <x v="8"/>
    <s v="Noman Rizvi"/>
    <n v="10"/>
    <s v="Child"/>
    <s v="Male"/>
    <d v="2023-04-26T00:00:00"/>
    <x v="175"/>
    <n v="109"/>
    <s v="Hypertension"/>
    <n v="496586"/>
    <s v="Yes"/>
    <s v="O-"/>
    <n v="191"/>
    <n v="69"/>
    <n v="38397615213"/>
    <s v="Rawalpindi"/>
    <s v="Khyber Pakhtunkhwa"/>
  </r>
  <r>
    <n v="683"/>
    <x v="0"/>
    <s v="Ahmed Rehman"/>
    <n v="37"/>
    <s v="Middle-Aged Adults"/>
    <s v="Female"/>
    <d v="2023-03-10T00:00:00"/>
    <x v="204"/>
    <n v="109"/>
    <s v="COVID-19"/>
    <n v="269714"/>
    <s v="Yes"/>
    <s v="AB-"/>
    <n v="162"/>
    <n v="70"/>
    <n v="31385549114"/>
    <s v="Islamabad"/>
    <s v="Punjab"/>
  </r>
  <r>
    <n v="1231"/>
    <x v="10"/>
    <s v="Maryam Hussain"/>
    <n v="92"/>
    <s v="Senior Adult"/>
    <s v="Male"/>
    <d v="2023-01-08T00:00:00"/>
    <x v="176"/>
    <n v="109"/>
    <s v="Diabetes"/>
    <n v="125328"/>
    <s v="Yes"/>
    <s v="AB+"/>
    <n v="183"/>
    <n v="51"/>
    <n v="36217863953"/>
    <s v="Islamabad"/>
    <s v="Punjab"/>
  </r>
  <r>
    <n v="1270"/>
    <x v="14"/>
    <s v="Hira Kazmi"/>
    <n v="62"/>
    <s v="Senior Adult"/>
    <s v="Male"/>
    <d v="2023-07-07T00:00:00"/>
    <x v="212"/>
    <n v="109"/>
    <s v="Cancer"/>
    <n v="128044"/>
    <s v="No"/>
    <s v="A+"/>
    <n v="197"/>
    <n v="64"/>
    <n v="33389873215"/>
    <s v="Multan"/>
    <s v="Khyber Pakhtunkhwa"/>
  </r>
  <r>
    <n v="1396"/>
    <x v="14"/>
    <s v="Sana Rehman"/>
    <n v="43"/>
    <s v="Middle-Aged Adults"/>
    <s v="Male"/>
    <d v="2023-03-09T00:00:00"/>
    <x v="204"/>
    <n v="110"/>
    <s v="Hypertension"/>
    <n v="180806"/>
    <s v="No"/>
    <s v="AB-"/>
    <n v="169"/>
    <n v="96"/>
    <n v="32024548367"/>
    <s v="Rawalpindi"/>
    <s v="Balochistan"/>
  </r>
  <r>
    <n v="1484"/>
    <x v="1"/>
    <s v="Noman Tariq"/>
    <n v="16"/>
    <s v="Teenager"/>
    <s v="Male"/>
    <d v="2023-08-06T00:00:00"/>
    <x v="6"/>
    <n v="110"/>
    <s v="Diabetes"/>
    <n v="186524"/>
    <s v="Yes"/>
    <s v="B-"/>
    <n v="163"/>
    <n v="95"/>
    <n v="36929072262"/>
    <s v="Islamabad"/>
    <s v="Sindh"/>
  </r>
  <r>
    <n v="1858"/>
    <x v="0"/>
    <s v="Ahmed Qureshi"/>
    <n v="65"/>
    <s v="Senior Adult"/>
    <s v="Female"/>
    <d v="2023-01-22T00:00:00"/>
    <x v="191"/>
    <n v="110"/>
    <s v="Diabetes"/>
    <n v="274151"/>
    <s v="Yes"/>
    <s v="O+"/>
    <n v="166"/>
    <n v="71"/>
    <n v="32541571749"/>
    <s v="Faisalabad"/>
    <s v="Punjab"/>
  </r>
  <r>
    <n v="247"/>
    <x v="13"/>
    <s v="Bushra Chaudhry"/>
    <n v="89"/>
    <s v="Senior Adult"/>
    <s v="Male"/>
    <d v="2023-01-06T00:00:00"/>
    <x v="176"/>
    <n v="111"/>
    <s v="Diabetes"/>
    <n v="254359"/>
    <s v="No"/>
    <s v="O+"/>
    <n v="198"/>
    <n v="85"/>
    <n v="31998450569"/>
    <s v="Rawalpindi"/>
    <s v="Khyber Pakhtunkhwa"/>
  </r>
  <r>
    <n v="472"/>
    <x v="8"/>
    <s v="Ali Khan"/>
    <n v="22"/>
    <s v="Young Adult"/>
    <s v="Female"/>
    <d v="2023-02-11T00:00:00"/>
    <x v="181"/>
    <n v="111"/>
    <s v="COVID-19"/>
    <n v="439573"/>
    <s v="Yes"/>
    <s v="B-"/>
    <n v="147"/>
    <n v="80"/>
    <n v="36156991156"/>
    <s v="Lahore"/>
    <s v="Balochistan"/>
  </r>
  <r>
    <n v="587"/>
    <x v="10"/>
    <s v="Ali Kazmi"/>
    <n v="22"/>
    <s v="Young Adult"/>
    <s v="Female"/>
    <d v="2023-04-23T00:00:00"/>
    <x v="128"/>
    <n v="111"/>
    <s v="Malaria"/>
    <n v="297882"/>
    <s v="No"/>
    <s v="B-"/>
    <n v="184"/>
    <n v="119"/>
    <n v="39426238769"/>
    <s v="Karachi"/>
    <s v="Sindh"/>
  </r>
  <r>
    <n v="848"/>
    <x v="10"/>
    <s v="Sana Jafri"/>
    <n v="41"/>
    <s v="Middle-Aged Adults"/>
    <s v="Female"/>
    <d v="2023-01-17T00:00:00"/>
    <x v="226"/>
    <n v="111"/>
    <s v="COVID-19"/>
    <n v="446630"/>
    <s v="Yes"/>
    <s v="B+"/>
    <n v="143"/>
    <n v="88"/>
    <n v="31470324891"/>
    <s v="Multan"/>
    <s v="Khyber Pakhtunkhwa"/>
  </r>
  <r>
    <n v="975"/>
    <x v="10"/>
    <s v="Iqra Siddiqui"/>
    <n v="95"/>
    <s v="Senior Adult"/>
    <s v="Female"/>
    <d v="2023-01-24T00:00:00"/>
    <x v="205"/>
    <n v="111"/>
    <s v="Malaria"/>
    <n v="198145"/>
    <s v="No"/>
    <s v="O+"/>
    <n v="174"/>
    <n v="41"/>
    <n v="35080605919"/>
    <s v="Lahore"/>
    <s v="Balochistan"/>
  </r>
  <r>
    <n v="5"/>
    <x v="0"/>
    <s v="Ali Butt"/>
    <n v="80"/>
    <s v="Senior Adult"/>
    <s v="Male"/>
    <d v="2023-07-06T00:00:00"/>
    <x v="17"/>
    <n v="112"/>
    <s v="Cancer"/>
    <n v="318043"/>
    <s v="Yes"/>
    <s v="A+"/>
    <n v="174"/>
    <n v="112"/>
    <n v="32720530918"/>
    <s v="Karachi"/>
    <s v="Balochistan"/>
  </r>
  <r>
    <n v="506"/>
    <x v="13"/>
    <s v="Fatima Jafri"/>
    <n v="36"/>
    <s v="Middle-Aged Adults"/>
    <s v="Female"/>
    <d v="2023-06-13T00:00:00"/>
    <x v="48"/>
    <n v="112"/>
    <s v="Malaria"/>
    <n v="28125"/>
    <s v="No"/>
    <s v="B+"/>
    <n v="149"/>
    <n v="55"/>
    <n v="35467695277"/>
    <s v="Peshawar"/>
    <s v="Khyber Pakhtunkhwa"/>
  </r>
  <r>
    <n v="552"/>
    <x v="4"/>
    <s v="Amina Hussain"/>
    <n v="64"/>
    <s v="Senior Adult"/>
    <s v="Female"/>
    <d v="2023-06-05T00:00:00"/>
    <x v="45"/>
    <n v="112"/>
    <s v="COVID-19"/>
    <n v="396578"/>
    <s v="No"/>
    <s v="AB+"/>
    <n v="152"/>
    <n v="94"/>
    <n v="31679901493"/>
    <s v="Karachi"/>
    <s v="Punjab"/>
  </r>
  <r>
    <n v="952"/>
    <x v="14"/>
    <s v="Daniyal Syed"/>
    <n v="33"/>
    <s v="Middle-Aged Adults"/>
    <s v="Female"/>
    <d v="2023-06-04T00:00:00"/>
    <x v="100"/>
    <n v="112"/>
    <s v="COVID-19"/>
    <n v="171241"/>
    <s v="No"/>
    <s v="O-"/>
    <n v="197"/>
    <n v="50"/>
    <n v="33227187581"/>
    <s v="Karachi"/>
    <s v="Punjab"/>
  </r>
  <r>
    <n v="1443"/>
    <x v="12"/>
    <s v="Sara Mughal"/>
    <n v="6"/>
    <s v="Child"/>
    <s v="Female"/>
    <d v="2023-05-23T00:00:00"/>
    <x v="132"/>
    <n v="112"/>
    <s v="Hypertension"/>
    <n v="276754"/>
    <s v="No"/>
    <s v="AB+"/>
    <n v="187"/>
    <n v="62"/>
    <n v="36548137729"/>
    <s v="Peshawar"/>
    <s v="Khyber Pakhtunkhwa"/>
  </r>
  <r>
    <n v="319"/>
    <x v="8"/>
    <s v="Sadia Chaudhry"/>
    <n v="47"/>
    <s v="Senior Adult"/>
    <s v="Female"/>
    <d v="2023-04-12T00:00:00"/>
    <x v="269"/>
    <n v="113"/>
    <s v="Diabetes"/>
    <n v="259571"/>
    <s v="Yes"/>
    <s v="O-"/>
    <n v="180"/>
    <n v="93"/>
    <n v="39201825928"/>
    <s v="Rawalpindi"/>
    <s v="Punjab"/>
  </r>
  <r>
    <n v="407"/>
    <x v="12"/>
    <s v="Sadia Jafri"/>
    <n v="25"/>
    <s v="Young Adult"/>
    <s v="Male"/>
    <d v="2023-02-13T00:00:00"/>
    <x v="186"/>
    <n v="113"/>
    <s v="COVID-19"/>
    <n v="359738"/>
    <s v="Yes"/>
    <s v="AB-"/>
    <n v="173"/>
    <n v="51"/>
    <n v="32677278365"/>
    <s v="Quetta"/>
    <s v="Sindh"/>
  </r>
  <r>
    <n v="560"/>
    <x v="1"/>
    <s v="Junaid Kazmi"/>
    <n v="77"/>
    <s v="Senior Adult"/>
    <s v="Male"/>
    <d v="2023-01-13T00:00:00"/>
    <x v="183"/>
    <n v="113"/>
    <s v="Diabetes"/>
    <n v="108874"/>
    <s v="Yes"/>
    <s v="O+"/>
    <n v="143"/>
    <n v="59"/>
    <n v="32879117743"/>
    <s v="Lahore"/>
    <s v="Sindh"/>
  </r>
  <r>
    <n v="1320"/>
    <x v="6"/>
    <s v="Sara Syed"/>
    <n v="6"/>
    <s v="Child"/>
    <s v="Male"/>
    <d v="2023-07-19T00:00:00"/>
    <x v="109"/>
    <n v="113"/>
    <s v="Cancer"/>
    <n v="107859"/>
    <s v="No"/>
    <s v="AB-"/>
    <n v="200"/>
    <n v="92"/>
    <n v="36466666915"/>
    <s v="Multan"/>
    <s v="Punjab"/>
  </r>
  <r>
    <n v="1331"/>
    <x v="8"/>
    <s v="Iqra Siddiqui"/>
    <n v="48"/>
    <s v="Senior Adult"/>
    <s v="Male"/>
    <d v="2023-04-19T00:00:00"/>
    <x v="82"/>
    <n v="113"/>
    <s v="Hypertension"/>
    <n v="367516"/>
    <s v="No"/>
    <s v="B+"/>
    <n v="167"/>
    <n v="72"/>
    <n v="34159716640"/>
    <s v="Peshawar"/>
    <s v="Khyber Pakhtunkhwa"/>
  </r>
  <r>
    <n v="184"/>
    <x v="3"/>
    <s v="Ahmed Chaudhry"/>
    <n v="98"/>
    <s v="Senior Adult"/>
    <s v="Female"/>
    <d v="2023-08-17T00:00:00"/>
    <x v="2"/>
    <n v="114"/>
    <s v="Tuberculosis"/>
    <n v="422640"/>
    <s v="No"/>
    <s v="B+"/>
    <n v="142"/>
    <n v="101"/>
    <n v="38751321050"/>
    <s v="Lahore"/>
    <s v="Punjab"/>
  </r>
  <r>
    <n v="699"/>
    <x v="14"/>
    <s v="Asad Butt"/>
    <n v="19"/>
    <s v="Young Adult"/>
    <s v="Male"/>
    <d v="2023-08-06T00:00:00"/>
    <x v="154"/>
    <n v="114"/>
    <s v="Cancer"/>
    <n v="271918"/>
    <s v="No"/>
    <s v="O-"/>
    <n v="180"/>
    <n v="118"/>
    <n v="39458720101"/>
    <s v="Quetta"/>
    <s v="Balochistan"/>
  </r>
  <r>
    <n v="1483"/>
    <x v="9"/>
    <s v="Sana Malik"/>
    <n v="34"/>
    <s v="Middle-Aged Adults"/>
    <s v="Female"/>
    <d v="2023-06-06T00:00:00"/>
    <x v="130"/>
    <n v="114"/>
    <s v="COVID-19"/>
    <n v="296714"/>
    <s v="No"/>
    <s v="A-"/>
    <n v="177"/>
    <n v="58"/>
    <n v="32654361798"/>
    <s v="Faisalabad"/>
    <s v="Punjab"/>
  </r>
  <r>
    <n v="1916"/>
    <x v="4"/>
    <s v="Daniyal Gilani"/>
    <n v="20"/>
    <s v="Young Adult"/>
    <s v="Male"/>
    <d v="2023-01-02T00:00:00"/>
    <x v="236"/>
    <n v="114"/>
    <s v="Hypertension"/>
    <n v="44050"/>
    <s v="Yes"/>
    <s v="O+"/>
    <n v="195"/>
    <n v="78"/>
    <n v="32560130435"/>
    <s v="Lahore"/>
    <s v="Punjab"/>
  </r>
  <r>
    <n v="1272"/>
    <x v="9"/>
    <s v="Khadija Farooqi"/>
    <n v="7"/>
    <s v="Child"/>
    <s v="Female"/>
    <d v="2023-05-22T00:00:00"/>
    <x v="97"/>
    <n v="115"/>
    <s v="Malaria"/>
    <n v="182695"/>
    <s v="Yes"/>
    <s v="B-"/>
    <n v="181"/>
    <n v="83"/>
    <n v="35771373364"/>
    <s v="Faisalabad"/>
    <s v="Balochistan"/>
  </r>
  <r>
    <n v="1368"/>
    <x v="11"/>
    <s v="Iqra Farooqi"/>
    <n v="67"/>
    <s v="Senior Adult"/>
    <s v="Male"/>
    <d v="2023-08-08T00:00:00"/>
    <x v="52"/>
    <n v="115"/>
    <s v="Diabetes"/>
    <n v="297286"/>
    <s v="No"/>
    <s v="O-"/>
    <n v="160"/>
    <n v="82"/>
    <n v="33928469165"/>
    <s v="Peshawar"/>
    <s v="Punjab"/>
  </r>
  <r>
    <n v="619"/>
    <x v="7"/>
    <s v="Saad Qureshi"/>
    <n v="16"/>
    <s v="Teenager"/>
    <s v="Male"/>
    <d v="2023-08-10T00:00:00"/>
    <x v="29"/>
    <n v="116"/>
    <s v="COVID-19"/>
    <n v="137869"/>
    <s v="Yes"/>
    <s v="B-"/>
    <n v="175"/>
    <n v="93"/>
    <n v="34080619834"/>
    <s v="Quetta"/>
    <s v="Sindh"/>
  </r>
  <r>
    <n v="1721"/>
    <x v="11"/>
    <s v="Bushra Shah"/>
    <n v="23"/>
    <s v="Young Adult"/>
    <s v="Female"/>
    <d v="2023-05-20T00:00:00"/>
    <x v="156"/>
    <n v="116"/>
    <s v="Malaria"/>
    <n v="382161"/>
    <s v="No"/>
    <s v="B-"/>
    <n v="198"/>
    <n v="110"/>
    <n v="31737816197"/>
    <s v="Peshawar"/>
    <s v="Khyber Pakhtunkhwa"/>
  </r>
  <r>
    <n v="96"/>
    <x v="7"/>
    <s v="Hassan Gilani"/>
    <n v="38"/>
    <s v="Middle-Aged Adults"/>
    <s v="Female"/>
    <d v="2023-06-14T00:00:00"/>
    <x v="84"/>
    <n v="117"/>
    <s v="Cancer"/>
    <n v="29098"/>
    <s v="Yes"/>
    <s v="AB+"/>
    <n v="187"/>
    <n v="65"/>
    <n v="32288871088"/>
    <s v="Quetta"/>
    <s v="Balochistan"/>
  </r>
  <r>
    <n v="1743"/>
    <x v="12"/>
    <s v="Noman Rehman"/>
    <n v="71"/>
    <s v="Senior Adult"/>
    <s v="Male"/>
    <d v="2023-02-20T00:00:00"/>
    <x v="306"/>
    <n v="117"/>
    <s v="COVID-19"/>
    <n v="10824"/>
    <s v="No"/>
    <s v="B-"/>
    <n v="156"/>
    <n v="112"/>
    <n v="33536582939"/>
    <s v="Karachi"/>
    <s v="Balochistan"/>
  </r>
  <r>
    <n v="914"/>
    <x v="1"/>
    <s v="Asad Niazi"/>
    <n v="36"/>
    <s v="Middle-Aged Adults"/>
    <s v="Male"/>
    <d v="2023-01-14T00:00:00"/>
    <x v="191"/>
    <n v="118"/>
    <s v="Hypertension"/>
    <n v="402550"/>
    <s v="Yes"/>
    <s v="AB+"/>
    <n v="179"/>
    <n v="66"/>
    <n v="32923282025"/>
    <s v="Quetta"/>
    <s v="Sindh"/>
  </r>
  <r>
    <n v="1889"/>
    <x v="5"/>
    <s v="Fahad Farooqi"/>
    <n v="84"/>
    <s v="Senior Adult"/>
    <s v="Female"/>
    <d v="2023-07-16T00:00:00"/>
    <x v="86"/>
    <n v="118"/>
    <s v="Tuberculosis"/>
    <n v="410271"/>
    <s v="No"/>
    <s v="AB-"/>
    <n v="197"/>
    <n v="43"/>
    <n v="34265194126"/>
    <s v="Rawalpindi"/>
    <s v="Balochistan"/>
  </r>
  <r>
    <n v="298"/>
    <x v="3"/>
    <s v="Ali Shah"/>
    <n v="28"/>
    <s v="Young Adult"/>
    <s v="Female"/>
    <d v="2023-07-13T00:00:00"/>
    <x v="109"/>
    <n v="119"/>
    <s v="COVID-19"/>
    <n v="55034"/>
    <s v="Yes"/>
    <s v="B-"/>
    <n v="177"/>
    <n v="102"/>
    <n v="33217103205"/>
    <s v="Islamabad"/>
    <s v="Balochistan"/>
  </r>
  <r>
    <n v="1470"/>
    <x v="12"/>
    <s v="Sadia Malik"/>
    <n v="4"/>
    <s v="Child"/>
    <s v="Male"/>
    <d v="2023-03-18T00:00:00"/>
    <x v="153"/>
    <n v="119"/>
    <s v="Tuberculosis"/>
    <n v="204501"/>
    <s v="Yes"/>
    <s v="O+"/>
    <n v="183"/>
    <n v="104"/>
    <n v="31058838938"/>
    <s v="Quetta"/>
    <s v="Balochistan"/>
  </r>
  <r>
    <n v="1974"/>
    <x v="4"/>
    <s v="Maryam Rehman"/>
    <n v="18"/>
    <s v="Teenager"/>
    <s v="Female"/>
    <d v="2023-04-14T00:00:00"/>
    <x v="94"/>
    <n v="119"/>
    <s v="Tuberculosis"/>
    <n v="173264"/>
    <s v="No"/>
    <s v="B-"/>
    <n v="196"/>
    <n v="42"/>
    <n v="35311928174"/>
    <s v="Quetta"/>
    <s v="Sindh"/>
  </r>
  <r>
    <n v="16"/>
    <x v="13"/>
    <s v="Saad Abbasi"/>
    <n v="24"/>
    <s v="Young Adult"/>
    <s v="Male"/>
    <d v="2023-08-20T00:00:00"/>
    <x v="24"/>
    <n v="120"/>
    <s v="Malaria"/>
    <n v="213405"/>
    <s v="No"/>
    <s v="A+"/>
    <n v="191"/>
    <n v="62"/>
    <n v="33565813245"/>
    <s v="Peshawar"/>
    <s v="Sindh"/>
  </r>
  <r>
    <n v="738"/>
    <x v="3"/>
    <s v="Hira Sheikh"/>
    <n v="60"/>
    <s v="Senior Adult"/>
    <s v="Male"/>
    <d v="2023-04-05T00:00:00"/>
    <x v="269"/>
    <n v="120"/>
    <s v="COVID-19"/>
    <n v="356659"/>
    <s v="No"/>
    <s v="B+"/>
    <n v="179"/>
    <n v="48"/>
    <n v="39360443434"/>
    <s v="Karachi"/>
    <s v="Sindh"/>
  </r>
  <r>
    <n v="1350"/>
    <x v="5"/>
    <s v="Asad Hussain"/>
    <n v="50"/>
    <s v="Senior Adult"/>
    <s v="Male"/>
    <d v="2023-06-15T00:00:00"/>
    <x v="79"/>
    <n v="120"/>
    <s v="Cancer"/>
    <n v="308320"/>
    <s v="Yes"/>
    <s v="AB+"/>
    <n v="142"/>
    <n v="114"/>
    <n v="39119886927"/>
    <s v="Multan"/>
    <s v="Khyber Pakhtunkhwa"/>
  </r>
  <r>
    <n v="558"/>
    <x v="6"/>
    <s v="Mahnoor Zahid"/>
    <n v="84"/>
    <s v="Senior Adult"/>
    <s v="Male"/>
    <d v="2023-01-26T00:00:00"/>
    <x v="179"/>
    <n v="121"/>
    <s v="Hypertension"/>
    <n v="367028"/>
    <s v="No"/>
    <s v="O+"/>
    <n v="174"/>
    <n v="68"/>
    <n v="35606344048"/>
    <s v="Karachi"/>
    <s v="Punjab"/>
  </r>
  <r>
    <n v="1593"/>
    <x v="13"/>
    <s v="Bushra Gilani"/>
    <n v="91"/>
    <s v="Senior Adult"/>
    <s v="Male"/>
    <d v="2023-03-18T00:00:00"/>
    <x v="108"/>
    <n v="121"/>
    <s v="Malaria"/>
    <n v="390265"/>
    <s v="No"/>
    <s v="B+"/>
    <n v="157"/>
    <n v="120"/>
    <n v="35826885759"/>
    <s v="Lahore"/>
    <s v="Punjab"/>
  </r>
  <r>
    <n v="48"/>
    <x v="11"/>
    <s v="Daniyal Sheikh"/>
    <n v="96"/>
    <s v="Senior Adult"/>
    <s v="Female"/>
    <d v="2023-02-18T00:00:00"/>
    <x v="188"/>
    <n v="122"/>
    <s v="Malaria"/>
    <n v="188819"/>
    <s v="No"/>
    <s v="AB+"/>
    <n v="197"/>
    <n v="79"/>
    <n v="37578310848"/>
    <s v="Lahore"/>
    <s v="Khyber Pakhtunkhwa"/>
  </r>
  <r>
    <n v="442"/>
    <x v="6"/>
    <s v="Aisha Raja"/>
    <n v="27"/>
    <s v="Young Adult"/>
    <s v="Male"/>
    <d v="2023-08-12T00:00:00"/>
    <x v="60"/>
    <n v="122"/>
    <s v="Malaria"/>
    <n v="438526"/>
    <s v="No"/>
    <s v="B+"/>
    <n v="163"/>
    <n v="95"/>
    <n v="31657395769"/>
    <s v="Multan"/>
    <s v="Balochistan"/>
  </r>
  <r>
    <n v="809"/>
    <x v="8"/>
    <s v="Fatima Syed"/>
    <n v="49"/>
    <s v="Senior Adult"/>
    <s v="Female"/>
    <d v="2023-05-05T00:00:00"/>
    <x v="72"/>
    <n v="122"/>
    <s v="Tuberculosis"/>
    <n v="189581"/>
    <s v="Yes"/>
    <s v="A-"/>
    <n v="151"/>
    <n v="59"/>
    <n v="34787011057"/>
    <s v="Rawalpindi"/>
    <s v="Balochistan"/>
  </r>
  <r>
    <n v="1282"/>
    <x v="13"/>
    <s v="Asad Qureshi"/>
    <n v="25"/>
    <s v="Young Adult"/>
    <s v="Male"/>
    <d v="2023-01-10T00:00:00"/>
    <x v="191"/>
    <n v="122"/>
    <s v="Hypertension"/>
    <n v="382646"/>
    <s v="Yes"/>
    <s v="AB-"/>
    <n v="176"/>
    <n v="106"/>
    <n v="35371143944"/>
    <s v="Karachi"/>
    <s v="Balochistan"/>
  </r>
  <r>
    <n v="277"/>
    <x v="9"/>
    <s v="Khadija Qureshi"/>
    <n v="93"/>
    <s v="Senior Adult"/>
    <s v="Female"/>
    <d v="2023-07-10T00:00:00"/>
    <x v="40"/>
    <n v="123"/>
    <s v="Tuberculosis"/>
    <n v="457855"/>
    <s v="Yes"/>
    <s v="O+"/>
    <n v="160"/>
    <n v="87"/>
    <n v="36637831693"/>
    <s v="Peshawar"/>
    <s v="Khyber Pakhtunkhwa"/>
  </r>
  <r>
    <n v="358"/>
    <x v="14"/>
    <s v="Junaid Tariq"/>
    <n v="76"/>
    <s v="Senior Adult"/>
    <s v="Female"/>
    <d v="2023-06-08T00:00:00"/>
    <x v="84"/>
    <n v="123"/>
    <s v="Diabetes"/>
    <n v="493945"/>
    <s v="Yes"/>
    <s v="B+"/>
    <n v="144"/>
    <n v="55"/>
    <n v="39481891990"/>
    <s v="Islamabad"/>
    <s v="Sindh"/>
  </r>
  <r>
    <n v="1439"/>
    <x v="10"/>
    <s v="Aisha Raja"/>
    <n v="50"/>
    <s v="Senior Adult"/>
    <s v="Female"/>
    <d v="2023-01-13T00:00:00"/>
    <x v="304"/>
    <n v="123"/>
    <s v="COVID-19"/>
    <n v="253044"/>
    <s v="No"/>
    <s v="B+"/>
    <n v="177"/>
    <n v="81"/>
    <n v="38785609803"/>
    <s v="Rawalpindi"/>
    <s v="Sindh"/>
  </r>
  <r>
    <n v="1648"/>
    <x v="6"/>
    <s v="Rabia Zahid"/>
    <n v="18"/>
    <s v="Teenager"/>
    <s v="Female"/>
    <d v="2023-07-13T00:00:00"/>
    <x v="12"/>
    <n v="123"/>
    <s v="Diabetes"/>
    <n v="474810"/>
    <s v="Yes"/>
    <s v="O+"/>
    <n v="169"/>
    <n v="44"/>
    <n v="38619980893"/>
    <s v="Faisalabad"/>
    <s v="Khyber Pakhtunkhwa"/>
  </r>
  <r>
    <n v="1651"/>
    <x v="8"/>
    <s v="Maryam Shah"/>
    <n v="97"/>
    <s v="Senior Adult"/>
    <s v="Female"/>
    <d v="2023-07-20T00:00:00"/>
    <x v="81"/>
    <n v="123"/>
    <s v="Cancer"/>
    <n v="74667"/>
    <s v="Yes"/>
    <s v="B-"/>
    <n v="160"/>
    <n v="54"/>
    <n v="31801619260"/>
    <s v="Quetta"/>
    <s v="Punjab"/>
  </r>
  <r>
    <n v="1707"/>
    <x v="1"/>
    <s v="Saad Hashmi"/>
    <n v="11"/>
    <s v="Child"/>
    <s v="Female"/>
    <d v="2023-05-07T00:00:00"/>
    <x v="197"/>
    <n v="123"/>
    <s v="Hypertension"/>
    <n v="341019"/>
    <s v="Yes"/>
    <s v="O-"/>
    <n v="168"/>
    <n v="68"/>
    <n v="32849812226"/>
    <s v="Karachi"/>
    <s v="Khyber Pakhtunkhwa"/>
  </r>
  <r>
    <n v="376"/>
    <x v="6"/>
    <s v="Amina Zahid"/>
    <n v="62"/>
    <s v="Senior Adult"/>
    <s v="Female"/>
    <d v="2023-01-10T00:00:00"/>
    <x v="173"/>
    <n v="124"/>
    <s v="Cancer"/>
    <n v="264686"/>
    <s v="No"/>
    <s v="B+"/>
    <n v="163"/>
    <n v="71"/>
    <n v="31908422317"/>
    <s v="Faisalabad"/>
    <s v="Sindh"/>
  </r>
  <r>
    <n v="396"/>
    <x v="14"/>
    <s v="Aisha Tariq"/>
    <n v="3"/>
    <s v="Child"/>
    <s v="Male"/>
    <d v="2023-04-10T00:00:00"/>
    <x v="128"/>
    <n v="124"/>
    <s v="Cancer"/>
    <n v="344349"/>
    <s v="Yes"/>
    <s v="B-"/>
    <n v="188"/>
    <n v="76"/>
    <n v="31742678553"/>
    <s v="Rawalpindi"/>
    <s v="Balochistan"/>
  </r>
  <r>
    <n v="482"/>
    <x v="12"/>
    <s v="Hassan Abbasi"/>
    <n v="68"/>
    <s v="Senior Adult"/>
    <s v="Female"/>
    <d v="2023-05-17T00:00:00"/>
    <x v="160"/>
    <n v="124"/>
    <s v="Malaria"/>
    <n v="486154"/>
    <s v="Yes"/>
    <s v="AB-"/>
    <n v="199"/>
    <n v="118"/>
    <n v="37756556180"/>
    <s v="Multan"/>
    <s v="Punjab"/>
  </r>
  <r>
    <n v="1105"/>
    <x v="6"/>
    <s v="Amina Butt"/>
    <n v="5"/>
    <s v="Child"/>
    <s v="Female"/>
    <d v="2023-08-20T00:00:00"/>
    <x v="27"/>
    <n v="124"/>
    <s v="Malaria"/>
    <n v="292877"/>
    <s v="No"/>
    <s v="AB+"/>
    <n v="186"/>
    <n v="111"/>
    <n v="38551899293"/>
    <s v="Multan"/>
    <s v="Sindh"/>
  </r>
  <r>
    <n v="654"/>
    <x v="12"/>
    <s v="Sara Hashmi"/>
    <n v="15"/>
    <s v="Teenager"/>
    <s v="Male"/>
    <d v="2023-03-12T00:00:00"/>
    <x v="153"/>
    <n v="125"/>
    <s v="Hypertension"/>
    <n v="337763"/>
    <s v="No"/>
    <s v="B+"/>
    <n v="151"/>
    <n v="107"/>
    <n v="33819228329"/>
    <s v="Peshawar"/>
    <s v="Khyber Pakhtunkhwa"/>
  </r>
  <r>
    <n v="955"/>
    <x v="1"/>
    <s v="Junaid Khan"/>
    <n v="79"/>
    <s v="Senior Adult"/>
    <s v="Male"/>
    <d v="2023-05-14T00:00:00"/>
    <x v="61"/>
    <n v="125"/>
    <s v="Cancer"/>
    <n v="208554"/>
    <s v="No"/>
    <s v="AB+"/>
    <n v="164"/>
    <n v="120"/>
    <n v="34305443961"/>
    <s v="Islamabad"/>
    <s v="Balochistan"/>
  </r>
  <r>
    <n v="1154"/>
    <x v="11"/>
    <s v="Fahad Niazi"/>
    <n v="62"/>
    <s v="Senior Adult"/>
    <s v="Female"/>
    <d v="2023-07-14T00:00:00"/>
    <x v="134"/>
    <n v="126"/>
    <s v="Malaria"/>
    <n v="403217"/>
    <s v="Yes"/>
    <s v="A-"/>
    <n v="140"/>
    <n v="48"/>
    <n v="33820035086"/>
    <s v="Faisalabad"/>
    <s v="Balochistan"/>
  </r>
  <r>
    <n v="135"/>
    <x v="2"/>
    <s v="Hassan Butt"/>
    <n v="89"/>
    <s v="Senior Adult"/>
    <s v="Male"/>
    <d v="2023-01-11T00:00:00"/>
    <x v="167"/>
    <n v="127"/>
    <s v="Hypertension"/>
    <n v="155455"/>
    <s v="Yes"/>
    <s v="AB-"/>
    <n v="179"/>
    <n v="47"/>
    <n v="32123992391"/>
    <s v="Quetta"/>
    <s v="Balochistan"/>
  </r>
  <r>
    <n v="993"/>
    <x v="11"/>
    <s v="Mahnoor Gilani"/>
    <n v="45"/>
    <s v="Middle-Aged Adults"/>
    <s v="Female"/>
    <d v="2023-06-22T00:00:00"/>
    <x v="47"/>
    <n v="127"/>
    <s v="Diabetes"/>
    <n v="440195"/>
    <s v="No"/>
    <s v="A-"/>
    <n v="195"/>
    <n v="44"/>
    <n v="31315294769"/>
    <s v="Multan"/>
    <s v="Punjab"/>
  </r>
  <r>
    <n v="1403"/>
    <x v="12"/>
    <s v="Hira Qureshi"/>
    <n v="24"/>
    <s v="Young Adult"/>
    <s v="Female"/>
    <d v="2023-07-27T00:00:00"/>
    <x v="52"/>
    <n v="127"/>
    <s v="Hypertension"/>
    <n v="71606"/>
    <s v="Yes"/>
    <s v="AB+"/>
    <n v="156"/>
    <n v="62"/>
    <n v="31628504074"/>
    <s v="Rawalpindi"/>
    <s v="Punjab"/>
  </r>
  <r>
    <n v="19"/>
    <x v="10"/>
    <s v="Asad Hussain"/>
    <n v="48"/>
    <s v="Senior Adult"/>
    <s v="Female"/>
    <d v="2023-06-10T00:00:00"/>
    <x v="57"/>
    <n v="128"/>
    <s v="Tuberculosis"/>
    <n v="226564"/>
    <s v="Yes"/>
    <s v="AB-"/>
    <n v="165"/>
    <n v="98"/>
    <n v="36021454937"/>
    <s v="Faisalabad"/>
    <s v="Balochistan"/>
  </r>
  <r>
    <n v="1399"/>
    <x v="1"/>
    <s v="Ali Farooqi"/>
    <n v="97"/>
    <s v="Senior Adult"/>
    <s v="Male"/>
    <d v="2023-03-16T00:00:00"/>
    <x v="111"/>
    <n v="128"/>
    <s v="Diabetes"/>
    <n v="434958"/>
    <s v="No"/>
    <s v="O+"/>
    <n v="143"/>
    <n v="107"/>
    <n v="36716515093"/>
    <s v="Rawalpindi"/>
    <s v="Punjab"/>
  </r>
  <r>
    <n v="1555"/>
    <x v="1"/>
    <s v="Daniyal Jafri"/>
    <n v="33"/>
    <s v="Middle-Aged Adults"/>
    <s v="Female"/>
    <d v="2023-03-20T00:00:00"/>
    <x v="98"/>
    <n v="128"/>
    <s v="Tuberculosis"/>
    <n v="257363"/>
    <s v="No"/>
    <s v="B+"/>
    <n v="156"/>
    <n v="48"/>
    <n v="34087663893"/>
    <s v="Karachi"/>
    <s v="Punjab"/>
  </r>
  <r>
    <n v="1803"/>
    <x v="1"/>
    <s v="Maryam Tariq"/>
    <n v="17"/>
    <s v="Teenager"/>
    <s v="Male"/>
    <d v="2023-07-28T00:00:00"/>
    <x v="50"/>
    <n v="128"/>
    <s v="Hypertension"/>
    <n v="146047"/>
    <s v="No"/>
    <s v="A+"/>
    <n v="199"/>
    <n v="114"/>
    <n v="32646602242"/>
    <s v="Islamabad"/>
    <s v="Balochistan"/>
  </r>
  <r>
    <n v="105"/>
    <x v="5"/>
    <s v="Khadija Malik"/>
    <n v="14"/>
    <s v="Teenager"/>
    <s v="Female"/>
    <d v="2023-01-07T00:00:00"/>
    <x v="304"/>
    <n v="129"/>
    <s v="Cancer"/>
    <n v="111846"/>
    <s v="Yes"/>
    <s v="AB+"/>
    <n v="187"/>
    <n v="52"/>
    <n v="31668014135"/>
    <s v="Peshawar"/>
    <s v="Khyber Pakhtunkhwa"/>
  </r>
  <r>
    <n v="268"/>
    <x v="4"/>
    <s v="Asad Farooqi"/>
    <n v="82"/>
    <s v="Senior Adult"/>
    <s v="Female"/>
    <d v="2023-04-06T00:00:00"/>
    <x v="175"/>
    <n v="129"/>
    <s v="COVID-19"/>
    <n v="307844"/>
    <s v="No"/>
    <s v="O+"/>
    <n v="158"/>
    <n v="50"/>
    <n v="39752711227"/>
    <s v="Islamabad"/>
    <s v="Punjab"/>
  </r>
  <r>
    <n v="419"/>
    <x v="4"/>
    <s v="Saad Tariq"/>
    <n v="41"/>
    <s v="Middle-Aged Adults"/>
    <s v="Male"/>
    <d v="2023-08-05T00:00:00"/>
    <x v="60"/>
    <n v="129"/>
    <s v="Tuberculosis"/>
    <n v="334579"/>
    <s v="No"/>
    <s v="O-"/>
    <n v="178"/>
    <n v="90"/>
    <n v="38140948796"/>
    <s v="Faisalabad"/>
    <s v="Balochistan"/>
  </r>
  <r>
    <n v="855"/>
    <x v="11"/>
    <s v="Aisha Raja"/>
    <n v="42"/>
    <s v="Middle-Aged Adults"/>
    <s v="Female"/>
    <d v="2023-06-04T00:00:00"/>
    <x v="44"/>
    <n v="129"/>
    <s v="Hypertension"/>
    <n v="212036"/>
    <s v="No"/>
    <s v="B-"/>
    <n v="163"/>
    <n v="117"/>
    <n v="31033520828"/>
    <s v="Quetta"/>
    <s v="Khyber Pakhtunkhwa"/>
  </r>
  <r>
    <n v="1109"/>
    <x v="11"/>
    <s v="Bushra Ansari"/>
    <n v="97"/>
    <s v="Senior Adult"/>
    <s v="Female"/>
    <d v="2023-06-04T00:00:00"/>
    <x v="44"/>
    <n v="129"/>
    <s v="Cancer"/>
    <n v="315624"/>
    <s v="Yes"/>
    <s v="AB+"/>
    <n v="171"/>
    <n v="60"/>
    <n v="38760121917"/>
    <s v="Lahore"/>
    <s v="Khyber Pakhtunkhwa"/>
  </r>
  <r>
    <n v="1046"/>
    <x v="4"/>
    <s v="Maryam Jafri"/>
    <n v="41"/>
    <s v="Middle-Aged Adults"/>
    <s v="Female"/>
    <d v="2023-05-18T00:00:00"/>
    <x v="45"/>
    <n v="130"/>
    <s v="Tuberculosis"/>
    <n v="231103"/>
    <s v="No"/>
    <s v="A-"/>
    <n v="182"/>
    <n v="68"/>
    <n v="34435056988"/>
    <s v="Islamabad"/>
    <s v="Punjab"/>
  </r>
  <r>
    <n v="1880"/>
    <x v="12"/>
    <s v="Khadija Zahid"/>
    <n v="4"/>
    <s v="Child"/>
    <s v="Female"/>
    <d v="2023-04-16T00:00:00"/>
    <x v="125"/>
    <n v="130"/>
    <s v="Tuberculosis"/>
    <n v="36972"/>
    <s v="No"/>
    <s v="AB+"/>
    <n v="167"/>
    <n v="48"/>
    <n v="34448450147"/>
    <s v="Karachi"/>
    <s v="Sindh"/>
  </r>
  <r>
    <n v="1925"/>
    <x v="7"/>
    <s v="Ali Ashraf"/>
    <n v="62"/>
    <s v="Senior Adult"/>
    <s v="Female"/>
    <d v="2023-06-16T00:00:00"/>
    <x v="212"/>
    <n v="130"/>
    <s v="Malaria"/>
    <n v="299684"/>
    <s v="No"/>
    <s v="A+"/>
    <n v="142"/>
    <n v="63"/>
    <n v="32700286839"/>
    <s v="Peshawar"/>
    <s v="Sindh"/>
  </r>
  <r>
    <n v="155"/>
    <x v="10"/>
    <s v="Hira Raja"/>
    <n v="43"/>
    <s v="Middle-Aged Adults"/>
    <s v="Male"/>
    <d v="2023-03-23T00:00:00"/>
    <x v="127"/>
    <n v="131"/>
    <s v="Tuberculosis"/>
    <n v="150111"/>
    <s v="Yes"/>
    <s v="AB-"/>
    <n v="198"/>
    <n v="53"/>
    <n v="36861585738"/>
    <s v="Quetta"/>
    <s v="Khyber Pakhtunkhwa"/>
  </r>
  <r>
    <n v="228"/>
    <x v="14"/>
    <s v="Bushra Tariq"/>
    <n v="100"/>
    <s v="Senior Adult"/>
    <s v="Male"/>
    <d v="2023-04-14T00:00:00"/>
    <x v="178"/>
    <n v="131"/>
    <s v="Tuberculosis"/>
    <n v="346916"/>
    <s v="Yes"/>
    <s v="B-"/>
    <n v="182"/>
    <n v="111"/>
    <n v="39304967216"/>
    <s v="Islamabad"/>
    <s v="Balochistan"/>
  </r>
  <r>
    <n v="288"/>
    <x v="2"/>
    <s v="Erum Malik"/>
    <n v="47"/>
    <s v="Senior Adult"/>
    <s v="Male"/>
    <d v="2023-06-06T00:00:00"/>
    <x v="169"/>
    <n v="131"/>
    <s v="Cancer"/>
    <n v="228106"/>
    <s v="Yes"/>
    <s v="B+"/>
    <n v="167"/>
    <n v="88"/>
    <n v="32904136872"/>
    <s v="Quetta"/>
    <s v="Balochistan"/>
  </r>
  <r>
    <n v="1274"/>
    <x v="7"/>
    <s v="Hassan Qureshi"/>
    <n v="37"/>
    <s v="Middle-Aged Adults"/>
    <s v="Female"/>
    <d v="2023-02-21T00:00:00"/>
    <x v="292"/>
    <n v="131"/>
    <s v="Hypertension"/>
    <n v="277636"/>
    <s v="Yes"/>
    <s v="A-"/>
    <n v="186"/>
    <n v="41"/>
    <n v="33346443976"/>
    <s v="Faisalabad"/>
    <s v="Khyber Pakhtunkhwa"/>
  </r>
  <r>
    <n v="1845"/>
    <x v="6"/>
    <s v="Ahmed Hussain"/>
    <n v="18"/>
    <s v="Teenager"/>
    <s v="Male"/>
    <d v="2023-01-14T00:00:00"/>
    <x v="164"/>
    <n v="131"/>
    <s v="Diabetes"/>
    <n v="299113"/>
    <s v="No"/>
    <s v="AB-"/>
    <n v="195"/>
    <n v="82"/>
    <n v="35765851624"/>
    <s v="Peshawar"/>
    <s v="Khyber Pakhtunkhwa"/>
  </r>
  <r>
    <n v="61"/>
    <x v="14"/>
    <s v="Iqra Shah"/>
    <n v="40"/>
    <s v="Middle-Aged Adults"/>
    <s v="Male"/>
    <d v="2023-05-19T00:00:00"/>
    <x v="130"/>
    <n v="132"/>
    <s v="Hypertension"/>
    <n v="454808"/>
    <s v="No"/>
    <s v="B+"/>
    <n v="162"/>
    <n v="40"/>
    <n v="37077699599"/>
    <s v="Islamabad"/>
    <s v="Balochistan"/>
  </r>
  <r>
    <n v="122"/>
    <x v="12"/>
    <s v="Fahad Rehman"/>
    <n v="63"/>
    <s v="Senior Adult"/>
    <s v="Female"/>
    <d v="2023-06-24T00:00:00"/>
    <x v="26"/>
    <n v="132"/>
    <s v="Tuberculosis"/>
    <n v="276459"/>
    <s v="Yes"/>
    <s v="O+"/>
    <n v="175"/>
    <n v="62"/>
    <n v="38228300043"/>
    <s v="Karachi"/>
    <s v="Sindh"/>
  </r>
  <r>
    <n v="423"/>
    <x v="11"/>
    <s v="Iqra Hussain"/>
    <n v="53"/>
    <s v="Senior Adult"/>
    <s v="Female"/>
    <d v="2023-02-06T00:00:00"/>
    <x v="133"/>
    <n v="132"/>
    <s v="COVID-19"/>
    <n v="413161"/>
    <s v="Yes"/>
    <s v="O-"/>
    <n v="173"/>
    <n v="111"/>
    <n v="34265477158"/>
    <s v="Lahore"/>
    <s v="Sindh"/>
  </r>
  <r>
    <n v="569"/>
    <x v="12"/>
    <s v="Ahmed Abbasi"/>
    <n v="3"/>
    <s v="Child"/>
    <s v="Female"/>
    <d v="2023-08-10T00:00:00"/>
    <x v="8"/>
    <n v="132"/>
    <s v="Tuberculosis"/>
    <n v="373124"/>
    <s v="No"/>
    <s v="B+"/>
    <n v="143"/>
    <n v="104"/>
    <n v="38550638585"/>
    <s v="Peshawar"/>
    <s v="Khyber Pakhtunkhwa"/>
  </r>
  <r>
    <n v="1991"/>
    <x v="2"/>
    <s v="Ahmed Kazmi"/>
    <n v="42"/>
    <s v="Middle-Aged Adults"/>
    <s v="Male"/>
    <d v="2023-04-15T00:00:00"/>
    <x v="152"/>
    <n v="132"/>
    <s v="Diabetes"/>
    <n v="155423"/>
    <s v="Yes"/>
    <s v="B+"/>
    <n v="199"/>
    <n v="53"/>
    <n v="34694433566"/>
    <s v="Karachi"/>
    <s v="Balochistan"/>
  </r>
  <r>
    <n v="178"/>
    <x v="12"/>
    <s v="Erum Abbasi"/>
    <n v="17"/>
    <s v="Teenager"/>
    <s v="Male"/>
    <d v="2023-04-28T00:00:00"/>
    <x v="73"/>
    <n v="133"/>
    <s v="Tuberculosis"/>
    <n v="283336"/>
    <s v="Yes"/>
    <s v="B-"/>
    <n v="167"/>
    <n v="66"/>
    <n v="34916380653"/>
    <s v="Islamabad"/>
    <s v="Punjab"/>
  </r>
  <r>
    <n v="393"/>
    <x v="6"/>
    <s v="Daniyal Ashraf"/>
    <n v="53"/>
    <s v="Senior Adult"/>
    <s v="Female"/>
    <d v="2023-04-02T00:00:00"/>
    <x v="175"/>
    <n v="133"/>
    <s v="Tuberculosis"/>
    <n v="431577"/>
    <s v="Yes"/>
    <s v="AB-"/>
    <n v="140"/>
    <n v="107"/>
    <n v="36526046028"/>
    <s v="Multan"/>
    <s v="Sindh"/>
  </r>
  <r>
    <n v="581"/>
    <x v="11"/>
    <s v="Khadija Sheikh"/>
    <n v="1"/>
    <s v="Babies"/>
    <s v="Female"/>
    <d v="2023-08-15T00:00:00"/>
    <x v="55"/>
    <n v="133"/>
    <s v="Cancer"/>
    <n v="241501"/>
    <s v="No"/>
    <s v="O-"/>
    <n v="166"/>
    <n v="120"/>
    <n v="31555710292"/>
    <s v="Karachi"/>
    <s v="Balochistan"/>
  </r>
  <r>
    <n v="828"/>
    <x v="7"/>
    <s v="Mahnoor Shah"/>
    <n v="1"/>
    <s v="Babies"/>
    <s v="Female"/>
    <d v="2023-06-01T00:00:00"/>
    <x v="267"/>
    <n v="133"/>
    <s v="Diabetes"/>
    <n v="32699"/>
    <s v="Yes"/>
    <s v="AB+"/>
    <n v="161"/>
    <n v="103"/>
    <n v="31912274779"/>
    <s v="Quetta"/>
    <s v="Balochistan"/>
  </r>
  <r>
    <n v="1249"/>
    <x v="12"/>
    <s v="Aisha Hussain"/>
    <n v="21"/>
    <s v="Young Adult"/>
    <s v="Male"/>
    <d v="2023-01-28T00:00:00"/>
    <x v="135"/>
    <n v="133"/>
    <s v="COVID-19"/>
    <n v="476512"/>
    <s v="No"/>
    <s v="A+"/>
    <n v="158"/>
    <n v="74"/>
    <n v="36548778890"/>
    <s v="Multan"/>
    <s v="Sindh"/>
  </r>
  <r>
    <n v="1590"/>
    <x v="9"/>
    <s v="Sadia Tariq"/>
    <n v="71"/>
    <s v="Senior Adult"/>
    <s v="Female"/>
    <d v="2023-02-20T00:00:00"/>
    <x v="215"/>
    <n v="133"/>
    <s v="Hypertension"/>
    <n v="295273"/>
    <s v="No"/>
    <s v="O+"/>
    <n v="178"/>
    <n v="73"/>
    <n v="35835717370"/>
    <s v="Peshawar"/>
    <s v="Khyber Pakhtunkhwa"/>
  </r>
  <r>
    <n v="1735"/>
    <x v="4"/>
    <s v="Mahnoor Mughal"/>
    <n v="97"/>
    <s v="Senior Adult"/>
    <s v="Female"/>
    <d v="2023-01-24T00:00:00"/>
    <x v="186"/>
    <n v="133"/>
    <s v="Diabetes"/>
    <n v="15634"/>
    <s v="No"/>
    <s v="AB+"/>
    <n v="188"/>
    <n v="98"/>
    <n v="35325827531"/>
    <s v="Faisalabad"/>
    <s v="Balochistan"/>
  </r>
  <r>
    <n v="1674"/>
    <x v="11"/>
    <s v="Hassan Abbasi"/>
    <n v="36"/>
    <s v="Middle-Aged Adults"/>
    <s v="Female"/>
    <d v="2023-02-20T00:00:00"/>
    <x v="174"/>
    <n v="134"/>
    <s v="Diabetes"/>
    <n v="103590"/>
    <s v="No"/>
    <s v="A-"/>
    <n v="171"/>
    <n v="111"/>
    <n v="34138548094"/>
    <s v="Quetta"/>
    <s v="Sindh"/>
  </r>
  <r>
    <n v="281"/>
    <x v="1"/>
    <s v="Bushra Jafri"/>
    <n v="81"/>
    <s v="Senior Adult"/>
    <s v="Female"/>
    <d v="2023-01-07T00:00:00"/>
    <x v="185"/>
    <n v="135"/>
    <s v="COVID-19"/>
    <n v="282244"/>
    <s v="Yes"/>
    <s v="B-"/>
    <n v="143"/>
    <n v="51"/>
    <n v="33190095087"/>
    <s v="Multan"/>
    <s v="Sindh"/>
  </r>
  <r>
    <n v="322"/>
    <x v="3"/>
    <s v="Aisha Raja"/>
    <n v="42"/>
    <s v="Middle-Aged Adults"/>
    <s v="Female"/>
    <d v="2023-05-23T00:00:00"/>
    <x v="49"/>
    <n v="135"/>
    <s v="Hypertension"/>
    <n v="471710"/>
    <s v="Yes"/>
    <s v="AB+"/>
    <n v="149"/>
    <n v="83"/>
    <n v="39451884416"/>
    <s v="Rawalpindi"/>
    <s v="Balochistan"/>
  </r>
  <r>
    <n v="1263"/>
    <x v="8"/>
    <s v="Iqra Niazi"/>
    <n v="100"/>
    <s v="Senior Adult"/>
    <s v="Male"/>
    <d v="2023-02-01T00:00:00"/>
    <x v="302"/>
    <n v="135"/>
    <s v="Tuberculosis"/>
    <n v="162766"/>
    <s v="Yes"/>
    <s v="O-"/>
    <n v="188"/>
    <n v="62"/>
    <n v="31275544112"/>
    <s v="Multan"/>
    <s v="Khyber Pakhtunkhwa"/>
  </r>
  <r>
    <n v="350"/>
    <x v="14"/>
    <s v="Sadia Tariq"/>
    <n v="13"/>
    <s v="Teenager"/>
    <s v="Female"/>
    <d v="2023-05-27T00:00:00"/>
    <x v="31"/>
    <n v="136"/>
    <s v="Tuberculosis"/>
    <n v="471768"/>
    <s v="Yes"/>
    <s v="B+"/>
    <n v="142"/>
    <n v="88"/>
    <n v="32057223339"/>
    <s v="Islamabad"/>
    <s v="Sindh"/>
  </r>
  <r>
    <n v="925"/>
    <x v="5"/>
    <s v="Ahmed Hussain"/>
    <n v="84"/>
    <s v="Senior Adult"/>
    <s v="Male"/>
    <d v="2023-07-12T00:00:00"/>
    <x v="63"/>
    <n v="136"/>
    <s v="Hypertension"/>
    <n v="66318"/>
    <s v="Yes"/>
    <s v="O+"/>
    <n v="197"/>
    <n v="114"/>
    <n v="39665400039"/>
    <s v="Quetta"/>
    <s v="Balochistan"/>
  </r>
  <r>
    <n v="1321"/>
    <x v="4"/>
    <s v="Sara Raja"/>
    <n v="52"/>
    <s v="Senior Adult"/>
    <s v="Female"/>
    <d v="2023-03-22T00:00:00"/>
    <x v="83"/>
    <n v="136"/>
    <s v="Tuberculosis"/>
    <n v="355021"/>
    <s v="No"/>
    <s v="A+"/>
    <n v="160"/>
    <n v="110"/>
    <n v="32310613111"/>
    <s v="Karachi"/>
    <s v="Sindh"/>
  </r>
  <r>
    <n v="1601"/>
    <x v="3"/>
    <s v="Amina Rizvi"/>
    <n v="68"/>
    <s v="Senior Adult"/>
    <s v="Female"/>
    <d v="2023-03-08T00:00:00"/>
    <x v="111"/>
    <n v="136"/>
    <s v="Malaria"/>
    <n v="415528"/>
    <s v="No"/>
    <s v="O+"/>
    <n v="178"/>
    <n v="52"/>
    <n v="31272947748"/>
    <s v="Faisalabad"/>
    <s v="Sindh"/>
  </r>
  <r>
    <n v="12"/>
    <x v="0"/>
    <s v="Hassan Mughal"/>
    <n v="98"/>
    <s v="Senior Adult"/>
    <s v="Female"/>
    <d v="2023-08-06T00:00:00"/>
    <x v="10"/>
    <n v="137"/>
    <s v="Tuberculosis"/>
    <n v="161947"/>
    <s v="No"/>
    <s v="O-"/>
    <n v="161"/>
    <n v="106"/>
    <n v="35312240147"/>
    <s v="Lahore"/>
    <s v="Khyber Pakhtunkhwa"/>
  </r>
  <r>
    <n v="65"/>
    <x v="3"/>
    <s v="Mahnoor Jafri"/>
    <n v="8"/>
    <s v="Child"/>
    <s v="Male"/>
    <d v="2023-06-21T00:00:00"/>
    <x v="15"/>
    <n v="137"/>
    <s v="Tuberculosis"/>
    <n v="358600"/>
    <s v="Yes"/>
    <s v="AB-"/>
    <n v="153"/>
    <n v="52"/>
    <n v="36800391549"/>
    <s v="Islamabad"/>
    <s v="Khyber Pakhtunkhwa"/>
  </r>
  <r>
    <n v="213"/>
    <x v="2"/>
    <s v="Maryam Farooqi"/>
    <n v="57"/>
    <s v="Senior Adult"/>
    <s v="Female"/>
    <d v="2023-06-10T00:00:00"/>
    <x v="28"/>
    <n v="137"/>
    <s v="COVID-19"/>
    <n v="103887"/>
    <s v="No"/>
    <s v="O-"/>
    <n v="175"/>
    <n v="84"/>
    <n v="36013147134"/>
    <s v="Lahore"/>
    <s v="Punjab"/>
  </r>
  <r>
    <n v="24"/>
    <x v="12"/>
    <s v="Aisha Rehman"/>
    <n v="4"/>
    <s v="Child"/>
    <s v="Female"/>
    <d v="2023-06-02T00:00:00"/>
    <x v="198"/>
    <n v="138"/>
    <s v="Cancer"/>
    <n v="402463"/>
    <s v="Yes"/>
    <s v="B+"/>
    <n v="176"/>
    <n v="86"/>
    <n v="36463650130"/>
    <s v="Islamabad"/>
    <s v="Punjab"/>
  </r>
  <r>
    <n v="1156"/>
    <x v="13"/>
    <s v="Sara Tariq"/>
    <n v="27"/>
    <s v="Young Adult"/>
    <s v="Male"/>
    <d v="2023-06-27T00:00:00"/>
    <x v="32"/>
    <n v="138"/>
    <s v="Hypertension"/>
    <n v="275939"/>
    <s v="No"/>
    <s v="O+"/>
    <n v="160"/>
    <n v="65"/>
    <n v="38789964717"/>
    <s v="Quetta"/>
    <s v="Punjab"/>
  </r>
  <r>
    <n v="1317"/>
    <x v="9"/>
    <s v="Junaid Chaudhry"/>
    <n v="52"/>
    <s v="Senior Adult"/>
    <s v="Male"/>
    <d v="2023-04-02T00:00:00"/>
    <x v="88"/>
    <n v="138"/>
    <s v="Cancer"/>
    <n v="290990"/>
    <s v="Yes"/>
    <s v="B+"/>
    <n v="190"/>
    <n v="64"/>
    <n v="31338835463"/>
    <s v="Multan"/>
    <s v="Khyber Pakhtunkhwa"/>
  </r>
  <r>
    <n v="1764"/>
    <x v="4"/>
    <s v="Asad Niazi"/>
    <n v="31"/>
    <s v="Middle-Aged Adults"/>
    <s v="Female"/>
    <d v="2023-04-01T00:00:00"/>
    <x v="122"/>
    <n v="138"/>
    <s v="COVID-19"/>
    <n v="363810"/>
    <s v="No"/>
    <s v="A+"/>
    <n v="162"/>
    <n v="99"/>
    <n v="37065850680"/>
    <s v="Karachi"/>
    <s v="Khyber Pakhtunkhwa"/>
  </r>
  <r>
    <n v="1781"/>
    <x v="2"/>
    <s v="Erum Raja"/>
    <n v="33"/>
    <s v="Middle-Aged Adults"/>
    <s v="Male"/>
    <d v="2023-07-01T00:00:00"/>
    <x v="53"/>
    <n v="138"/>
    <s v="Diabetes"/>
    <n v="110698"/>
    <s v="No"/>
    <s v="B-"/>
    <n v="183"/>
    <n v="55"/>
    <n v="35647631571"/>
    <s v="Karachi"/>
    <s v="Balochistan"/>
  </r>
  <r>
    <n v="1680"/>
    <x v="5"/>
    <s v="Hassan Niazi"/>
    <n v="27"/>
    <s v="Young Adult"/>
    <s v="Male"/>
    <d v="2023-03-28T00:00:00"/>
    <x v="113"/>
    <n v="139"/>
    <s v="Cancer"/>
    <n v="215407"/>
    <s v="No"/>
    <s v="A-"/>
    <n v="141"/>
    <n v="94"/>
    <n v="35172010331"/>
    <s v="Quetta"/>
    <s v="Khyber Pakhtunkhwa"/>
  </r>
  <r>
    <n v="642"/>
    <x v="12"/>
    <s v="Maryam Khan"/>
    <n v="28"/>
    <s v="Young Adult"/>
    <s v="Male"/>
    <d v="2023-07-10T00:00:00"/>
    <x v="13"/>
    <n v="140"/>
    <s v="Diabetes"/>
    <n v="418374"/>
    <s v="Yes"/>
    <s v="B-"/>
    <n v="196"/>
    <n v="45"/>
    <n v="36958263271"/>
    <s v="Multan"/>
    <s v="Sindh"/>
  </r>
  <r>
    <n v="949"/>
    <x v="10"/>
    <s v="Sara Farooqi"/>
    <n v="76"/>
    <s v="Senior Adult"/>
    <s v="Male"/>
    <d v="2023-01-13T00:00:00"/>
    <x v="181"/>
    <n v="140"/>
    <s v="COVID-19"/>
    <n v="144519"/>
    <s v="Yes"/>
    <s v="AB-"/>
    <n v="163"/>
    <n v="79"/>
    <n v="35237888939"/>
    <s v="Quetta"/>
    <s v="Sindh"/>
  </r>
  <r>
    <n v="987"/>
    <x v="7"/>
    <s v="Maryam Rehman"/>
    <n v="14"/>
    <s v="Teenager"/>
    <s v="Female"/>
    <d v="2023-02-20T00:00:00"/>
    <x v="112"/>
    <n v="140"/>
    <s v="Tuberculosis"/>
    <n v="351906"/>
    <s v="No"/>
    <s v="B+"/>
    <n v="197"/>
    <n v="65"/>
    <n v="39549478345"/>
    <s v="Karachi"/>
    <s v="Punjab"/>
  </r>
  <r>
    <n v="1862"/>
    <x v="6"/>
    <s v="Sadia Rizvi"/>
    <n v="53"/>
    <s v="Senior Adult"/>
    <s v="Male"/>
    <d v="2023-08-02T00:00:00"/>
    <x v="8"/>
    <n v="140"/>
    <s v="Tuberculosis"/>
    <n v="220987"/>
    <s v="Yes"/>
    <s v="AB+"/>
    <n v="187"/>
    <n v="71"/>
    <n v="33710758993"/>
    <s v="Peshawar"/>
    <s v="Sindh"/>
  </r>
  <r>
    <n v="1864"/>
    <x v="3"/>
    <s v="Hira Ashraf"/>
    <n v="62"/>
    <s v="Senior Adult"/>
    <s v="Male"/>
    <d v="2023-05-21T00:00:00"/>
    <x v="101"/>
    <n v="140"/>
    <s v="Cancer"/>
    <n v="72073"/>
    <s v="Yes"/>
    <s v="A-"/>
    <n v="183"/>
    <n v="97"/>
    <n v="38025351725"/>
    <s v="Quetta"/>
    <s v="Khyber Pakhtunkhwa"/>
  </r>
  <r>
    <n v="753"/>
    <x v="12"/>
    <s v="Saad Rehman"/>
    <n v="69"/>
    <s v="Senior Adult"/>
    <s v="Male"/>
    <d v="2023-05-23T00:00:00"/>
    <x v="44"/>
    <n v="141"/>
    <s v="Diabetes"/>
    <n v="463257"/>
    <s v="Yes"/>
    <s v="AB+"/>
    <n v="194"/>
    <n v="78"/>
    <n v="37870884367"/>
    <s v="Karachi"/>
    <s v="Khyber Pakhtunkhwa"/>
  </r>
  <r>
    <n v="757"/>
    <x v="4"/>
    <s v="Ibrahim Niazi"/>
    <n v="77"/>
    <s v="Senior Adult"/>
    <s v="Male"/>
    <d v="2023-02-19T00:00:00"/>
    <x v="112"/>
    <n v="141"/>
    <s v="Malaria"/>
    <n v="169941"/>
    <s v="Yes"/>
    <s v="A+"/>
    <n v="169"/>
    <n v="58"/>
    <n v="36982051302"/>
    <s v="Islamabad"/>
    <s v="Punjab"/>
  </r>
  <r>
    <n v="1772"/>
    <x v="7"/>
    <s v="Maryam Malik"/>
    <n v="13"/>
    <s v="Teenager"/>
    <s v="Male"/>
    <d v="2023-07-28T00:00:00"/>
    <x v="71"/>
    <n v="141"/>
    <s v="Hypertension"/>
    <n v="86358"/>
    <s v="No"/>
    <s v="B-"/>
    <n v="175"/>
    <n v="43"/>
    <n v="37309370265"/>
    <s v="Faisalabad"/>
    <s v="Khyber Pakhtunkhwa"/>
  </r>
  <r>
    <n v="1868"/>
    <x v="7"/>
    <s v="Hassan Hussain"/>
    <n v="84"/>
    <s v="Senior Adult"/>
    <s v="Male"/>
    <d v="2023-07-21T00:00:00"/>
    <x v="2"/>
    <n v="141"/>
    <s v="Malaria"/>
    <n v="281852"/>
    <s v="Yes"/>
    <s v="B+"/>
    <n v="150"/>
    <n v="96"/>
    <n v="34732409156"/>
    <s v="Lahore"/>
    <s v="Khyber Pakhtunkhwa"/>
  </r>
  <r>
    <n v="326"/>
    <x v="7"/>
    <s v="Sara Qureshi"/>
    <n v="99"/>
    <s v="Senior Adult"/>
    <s v="Male"/>
    <d v="2023-02-16T00:00:00"/>
    <x v="195"/>
    <n v="142"/>
    <s v="Tuberculosis"/>
    <n v="293097"/>
    <s v="Yes"/>
    <s v="A-"/>
    <n v="155"/>
    <n v="47"/>
    <n v="35077373954"/>
    <s v="Rawalpindi"/>
    <s v="Sindh"/>
  </r>
  <r>
    <n v="349"/>
    <x v="13"/>
    <s v="Ibrahim Hussain"/>
    <n v="44"/>
    <s v="Middle-Aged Adults"/>
    <s v="Male"/>
    <d v="2023-04-19T00:00:00"/>
    <x v="73"/>
    <n v="142"/>
    <s v="Malaria"/>
    <n v="252173"/>
    <s v="Yes"/>
    <s v="B-"/>
    <n v="164"/>
    <n v="45"/>
    <n v="34555748957"/>
    <s v="Lahore"/>
    <s v="Balochistan"/>
  </r>
  <r>
    <n v="1333"/>
    <x v="7"/>
    <s v="Fatima Rizvi"/>
    <n v="1"/>
    <s v="Babies"/>
    <s v="Female"/>
    <d v="2023-04-27T00:00:00"/>
    <x v="61"/>
    <n v="142"/>
    <s v="Hypertension"/>
    <n v="306573"/>
    <s v="Yes"/>
    <s v="AB+"/>
    <n v="190"/>
    <n v="89"/>
    <n v="38367494098"/>
    <s v="Faisalabad"/>
    <s v="Balochistan"/>
  </r>
  <r>
    <n v="849"/>
    <x v="9"/>
    <s v="Ahmed Niazi"/>
    <n v="52"/>
    <s v="Senior Adult"/>
    <s v="Male"/>
    <d v="2023-05-10T00:00:00"/>
    <x v="93"/>
    <n v="144"/>
    <s v="Diabetes"/>
    <n v="349205"/>
    <s v="No"/>
    <s v="AB-"/>
    <n v="197"/>
    <n v="88"/>
    <n v="36126705633"/>
    <s v="Islamabad"/>
    <s v="Punjab"/>
  </r>
  <r>
    <n v="1123"/>
    <x v="12"/>
    <s v="Aisha Tariq"/>
    <n v="33"/>
    <s v="Middle-Aged Adults"/>
    <s v="Male"/>
    <d v="2023-05-22T00:00:00"/>
    <x v="79"/>
    <n v="144"/>
    <s v="Diabetes"/>
    <n v="97558"/>
    <s v="Yes"/>
    <s v="O-"/>
    <n v="179"/>
    <n v="115"/>
    <n v="36996008114"/>
    <s v="Peshawar"/>
    <s v="Punjab"/>
  </r>
  <r>
    <n v="1703"/>
    <x v="5"/>
    <s v="Iqra Zahid"/>
    <n v="25"/>
    <s v="Young Adult"/>
    <s v="Male"/>
    <d v="2023-03-28T00:00:00"/>
    <x v="251"/>
    <n v="144"/>
    <s v="Tuberculosis"/>
    <n v="104192"/>
    <s v="Yes"/>
    <s v="O+"/>
    <n v="185"/>
    <n v="63"/>
    <n v="38928200954"/>
    <s v="Karachi"/>
    <s v="Khyber Pakhtunkhwa"/>
  </r>
  <r>
    <n v="604"/>
    <x v="5"/>
    <s v="Hassan Siddiqui"/>
    <n v="58"/>
    <s v="Senior Adult"/>
    <s v="Male"/>
    <d v="2023-04-22T00:00:00"/>
    <x v="97"/>
    <n v="145"/>
    <s v="Hypertension"/>
    <n v="349639"/>
    <s v="No"/>
    <s v="O-"/>
    <n v="142"/>
    <n v="75"/>
    <n v="35317981115"/>
    <s v="Lahore"/>
    <s v="Sindh"/>
  </r>
  <r>
    <n v="1056"/>
    <x v="9"/>
    <s v="Erum Farooqi"/>
    <n v="77"/>
    <s v="Senior Adult"/>
    <s v="Female"/>
    <d v="2023-02-16T00:00:00"/>
    <x v="136"/>
    <n v="145"/>
    <s v="Diabetes"/>
    <n v="160951"/>
    <s v="Yes"/>
    <s v="B+"/>
    <n v="164"/>
    <n v="73"/>
    <n v="31212683455"/>
    <s v="Multan"/>
    <s v="Sindh"/>
  </r>
  <r>
    <n v="1610"/>
    <x v="0"/>
    <s v="Bushra Rizvi"/>
    <n v="79"/>
    <s v="Senior Adult"/>
    <s v="Male"/>
    <d v="2023-01-07T00:00:00"/>
    <x v="177"/>
    <n v="145"/>
    <s v="Diabetes"/>
    <n v="199418"/>
    <s v="No"/>
    <s v="A-"/>
    <n v="185"/>
    <n v="58"/>
    <n v="39820996945"/>
    <s v="Lahore"/>
    <s v="Punjab"/>
  </r>
  <r>
    <n v="71"/>
    <x v="2"/>
    <s v="Bushra Ashraf"/>
    <n v="10"/>
    <s v="Child"/>
    <s v="Female"/>
    <d v="2023-06-02T00:00:00"/>
    <x v="17"/>
    <n v="146"/>
    <s v="Malaria"/>
    <n v="128186"/>
    <s v="Yes"/>
    <s v="A-"/>
    <n v="181"/>
    <n v="116"/>
    <n v="36508162293"/>
    <s v="Islamabad"/>
    <s v="Balochistan"/>
  </r>
  <r>
    <n v="183"/>
    <x v="5"/>
    <s v="Maryam Khan"/>
    <n v="23"/>
    <s v="Young Adult"/>
    <s v="Female"/>
    <d v="2023-05-08T00:00:00"/>
    <x v="93"/>
    <n v="146"/>
    <s v="COVID-19"/>
    <n v="143098"/>
    <s v="No"/>
    <s v="A+"/>
    <n v="163"/>
    <n v="42"/>
    <n v="34144526787"/>
    <s v="Peshawar"/>
    <s v="Khyber Pakhtunkhwa"/>
  </r>
  <r>
    <n v="426"/>
    <x v="3"/>
    <s v="Fatima Rizvi"/>
    <n v="66"/>
    <s v="Senior Adult"/>
    <s v="Male"/>
    <d v="2023-04-16T00:00:00"/>
    <x v="95"/>
    <n v="146"/>
    <s v="Tuberculosis"/>
    <n v="345453"/>
    <s v="No"/>
    <s v="AB-"/>
    <n v="181"/>
    <n v="85"/>
    <n v="38872428525"/>
    <s v="Islamabad"/>
    <s v="Sindh"/>
  </r>
  <r>
    <n v="526"/>
    <x v="9"/>
    <s v="Junaid Syed"/>
    <n v="57"/>
    <s v="Senior Adult"/>
    <s v="Female"/>
    <d v="2023-02-19T00:00:00"/>
    <x v="153"/>
    <n v="146"/>
    <s v="COVID-19"/>
    <n v="216558"/>
    <s v="Yes"/>
    <s v="O+"/>
    <n v="181"/>
    <n v="120"/>
    <n v="35568669402"/>
    <s v="Faisalabad"/>
    <s v="Sindh"/>
  </r>
  <r>
    <n v="834"/>
    <x v="1"/>
    <s v="Sara Ashraf"/>
    <n v="43"/>
    <s v="Middle-Aged Adults"/>
    <s v="Female"/>
    <d v="2023-04-03T00:00:00"/>
    <x v="68"/>
    <n v="146"/>
    <s v="Tuberculosis"/>
    <n v="366149"/>
    <s v="Yes"/>
    <s v="AB+"/>
    <n v="177"/>
    <n v="95"/>
    <n v="31243298290"/>
    <s v="Karachi"/>
    <s v="Sindh"/>
  </r>
  <r>
    <n v="977"/>
    <x v="6"/>
    <s v="Hira Hussain"/>
    <n v="51"/>
    <s v="Senior Adult"/>
    <s v="Male"/>
    <d v="2023-01-19T00:00:00"/>
    <x v="142"/>
    <n v="146"/>
    <s v="Tuberculosis"/>
    <n v="225556"/>
    <s v="Yes"/>
    <s v="O+"/>
    <n v="169"/>
    <n v="96"/>
    <n v="38674081760"/>
    <s v="Multan"/>
    <s v="Balochistan"/>
  </r>
  <r>
    <n v="1174"/>
    <x v="1"/>
    <s v="Ibrahim Hashmi"/>
    <n v="71"/>
    <s v="Senior Adult"/>
    <s v="Male"/>
    <d v="2023-02-16T00:00:00"/>
    <x v="124"/>
    <n v="146"/>
    <s v="Tuberculosis"/>
    <n v="420402"/>
    <s v="Yes"/>
    <s v="A+"/>
    <n v="174"/>
    <n v="103"/>
    <n v="31997847352"/>
    <s v="Karachi"/>
    <s v="Punjab"/>
  </r>
  <r>
    <n v="1502"/>
    <x v="8"/>
    <s v="Usman Hashmi"/>
    <n v="58"/>
    <s v="Senior Adult"/>
    <s v="Male"/>
    <d v="2023-07-01T00:00:00"/>
    <x v="6"/>
    <n v="146"/>
    <s v="Cancer"/>
    <n v="394874"/>
    <s v="Yes"/>
    <s v="B-"/>
    <n v="189"/>
    <n v="83"/>
    <n v="38161381283"/>
    <s v="Islamabad"/>
    <s v="Punjab"/>
  </r>
  <r>
    <n v="294"/>
    <x v="14"/>
    <s v="Hassan Gilani"/>
    <n v="59"/>
    <s v="Senior Adult"/>
    <s v="Female"/>
    <d v="2023-06-08T00:00:00"/>
    <x v="42"/>
    <n v="147"/>
    <s v="Tuberculosis"/>
    <n v="402147"/>
    <s v="Yes"/>
    <s v="AB+"/>
    <n v="164"/>
    <n v="84"/>
    <n v="34683171252"/>
    <s v="Quetta"/>
    <s v="Punjab"/>
  </r>
  <r>
    <n v="525"/>
    <x v="9"/>
    <s v="Maryam Khan"/>
    <n v="33"/>
    <s v="Middle-Aged Adults"/>
    <s v="Female"/>
    <d v="2023-02-01T00:00:00"/>
    <x v="283"/>
    <n v="147"/>
    <s v="Tuberculosis"/>
    <n v="14672"/>
    <s v="No"/>
    <s v="A+"/>
    <n v="140"/>
    <n v="99"/>
    <n v="31095782968"/>
    <s v="Quetta"/>
    <s v="Balochistan"/>
  </r>
  <r>
    <n v="779"/>
    <x v="3"/>
    <s v="Khadija Qureshi"/>
    <n v="12"/>
    <s v="Child"/>
    <s v="Female"/>
    <d v="2023-01-07T00:00:00"/>
    <x v="247"/>
    <n v="147"/>
    <s v="Malaria"/>
    <n v="385244"/>
    <s v="No"/>
    <s v="B+"/>
    <n v="159"/>
    <n v="101"/>
    <n v="36053707661"/>
    <s v="Karachi"/>
    <s v="Khyber Pakhtunkhwa"/>
  </r>
  <r>
    <n v="1054"/>
    <x v="6"/>
    <s v="Sana Ansari"/>
    <n v="29"/>
    <s v="Young Adult"/>
    <s v="Female"/>
    <d v="2023-05-01T00:00:00"/>
    <x v="45"/>
    <n v="147"/>
    <s v="Diabetes"/>
    <n v="438301"/>
    <s v="Yes"/>
    <s v="O-"/>
    <n v="172"/>
    <n v="106"/>
    <n v="37722272895"/>
    <s v="Quetta"/>
    <s v="Khyber Pakhtunkhwa"/>
  </r>
  <r>
    <n v="40"/>
    <x v="13"/>
    <s v="Mahnoor Khan"/>
    <n v="20"/>
    <s v="Young Adult"/>
    <s v="Male"/>
    <d v="2023-02-11T00:00:00"/>
    <x v="118"/>
    <n v="148"/>
    <s v="COVID-19"/>
    <n v="299406"/>
    <s v="No"/>
    <s v="O+"/>
    <n v="199"/>
    <n v="97"/>
    <n v="31719347234"/>
    <s v="Rawalpindi"/>
    <s v="Khyber Pakhtunkhwa"/>
  </r>
  <r>
    <n v="173"/>
    <x v="14"/>
    <s v="Khadija Niazi"/>
    <n v="60"/>
    <s v="Senior Adult"/>
    <s v="Female"/>
    <d v="2023-05-24T00:00:00"/>
    <x v="30"/>
    <n v="148"/>
    <s v="Hypertension"/>
    <n v="237876"/>
    <s v="Yes"/>
    <s v="A+"/>
    <n v="164"/>
    <n v="104"/>
    <n v="34559906216"/>
    <s v="Karachi"/>
    <s v="Balochistan"/>
  </r>
  <r>
    <n v="605"/>
    <x v="4"/>
    <s v="Rabia Sheikh"/>
    <n v="1"/>
    <s v="Babies"/>
    <s v="Female"/>
    <d v="2023-05-03T00:00:00"/>
    <x v="130"/>
    <n v="148"/>
    <s v="COVID-19"/>
    <n v="104289"/>
    <s v="Yes"/>
    <s v="B-"/>
    <n v="198"/>
    <n v="61"/>
    <n v="34827239409"/>
    <s v="Quetta"/>
    <s v="Punjab"/>
  </r>
  <r>
    <n v="885"/>
    <x v="5"/>
    <s v="Erum Mughal"/>
    <n v="80"/>
    <s v="Senior Adult"/>
    <s v="Male"/>
    <d v="2023-02-13T00:00:00"/>
    <x v="136"/>
    <n v="148"/>
    <s v="Cancer"/>
    <n v="66263"/>
    <s v="Yes"/>
    <s v="A+"/>
    <n v="187"/>
    <n v="94"/>
    <n v="39869616070"/>
    <s v="Multan"/>
    <s v="Khyber Pakhtunkhwa"/>
  </r>
  <r>
    <n v="518"/>
    <x v="0"/>
    <s v="Ibrahim Qureshi"/>
    <n v="77"/>
    <s v="Senior Adult"/>
    <s v="Male"/>
    <d v="2023-03-28T00:00:00"/>
    <x v="152"/>
    <n v="150"/>
    <s v="Diabetes"/>
    <n v="301274"/>
    <s v="No"/>
    <s v="O+"/>
    <n v="183"/>
    <n v="52"/>
    <n v="39360223344"/>
    <s v="Quetta"/>
    <s v="Punjab"/>
  </r>
  <r>
    <n v="1140"/>
    <x v="13"/>
    <s v="Sadia Qureshi"/>
    <n v="92"/>
    <s v="Senior Adult"/>
    <s v="Female"/>
    <d v="2023-05-24T00:00:00"/>
    <x v="62"/>
    <n v="150"/>
    <s v="COVID-19"/>
    <n v="94173"/>
    <s v="No"/>
    <s v="O+"/>
    <n v="189"/>
    <n v="101"/>
    <n v="35286695819"/>
    <s v="Islamabad"/>
    <s v="Balochistan"/>
  </r>
  <r>
    <n v="1039"/>
    <x v="3"/>
    <s v="Ibrahim Butt"/>
    <n v="68"/>
    <s v="Senior Adult"/>
    <s v="Female"/>
    <d v="2023-01-21T00:00:00"/>
    <x v="230"/>
    <n v="151"/>
    <s v="Tuberculosis"/>
    <n v="427397"/>
    <s v="No"/>
    <s v="B+"/>
    <n v="177"/>
    <n v="58"/>
    <n v="32694759999"/>
    <s v="Quetta"/>
    <s v="Balochistan"/>
  </r>
  <r>
    <n v="1873"/>
    <x v="4"/>
    <s v="Amina Rehman"/>
    <n v="8"/>
    <s v="Child"/>
    <s v="Male"/>
    <d v="2023-06-17T00:00:00"/>
    <x v="56"/>
    <n v="151"/>
    <s v="Malaria"/>
    <n v="72653"/>
    <s v="Yes"/>
    <s v="A-"/>
    <n v="178"/>
    <n v="116"/>
    <n v="32660265024"/>
    <s v="Lahore"/>
    <s v="Balochistan"/>
  </r>
  <r>
    <n v="1995"/>
    <x v="7"/>
    <s v="Bushra Rehman"/>
    <n v="61"/>
    <s v="Senior Adult"/>
    <s v="Female"/>
    <d v="2023-01-15T00:00:00"/>
    <x v="158"/>
    <n v="151"/>
    <s v="Cancer"/>
    <n v="264904"/>
    <s v="No"/>
    <s v="B-"/>
    <n v="187"/>
    <n v="59"/>
    <n v="31614515853"/>
    <s v="Rawalpindi"/>
    <s v="Balochistan"/>
  </r>
  <r>
    <n v="942"/>
    <x v="5"/>
    <s v="Rabia Niazi"/>
    <n v="53"/>
    <s v="Senior Adult"/>
    <s v="Male"/>
    <d v="2023-07-08T00:00:00"/>
    <x v="3"/>
    <n v="152"/>
    <s v="Cancer"/>
    <n v="7307"/>
    <s v="Yes"/>
    <s v="B+"/>
    <n v="198"/>
    <n v="106"/>
    <n v="36583445000"/>
    <s v="Faisalabad"/>
    <s v="Khyber Pakhtunkhwa"/>
  </r>
  <r>
    <n v="971"/>
    <x v="12"/>
    <s v="Amina Sheikh"/>
    <n v="40"/>
    <s v="Middle-Aged Adults"/>
    <s v="Male"/>
    <d v="2023-01-27T00:00:00"/>
    <x v="283"/>
    <n v="152"/>
    <s v="Diabetes"/>
    <n v="244374"/>
    <s v="No"/>
    <s v="AB-"/>
    <n v="177"/>
    <n v="71"/>
    <n v="38157893543"/>
    <s v="Peshawar"/>
    <s v="Punjab"/>
  </r>
  <r>
    <n v="1242"/>
    <x v="10"/>
    <s v="Fahad Ashraf"/>
    <n v="75"/>
    <s v="Senior Adult"/>
    <s v="Male"/>
    <d v="2023-07-19T00:00:00"/>
    <x v="24"/>
    <n v="152"/>
    <s v="Diabetes"/>
    <n v="30631"/>
    <s v="No"/>
    <s v="AB+"/>
    <n v="163"/>
    <n v="51"/>
    <n v="31716748275"/>
    <s v="Multan"/>
    <s v="Balochistan"/>
  </r>
  <r>
    <n v="1435"/>
    <x v="7"/>
    <s v="Ibrahim Niazi"/>
    <n v="25"/>
    <s v="Young Adult"/>
    <s v="Male"/>
    <d v="2023-03-25T00:00:00"/>
    <x v="125"/>
    <n v="152"/>
    <s v="Tuberculosis"/>
    <n v="66114"/>
    <s v="No"/>
    <s v="AB+"/>
    <n v="174"/>
    <n v="64"/>
    <n v="39960011332"/>
    <s v="Lahore"/>
    <s v="Punjab"/>
  </r>
  <r>
    <n v="176"/>
    <x v="2"/>
    <s v="Ahmed Sheikh"/>
    <n v="52"/>
    <s v="Senior Adult"/>
    <s v="Female"/>
    <d v="2023-04-01T00:00:00"/>
    <x v="89"/>
    <n v="153"/>
    <s v="Cancer"/>
    <n v="215788"/>
    <s v="Yes"/>
    <s v="B-"/>
    <n v="145"/>
    <n v="74"/>
    <n v="34862661298"/>
    <s v="Quetta"/>
    <s v="Sindh"/>
  </r>
  <r>
    <n v="916"/>
    <x v="11"/>
    <s v="Sana Rizvi"/>
    <n v="19"/>
    <s v="Young Adult"/>
    <s v="Female"/>
    <d v="2023-02-08T00:00:00"/>
    <x v="136"/>
    <n v="153"/>
    <s v="Tuberculosis"/>
    <n v="351640"/>
    <s v="Yes"/>
    <s v="B-"/>
    <n v="142"/>
    <n v="75"/>
    <n v="32581297307"/>
    <s v="Faisalabad"/>
    <s v="Khyber Pakhtunkhwa"/>
  </r>
  <r>
    <n v="125"/>
    <x v="13"/>
    <s v="Sara Syed"/>
    <n v="96"/>
    <s v="Senior Adult"/>
    <s v="Female"/>
    <d v="2023-03-15T00:00:00"/>
    <x v="75"/>
    <n v="154"/>
    <s v="Hypertension"/>
    <n v="57314"/>
    <s v="Yes"/>
    <s v="A+"/>
    <n v="188"/>
    <n v="83"/>
    <n v="35661682573"/>
    <s v="Rawalpindi"/>
    <s v="Khyber Pakhtunkhwa"/>
  </r>
  <r>
    <n v="266"/>
    <x v="5"/>
    <s v="Hassan Ashraf"/>
    <n v="38"/>
    <s v="Middle-Aged Adults"/>
    <s v="Male"/>
    <d v="2023-05-24T00:00:00"/>
    <x v="28"/>
    <n v="154"/>
    <s v="Cancer"/>
    <n v="384664"/>
    <s v="No"/>
    <s v="B+"/>
    <n v="174"/>
    <n v="80"/>
    <n v="34450943782"/>
    <s v="Islamabad"/>
    <s v="Sindh"/>
  </r>
  <r>
    <n v="1127"/>
    <x v="3"/>
    <s v="Maryam Hashmi"/>
    <n v="44"/>
    <s v="Middle-Aged Adults"/>
    <s v="Female"/>
    <d v="2023-05-17T00:00:00"/>
    <x v="198"/>
    <n v="154"/>
    <s v="COVID-19"/>
    <n v="139009"/>
    <s v="No"/>
    <s v="AB+"/>
    <n v="177"/>
    <n v="54"/>
    <n v="36068550439"/>
    <s v="Karachi"/>
    <s v="Khyber Pakhtunkhwa"/>
  </r>
  <r>
    <n v="20"/>
    <x v="0"/>
    <s v="Hassan Ansari"/>
    <n v="54"/>
    <s v="Senior Adult"/>
    <s v="Male"/>
    <d v="2023-06-15T00:00:00"/>
    <x v="134"/>
    <n v="155"/>
    <s v="Hypertension"/>
    <n v="307254"/>
    <s v="No"/>
    <s v="AB-"/>
    <n v="193"/>
    <n v="46"/>
    <n v="33249356905"/>
    <s v="Islamabad"/>
    <s v="Sindh"/>
  </r>
  <r>
    <n v="462"/>
    <x v="11"/>
    <s v="Daniyal Jafri"/>
    <n v="15"/>
    <s v="Teenager"/>
    <s v="Female"/>
    <d v="2023-07-12T00:00:00"/>
    <x v="19"/>
    <n v="155"/>
    <s v="Malaria"/>
    <n v="205216"/>
    <s v="Yes"/>
    <s v="A+"/>
    <n v="157"/>
    <n v="84"/>
    <n v="36172512262"/>
    <s v="Peshawar"/>
    <s v="Punjab"/>
  </r>
  <r>
    <n v="1734"/>
    <x v="13"/>
    <s v="Sana Hussain"/>
    <n v="5"/>
    <s v="Child"/>
    <s v="Female"/>
    <d v="2023-01-01T00:00:00"/>
    <x v="138"/>
    <n v="155"/>
    <s v="Hypertension"/>
    <n v="462828"/>
    <s v="No"/>
    <s v="B+"/>
    <n v="140"/>
    <n v="112"/>
    <n v="35866269911"/>
    <s v="Faisalabad"/>
    <s v="Sindh"/>
  </r>
  <r>
    <n v="510"/>
    <x v="0"/>
    <s v="Hassan Ashraf"/>
    <n v="7"/>
    <s v="Child"/>
    <s v="Male"/>
    <d v="2023-04-25T00:00:00"/>
    <x v="130"/>
    <n v="156"/>
    <s v="Hypertension"/>
    <n v="424565"/>
    <s v="No"/>
    <s v="B-"/>
    <n v="163"/>
    <n v="110"/>
    <n v="31301434103"/>
    <s v="Islamabad"/>
    <s v="Sindh"/>
  </r>
  <r>
    <n v="1023"/>
    <x v="1"/>
    <s v="Noman Syed"/>
    <n v="61"/>
    <s v="Senior Adult"/>
    <s v="Male"/>
    <d v="2023-07-18T00:00:00"/>
    <x v="10"/>
    <n v="156"/>
    <s v="Hypertension"/>
    <n v="490846"/>
    <s v="No"/>
    <s v="AB-"/>
    <n v="188"/>
    <n v="91"/>
    <n v="38004908303"/>
    <s v="Lahore"/>
    <s v="Sindh"/>
  </r>
  <r>
    <n v="1064"/>
    <x v="5"/>
    <s v="Ibrahim Jafri"/>
    <n v="34"/>
    <s v="Middle-Aged Adults"/>
    <s v="Female"/>
    <d v="2023-03-15T00:00:00"/>
    <x v="88"/>
    <n v="156"/>
    <s v="Cancer"/>
    <n v="299454"/>
    <s v="Yes"/>
    <s v="O-"/>
    <n v="165"/>
    <n v="44"/>
    <n v="36746307644"/>
    <s v="Islamabad"/>
    <s v="Khyber Pakhtunkhwa"/>
  </r>
  <r>
    <n v="1979"/>
    <x v="6"/>
    <s v="Amina Sheikh"/>
    <n v="18"/>
    <s v="Teenager"/>
    <s v="Male"/>
    <d v="2023-04-21T00:00:00"/>
    <x v="100"/>
    <n v="156"/>
    <s v="Cancer"/>
    <n v="307978"/>
    <s v="Yes"/>
    <s v="AB-"/>
    <n v="157"/>
    <n v="88"/>
    <n v="34629298089"/>
    <s v="Karachi"/>
    <s v="Balochistan"/>
  </r>
  <r>
    <n v="1166"/>
    <x v="14"/>
    <s v="Maryam Syed"/>
    <n v="18"/>
    <s v="Teenager"/>
    <s v="Male"/>
    <d v="2023-01-13T00:00:00"/>
    <x v="143"/>
    <n v="157"/>
    <s v="Malaria"/>
    <n v="233336"/>
    <s v="No"/>
    <s v="A+"/>
    <n v="141"/>
    <n v="84"/>
    <n v="32927725957"/>
    <s v="Islamabad"/>
    <s v="Balochistan"/>
  </r>
  <r>
    <n v="1379"/>
    <x v="12"/>
    <s v="Ali Tariq"/>
    <n v="21"/>
    <s v="Young Adult"/>
    <s v="Male"/>
    <d v="2023-03-28T00:00:00"/>
    <x v="89"/>
    <n v="157"/>
    <s v="Malaria"/>
    <n v="361738"/>
    <s v="No"/>
    <s v="AB-"/>
    <n v="185"/>
    <n v="62"/>
    <n v="31644689716"/>
    <s v="Peshawar"/>
    <s v="Punjab"/>
  </r>
  <r>
    <n v="1473"/>
    <x v="5"/>
    <s v="Erum Siddiqui"/>
    <n v="50"/>
    <s v="Senior Adult"/>
    <s v="Female"/>
    <d v="2023-06-17T00:00:00"/>
    <x v="43"/>
    <n v="157"/>
    <s v="Cancer"/>
    <n v="440781"/>
    <s v="No"/>
    <s v="AB+"/>
    <n v="144"/>
    <n v="75"/>
    <n v="33303063925"/>
    <s v="Rawalpindi"/>
    <s v="Sindh"/>
  </r>
  <r>
    <n v="304"/>
    <x v="2"/>
    <s v="Erum Rehman"/>
    <n v="35"/>
    <s v="Middle-Aged Adults"/>
    <s v="Male"/>
    <d v="2023-02-24T00:00:00"/>
    <x v="127"/>
    <n v="158"/>
    <s v="Tuberculosis"/>
    <n v="158912"/>
    <s v="Yes"/>
    <s v="B-"/>
    <n v="196"/>
    <n v="82"/>
    <n v="31354527641"/>
    <s v="Quetta"/>
    <s v="Khyber Pakhtunkhwa"/>
  </r>
  <r>
    <n v="634"/>
    <x v="7"/>
    <s v="Maryam Hussain"/>
    <n v="55"/>
    <s v="Senior Adult"/>
    <s v="Female"/>
    <d v="2023-02-13T00:00:00"/>
    <x v="117"/>
    <n v="158"/>
    <s v="Cancer"/>
    <n v="50985"/>
    <s v="No"/>
    <s v="O-"/>
    <n v="166"/>
    <n v="69"/>
    <n v="37653119990"/>
    <s v="Islamabad"/>
    <s v="Balochistan"/>
  </r>
  <r>
    <n v="1523"/>
    <x v="10"/>
    <s v="Ali Ashraf"/>
    <n v="81"/>
    <s v="Senior Adult"/>
    <s v="Female"/>
    <d v="2023-04-12T00:00:00"/>
    <x v="91"/>
    <n v="158"/>
    <s v="Tuberculosis"/>
    <n v="485916"/>
    <s v="No"/>
    <s v="AB-"/>
    <n v="197"/>
    <n v="87"/>
    <n v="33923293190"/>
    <s v="Peshawar"/>
    <s v="Sindh"/>
  </r>
  <r>
    <n v="1192"/>
    <x v="2"/>
    <s v="Junaid Abbasi"/>
    <n v="47"/>
    <s v="Senior Adult"/>
    <s v="Male"/>
    <d v="2023-04-09T00:00:00"/>
    <x v="85"/>
    <n v="159"/>
    <s v="Hypertension"/>
    <n v="143066"/>
    <s v="Yes"/>
    <s v="AB+"/>
    <n v="152"/>
    <n v="97"/>
    <n v="34042077663"/>
    <s v="Islamabad"/>
    <s v="Sindh"/>
  </r>
  <r>
    <n v="409"/>
    <x v="6"/>
    <s v="Sara Farooqi"/>
    <n v="99"/>
    <s v="Senior Adult"/>
    <s v="Female"/>
    <d v="2023-06-02T00:00:00"/>
    <x v="109"/>
    <n v="160"/>
    <s v="Cancer"/>
    <n v="456043"/>
    <s v="Yes"/>
    <s v="O-"/>
    <n v="171"/>
    <n v="79"/>
    <n v="35001932285"/>
    <s v="Karachi"/>
    <s v="Sindh"/>
  </r>
  <r>
    <n v="708"/>
    <x v="12"/>
    <s v="Fahad Shah"/>
    <n v="90"/>
    <s v="Senior Adult"/>
    <s v="Female"/>
    <d v="2023-06-25T00:00:00"/>
    <x v="33"/>
    <n v="160"/>
    <s v="Malaria"/>
    <n v="8491"/>
    <s v="No"/>
    <s v="AB-"/>
    <n v="188"/>
    <n v="53"/>
    <n v="34063230927"/>
    <s v="Lahore"/>
    <s v="Khyber Pakhtunkhwa"/>
  </r>
  <r>
    <n v="136"/>
    <x v="10"/>
    <s v="Aisha Butt"/>
    <n v="72"/>
    <s v="Senior Adult"/>
    <s v="Female"/>
    <d v="2023-04-27T00:00:00"/>
    <x v="49"/>
    <n v="161"/>
    <s v="Tuberculosis"/>
    <n v="33555"/>
    <s v="No"/>
    <s v="B+"/>
    <n v="178"/>
    <n v="96"/>
    <n v="36182880415"/>
    <s v="Lahore"/>
    <s v="Punjab"/>
  </r>
  <r>
    <n v="334"/>
    <x v="9"/>
    <s v="Junaid Ansari"/>
    <n v="99"/>
    <s v="Senior Adult"/>
    <s v="Male"/>
    <d v="2023-02-13T00:00:00"/>
    <x v="148"/>
    <n v="161"/>
    <s v="Cancer"/>
    <n v="381848"/>
    <s v="Yes"/>
    <s v="B+"/>
    <n v="151"/>
    <n v="88"/>
    <n v="36591226392"/>
    <s v="Quetta"/>
    <s v="Sindh"/>
  </r>
  <r>
    <n v="984"/>
    <x v="8"/>
    <s v="Maryam Jafri"/>
    <n v="81"/>
    <s v="Senior Adult"/>
    <s v="Female"/>
    <d v="2023-01-25T00:00:00"/>
    <x v="161"/>
    <n v="161"/>
    <s v="Cancer"/>
    <n v="352280"/>
    <s v="Yes"/>
    <s v="A-"/>
    <n v="150"/>
    <n v="111"/>
    <n v="32923459533"/>
    <s v="Karachi"/>
    <s v="Balochistan"/>
  </r>
  <r>
    <n v="1204"/>
    <x v="7"/>
    <s v="Ahmed Sheikh"/>
    <n v="98"/>
    <s v="Senior Adult"/>
    <s v="Male"/>
    <d v="2023-05-10T00:00:00"/>
    <x v="198"/>
    <n v="161"/>
    <s v="Hypertension"/>
    <n v="186628"/>
    <s v="Yes"/>
    <s v="AB+"/>
    <n v="179"/>
    <n v="63"/>
    <n v="34078277989"/>
    <s v="Multan"/>
    <s v="Khyber Pakhtunkhwa"/>
  </r>
  <r>
    <n v="1844"/>
    <x v="1"/>
    <s v="Rabia Mughal"/>
    <n v="32"/>
    <s v="Middle-Aged Adults"/>
    <s v="Female"/>
    <d v="2023-03-05T00:00:00"/>
    <x v="175"/>
    <n v="161"/>
    <s v="Hypertension"/>
    <n v="98316"/>
    <s v="No"/>
    <s v="O-"/>
    <n v="173"/>
    <n v="65"/>
    <n v="31220781781"/>
    <s v="Multan"/>
    <s v="Punjab"/>
  </r>
  <r>
    <n v="1040"/>
    <x v="13"/>
    <s v="Sara Rehman"/>
    <n v="53"/>
    <s v="Senior Adult"/>
    <s v="Male"/>
    <d v="2023-02-08T00:00:00"/>
    <x v="119"/>
    <n v="162"/>
    <s v="Malaria"/>
    <n v="84840"/>
    <s v="Yes"/>
    <s v="AB-"/>
    <n v="142"/>
    <n v="47"/>
    <n v="37992674155"/>
    <s v="Lahore"/>
    <s v="Balochistan"/>
  </r>
  <r>
    <n v="1218"/>
    <x v="0"/>
    <s v="Ali Siddiqui"/>
    <n v="60"/>
    <s v="Senior Adult"/>
    <s v="Female"/>
    <d v="2023-05-04T00:00:00"/>
    <x v="79"/>
    <n v="162"/>
    <s v="Tuberculosis"/>
    <n v="145162"/>
    <s v="Yes"/>
    <s v="AB-"/>
    <n v="146"/>
    <n v="87"/>
    <n v="31909158356"/>
    <s v="Islamabad"/>
    <s v="Sindh"/>
  </r>
  <r>
    <n v="1268"/>
    <x v="8"/>
    <s v="Junaid Farooqi"/>
    <n v="5"/>
    <s v="Child"/>
    <s v="Female"/>
    <d v="2023-06-02T00:00:00"/>
    <x v="86"/>
    <n v="162"/>
    <s v="Cancer"/>
    <n v="314188"/>
    <s v="Yes"/>
    <s v="B-"/>
    <n v="195"/>
    <n v="43"/>
    <n v="39607493448"/>
    <s v="Lahore"/>
    <s v="Khyber Pakhtunkhwa"/>
  </r>
  <r>
    <n v="1528"/>
    <x v="5"/>
    <s v="Iqra Ashraf"/>
    <n v="32"/>
    <s v="Middle-Aged Adults"/>
    <s v="Female"/>
    <d v="2023-01-11T00:00:00"/>
    <x v="147"/>
    <n v="164"/>
    <s v="Hypertension"/>
    <n v="480461"/>
    <s v="No"/>
    <s v="A-"/>
    <n v="189"/>
    <n v="58"/>
    <n v="35082229123"/>
    <s v="Multan"/>
    <s v="Khyber Pakhtunkhwa"/>
  </r>
  <r>
    <n v="128"/>
    <x v="10"/>
    <s v="Mahnoor Hussain"/>
    <n v="41"/>
    <s v="Middle-Aged Adults"/>
    <s v="Male"/>
    <d v="2023-03-15T00:00:00"/>
    <x v="68"/>
    <n v="165"/>
    <s v="COVID-19"/>
    <n v="77645"/>
    <s v="No"/>
    <s v="AB+"/>
    <n v="154"/>
    <n v="69"/>
    <n v="39609005963"/>
    <s v="Quetta"/>
    <s v="Khyber Pakhtunkhwa"/>
  </r>
  <r>
    <n v="402"/>
    <x v="10"/>
    <s v="Usman Shah"/>
    <n v="57"/>
    <s v="Senior Adult"/>
    <s v="Male"/>
    <d v="2023-05-07T00:00:00"/>
    <x v="30"/>
    <n v="165"/>
    <s v="Diabetes"/>
    <n v="414210"/>
    <s v="Yes"/>
    <s v="B+"/>
    <n v="156"/>
    <n v="107"/>
    <n v="33802192747"/>
    <s v="Islamabad"/>
    <s v="Punjab"/>
  </r>
  <r>
    <n v="590"/>
    <x v="4"/>
    <s v="Hira Abbasi"/>
    <n v="41"/>
    <s v="Middle-Aged Adults"/>
    <s v="Female"/>
    <d v="2023-04-20T00:00:00"/>
    <x v="38"/>
    <n v="165"/>
    <s v="COVID-19"/>
    <n v="187678"/>
    <s v="Yes"/>
    <s v="A+"/>
    <n v="157"/>
    <n v="118"/>
    <n v="34834259839"/>
    <s v="Quetta"/>
    <s v="Balochistan"/>
  </r>
  <r>
    <n v="18"/>
    <x v="13"/>
    <s v="Daniyal Gilani"/>
    <n v="13"/>
    <s v="Teenager"/>
    <s v="Male"/>
    <d v="2023-06-01T00:00:00"/>
    <x v="77"/>
    <n v="166"/>
    <s v="Malaria"/>
    <n v="490916"/>
    <s v="Yes"/>
    <s v="A+"/>
    <n v="161"/>
    <n v="63"/>
    <n v="31910361178"/>
    <s v="Faisalabad"/>
    <s v="Balochistan"/>
  </r>
  <r>
    <n v="1279"/>
    <x v="8"/>
    <s v="Junaid Shah"/>
    <n v="100"/>
    <s v="Senior Adult"/>
    <s v="Female"/>
    <d v="2023-01-02T00:00:00"/>
    <x v="306"/>
    <n v="166"/>
    <s v="Malaria"/>
    <n v="317794"/>
    <s v="No"/>
    <s v="O+"/>
    <n v="183"/>
    <n v="96"/>
    <n v="32411763946"/>
    <s v="Quetta"/>
    <s v="Sindh"/>
  </r>
  <r>
    <n v="1697"/>
    <x v="9"/>
    <s v="Amina Jafri"/>
    <n v="13"/>
    <s v="Teenager"/>
    <s v="Female"/>
    <d v="2023-06-15T00:00:00"/>
    <x v="154"/>
    <n v="166"/>
    <s v="Hypertension"/>
    <n v="412952"/>
    <s v="Yes"/>
    <s v="O-"/>
    <n v="162"/>
    <n v="46"/>
    <n v="34980724167"/>
    <s v="Karachi"/>
    <s v="Balochistan"/>
  </r>
  <r>
    <n v="307"/>
    <x v="12"/>
    <s v="Junaid Tariq"/>
    <n v="11"/>
    <s v="Child"/>
    <s v="Female"/>
    <d v="2023-02-04T00:00:00"/>
    <x v="117"/>
    <n v="167"/>
    <s v="Diabetes"/>
    <n v="170968"/>
    <s v="No"/>
    <s v="A-"/>
    <n v="141"/>
    <n v="81"/>
    <n v="32616203470"/>
    <s v="Peshawar"/>
    <s v="Punjab"/>
  </r>
  <r>
    <n v="533"/>
    <x v="10"/>
    <s v="Asad Mughal"/>
    <n v="90"/>
    <s v="Senior Adult"/>
    <s v="Female"/>
    <d v="2023-07-01T00:00:00"/>
    <x v="35"/>
    <n v="167"/>
    <s v="Cancer"/>
    <n v="451190"/>
    <s v="Yes"/>
    <s v="AB+"/>
    <n v="184"/>
    <n v="113"/>
    <n v="31555401854"/>
    <s v="Faisalabad"/>
    <s v="Punjab"/>
  </r>
  <r>
    <n v="1466"/>
    <x v="3"/>
    <s v="Amina Hussain"/>
    <n v="71"/>
    <s v="Senior Adult"/>
    <s v="Male"/>
    <d v="2023-01-11T00:00:00"/>
    <x v="204"/>
    <n v="167"/>
    <s v="Cancer"/>
    <n v="262871"/>
    <s v="No"/>
    <s v="AB+"/>
    <n v="160"/>
    <n v="45"/>
    <n v="35561517799"/>
    <s v="Quetta"/>
    <s v="Sindh"/>
  </r>
  <r>
    <n v="573"/>
    <x v="11"/>
    <s v="Saad Raja"/>
    <n v="15"/>
    <s v="Teenager"/>
    <s v="Female"/>
    <d v="2023-06-20T00:00:00"/>
    <x v="36"/>
    <n v="168"/>
    <s v="Diabetes"/>
    <n v="169326"/>
    <s v="Yes"/>
    <s v="O+"/>
    <n v="158"/>
    <n v="82"/>
    <n v="31529737720"/>
    <s v="Karachi"/>
    <s v="Khyber Pakhtunkhwa"/>
  </r>
  <r>
    <n v="1723"/>
    <x v="3"/>
    <s v="Fatima Hashmi"/>
    <n v="48"/>
    <s v="Senior Adult"/>
    <s v="Male"/>
    <d v="2023-01-26T00:00:00"/>
    <x v="106"/>
    <n v="168"/>
    <s v="Cancer"/>
    <n v="247923"/>
    <s v="No"/>
    <s v="O+"/>
    <n v="194"/>
    <n v="47"/>
    <n v="35751584589"/>
    <s v="Faisalabad"/>
    <s v="Khyber Pakhtunkhwa"/>
  </r>
  <r>
    <n v="1751"/>
    <x v="2"/>
    <s v="Ahmed Tariq"/>
    <n v="52"/>
    <s v="Senior Adult"/>
    <s v="Female"/>
    <d v="2023-03-13T00:00:00"/>
    <x v="214"/>
    <n v="168"/>
    <s v="Hypertension"/>
    <n v="274707"/>
    <s v="Yes"/>
    <s v="AB+"/>
    <n v="159"/>
    <n v="43"/>
    <n v="38822873294"/>
    <s v="Faisalabad"/>
    <s v="Balochistan"/>
  </r>
  <r>
    <n v="196"/>
    <x v="0"/>
    <s v="Sadia Siddiqui"/>
    <n v="4"/>
    <s v="Child"/>
    <s v="Male"/>
    <d v="2023-05-17T00:00:00"/>
    <x v="42"/>
    <n v="169"/>
    <s v="Hypertension"/>
    <n v="114513"/>
    <s v="No"/>
    <s v="O+"/>
    <n v="165"/>
    <n v="68"/>
    <n v="33800651539"/>
    <s v="Karachi"/>
    <s v="Sindh"/>
  </r>
  <r>
    <n v="204"/>
    <x v="6"/>
    <s v="Aisha Jafri"/>
    <n v="47"/>
    <s v="Senior Adult"/>
    <s v="Male"/>
    <d v="2023-05-20T00:00:00"/>
    <x v="41"/>
    <n v="170"/>
    <s v="Malaria"/>
    <n v="399043"/>
    <s v="Yes"/>
    <s v="O+"/>
    <n v="178"/>
    <n v="68"/>
    <n v="35735335769"/>
    <s v="Faisalabad"/>
    <s v="Balochistan"/>
  </r>
  <r>
    <n v="1817"/>
    <x v="14"/>
    <s v="Bushra Kazmi"/>
    <n v="25"/>
    <s v="Young Adult"/>
    <s v="Male"/>
    <d v="2023-05-16T00:00:00"/>
    <x v="42"/>
    <n v="170"/>
    <s v="COVID-19"/>
    <n v="229905"/>
    <s v="No"/>
    <s v="A+"/>
    <n v="193"/>
    <n v="45"/>
    <n v="31386914100"/>
    <s v="Peshawar"/>
    <s v="Balochistan"/>
  </r>
  <r>
    <n v="1863"/>
    <x v="12"/>
    <s v="Amina Rehman"/>
    <n v="20"/>
    <s v="Young Adult"/>
    <s v="Female"/>
    <d v="2023-04-07T00:00:00"/>
    <x v="100"/>
    <n v="170"/>
    <s v="Hypertension"/>
    <n v="215586"/>
    <s v="Yes"/>
    <s v="B-"/>
    <n v="155"/>
    <n v="50"/>
    <n v="32348094160"/>
    <s v="Faisalabad"/>
    <s v="Balochistan"/>
  </r>
  <r>
    <n v="211"/>
    <x v="10"/>
    <s v="Bushra Niazi"/>
    <n v="92"/>
    <s v="Senior Adult"/>
    <s v="Female"/>
    <d v="2023-01-28T00:00:00"/>
    <x v="190"/>
    <n v="171"/>
    <s v="Diabetes"/>
    <n v="90309"/>
    <s v="Yes"/>
    <s v="AB+"/>
    <n v="173"/>
    <n v="74"/>
    <n v="38434146468"/>
    <s v="Multan"/>
    <s v="Punjab"/>
  </r>
  <r>
    <n v="658"/>
    <x v="2"/>
    <s v="Junaid Siddiqui"/>
    <n v="63"/>
    <s v="Senior Adult"/>
    <s v="Male"/>
    <d v="2023-01-18T00:00:00"/>
    <x v="195"/>
    <n v="171"/>
    <s v="Cancer"/>
    <n v="30529"/>
    <s v="Yes"/>
    <s v="O-"/>
    <n v="156"/>
    <n v="82"/>
    <n v="33298019369"/>
    <s v="Islamabad"/>
    <s v="Balochistan"/>
  </r>
  <r>
    <n v="1003"/>
    <x v="9"/>
    <s v="Maryam Raja"/>
    <n v="49"/>
    <s v="Senior Adult"/>
    <s v="Male"/>
    <d v="2023-04-25T00:00:00"/>
    <x v="79"/>
    <n v="171"/>
    <s v="Hypertension"/>
    <n v="112327"/>
    <s v="No"/>
    <s v="AB-"/>
    <n v="148"/>
    <n v="103"/>
    <n v="37806323734"/>
    <s v="Peshawar"/>
    <s v="Sindh"/>
  </r>
  <r>
    <n v="1807"/>
    <x v="14"/>
    <s v="Junaid Rehman"/>
    <n v="42"/>
    <s v="Middle-Aged Adults"/>
    <s v="Male"/>
    <d v="2023-01-25T00:00:00"/>
    <x v="153"/>
    <n v="171"/>
    <s v="Tuberculosis"/>
    <n v="69544"/>
    <s v="No"/>
    <s v="AB+"/>
    <n v="199"/>
    <n v="82"/>
    <n v="36157884911"/>
    <s v="Islamabad"/>
    <s v="Sindh"/>
  </r>
  <r>
    <n v="1701"/>
    <x v="6"/>
    <s v="Fatima Kazmi"/>
    <n v="27"/>
    <s v="Young Adult"/>
    <s v="Female"/>
    <d v="2023-01-11T00:00:00"/>
    <x v="292"/>
    <n v="172"/>
    <s v="Malaria"/>
    <n v="119119"/>
    <s v="Yes"/>
    <s v="A-"/>
    <n v="142"/>
    <n v="112"/>
    <n v="39133174745"/>
    <s v="Lahore"/>
    <s v="Sindh"/>
  </r>
  <r>
    <n v="90"/>
    <x v="10"/>
    <s v="Sana Zahid"/>
    <n v="58"/>
    <s v="Senior Adult"/>
    <s v="Male"/>
    <d v="2023-01-21T00:00:00"/>
    <x v="106"/>
    <n v="173"/>
    <s v="Tuberculosis"/>
    <n v="321399"/>
    <s v="No"/>
    <s v="AB+"/>
    <n v="168"/>
    <n v="56"/>
    <n v="37095803882"/>
    <s v="Faisalabad"/>
    <s v="Sindh"/>
  </r>
  <r>
    <n v="241"/>
    <x v="8"/>
    <s v="Khadija Mughal"/>
    <n v="54"/>
    <s v="Senior Adult"/>
    <s v="Male"/>
    <d v="2023-03-02T00:00:00"/>
    <x v="150"/>
    <n v="173"/>
    <s v="Cancer"/>
    <n v="121341"/>
    <s v="No"/>
    <s v="B+"/>
    <n v="160"/>
    <n v="51"/>
    <n v="36284716262"/>
    <s v="Peshawar"/>
    <s v="Punjab"/>
  </r>
  <r>
    <n v="873"/>
    <x v="3"/>
    <s v="Fatima Kazmi"/>
    <n v="36"/>
    <s v="Middle-Aged Adults"/>
    <s v="Male"/>
    <d v="2023-01-21T00:00:00"/>
    <x v="106"/>
    <n v="173"/>
    <s v="COVID-19"/>
    <n v="355680"/>
    <s v="No"/>
    <s v="O+"/>
    <n v="157"/>
    <n v="59"/>
    <n v="37381393488"/>
    <s v="Rawalpindi"/>
    <s v="Balochistan"/>
  </r>
  <r>
    <n v="108"/>
    <x v="0"/>
    <s v="Sana Hashmi"/>
    <n v="69"/>
    <s v="Senior Adult"/>
    <s v="Male"/>
    <d v="2023-01-02T00:00:00"/>
    <x v="155"/>
    <n v="174"/>
    <s v="Cancer"/>
    <n v="355166"/>
    <s v="Yes"/>
    <s v="B+"/>
    <n v="168"/>
    <n v="70"/>
    <n v="34261803776"/>
    <s v="Quetta"/>
    <s v="Balochistan"/>
  </r>
  <r>
    <n v="719"/>
    <x v="3"/>
    <s v="Khadija Hussain"/>
    <n v="76"/>
    <s v="Senior Adult"/>
    <s v="Female"/>
    <d v="2023-02-15T00:00:00"/>
    <x v="99"/>
    <n v="174"/>
    <s v="COVID-19"/>
    <n v="151493"/>
    <s v="Yes"/>
    <s v="AB+"/>
    <n v="199"/>
    <n v="111"/>
    <n v="33041907432"/>
    <s v="Rawalpindi"/>
    <s v="Khyber Pakhtunkhwa"/>
  </r>
  <r>
    <n v="1202"/>
    <x v="14"/>
    <s v="Fahad Tariq"/>
    <n v="81"/>
    <s v="Senior Adult"/>
    <s v="Male"/>
    <d v="2023-03-20T00:00:00"/>
    <x v="115"/>
    <n v="174"/>
    <s v="Tuberculosis"/>
    <n v="161351"/>
    <s v="Yes"/>
    <s v="A-"/>
    <n v="153"/>
    <n v="41"/>
    <n v="38779796942"/>
    <s v="Karachi"/>
    <s v="Balochistan"/>
  </r>
  <r>
    <n v="1449"/>
    <x v="13"/>
    <s v="Mahnoor Raja"/>
    <n v="94"/>
    <s v="Senior Adult"/>
    <s v="Male"/>
    <d v="2023-02-08T00:00:00"/>
    <x v="127"/>
    <n v="174"/>
    <s v="Hypertension"/>
    <n v="436794"/>
    <s v="Yes"/>
    <s v="B+"/>
    <n v="169"/>
    <n v="43"/>
    <n v="34928487933"/>
    <s v="Quetta"/>
    <s v="Khyber Pakhtunkhwa"/>
  </r>
  <r>
    <n v="28"/>
    <x v="10"/>
    <s v="Fahad Siddiqui"/>
    <n v="81"/>
    <s v="Senior Adult"/>
    <s v="Male"/>
    <d v="2023-05-13T00:00:00"/>
    <x v="64"/>
    <n v="175"/>
    <s v="Hypertension"/>
    <n v="472112"/>
    <s v="Yes"/>
    <s v="AB+"/>
    <n v="196"/>
    <n v="55"/>
    <n v="31673893069"/>
    <s v="Rawalpindi"/>
    <s v="Sindh"/>
  </r>
  <r>
    <n v="1777"/>
    <x v="12"/>
    <s v="Noman Ashraf"/>
    <n v="59"/>
    <s v="Senior Adult"/>
    <s v="Male"/>
    <d v="2023-06-20T00:00:00"/>
    <x v="60"/>
    <n v="175"/>
    <s v="Hypertension"/>
    <n v="121481"/>
    <s v="Yes"/>
    <s v="O-"/>
    <n v="177"/>
    <n v="60"/>
    <n v="34440412975"/>
    <s v="Faisalabad"/>
    <s v="Khyber Pakhtunkhwa"/>
  </r>
  <r>
    <n v="347"/>
    <x v="3"/>
    <s v="Amina Rehman"/>
    <n v="7"/>
    <s v="Child"/>
    <s v="Male"/>
    <d v="2023-02-12T00:00:00"/>
    <x v="123"/>
    <n v="176"/>
    <s v="Cancer"/>
    <n v="290777"/>
    <s v="Yes"/>
    <s v="B+"/>
    <n v="152"/>
    <n v="60"/>
    <n v="33571304117"/>
    <s v="Rawalpindi"/>
    <s v="Khyber Pakhtunkhwa"/>
  </r>
  <r>
    <n v="589"/>
    <x v="4"/>
    <s v="Erum Chaudhry"/>
    <n v="32"/>
    <s v="Middle-Aged Adults"/>
    <s v="Male"/>
    <d v="2023-03-12T00:00:00"/>
    <x v="72"/>
    <n v="176"/>
    <s v="Tuberculosis"/>
    <n v="75771"/>
    <s v="No"/>
    <s v="O-"/>
    <n v="174"/>
    <n v="120"/>
    <n v="34737143449"/>
    <s v="Multan"/>
    <s v="Punjab"/>
  </r>
  <r>
    <n v="601"/>
    <x v="5"/>
    <s v="Sara Rehman"/>
    <n v="22"/>
    <s v="Young Adult"/>
    <s v="Male"/>
    <d v="2023-06-20T00:00:00"/>
    <x v="23"/>
    <n v="176"/>
    <s v="Hypertension"/>
    <n v="38939"/>
    <s v="Yes"/>
    <s v="O-"/>
    <n v="176"/>
    <n v="74"/>
    <n v="36543981274"/>
    <s v="Lahore"/>
    <s v="Khyber Pakhtunkhwa"/>
  </r>
  <r>
    <n v="726"/>
    <x v="3"/>
    <s v="Bushra Abbasi"/>
    <n v="77"/>
    <s v="Senior Adult"/>
    <s v="Female"/>
    <d v="2023-07-01T00:00:00"/>
    <x v="7"/>
    <n v="176"/>
    <s v="Malaria"/>
    <n v="98043"/>
    <s v="Yes"/>
    <s v="O-"/>
    <n v="182"/>
    <n v="54"/>
    <n v="35665625113"/>
    <s v="Multan"/>
    <s v="Sindh"/>
  </r>
  <r>
    <n v="455"/>
    <x v="8"/>
    <s v="Asad Siddiqui"/>
    <n v="63"/>
    <s v="Senior Adult"/>
    <s v="Male"/>
    <d v="2023-06-28T00:00:00"/>
    <x v="27"/>
    <n v="177"/>
    <s v="Cancer"/>
    <n v="365965"/>
    <s v="No"/>
    <s v="A-"/>
    <n v="157"/>
    <n v="104"/>
    <n v="36227807272"/>
    <s v="Karachi"/>
    <s v="Sindh"/>
  </r>
  <r>
    <n v="627"/>
    <x v="14"/>
    <s v="Fahad Hashmi"/>
    <n v="44"/>
    <s v="Middle-Aged Adults"/>
    <s v="Female"/>
    <d v="2023-04-22T00:00:00"/>
    <x v="57"/>
    <n v="177"/>
    <s v="Hypertension"/>
    <n v="436529"/>
    <s v="No"/>
    <s v="O-"/>
    <n v="172"/>
    <n v="77"/>
    <n v="38095469108"/>
    <s v="Multan"/>
    <s v="Punjab"/>
  </r>
  <r>
    <n v="685"/>
    <x v="12"/>
    <s v="Sara Zahid"/>
    <n v="16"/>
    <s v="Teenager"/>
    <s v="Male"/>
    <d v="2023-03-19T00:00:00"/>
    <x v="132"/>
    <n v="177"/>
    <s v="Diabetes"/>
    <n v="237291"/>
    <s v="Yes"/>
    <s v="B+"/>
    <n v="189"/>
    <n v="70"/>
    <n v="33792502720"/>
    <s v="Multan"/>
    <s v="Sindh"/>
  </r>
  <r>
    <n v="782"/>
    <x v="14"/>
    <s v="Mahnoor Farooqi"/>
    <n v="82"/>
    <s v="Senior Adult"/>
    <s v="Female"/>
    <d v="2023-03-12T00:00:00"/>
    <x v="116"/>
    <n v="177"/>
    <s v="Diabetes"/>
    <n v="358331"/>
    <s v="Yes"/>
    <s v="A+"/>
    <n v="158"/>
    <n v="76"/>
    <n v="35573890367"/>
    <s v="Karachi"/>
    <s v="Khyber Pakhtunkhwa"/>
  </r>
  <r>
    <n v="812"/>
    <x v="13"/>
    <s v="Maryam Ashraf"/>
    <n v="80"/>
    <s v="Senior Adult"/>
    <s v="Male"/>
    <d v="2023-06-11T00:00:00"/>
    <x v="36"/>
    <n v="177"/>
    <s v="Diabetes"/>
    <n v="498878"/>
    <s v="No"/>
    <s v="A+"/>
    <n v="164"/>
    <n v="77"/>
    <n v="39447543961"/>
    <s v="Peshawar"/>
    <s v="Balochistan"/>
  </r>
  <r>
    <n v="1975"/>
    <x v="2"/>
    <s v="Junaid Zahid"/>
    <n v="83"/>
    <s v="Senior Adult"/>
    <s v="Male"/>
    <d v="2023-03-20T00:00:00"/>
    <x v="156"/>
    <n v="177"/>
    <s v="Diabetes"/>
    <n v="498077"/>
    <s v="Yes"/>
    <s v="A-"/>
    <n v="164"/>
    <n v="78"/>
    <n v="39233830562"/>
    <s v="Lahore"/>
    <s v="Sindh"/>
  </r>
  <r>
    <n v="1284"/>
    <x v="3"/>
    <s v="Rabia Syed"/>
    <n v="33"/>
    <s v="Middle-Aged Adults"/>
    <s v="Female"/>
    <d v="2023-05-16T00:00:00"/>
    <x v="40"/>
    <n v="178"/>
    <s v="Hypertension"/>
    <n v="139166"/>
    <s v="Yes"/>
    <s v="A+"/>
    <n v="174"/>
    <n v="96"/>
    <n v="37381465426"/>
    <s v="Islamabad"/>
    <s v="Balochistan"/>
  </r>
  <r>
    <n v="1729"/>
    <x v="3"/>
    <s v="Khadija Tariq"/>
    <n v="61"/>
    <s v="Senior Adult"/>
    <s v="Female"/>
    <d v="2023-03-01T00:00:00"/>
    <x v="80"/>
    <n v="178"/>
    <s v="Malaria"/>
    <n v="319114"/>
    <s v="Yes"/>
    <s v="O-"/>
    <n v="181"/>
    <n v="91"/>
    <n v="33540681365"/>
    <s v="Rawalpindi"/>
    <s v="Balochistan"/>
  </r>
  <r>
    <n v="1848"/>
    <x v="2"/>
    <s v="Maryam Chaudhry"/>
    <n v="84"/>
    <s v="Senior Adult"/>
    <s v="Female"/>
    <d v="2023-06-09T00:00:00"/>
    <x v="36"/>
    <n v="179"/>
    <s v="Hypertension"/>
    <n v="214070"/>
    <s v="Yes"/>
    <s v="O+"/>
    <n v="150"/>
    <n v="100"/>
    <n v="31669320163"/>
    <s v="Quetta"/>
    <s v="Sindh"/>
  </r>
  <r>
    <n v="1033"/>
    <x v="6"/>
    <s v="Fatima Raja"/>
    <n v="88"/>
    <s v="Senior Adult"/>
    <s v="Male"/>
    <d v="2023-05-21T00:00:00"/>
    <x v="134"/>
    <n v="180"/>
    <s v="COVID-19"/>
    <n v="400785"/>
    <s v="No"/>
    <s v="A+"/>
    <n v="154"/>
    <n v="109"/>
    <n v="35124858179"/>
    <s v="Faisalabad"/>
    <s v="Khyber Pakhtunkhwa"/>
  </r>
  <r>
    <n v="1009"/>
    <x v="8"/>
    <s v="Daniyal Rehman"/>
    <n v="57"/>
    <s v="Senior Adult"/>
    <s v="Female"/>
    <d v="2023-04-05T00:00:00"/>
    <x v="48"/>
    <n v="181"/>
    <s v="Diabetes"/>
    <n v="457788"/>
    <s v="Yes"/>
    <s v="A-"/>
    <n v="149"/>
    <n v="63"/>
    <n v="31417010698"/>
    <s v="Quetta"/>
    <s v="Sindh"/>
  </r>
  <r>
    <n v="181"/>
    <x v="8"/>
    <s v="Ahmed Mughal"/>
    <n v="30"/>
    <s v="Young Adult"/>
    <s v="Male"/>
    <d v="2023-02-11T00:00:00"/>
    <x v="128"/>
    <n v="182"/>
    <s v="COVID-19"/>
    <n v="113717"/>
    <s v="No"/>
    <s v="B+"/>
    <n v="178"/>
    <n v="113"/>
    <n v="39374921951"/>
    <s v="Multan"/>
    <s v="Balochistan"/>
  </r>
  <r>
    <n v="997"/>
    <x v="3"/>
    <s v="Rabia Malik"/>
    <n v="42"/>
    <s v="Middle-Aged Adults"/>
    <s v="Female"/>
    <d v="2023-02-13T00:00:00"/>
    <x v="113"/>
    <n v="182"/>
    <s v="Tuberculosis"/>
    <n v="222394"/>
    <s v="No"/>
    <s v="AB-"/>
    <n v="184"/>
    <n v="97"/>
    <n v="32753107951"/>
    <s v="Karachi"/>
    <s v="Khyber Pakhtunkhwa"/>
  </r>
  <r>
    <n v="1366"/>
    <x v="14"/>
    <s v="Ibrahim Rizvi"/>
    <n v="13"/>
    <s v="Teenager"/>
    <s v="Female"/>
    <d v="2023-04-24T00:00:00"/>
    <x v="70"/>
    <n v="182"/>
    <s v="Hypertension"/>
    <n v="114486"/>
    <s v="No"/>
    <s v="A-"/>
    <n v="147"/>
    <n v="101"/>
    <n v="35629881763"/>
    <s v="Rawalpindi"/>
    <s v="Sindh"/>
  </r>
  <r>
    <n v="1677"/>
    <x v="1"/>
    <s v="Iqra Sheikh"/>
    <n v="89"/>
    <s v="Senior Adult"/>
    <s v="Female"/>
    <d v="2023-02-26T00:00:00"/>
    <x v="68"/>
    <n v="182"/>
    <s v="COVID-19"/>
    <n v="175269"/>
    <s v="No"/>
    <s v="O-"/>
    <n v="193"/>
    <n v="40"/>
    <n v="37951512910"/>
    <s v="Karachi"/>
    <s v="Balochistan"/>
  </r>
  <r>
    <n v="356"/>
    <x v="4"/>
    <s v="Junaid Shah"/>
    <n v="35"/>
    <s v="Middle-Aged Adults"/>
    <s v="Female"/>
    <d v="2023-04-03T00:00:00"/>
    <x v="48"/>
    <n v="183"/>
    <s v="Tuberculosis"/>
    <n v="498367"/>
    <s v="No"/>
    <s v="B-"/>
    <n v="190"/>
    <n v="75"/>
    <n v="34066211370"/>
    <s v="Multan"/>
    <s v="Punjab"/>
  </r>
  <r>
    <n v="523"/>
    <x v="13"/>
    <s v="Rabia Chaudhry"/>
    <n v="85"/>
    <s v="Senior Adult"/>
    <s v="Male"/>
    <d v="2023-05-01T00:00:00"/>
    <x v="199"/>
    <n v="184"/>
    <s v="Cancer"/>
    <n v="338327"/>
    <s v="Yes"/>
    <s v="A-"/>
    <n v="198"/>
    <n v="99"/>
    <n v="36927378185"/>
    <s v="Peshawar"/>
    <s v="Balochistan"/>
  </r>
  <r>
    <n v="1753"/>
    <x v="11"/>
    <s v="Usman Sheikh"/>
    <n v="44"/>
    <s v="Middle-Aged Adults"/>
    <s v="Female"/>
    <d v="2023-02-12T00:00:00"/>
    <x v="78"/>
    <n v="184"/>
    <s v="Diabetes"/>
    <n v="223285"/>
    <s v="No"/>
    <s v="O-"/>
    <n v="193"/>
    <n v="87"/>
    <n v="39752872811"/>
    <s v="Islamabad"/>
    <s v="Balochistan"/>
  </r>
  <r>
    <n v="116"/>
    <x v="3"/>
    <s v="Iqra Qureshi"/>
    <n v="17"/>
    <s v="Teenager"/>
    <s v="Male"/>
    <d v="2023-06-12T00:00:00"/>
    <x v="19"/>
    <n v="185"/>
    <s v="Malaria"/>
    <n v="8820"/>
    <s v="No"/>
    <s v="B-"/>
    <n v="159"/>
    <n v="56"/>
    <n v="38953675177"/>
    <s v="Quetta"/>
    <s v="Balochistan"/>
  </r>
  <r>
    <n v="630"/>
    <x v="12"/>
    <s v="Sana Sheikh"/>
    <n v="1"/>
    <s v="Babies"/>
    <s v="Male"/>
    <d v="2023-02-16T00:00:00"/>
    <x v="139"/>
    <n v="185"/>
    <s v="Cancer"/>
    <n v="481054"/>
    <s v="Yes"/>
    <s v="B+"/>
    <n v="182"/>
    <n v="64"/>
    <n v="35228820830"/>
    <s v="Lahore"/>
    <s v="Balochistan"/>
  </r>
  <r>
    <n v="1108"/>
    <x v="14"/>
    <s v="Junaid Malik"/>
    <n v="10"/>
    <s v="Child"/>
    <s v="Female"/>
    <d v="2023-04-09T00:00:00"/>
    <x v="44"/>
    <n v="185"/>
    <s v="Tuberculosis"/>
    <n v="307835"/>
    <s v="No"/>
    <s v="B-"/>
    <n v="146"/>
    <n v="93"/>
    <n v="34726735931"/>
    <s v="Islamabad"/>
    <s v="Punjab"/>
  </r>
  <r>
    <n v="1169"/>
    <x v="12"/>
    <s v="Asad Raja"/>
    <n v="9"/>
    <s v="Child"/>
    <s v="Male"/>
    <d v="2023-04-02T00:00:00"/>
    <x v="58"/>
    <n v="185"/>
    <s v="COVID-19"/>
    <n v="73331"/>
    <s v="No"/>
    <s v="AB+"/>
    <n v="161"/>
    <n v="67"/>
    <n v="34273739823"/>
    <s v="Lahore"/>
    <s v="Balochistan"/>
  </r>
  <r>
    <n v="1400"/>
    <x v="7"/>
    <s v="Maryam Qureshi"/>
    <n v="56"/>
    <s v="Senior Adult"/>
    <s v="Male"/>
    <d v="2023-03-23T00:00:00"/>
    <x v="100"/>
    <n v="185"/>
    <s v="Tuberculosis"/>
    <n v="188357"/>
    <s v="Yes"/>
    <s v="O+"/>
    <n v="200"/>
    <n v="86"/>
    <n v="32952943031"/>
    <s v="Lahore"/>
    <s v="Punjab"/>
  </r>
  <r>
    <n v="1779"/>
    <x v="6"/>
    <s v="Sana Syed"/>
    <n v="22"/>
    <s v="Young Adult"/>
    <s v="Female"/>
    <d v="2023-06-02T00:00:00"/>
    <x v="29"/>
    <n v="185"/>
    <s v="Hypertension"/>
    <n v="142148"/>
    <s v="Yes"/>
    <s v="A-"/>
    <n v="143"/>
    <n v="62"/>
    <n v="38238885616"/>
    <s v="Peshawar"/>
    <s v="Khyber Pakhtunkhwa"/>
  </r>
  <r>
    <n v="338"/>
    <x v="11"/>
    <s v="Iqra Hashmi"/>
    <n v="72"/>
    <s v="Senior Adult"/>
    <s v="Female"/>
    <d v="2023-04-09T00:00:00"/>
    <x v="267"/>
    <n v="186"/>
    <s v="Malaria"/>
    <n v="272335"/>
    <s v="No"/>
    <s v="A-"/>
    <n v="165"/>
    <n v="107"/>
    <n v="39963010262"/>
    <s v="Islamabad"/>
    <s v="Khyber Pakhtunkhwa"/>
  </r>
  <r>
    <n v="1481"/>
    <x v="8"/>
    <s v="Maryam Chaudhry"/>
    <n v="26"/>
    <s v="Young Adult"/>
    <s v="Female"/>
    <d v="2023-04-01T00:00:00"/>
    <x v="58"/>
    <n v="186"/>
    <s v="COVID-19"/>
    <n v="177276"/>
    <s v="No"/>
    <s v="AB+"/>
    <n v="169"/>
    <n v="51"/>
    <n v="35270681686"/>
    <s v="Karachi"/>
    <s v="Sindh"/>
  </r>
  <r>
    <n v="269"/>
    <x v="4"/>
    <s v="Fahad Raja"/>
    <n v="68"/>
    <s v="Senior Adult"/>
    <s v="Male"/>
    <d v="2023-02-27T00:00:00"/>
    <x v="87"/>
    <n v="187"/>
    <s v="Cancer"/>
    <n v="162984"/>
    <s v="Yes"/>
    <s v="B+"/>
    <n v="158"/>
    <n v="99"/>
    <n v="34331608986"/>
    <s v="Faisalabad"/>
    <s v="Sindh"/>
  </r>
  <r>
    <n v="1106"/>
    <x v="5"/>
    <s v="Aisha Jafri"/>
    <n v="26"/>
    <s v="Young Adult"/>
    <s v="Male"/>
    <d v="2023-04-22T00:00:00"/>
    <x v="17"/>
    <n v="187"/>
    <s v="COVID-19"/>
    <n v="129284"/>
    <s v="No"/>
    <s v="O+"/>
    <n v="179"/>
    <n v="57"/>
    <n v="39449123501"/>
    <s v="Islamabad"/>
    <s v="Punjab"/>
  </r>
  <r>
    <n v="1545"/>
    <x v="7"/>
    <s v="Aisha Ansari"/>
    <n v="14"/>
    <s v="Teenager"/>
    <s v="Male"/>
    <d v="2023-02-28T00:00:00"/>
    <x v="114"/>
    <n v="187"/>
    <s v="Cancer"/>
    <n v="323327"/>
    <s v="Yes"/>
    <s v="B-"/>
    <n v="153"/>
    <n v="111"/>
    <n v="31868248831"/>
    <s v="Islamabad"/>
    <s v="Sindh"/>
  </r>
  <r>
    <n v="1639"/>
    <x v="5"/>
    <s v="Ali Butt"/>
    <n v="55"/>
    <s v="Senior Adult"/>
    <s v="Male"/>
    <d v="2023-03-23T00:00:00"/>
    <x v="51"/>
    <n v="187"/>
    <s v="Cancer"/>
    <n v="386215"/>
    <s v="No"/>
    <s v="B-"/>
    <n v="189"/>
    <n v="75"/>
    <n v="34658370116"/>
    <s v="Multan"/>
    <s v="Balochistan"/>
  </r>
  <r>
    <n v="1946"/>
    <x v="6"/>
    <s v="Aisha Butt"/>
    <n v="38"/>
    <s v="Middle-Aged Adults"/>
    <s v="Female"/>
    <d v="2023-05-10T00:00:00"/>
    <x v="12"/>
    <n v="187"/>
    <s v="Cancer"/>
    <n v="494331"/>
    <s v="Yes"/>
    <s v="O+"/>
    <n v="199"/>
    <n v="72"/>
    <n v="39462414234"/>
    <s v="Multan"/>
    <s v="Sindh"/>
  </r>
  <r>
    <n v="251"/>
    <x v="3"/>
    <s v="Asad Farooqi"/>
    <n v="62"/>
    <s v="Senior Adult"/>
    <s v="Male"/>
    <d v="2023-05-09T00:00:00"/>
    <x v="12"/>
    <n v="188"/>
    <s v="Hypertension"/>
    <n v="374312"/>
    <s v="No"/>
    <s v="AB-"/>
    <n v="174"/>
    <n v="118"/>
    <n v="32308798719"/>
    <s v="Quetta"/>
    <s v="Punjab"/>
  </r>
  <r>
    <n v="732"/>
    <x v="13"/>
    <s v="Erum Sheikh"/>
    <n v="51"/>
    <s v="Senior Adult"/>
    <s v="Female"/>
    <d v="2023-06-09T00:00:00"/>
    <x v="19"/>
    <n v="188"/>
    <s v="Hypertension"/>
    <n v="336706"/>
    <s v="Yes"/>
    <s v="B-"/>
    <n v="167"/>
    <n v="116"/>
    <n v="36445336646"/>
    <s v="Islamabad"/>
    <s v="Sindh"/>
  </r>
  <r>
    <n v="632"/>
    <x v="3"/>
    <s v="Amina Gilani"/>
    <n v="72"/>
    <s v="Senior Adult"/>
    <s v="Female"/>
    <d v="2023-03-26T00:00:00"/>
    <x v="93"/>
    <n v="189"/>
    <s v="Malaria"/>
    <n v="197624"/>
    <s v="Yes"/>
    <s v="O+"/>
    <n v="154"/>
    <n v="60"/>
    <n v="31768829585"/>
    <s v="Rawalpindi"/>
    <s v="Sindh"/>
  </r>
  <r>
    <n v="839"/>
    <x v="12"/>
    <s v="Maryam Mughal"/>
    <n v="40"/>
    <s v="Middle-Aged Adults"/>
    <s v="Female"/>
    <d v="2023-02-17T00:00:00"/>
    <x v="152"/>
    <n v="189"/>
    <s v="Malaria"/>
    <n v="105330"/>
    <s v="No"/>
    <s v="B-"/>
    <n v="193"/>
    <n v="119"/>
    <n v="32375696085"/>
    <s v="Lahore"/>
    <s v="Khyber Pakhtunkhwa"/>
  </r>
  <r>
    <n v="1486"/>
    <x v="0"/>
    <s v="Sara Khan"/>
    <n v="36"/>
    <s v="Middle-Aged Adults"/>
    <s v="Female"/>
    <d v="2023-01-04T00:00:00"/>
    <x v="124"/>
    <n v="189"/>
    <s v="Hypertension"/>
    <n v="458783"/>
    <s v="No"/>
    <s v="AB+"/>
    <n v="185"/>
    <n v="120"/>
    <n v="32185100556"/>
    <s v="Lahore"/>
    <s v="Balochistan"/>
  </r>
  <r>
    <n v="1798"/>
    <x v="1"/>
    <s v="Saad Raja"/>
    <n v="85"/>
    <s v="Senior Adult"/>
    <s v="Male"/>
    <d v="2023-05-11T00:00:00"/>
    <x v="53"/>
    <n v="189"/>
    <s v="Hypertension"/>
    <n v="73324"/>
    <s v="Yes"/>
    <s v="O+"/>
    <n v="184"/>
    <n v="114"/>
    <n v="36767251447"/>
    <s v="Multan"/>
    <s v="Sindh"/>
  </r>
  <r>
    <n v="42"/>
    <x v="6"/>
    <s v="Sara Hussain"/>
    <n v="85"/>
    <s v="Senior Adult"/>
    <s v="Female"/>
    <d v="2023-05-22T00:00:00"/>
    <x v="154"/>
    <n v="190"/>
    <s v="Malaria"/>
    <n v="183646"/>
    <s v="Yes"/>
    <s v="O-"/>
    <n v="158"/>
    <n v="120"/>
    <n v="34910678939"/>
    <s v="Lahore"/>
    <s v="Balochistan"/>
  </r>
  <r>
    <n v="921"/>
    <x v="14"/>
    <s v="Amina Rehman"/>
    <n v="32"/>
    <s v="Middle-Aged Adults"/>
    <s v="Male"/>
    <d v="2023-04-03T00:00:00"/>
    <x v="31"/>
    <n v="190"/>
    <s v="Cancer"/>
    <n v="30560"/>
    <s v="Yes"/>
    <s v="B+"/>
    <n v="148"/>
    <n v="41"/>
    <n v="32879482548"/>
    <s v="Karachi"/>
    <s v="Sindh"/>
  </r>
  <r>
    <n v="933"/>
    <x v="6"/>
    <s v="Ahmed Hussain"/>
    <n v="73"/>
    <s v="Senior Adult"/>
    <s v="Female"/>
    <d v="2023-02-15T00:00:00"/>
    <x v="125"/>
    <n v="190"/>
    <s v="Diabetes"/>
    <n v="255196"/>
    <s v="No"/>
    <s v="AB+"/>
    <n v="147"/>
    <n v="48"/>
    <n v="38744481328"/>
    <s v="Lahore"/>
    <s v="Balochistan"/>
  </r>
  <r>
    <n v="1261"/>
    <x v="2"/>
    <s v="Usman Farooqi"/>
    <n v="100"/>
    <s v="Senior Adult"/>
    <s v="Male"/>
    <d v="2023-01-19T00:00:00"/>
    <x v="92"/>
    <n v="190"/>
    <s v="COVID-19"/>
    <n v="123119"/>
    <s v="No"/>
    <s v="O+"/>
    <n v="188"/>
    <n v="58"/>
    <n v="34856558774"/>
    <s v="Rawalpindi"/>
    <s v="Khyber Pakhtunkhwa"/>
  </r>
  <r>
    <n v="610"/>
    <x v="6"/>
    <s v="Saad Ashraf"/>
    <n v="50"/>
    <s v="Senior Adult"/>
    <s v="Female"/>
    <d v="2023-05-27T00:00:00"/>
    <x v="29"/>
    <n v="191"/>
    <s v="Diabetes"/>
    <n v="390691"/>
    <s v="No"/>
    <s v="AB+"/>
    <n v="154"/>
    <n v="114"/>
    <n v="35978956683"/>
    <s v="Multan"/>
    <s v="Balochistan"/>
  </r>
  <r>
    <n v="1637"/>
    <x v="3"/>
    <s v="Noman Kazmi"/>
    <n v="3"/>
    <s v="Child"/>
    <s v="Male"/>
    <d v="2023-01-02T00:00:00"/>
    <x v="124"/>
    <n v="191"/>
    <s v="Hypertension"/>
    <n v="441012"/>
    <s v="No"/>
    <s v="O-"/>
    <n v="186"/>
    <n v="51"/>
    <n v="34137979456"/>
    <s v="Lahore"/>
    <s v="Khyber Pakhtunkhwa"/>
  </r>
  <r>
    <n v="324"/>
    <x v="9"/>
    <s v="Usman Butt"/>
    <n v="52"/>
    <s v="Senior Adult"/>
    <s v="Male"/>
    <d v="2023-05-17T00:00:00"/>
    <x v="154"/>
    <n v="195"/>
    <s v="Cancer"/>
    <n v="246149"/>
    <s v="No"/>
    <s v="O-"/>
    <n v="180"/>
    <n v="106"/>
    <n v="32252340448"/>
    <s v="Multan"/>
    <s v="Punjab"/>
  </r>
  <r>
    <n v="1006"/>
    <x v="4"/>
    <s v="Erum Rehman"/>
    <n v="80"/>
    <s v="Senior Adult"/>
    <s v="Female"/>
    <d v="2023-05-14T00:00:00"/>
    <x v="63"/>
    <n v="195"/>
    <s v="Malaria"/>
    <n v="353836"/>
    <s v="Yes"/>
    <s v="A+"/>
    <n v="166"/>
    <n v="107"/>
    <n v="32422500231"/>
    <s v="Islamabad"/>
    <s v="Punjab"/>
  </r>
  <r>
    <n v="1471"/>
    <x v="10"/>
    <s v="Ali Khan"/>
    <n v="77"/>
    <s v="Senior Adult"/>
    <s v="Male"/>
    <d v="2023-03-06T00:00:00"/>
    <x v="91"/>
    <n v="195"/>
    <s v="Hypertension"/>
    <n v="180808"/>
    <s v="No"/>
    <s v="B+"/>
    <n v="181"/>
    <n v="114"/>
    <n v="39993881926"/>
    <s v="Quetta"/>
    <s v="Punjab"/>
  </r>
  <r>
    <n v="1598"/>
    <x v="3"/>
    <s v="Noman Khan"/>
    <n v="25"/>
    <s v="Young Adult"/>
    <s v="Female"/>
    <d v="2023-02-22T00:00:00"/>
    <x v="116"/>
    <n v="195"/>
    <s v="Cancer"/>
    <n v="84716"/>
    <s v="No"/>
    <s v="O+"/>
    <n v="166"/>
    <n v="53"/>
    <n v="34182575088"/>
    <s v="Multan"/>
    <s v="Punjab"/>
  </r>
  <r>
    <n v="1855"/>
    <x v="7"/>
    <s v="Erum Chaudhry"/>
    <n v="19"/>
    <s v="Young Adult"/>
    <s v="Female"/>
    <d v="2023-03-13T00:00:00"/>
    <x v="100"/>
    <n v="195"/>
    <s v="Tuberculosis"/>
    <n v="386636"/>
    <s v="No"/>
    <s v="B+"/>
    <n v="157"/>
    <n v="112"/>
    <n v="33362476143"/>
    <s v="Lahore"/>
    <s v="Sindh"/>
  </r>
  <r>
    <n v="1568"/>
    <x v="12"/>
    <s v="Noman Kazmi"/>
    <n v="43"/>
    <s v="Middle-Aged Adults"/>
    <s v="Male"/>
    <d v="2023-04-01T00:00:00"/>
    <x v="169"/>
    <n v="197"/>
    <s v="Tuberculosis"/>
    <n v="419838"/>
    <s v="Yes"/>
    <s v="O+"/>
    <n v="158"/>
    <n v="51"/>
    <n v="33122937556"/>
    <s v="Lahore"/>
    <s v="Punjab"/>
  </r>
  <r>
    <n v="1898"/>
    <x v="4"/>
    <s v="Usman Kazmi"/>
    <n v="59"/>
    <s v="Senior Adult"/>
    <s v="Male"/>
    <d v="2023-02-03T00:00:00"/>
    <x v="139"/>
    <n v="198"/>
    <s v="COVID-19"/>
    <n v="445216"/>
    <s v="Yes"/>
    <s v="B-"/>
    <n v="175"/>
    <n v="70"/>
    <n v="32117376753"/>
    <s v="Quetta"/>
    <s v="Khyber Pakhtunkhwa"/>
  </r>
  <r>
    <n v="991"/>
    <x v="3"/>
    <s v="Sana Rehman"/>
    <n v="52"/>
    <s v="Senior Adult"/>
    <s v="Female"/>
    <d v="2023-03-27T00:00:00"/>
    <x v="267"/>
    <n v="199"/>
    <s v="Diabetes"/>
    <n v="304249"/>
    <s v="No"/>
    <s v="B-"/>
    <n v="142"/>
    <n v="103"/>
    <n v="35148589216"/>
    <s v="Lahore"/>
    <s v="Khyber Pakhtunkhwa"/>
  </r>
  <r>
    <n v="1131"/>
    <x v="5"/>
    <s v="Daniyal Syed"/>
    <n v="20"/>
    <s v="Young Adult"/>
    <s v="Female"/>
    <d v="2023-01-22T00:00:00"/>
    <x v="82"/>
    <n v="200"/>
    <s v="Diabetes"/>
    <n v="35731"/>
    <s v="Yes"/>
    <s v="A-"/>
    <n v="170"/>
    <n v="79"/>
    <n v="34367777794"/>
    <s v="Multan"/>
    <s v="Sindh"/>
  </r>
  <r>
    <n v="1418"/>
    <x v="10"/>
    <s v="Sadia Shah"/>
    <n v="21"/>
    <s v="Young Adult"/>
    <s v="Male"/>
    <d v="2023-02-17T00:00:00"/>
    <x v="116"/>
    <n v="200"/>
    <s v="Cancer"/>
    <n v="244810"/>
    <s v="No"/>
    <s v="B+"/>
    <n v="142"/>
    <n v="67"/>
    <n v="33886948582"/>
    <s v="Lahore"/>
    <s v="Punjab"/>
  </r>
  <r>
    <n v="1709"/>
    <x v="5"/>
    <s v="Saad Rizvi"/>
    <n v="33"/>
    <s v="Middle-Aged Adults"/>
    <s v="Male"/>
    <d v="2023-04-23T00:00:00"/>
    <x v="109"/>
    <n v="200"/>
    <s v="Tuberculosis"/>
    <n v="340639"/>
    <s v="No"/>
    <s v="O-"/>
    <n v="142"/>
    <n v="116"/>
    <n v="32586535590"/>
    <s v="Peshawar"/>
    <s v="Khyber Pakhtunkhwa"/>
  </r>
  <r>
    <n v="1124"/>
    <x v="13"/>
    <s v="Hira Zahid"/>
    <n v="30"/>
    <s v="Young Adult"/>
    <s v="Female"/>
    <d v="2023-05-09T00:00:00"/>
    <x v="20"/>
    <n v="201"/>
    <s v="Diabetes"/>
    <n v="71461"/>
    <s v="No"/>
    <s v="A+"/>
    <n v="154"/>
    <n v="98"/>
    <n v="39098551269"/>
    <s v="Quetta"/>
    <s v="Sindh"/>
  </r>
  <r>
    <n v="1897"/>
    <x v="4"/>
    <s v="Amina Gilani"/>
    <n v="94"/>
    <s v="Senior Adult"/>
    <s v="Female"/>
    <d v="2023-05-23T00:00:00"/>
    <x v="21"/>
    <n v="201"/>
    <s v="Malaria"/>
    <n v="143491"/>
    <s v="Yes"/>
    <s v="A+"/>
    <n v="158"/>
    <n v="57"/>
    <n v="39407045108"/>
    <s v="Lahore"/>
    <s v="Punjab"/>
  </r>
  <r>
    <n v="1198"/>
    <x v="4"/>
    <s v="Fatima Abbasi"/>
    <n v="89"/>
    <s v="Senior Adult"/>
    <s v="Female"/>
    <d v="2023-04-17T00:00:00"/>
    <x v="15"/>
    <n v="202"/>
    <s v="Malaria"/>
    <n v="176597"/>
    <s v="Yes"/>
    <s v="A-"/>
    <n v="163"/>
    <n v="101"/>
    <n v="37695972316"/>
    <s v="Multan"/>
    <s v="Khyber Pakhtunkhwa"/>
  </r>
  <r>
    <n v="1236"/>
    <x v="2"/>
    <s v="Saad Shah"/>
    <n v="1"/>
    <s v="Babies"/>
    <s v="Female"/>
    <d v="2023-03-24T00:00:00"/>
    <x v="267"/>
    <n v="202"/>
    <s v="COVID-19"/>
    <n v="123406"/>
    <s v="No"/>
    <s v="O-"/>
    <n v="153"/>
    <n v="55"/>
    <n v="34087103677"/>
    <s v="Karachi"/>
    <s v="Khyber Pakhtunkhwa"/>
  </r>
  <r>
    <n v="1887"/>
    <x v="5"/>
    <s v="Ali Hussain"/>
    <n v="34"/>
    <s v="Middle-Aged Adults"/>
    <s v="Male"/>
    <d v="2023-01-14T00:00:00"/>
    <x v="203"/>
    <n v="202"/>
    <s v="Diabetes"/>
    <n v="130356"/>
    <s v="Yes"/>
    <s v="A-"/>
    <n v="194"/>
    <n v="73"/>
    <n v="33125755383"/>
    <s v="Rawalpindi"/>
    <s v="Khyber Pakhtunkhwa"/>
  </r>
  <r>
    <n v="616"/>
    <x v="9"/>
    <s v="Sadia Malik"/>
    <n v="41"/>
    <s v="Middle-Aged Adults"/>
    <s v="Female"/>
    <d v="2023-04-05T00:00:00"/>
    <x v="28"/>
    <n v="203"/>
    <s v="Hypertension"/>
    <n v="118069"/>
    <s v="No"/>
    <s v="A-"/>
    <n v="154"/>
    <n v="51"/>
    <n v="33620066134"/>
    <s v="Peshawar"/>
    <s v="Balochistan"/>
  </r>
  <r>
    <n v="980"/>
    <x v="13"/>
    <s v="Ibrahim Jafri"/>
    <n v="2"/>
    <s v="Babies"/>
    <s v="Male"/>
    <d v="2023-02-05T00:00:00"/>
    <x v="68"/>
    <n v="203"/>
    <s v="Tuberculosis"/>
    <n v="378705"/>
    <s v="Yes"/>
    <s v="AB-"/>
    <n v="189"/>
    <n v="41"/>
    <n v="36136383701"/>
    <s v="Karachi"/>
    <s v="Balochistan"/>
  </r>
  <r>
    <n v="118"/>
    <x v="0"/>
    <s v="Daniyal Abbasi"/>
    <n v="70"/>
    <s v="Senior Adult"/>
    <s v="Male"/>
    <d v="2023-03-18T00:00:00"/>
    <x v="101"/>
    <n v="204"/>
    <s v="Diabetes"/>
    <n v="119785"/>
    <s v="Yes"/>
    <s v="AB+"/>
    <n v="169"/>
    <n v="80"/>
    <n v="39629318146"/>
    <s v="Faisalabad"/>
    <s v="Balochistan"/>
  </r>
  <r>
    <n v="1865"/>
    <x v="6"/>
    <s v="Sana Hashmi"/>
    <n v="96"/>
    <s v="Senior Adult"/>
    <s v="Female"/>
    <d v="2023-02-19T00:00:00"/>
    <x v="67"/>
    <n v="204"/>
    <s v="Malaria"/>
    <n v="450521"/>
    <s v="No"/>
    <s v="B-"/>
    <n v="183"/>
    <n v="79"/>
    <n v="34874920028"/>
    <s v="Peshawar"/>
    <s v="Punjab"/>
  </r>
  <r>
    <n v="10"/>
    <x v="9"/>
    <s v="Ali Siddiqui"/>
    <n v="33"/>
    <s v="Middle-Aged Adults"/>
    <s v="Male"/>
    <d v="2023-03-12T00:00:00"/>
    <x v="48"/>
    <n v="205"/>
    <s v="Diabetes"/>
    <n v="46363"/>
    <s v="No"/>
    <s v="O+"/>
    <n v="190"/>
    <n v="87"/>
    <n v="33422180290"/>
    <s v="Multan"/>
    <s v="Balochistan"/>
  </r>
  <r>
    <n v="237"/>
    <x v="10"/>
    <s v="Iqra Shah"/>
    <n v="95"/>
    <s v="Senior Adult"/>
    <s v="Female"/>
    <d v="2023-03-13T00:00:00"/>
    <x v="58"/>
    <n v="205"/>
    <s v="Cancer"/>
    <n v="496809"/>
    <s v="Yes"/>
    <s v="A-"/>
    <n v="190"/>
    <n v="62"/>
    <n v="31150973766"/>
    <s v="Peshawar"/>
    <s v="Khyber Pakhtunkhwa"/>
  </r>
  <r>
    <n v="339"/>
    <x v="10"/>
    <s v="Asad Rehman"/>
    <n v="38"/>
    <s v="Middle-Aged Adults"/>
    <s v="Female"/>
    <d v="2023-02-20T00:00:00"/>
    <x v="156"/>
    <n v="205"/>
    <s v="Diabetes"/>
    <n v="287942"/>
    <s v="Yes"/>
    <s v="O-"/>
    <n v="169"/>
    <n v="117"/>
    <n v="34891078937"/>
    <s v="Quetta"/>
    <s v="Balochistan"/>
  </r>
  <r>
    <n v="893"/>
    <x v="1"/>
    <s v="Usman Butt"/>
    <n v="38"/>
    <s v="Middle-Aged Adults"/>
    <s v="Male"/>
    <d v="2023-03-03T00:00:00"/>
    <x v="100"/>
    <n v="205"/>
    <s v="Tuberculosis"/>
    <n v="72392"/>
    <s v="Yes"/>
    <s v="AB-"/>
    <n v="156"/>
    <n v="62"/>
    <n v="31413127102"/>
    <s v="Karachi"/>
    <s v="Punjab"/>
  </r>
  <r>
    <n v="1047"/>
    <x v="11"/>
    <s v="Saad Kazmi"/>
    <n v="28"/>
    <s v="Young Adult"/>
    <s v="Female"/>
    <d v="2023-03-26T00:00:00"/>
    <x v="37"/>
    <n v="205"/>
    <s v="Cancer"/>
    <n v="347901"/>
    <s v="No"/>
    <s v="O+"/>
    <n v="167"/>
    <n v="115"/>
    <n v="34730116418"/>
    <s v="Lahore"/>
    <s v="Khyber Pakhtunkhwa"/>
  </r>
  <r>
    <n v="151"/>
    <x v="4"/>
    <s v="Aisha Hashmi"/>
    <n v="57"/>
    <s v="Senior Adult"/>
    <s v="Male"/>
    <d v="2023-04-25T00:00:00"/>
    <x v="134"/>
    <n v="206"/>
    <s v="Cancer"/>
    <n v="303521"/>
    <s v="Yes"/>
    <s v="O-"/>
    <n v="157"/>
    <n v="41"/>
    <n v="31681379716"/>
    <s v="Quetta"/>
    <s v="Balochistan"/>
  </r>
  <r>
    <n v="1318"/>
    <x v="3"/>
    <s v="Ibrahim Abbasi"/>
    <n v="100"/>
    <s v="Senior Adult"/>
    <s v="Male"/>
    <d v="2023-06-04T00:00:00"/>
    <x v="25"/>
    <n v="206"/>
    <s v="Tuberculosis"/>
    <n v="169385"/>
    <s v="Yes"/>
    <s v="O+"/>
    <n v="147"/>
    <n v="102"/>
    <n v="36775054942"/>
    <s v="Rawalpindi"/>
    <s v="Khyber Pakhtunkhwa"/>
  </r>
  <r>
    <n v="1636"/>
    <x v="10"/>
    <s v="Hira Khan"/>
    <n v="97"/>
    <s v="Senior Adult"/>
    <s v="Female"/>
    <d v="2023-02-09T00:00:00"/>
    <x v="114"/>
    <n v="206"/>
    <s v="Cancer"/>
    <n v="109274"/>
    <s v="Yes"/>
    <s v="AB+"/>
    <n v="181"/>
    <n v="89"/>
    <n v="37028067810"/>
    <s v="Islamabad"/>
    <s v="Sindh"/>
  </r>
  <r>
    <n v="115"/>
    <x v="3"/>
    <s v="Iqra Abbasi"/>
    <n v="22"/>
    <s v="Young Adult"/>
    <s v="Female"/>
    <d v="2023-03-11T00:00:00"/>
    <x v="58"/>
    <n v="207"/>
    <s v="Cancer"/>
    <n v="99461"/>
    <s v="Yes"/>
    <s v="AB-"/>
    <n v="189"/>
    <n v="46"/>
    <n v="37378300276"/>
    <s v="Peshawar"/>
    <s v="Punjab"/>
  </r>
  <r>
    <n v="398"/>
    <x v="6"/>
    <s v="Hira Gilani"/>
    <n v="34"/>
    <s v="Middle-Aged Adults"/>
    <s v="Female"/>
    <d v="2023-04-10T00:00:00"/>
    <x v="64"/>
    <n v="208"/>
    <s v="Hypertension"/>
    <n v="55415"/>
    <s v="No"/>
    <s v="AB+"/>
    <n v="190"/>
    <n v="101"/>
    <n v="36987966118"/>
    <s v="Peshawar"/>
    <s v="Sindh"/>
  </r>
  <r>
    <n v="638"/>
    <x v="6"/>
    <s v="Iqra Butt"/>
    <n v="42"/>
    <s v="Middle-Aged Adults"/>
    <s v="Female"/>
    <d v="2023-05-20T00:00:00"/>
    <x v="19"/>
    <n v="208"/>
    <s v="Diabetes"/>
    <n v="411885"/>
    <s v="No"/>
    <s v="B+"/>
    <n v="146"/>
    <n v="55"/>
    <n v="32706140285"/>
    <s v="Peshawar"/>
    <s v="Punjab"/>
  </r>
  <r>
    <n v="1150"/>
    <x v="7"/>
    <s v="Sara Abbasi"/>
    <n v="23"/>
    <s v="Young Adult"/>
    <s v="Male"/>
    <d v="2023-03-11T00:00:00"/>
    <x v="49"/>
    <n v="208"/>
    <s v="Cancer"/>
    <n v="224984"/>
    <s v="Yes"/>
    <s v="O+"/>
    <n v="176"/>
    <n v="62"/>
    <n v="35031323828"/>
    <s v="Lahore"/>
    <s v="Punjab"/>
  </r>
  <r>
    <n v="1210"/>
    <x v="2"/>
    <s v="Ibrahim Tariq"/>
    <n v="43"/>
    <s v="Middle-Aged Adults"/>
    <s v="Female"/>
    <d v="2023-02-10T00:00:00"/>
    <x v="66"/>
    <n v="208"/>
    <s v="COVID-19"/>
    <n v="174360"/>
    <s v="Yes"/>
    <s v="O-"/>
    <n v="157"/>
    <n v="110"/>
    <n v="34682832109"/>
    <s v="Karachi"/>
    <s v="Balochistan"/>
  </r>
  <r>
    <n v="1510"/>
    <x v="3"/>
    <s v="Ahmed Jafri"/>
    <n v="19"/>
    <s v="Young Adult"/>
    <s v="Female"/>
    <d v="2023-02-25T00:00:00"/>
    <x v="74"/>
    <n v="209"/>
    <s v="Hypertension"/>
    <n v="198957"/>
    <s v="Yes"/>
    <s v="A+"/>
    <n v="175"/>
    <n v="101"/>
    <n v="32990060681"/>
    <s v="Faisalabad"/>
    <s v="Khyber Pakhtunkhwa"/>
  </r>
  <r>
    <n v="1733"/>
    <x v="11"/>
    <s v="Ali Shah"/>
    <n v="89"/>
    <s v="Senior Adult"/>
    <s v="Female"/>
    <d v="2023-03-19T00:00:00"/>
    <x v="105"/>
    <n v="209"/>
    <s v="Tuberculosis"/>
    <n v="360207"/>
    <s v="No"/>
    <s v="O+"/>
    <n v="150"/>
    <n v="101"/>
    <n v="39892334382"/>
    <s v="Peshawar"/>
    <s v="Sindh"/>
  </r>
  <r>
    <n v="1918"/>
    <x v="0"/>
    <s v="Sadia Khan"/>
    <n v="49"/>
    <s v="Senior Adult"/>
    <s v="Female"/>
    <d v="2023-05-17T00:00:00"/>
    <x v="60"/>
    <n v="209"/>
    <s v="Tuberculosis"/>
    <n v="95757"/>
    <s v="Yes"/>
    <s v="AB-"/>
    <n v="192"/>
    <n v="76"/>
    <n v="35069470919"/>
    <s v="Faisalabad"/>
    <s v="Khyber Pakhtunkhwa"/>
  </r>
  <r>
    <n v="1956"/>
    <x v="0"/>
    <s v="Ahmed Farooqi"/>
    <n v="23"/>
    <s v="Young Adult"/>
    <s v="Male"/>
    <d v="2023-02-13T00:00:00"/>
    <x v="115"/>
    <n v="209"/>
    <s v="Tuberculosis"/>
    <n v="28156"/>
    <s v="No"/>
    <s v="A+"/>
    <n v="197"/>
    <n v="80"/>
    <n v="32732154114"/>
    <s v="Lahore"/>
    <s v="Balochistan"/>
  </r>
  <r>
    <n v="1348"/>
    <x v="0"/>
    <s v="Amina Shah"/>
    <n v="86"/>
    <s v="Senior Adult"/>
    <s v="Female"/>
    <d v="2023-01-23T00:00:00"/>
    <x v="103"/>
    <n v="210"/>
    <s v="Diabetes"/>
    <n v="369134"/>
    <s v="No"/>
    <s v="AB+"/>
    <n v="199"/>
    <n v="53"/>
    <n v="34615200047"/>
    <s v="Faisalabad"/>
    <s v="Balochistan"/>
  </r>
  <r>
    <n v="535"/>
    <x v="1"/>
    <s v="Usman Rizvi"/>
    <n v="48"/>
    <s v="Senior Adult"/>
    <s v="Male"/>
    <d v="2023-02-03T00:00:00"/>
    <x v="87"/>
    <n v="211"/>
    <s v="Cancer"/>
    <n v="245338"/>
    <s v="Yes"/>
    <s v="AB-"/>
    <n v="149"/>
    <n v="101"/>
    <n v="35613855248"/>
    <s v="Rawalpindi"/>
    <s v="Khyber Pakhtunkhwa"/>
  </r>
  <r>
    <n v="1118"/>
    <x v="5"/>
    <s v="Saad Gilani"/>
    <n v="79"/>
    <s v="Senior Adult"/>
    <s v="Male"/>
    <d v="2023-05-12T00:00:00"/>
    <x v="2"/>
    <n v="211"/>
    <s v="Tuberculosis"/>
    <n v="19857"/>
    <s v="No"/>
    <s v="B-"/>
    <n v="185"/>
    <n v="94"/>
    <n v="34009776624"/>
    <s v="Multan"/>
    <s v="Khyber Pakhtunkhwa"/>
  </r>
  <r>
    <n v="1943"/>
    <x v="8"/>
    <s v="Usman Qureshi"/>
    <n v="15"/>
    <s v="Teenager"/>
    <s v="Male"/>
    <d v="2023-04-19T00:00:00"/>
    <x v="53"/>
    <n v="211"/>
    <s v="Hypertension"/>
    <n v="292376"/>
    <s v="No"/>
    <s v="AB-"/>
    <n v="163"/>
    <n v="83"/>
    <n v="32193920918"/>
    <s v="Rawalpindi"/>
    <s v="Balochistan"/>
  </r>
  <r>
    <n v="23"/>
    <x v="5"/>
    <s v="Maryam Kazmi"/>
    <n v="31"/>
    <s v="Middle-Aged Adults"/>
    <s v="Male"/>
    <d v="2023-02-18T00:00:00"/>
    <x v="160"/>
    <n v="212"/>
    <s v="Hypertension"/>
    <n v="437316"/>
    <s v="No"/>
    <s v="A-"/>
    <n v="164"/>
    <n v="46"/>
    <n v="32481657974"/>
    <s v="Quetta"/>
    <s v="Punjab"/>
  </r>
  <r>
    <n v="463"/>
    <x v="3"/>
    <s v="Junaid Qureshi"/>
    <n v="72"/>
    <s v="Senior Adult"/>
    <s v="Male"/>
    <d v="2023-05-11T00:00:00"/>
    <x v="2"/>
    <n v="212"/>
    <s v="Tuberculosis"/>
    <n v="109468"/>
    <s v="No"/>
    <s v="A-"/>
    <n v="168"/>
    <n v="112"/>
    <n v="37520345061"/>
    <s v="Quetta"/>
    <s v="Sindh"/>
  </r>
  <r>
    <n v="1533"/>
    <x v="8"/>
    <s v="Bushra Qureshi"/>
    <n v="14"/>
    <s v="Teenager"/>
    <s v="Male"/>
    <d v="2023-05-23T00:00:00"/>
    <x v="10"/>
    <n v="212"/>
    <s v="Hypertension"/>
    <n v="230762"/>
    <s v="No"/>
    <s v="B+"/>
    <n v="158"/>
    <n v="44"/>
    <n v="39046326137"/>
    <s v="Karachi"/>
    <s v="Sindh"/>
  </r>
  <r>
    <n v="302"/>
    <x v="14"/>
    <s v="Rabia Shah"/>
    <n v="81"/>
    <s v="Senior Adult"/>
    <s v="Female"/>
    <d v="2023-04-13T00:00:00"/>
    <x v="32"/>
    <n v="213"/>
    <s v="Hypertension"/>
    <n v="456354"/>
    <s v="No"/>
    <s v="A-"/>
    <n v="186"/>
    <n v="99"/>
    <n v="33379975742"/>
    <s v="Faisalabad"/>
    <s v="Sindh"/>
  </r>
  <r>
    <n v="344"/>
    <x v="1"/>
    <s v="Sara Kazmi"/>
    <n v="86"/>
    <s v="Senior Adult"/>
    <s v="Male"/>
    <d v="2023-03-06T00:00:00"/>
    <x v="49"/>
    <n v="213"/>
    <s v="Cancer"/>
    <n v="328331"/>
    <s v="Yes"/>
    <s v="A-"/>
    <n v="158"/>
    <n v="80"/>
    <n v="34631943173"/>
    <s v="Lahore"/>
    <s v="Sindh"/>
  </r>
  <r>
    <n v="1295"/>
    <x v="4"/>
    <s v="Aisha Rehman"/>
    <n v="5"/>
    <s v="Child"/>
    <s v="Female"/>
    <d v="2023-02-03T00:00:00"/>
    <x v="72"/>
    <n v="213"/>
    <s v="Cancer"/>
    <n v="317055"/>
    <s v="Yes"/>
    <s v="B+"/>
    <n v="158"/>
    <n v="112"/>
    <n v="31622488853"/>
    <s v="Faisalabad"/>
    <s v="Punjab"/>
  </r>
  <r>
    <n v="1495"/>
    <x v="7"/>
    <s v="Noman Tariq"/>
    <n v="47"/>
    <s v="Senior Adult"/>
    <s v="Female"/>
    <d v="2023-03-13T00:00:00"/>
    <x v="267"/>
    <n v="213"/>
    <s v="Tuberculosis"/>
    <n v="343899"/>
    <s v="No"/>
    <s v="AB+"/>
    <n v="157"/>
    <n v="76"/>
    <n v="39192703294"/>
    <s v="Faisalabad"/>
    <s v="Sindh"/>
  </r>
  <r>
    <n v="1652"/>
    <x v="8"/>
    <s v="Noman Chaudhry"/>
    <n v="6"/>
    <s v="Child"/>
    <s v="Male"/>
    <d v="2023-03-03T00:00:00"/>
    <x v="38"/>
    <n v="213"/>
    <s v="Malaria"/>
    <n v="242333"/>
    <s v="No"/>
    <s v="A-"/>
    <n v="142"/>
    <n v="85"/>
    <n v="35520818116"/>
    <s v="Islamabad"/>
    <s v="Khyber Pakhtunkhwa"/>
  </r>
  <r>
    <n v="1498"/>
    <x v="3"/>
    <s v="Hira Farooqi"/>
    <n v="22"/>
    <s v="Young Adult"/>
    <s v="Male"/>
    <d v="2023-03-24T00:00:00"/>
    <x v="212"/>
    <n v="214"/>
    <s v="Tuberculosis"/>
    <n v="433000"/>
    <s v="No"/>
    <s v="AB-"/>
    <n v="160"/>
    <n v="85"/>
    <n v="35797086444"/>
    <s v="Quetta"/>
    <s v="Balochistan"/>
  </r>
  <r>
    <n v="924"/>
    <x v="8"/>
    <s v="Amina Siddiqui"/>
    <n v="45"/>
    <s v="Middle-Aged Adults"/>
    <s v="Male"/>
    <d v="2023-04-03T00:00:00"/>
    <x v="64"/>
    <n v="215"/>
    <s v="Malaria"/>
    <n v="89532"/>
    <s v="Yes"/>
    <s v="B-"/>
    <n v="164"/>
    <n v="113"/>
    <n v="32078677183"/>
    <s v="Faisalabad"/>
    <s v="Sindh"/>
  </r>
  <r>
    <n v="1813"/>
    <x v="6"/>
    <s v="Maryam Malik"/>
    <n v="96"/>
    <s v="Senior Adult"/>
    <s v="Female"/>
    <d v="2023-02-12T00:00:00"/>
    <x v="85"/>
    <n v="215"/>
    <s v="Tuberculosis"/>
    <n v="40591"/>
    <s v="Yes"/>
    <s v="O+"/>
    <n v="175"/>
    <n v="84"/>
    <n v="37909069864"/>
    <s v="Quetta"/>
    <s v="Punjab"/>
  </r>
  <r>
    <n v="106"/>
    <x v="4"/>
    <s v="Khadija Khan"/>
    <n v="93"/>
    <s v="Senior Adult"/>
    <s v="Female"/>
    <d v="2023-04-17T00:00:00"/>
    <x v="9"/>
    <n v="216"/>
    <s v="Cancer"/>
    <n v="462630"/>
    <s v="No"/>
    <s v="B-"/>
    <n v="152"/>
    <n v="51"/>
    <n v="39467231270"/>
    <s v="Islamabad"/>
    <s v="Khyber Pakhtunkhwa"/>
  </r>
  <r>
    <n v="513"/>
    <x v="13"/>
    <s v="Sana Raja"/>
    <n v="72"/>
    <s v="Senior Adult"/>
    <s v="Male"/>
    <d v="2023-01-09T00:00:00"/>
    <x v="175"/>
    <n v="216"/>
    <s v="Malaria"/>
    <n v="115160"/>
    <s v="No"/>
    <s v="O-"/>
    <n v="183"/>
    <n v="113"/>
    <n v="36737709277"/>
    <s v="Lahore"/>
    <s v="Khyber Pakhtunkhwa"/>
  </r>
  <r>
    <n v="881"/>
    <x v="3"/>
    <s v="Sara Farooqi"/>
    <n v="78"/>
    <s v="Senior Adult"/>
    <s v="Female"/>
    <d v="2023-01-22T00:00:00"/>
    <x v="80"/>
    <n v="216"/>
    <s v="Tuberculosis"/>
    <n v="418132"/>
    <s v="Yes"/>
    <s v="A+"/>
    <n v="170"/>
    <n v="109"/>
    <n v="36686767746"/>
    <s v="Islamabad"/>
    <s v="Khyber Pakhtunkhwa"/>
  </r>
  <r>
    <n v="643"/>
    <x v="10"/>
    <s v="Iqra Sheikh"/>
    <n v="38"/>
    <s v="Middle-Aged Adults"/>
    <s v="Male"/>
    <d v="2023-02-18T00:00:00"/>
    <x v="46"/>
    <n v="217"/>
    <s v="COVID-19"/>
    <n v="272693"/>
    <s v="No"/>
    <s v="O-"/>
    <n v="148"/>
    <n v="104"/>
    <n v="34834301924"/>
    <s v="Karachi"/>
    <s v="Khyber Pakhtunkhwa"/>
  </r>
  <r>
    <n v="1303"/>
    <x v="11"/>
    <s v="Hassan Raja"/>
    <n v="75"/>
    <s v="Senior Adult"/>
    <s v="Male"/>
    <d v="2023-03-02T00:00:00"/>
    <x v="49"/>
    <n v="217"/>
    <s v="Diabetes"/>
    <n v="17155"/>
    <s v="No"/>
    <s v="A+"/>
    <n v="166"/>
    <n v="93"/>
    <n v="31870603019"/>
    <s v="Lahore"/>
    <s v="Khyber Pakhtunkhwa"/>
  </r>
  <r>
    <n v="1416"/>
    <x v="11"/>
    <s v="Ali Tariq"/>
    <n v="32"/>
    <s v="Middle-Aged Adults"/>
    <s v="Female"/>
    <d v="2023-01-16T00:00:00"/>
    <x v="178"/>
    <n v="219"/>
    <s v="Hypertension"/>
    <n v="313517"/>
    <s v="No"/>
    <s v="O-"/>
    <n v="164"/>
    <n v="115"/>
    <n v="36198896859"/>
    <s v="Quetta"/>
    <s v="Punjab"/>
  </r>
  <r>
    <n v="156"/>
    <x v="12"/>
    <s v="Ali Chaudhry"/>
    <n v="68"/>
    <s v="Senior Adult"/>
    <s v="Male"/>
    <d v="2023-05-15T00:00:00"/>
    <x v="10"/>
    <n v="220"/>
    <s v="Tuberculosis"/>
    <n v="249731"/>
    <s v="Yes"/>
    <s v="B-"/>
    <n v="145"/>
    <n v="54"/>
    <n v="35390922397"/>
    <s v="Lahore"/>
    <s v="Balochistan"/>
  </r>
  <r>
    <n v="795"/>
    <x v="6"/>
    <s v="Noman Zahid"/>
    <n v="46"/>
    <s v="Senior Adult"/>
    <s v="Male"/>
    <d v="2023-03-06T00:00:00"/>
    <x v="79"/>
    <n v="221"/>
    <s v="Diabetes"/>
    <n v="433183"/>
    <s v="No"/>
    <s v="O+"/>
    <n v="143"/>
    <n v="48"/>
    <n v="31177761734"/>
    <s v="Quetta"/>
    <s v="Balochistan"/>
  </r>
  <r>
    <n v="1151"/>
    <x v="9"/>
    <s v="Maryam Hashmi"/>
    <n v="15"/>
    <s v="Teenager"/>
    <s v="Male"/>
    <d v="2023-04-16T00:00:00"/>
    <x v="59"/>
    <n v="221"/>
    <s v="COVID-19"/>
    <n v="489275"/>
    <s v="No"/>
    <s v="AB+"/>
    <n v="198"/>
    <n v="107"/>
    <n v="37154838999"/>
    <s v="Quetta"/>
    <s v="Khyber Pakhtunkhwa"/>
  </r>
  <r>
    <n v="1371"/>
    <x v="2"/>
    <s v="Sara Ansari"/>
    <n v="66"/>
    <s v="Senior Adult"/>
    <s v="Female"/>
    <d v="2023-04-21T00:00:00"/>
    <x v="154"/>
    <n v="221"/>
    <s v="Tuberculosis"/>
    <n v="367029"/>
    <s v="No"/>
    <s v="O-"/>
    <n v="159"/>
    <n v="118"/>
    <n v="39378730266"/>
    <s v="Peshawar"/>
    <s v="Khyber Pakhtunkhwa"/>
  </r>
  <r>
    <n v="468"/>
    <x v="13"/>
    <s v="Ahmed Shah"/>
    <n v="81"/>
    <s v="Senior Adult"/>
    <s v="Male"/>
    <d v="2023-04-17T00:00:00"/>
    <x v="63"/>
    <n v="222"/>
    <s v="Malaria"/>
    <n v="123417"/>
    <s v="No"/>
    <s v="A+"/>
    <n v="165"/>
    <n v="79"/>
    <n v="36912640830"/>
    <s v="Karachi"/>
    <s v="Khyber Pakhtunkhwa"/>
  </r>
  <r>
    <n v="6"/>
    <x v="6"/>
    <s v="Daniyal Butt"/>
    <n v="17"/>
    <s v="Teenager"/>
    <s v="Male"/>
    <d v="2023-04-19T00:00:00"/>
    <x v="154"/>
    <n v="223"/>
    <s v="Hypertension"/>
    <n v="265401"/>
    <s v="Yes"/>
    <s v="AB-"/>
    <n v="190"/>
    <n v="109"/>
    <n v="32563836987"/>
    <s v="Karachi"/>
    <s v="Balochistan"/>
  </r>
  <r>
    <n v="51"/>
    <x v="11"/>
    <s v="Sadia Rizvi"/>
    <n v="87"/>
    <s v="Senior Adult"/>
    <s v="Female"/>
    <d v="2023-01-12T00:00:00"/>
    <x v="178"/>
    <n v="223"/>
    <s v="Diabetes"/>
    <n v="361533"/>
    <s v="Yes"/>
    <s v="A+"/>
    <n v="173"/>
    <n v="89"/>
    <n v="37134682848"/>
    <s v="Faisalabad"/>
    <s v="Punjab"/>
  </r>
  <r>
    <n v="473"/>
    <x v="1"/>
    <s v="Fatima Tariq"/>
    <n v="41"/>
    <s v="Middle-Aged Adults"/>
    <s v="Male"/>
    <d v="2023-03-09T00:00:00"/>
    <x v="198"/>
    <n v="223"/>
    <s v="Cancer"/>
    <n v="180540"/>
    <s v="No"/>
    <s v="A-"/>
    <n v="170"/>
    <n v="74"/>
    <n v="32390740699"/>
    <s v="Multan"/>
    <s v="Sindh"/>
  </r>
  <r>
    <n v="1172"/>
    <x v="14"/>
    <s v="Sana Mughal"/>
    <n v="78"/>
    <s v="Senior Adult"/>
    <s v="Female"/>
    <d v="2023-04-10T00:00:00"/>
    <x v="9"/>
    <n v="223"/>
    <s v="Diabetes"/>
    <n v="261451"/>
    <s v="No"/>
    <s v="B+"/>
    <n v="154"/>
    <n v="120"/>
    <n v="33336112932"/>
    <s v="Rawalpindi"/>
    <s v="Khyber Pakhtunkhwa"/>
  </r>
  <r>
    <n v="129"/>
    <x v="9"/>
    <s v="Fahad Malik"/>
    <n v="28"/>
    <s v="Young Adult"/>
    <s v="Male"/>
    <d v="2023-03-23T00:00:00"/>
    <x v="42"/>
    <n v="224"/>
    <s v="Malaria"/>
    <n v="333930"/>
    <s v="Yes"/>
    <s v="AB-"/>
    <n v="169"/>
    <n v="56"/>
    <n v="33931893509"/>
    <s v="Multan"/>
    <s v="Balochistan"/>
  </r>
  <r>
    <n v="274"/>
    <x v="11"/>
    <s v="Ali Syed"/>
    <n v="18"/>
    <s v="Teenager"/>
    <s v="Female"/>
    <d v="2023-02-11T00:00:00"/>
    <x v="46"/>
    <n v="224"/>
    <s v="Hypertension"/>
    <n v="404416"/>
    <s v="No"/>
    <s v="B+"/>
    <n v="189"/>
    <n v="47"/>
    <n v="36459067766"/>
    <s v="Rawalpindi"/>
    <s v="Sindh"/>
  </r>
  <r>
    <n v="1930"/>
    <x v="5"/>
    <s v="Maryam Mughal"/>
    <n v="17"/>
    <s v="Teenager"/>
    <s v="Female"/>
    <d v="2023-04-12T00:00:00"/>
    <x v="14"/>
    <n v="224"/>
    <s v="COVID-19"/>
    <n v="240842"/>
    <s v="Yes"/>
    <s v="A+"/>
    <n v="160"/>
    <n v="66"/>
    <n v="34759003882"/>
    <s v="Islamabad"/>
    <s v="Punjab"/>
  </r>
  <r>
    <n v="87"/>
    <x v="11"/>
    <s v="Usman Jafri"/>
    <n v="49"/>
    <s v="Senior Adult"/>
    <s v="Male"/>
    <d v="2023-04-12T00:00:00"/>
    <x v="59"/>
    <n v="225"/>
    <s v="Hypertension"/>
    <n v="452956"/>
    <s v="Yes"/>
    <s v="B-"/>
    <n v="165"/>
    <n v="103"/>
    <n v="31858580408"/>
    <s v="Islamabad"/>
    <s v="Sindh"/>
  </r>
  <r>
    <n v="290"/>
    <x v="9"/>
    <s v="Erum Abbasi"/>
    <n v="27"/>
    <s v="Young Adult"/>
    <s v="Female"/>
    <d v="2023-04-25T00:00:00"/>
    <x v="4"/>
    <n v="225"/>
    <s v="Cancer"/>
    <n v="477305"/>
    <s v="No"/>
    <s v="A-"/>
    <n v="140"/>
    <n v="60"/>
    <n v="32507803410"/>
    <s v="Multan"/>
    <s v="Sindh"/>
  </r>
  <r>
    <n v="1326"/>
    <x v="4"/>
    <s v="Usman Syed"/>
    <n v="54"/>
    <s v="Senior Adult"/>
    <s v="Female"/>
    <d v="2023-01-07T00:00:00"/>
    <x v="139"/>
    <n v="225"/>
    <s v="Malaria"/>
    <n v="226761"/>
    <s v="Yes"/>
    <s v="AB+"/>
    <n v="153"/>
    <n v="57"/>
    <n v="33771018932"/>
    <s v="Faisalabad"/>
    <s v="Khyber Pakhtunkhwa"/>
  </r>
  <r>
    <n v="669"/>
    <x v="10"/>
    <s v="Aisha Rehman"/>
    <n v="79"/>
    <s v="Senior Adult"/>
    <s v="Male"/>
    <d v="2023-02-04T00:00:00"/>
    <x v="160"/>
    <n v="226"/>
    <s v="Tuberculosis"/>
    <n v="68672"/>
    <s v="Yes"/>
    <s v="O-"/>
    <n v="145"/>
    <n v="63"/>
    <n v="39279011470"/>
    <s v="Islamabad"/>
    <s v="Khyber Pakhtunkhwa"/>
  </r>
  <r>
    <n v="697"/>
    <x v="4"/>
    <s v="Junaid Khan"/>
    <n v="92"/>
    <s v="Senior Adult"/>
    <s v="Female"/>
    <d v="2023-03-26T00:00:00"/>
    <x v="120"/>
    <n v="226"/>
    <s v="Diabetes"/>
    <n v="54783"/>
    <s v="No"/>
    <s v="A-"/>
    <n v="156"/>
    <n v="62"/>
    <n v="31548981864"/>
    <s v="Islamabad"/>
    <s v="Khyber Pakhtunkhwa"/>
  </r>
  <r>
    <n v="1539"/>
    <x v="9"/>
    <s v="Fahad Hashmi"/>
    <n v="94"/>
    <s v="Senior Adult"/>
    <s v="Female"/>
    <d v="2023-01-02T00:00:00"/>
    <x v="75"/>
    <n v="226"/>
    <s v="Cancer"/>
    <n v="416121"/>
    <s v="No"/>
    <s v="B+"/>
    <n v="170"/>
    <n v="61"/>
    <n v="32200477262"/>
    <s v="Multan"/>
    <s v="Punjab"/>
  </r>
  <r>
    <n v="1878"/>
    <x v="0"/>
    <s v="Junaid Gilani"/>
    <n v="73"/>
    <s v="Senior Adult"/>
    <s v="Male"/>
    <d v="2023-04-27T00:00:00"/>
    <x v="2"/>
    <n v="226"/>
    <s v="COVID-19"/>
    <n v="82726"/>
    <s v="Yes"/>
    <s v="AB+"/>
    <n v="164"/>
    <n v="72"/>
    <n v="36560840831"/>
    <s v="Faisalabad"/>
    <s v="Khyber Pakhtunkhwa"/>
  </r>
  <r>
    <n v="1688"/>
    <x v="0"/>
    <s v="Daniyal Hashmi"/>
    <n v="28"/>
    <s v="Young Adult"/>
    <s v="Male"/>
    <d v="2023-04-18T00:00:00"/>
    <x v="52"/>
    <n v="227"/>
    <s v="Hypertension"/>
    <n v="387265"/>
    <s v="No"/>
    <s v="AB+"/>
    <n v="175"/>
    <n v="75"/>
    <n v="38696155261"/>
    <s v="Quetta"/>
    <s v="Punjab"/>
  </r>
  <r>
    <n v="497"/>
    <x v="11"/>
    <s v="Asad Zahid"/>
    <n v="60"/>
    <s v="Senior Adult"/>
    <s v="Male"/>
    <d v="2023-03-23T00:00:00"/>
    <x v="41"/>
    <n v="228"/>
    <s v="Malaria"/>
    <n v="460183"/>
    <s v="No"/>
    <s v="A+"/>
    <n v="155"/>
    <n v="113"/>
    <n v="31172132852"/>
    <s v="Islamabad"/>
    <s v="Punjab"/>
  </r>
  <r>
    <n v="1430"/>
    <x v="12"/>
    <s v="Amina Jafri"/>
    <n v="21"/>
    <s v="Young Adult"/>
    <s v="Female"/>
    <d v="2023-03-13T00:00:00"/>
    <x v="47"/>
    <n v="228"/>
    <s v="COVID-19"/>
    <n v="248267"/>
    <s v="No"/>
    <s v="B+"/>
    <n v="156"/>
    <n v="75"/>
    <n v="35565857863"/>
    <s v="Lahore"/>
    <s v="Sindh"/>
  </r>
  <r>
    <n v="1433"/>
    <x v="12"/>
    <s v="Fahad Chaudhry"/>
    <n v="93"/>
    <s v="Senior Adult"/>
    <s v="Male"/>
    <d v="2023-04-14T00:00:00"/>
    <x v="154"/>
    <n v="228"/>
    <s v="Cancer"/>
    <n v="32283"/>
    <s v="Yes"/>
    <s v="A+"/>
    <n v="146"/>
    <n v="113"/>
    <n v="31795014993"/>
    <s v="Multan"/>
    <s v="Sindh"/>
  </r>
  <r>
    <n v="1602"/>
    <x v="11"/>
    <s v="Sadia Syed"/>
    <n v="69"/>
    <s v="Senior Adult"/>
    <s v="Female"/>
    <d v="2023-02-27T00:00:00"/>
    <x v="79"/>
    <n v="228"/>
    <s v="Tuberculosis"/>
    <n v="18995"/>
    <s v="Yes"/>
    <s v="AB+"/>
    <n v="200"/>
    <n v="79"/>
    <n v="39283608446"/>
    <s v="Lahore"/>
    <s v="Punjab"/>
  </r>
  <r>
    <n v="192"/>
    <x v="4"/>
    <s v="Sara Rehman"/>
    <n v="44"/>
    <s v="Middle-Aged Adults"/>
    <s v="Female"/>
    <d v="2023-03-24T00:00:00"/>
    <x v="16"/>
    <n v="229"/>
    <s v="Malaria"/>
    <n v="20663"/>
    <s v="Yes"/>
    <s v="O+"/>
    <n v="197"/>
    <n v="55"/>
    <n v="33450451398"/>
    <s v="Multan"/>
    <s v="Khyber Pakhtunkhwa"/>
  </r>
  <r>
    <n v="547"/>
    <x v="8"/>
    <s v="Hira Chaudhry"/>
    <n v="42"/>
    <s v="Middle-Aged Adults"/>
    <s v="Female"/>
    <d v="2023-02-26T00:00:00"/>
    <x v="79"/>
    <n v="229"/>
    <s v="Diabetes"/>
    <n v="92153"/>
    <s v="Yes"/>
    <s v="A-"/>
    <n v="197"/>
    <n v="59"/>
    <n v="31846385474"/>
    <s v="Faisalabad"/>
    <s v="Khyber Pakhtunkhwa"/>
  </r>
  <r>
    <n v="803"/>
    <x v="6"/>
    <s v="Bushra Rehman"/>
    <n v="3"/>
    <s v="Child"/>
    <s v="Female"/>
    <d v="2023-02-20T00:00:00"/>
    <x v="39"/>
    <n v="229"/>
    <s v="Diabetes"/>
    <n v="48704"/>
    <s v="Yes"/>
    <s v="B-"/>
    <n v="197"/>
    <n v="120"/>
    <n v="36680538469"/>
    <s v="Islamabad"/>
    <s v="Khyber Pakhtunkhwa"/>
  </r>
  <r>
    <n v="1042"/>
    <x v="1"/>
    <s v="Sana Abbasi"/>
    <n v="19"/>
    <s v="Young Adult"/>
    <s v="Female"/>
    <d v="2023-01-06T00:00:00"/>
    <x v="125"/>
    <n v="230"/>
    <s v="Diabetes"/>
    <n v="220287"/>
    <s v="Yes"/>
    <s v="O-"/>
    <n v="188"/>
    <n v="47"/>
    <n v="33362399811"/>
    <s v="Lahore"/>
    <s v="Balochistan"/>
  </r>
  <r>
    <n v="1427"/>
    <x v="12"/>
    <s v="Daniyal Ashraf"/>
    <n v="50"/>
    <s v="Senior Adult"/>
    <s v="Female"/>
    <d v="2023-04-01T00:00:00"/>
    <x v="134"/>
    <n v="230"/>
    <s v="Hypertension"/>
    <n v="10324"/>
    <s v="No"/>
    <s v="A-"/>
    <n v="169"/>
    <n v="102"/>
    <n v="35506420583"/>
    <s v="Islamabad"/>
    <s v="Balochistan"/>
  </r>
  <r>
    <n v="1513"/>
    <x v="3"/>
    <s v="Usman Chaudhry"/>
    <n v="97"/>
    <s v="Senior Adult"/>
    <s v="Female"/>
    <d v="2023-03-18T00:00:00"/>
    <x v="26"/>
    <n v="230"/>
    <s v="COVID-19"/>
    <n v="27913"/>
    <s v="Yes"/>
    <s v="O-"/>
    <n v="174"/>
    <n v="51"/>
    <n v="32973243651"/>
    <s v="Karachi"/>
    <s v="Khyber Pakhtunkhwa"/>
  </r>
  <r>
    <n v="1631"/>
    <x v="10"/>
    <s v="Sara Tariq"/>
    <n v="48"/>
    <s v="Senior Adult"/>
    <s v="Male"/>
    <d v="2023-03-11T00:00:00"/>
    <x v="47"/>
    <n v="230"/>
    <s v="Tuberculosis"/>
    <n v="48610"/>
    <s v="No"/>
    <s v="A-"/>
    <n v="184"/>
    <n v="112"/>
    <n v="38144865909"/>
    <s v="Karachi"/>
    <s v="Punjab"/>
  </r>
  <r>
    <n v="1947"/>
    <x v="8"/>
    <s v="Ibrahim Syed"/>
    <n v="25"/>
    <s v="Young Adult"/>
    <s v="Female"/>
    <d v="2023-04-02T00:00:00"/>
    <x v="11"/>
    <n v="230"/>
    <s v="Tuberculosis"/>
    <n v="175442"/>
    <s v="No"/>
    <s v="O-"/>
    <n v="180"/>
    <n v="87"/>
    <n v="31105636504"/>
    <s v="Rawalpindi"/>
    <s v="Sindh"/>
  </r>
  <r>
    <n v="240"/>
    <x v="7"/>
    <s v="Daniyal Rehman"/>
    <n v="79"/>
    <s v="Senior Adult"/>
    <s v="Male"/>
    <d v="2023-01-05T00:00:00"/>
    <x v="125"/>
    <n v="231"/>
    <s v="Diabetes"/>
    <n v="335818"/>
    <s v="No"/>
    <s v="AB-"/>
    <n v="185"/>
    <n v="91"/>
    <n v="37432540700"/>
    <s v="Islamabad"/>
    <s v="Khyber Pakhtunkhwa"/>
  </r>
  <r>
    <n v="554"/>
    <x v="9"/>
    <s v="Bushra Hussain"/>
    <n v="96"/>
    <s v="Senior Adult"/>
    <s v="Male"/>
    <d v="2023-01-28T00:00:00"/>
    <x v="61"/>
    <n v="231"/>
    <s v="COVID-19"/>
    <n v="406890"/>
    <s v="No"/>
    <s v="B-"/>
    <n v="185"/>
    <n v="64"/>
    <n v="39415614232"/>
    <s v="Peshawar"/>
    <s v="Sindh"/>
  </r>
  <r>
    <n v="1687"/>
    <x v="9"/>
    <s v="Hira Tariq"/>
    <n v="93"/>
    <s v="Senior Adult"/>
    <s v="Male"/>
    <d v="2023-01-22T00:00:00"/>
    <x v="115"/>
    <n v="231"/>
    <s v="Hypertension"/>
    <n v="432417"/>
    <s v="No"/>
    <s v="O-"/>
    <n v="166"/>
    <n v="45"/>
    <n v="37070404434"/>
    <s v="Peshawar"/>
    <s v="Balochistan"/>
  </r>
  <r>
    <n v="1867"/>
    <x v="5"/>
    <s v="Usman Chaudhry"/>
    <n v="56"/>
    <s v="Senior Adult"/>
    <s v="Female"/>
    <d v="2023-01-15T00:00:00"/>
    <x v="114"/>
    <n v="231"/>
    <s v="Malaria"/>
    <n v="382935"/>
    <s v="Yes"/>
    <s v="O+"/>
    <n v="152"/>
    <n v="89"/>
    <n v="31180769305"/>
    <s v="Faisalabad"/>
    <s v="Khyber Pakhtunkhwa"/>
  </r>
  <r>
    <n v="869"/>
    <x v="4"/>
    <s v="Aisha Niazi"/>
    <n v="22"/>
    <s v="Young Adult"/>
    <s v="Female"/>
    <d v="2023-04-20T00:00:00"/>
    <x v="5"/>
    <n v="232"/>
    <s v="Tuberculosis"/>
    <n v="335059"/>
    <s v="Yes"/>
    <s v="B-"/>
    <n v="158"/>
    <n v="93"/>
    <n v="32427799456"/>
    <s v="Faisalabad"/>
    <s v="Sindh"/>
  </r>
  <r>
    <n v="922"/>
    <x v="0"/>
    <s v="Usman Butt"/>
    <n v="15"/>
    <s v="Teenager"/>
    <s v="Female"/>
    <d v="2023-02-22T00:00:00"/>
    <x v="267"/>
    <n v="232"/>
    <s v="Diabetes"/>
    <n v="84646"/>
    <s v="Yes"/>
    <s v="B-"/>
    <n v="150"/>
    <n v="47"/>
    <n v="31466624315"/>
    <s v="Multan"/>
    <s v="Balochistan"/>
  </r>
  <r>
    <n v="614"/>
    <x v="13"/>
    <s v="Usman Mughal"/>
    <n v="95"/>
    <s v="Senior Adult"/>
    <s v="Male"/>
    <d v="2023-04-27T00:00:00"/>
    <x v="71"/>
    <n v="233"/>
    <s v="COVID-19"/>
    <n v="243557"/>
    <s v="No"/>
    <s v="AB+"/>
    <n v="143"/>
    <n v="72"/>
    <n v="38958670828"/>
    <s v="Faisalabad"/>
    <s v="Punjab"/>
  </r>
  <r>
    <n v="1101"/>
    <x v="4"/>
    <s v="Ibrahim Shah"/>
    <n v="100"/>
    <s v="Senior Adult"/>
    <s v="Male"/>
    <d v="2023-03-26T00:00:00"/>
    <x v="77"/>
    <n v="233"/>
    <s v="Hypertension"/>
    <n v="48975"/>
    <s v="Yes"/>
    <s v="A-"/>
    <n v="143"/>
    <n v="70"/>
    <n v="33711086482"/>
    <s v="Karachi"/>
    <s v="Punjab"/>
  </r>
  <r>
    <n v="1171"/>
    <x v="12"/>
    <s v="Amina Shah"/>
    <n v="32"/>
    <s v="Middle-Aged Adults"/>
    <s v="Female"/>
    <d v="2023-01-06T00:00:00"/>
    <x v="68"/>
    <n v="233"/>
    <s v="Diabetes"/>
    <n v="174835"/>
    <s v="No"/>
    <s v="B-"/>
    <n v="148"/>
    <n v="109"/>
    <n v="39202429993"/>
    <s v="Karachi"/>
    <s v="Balochistan"/>
  </r>
  <r>
    <n v="1373"/>
    <x v="11"/>
    <s v="Noman Zahid"/>
    <n v="81"/>
    <s v="Senior Adult"/>
    <s v="Male"/>
    <d v="2023-03-16T00:00:00"/>
    <x v="41"/>
    <n v="235"/>
    <s v="Malaria"/>
    <n v="316324"/>
    <s v="No"/>
    <s v="O+"/>
    <n v="168"/>
    <n v="76"/>
    <n v="35565368629"/>
    <s v="Rawalpindi"/>
    <s v="Khyber Pakhtunkhwa"/>
  </r>
  <r>
    <n v="1681"/>
    <x v="10"/>
    <s v="Noman Rizvi"/>
    <n v="47"/>
    <s v="Senior Adult"/>
    <s v="Male"/>
    <d v="2023-01-21T00:00:00"/>
    <x v="156"/>
    <n v="235"/>
    <s v="Diabetes"/>
    <n v="176285"/>
    <s v="Yes"/>
    <s v="O-"/>
    <n v="194"/>
    <n v="50"/>
    <n v="35861018107"/>
    <s v="Quetta"/>
    <s v="Sindh"/>
  </r>
  <r>
    <n v="1778"/>
    <x v="6"/>
    <s v="Rabia Tariq"/>
    <n v="55"/>
    <s v="Senior Adult"/>
    <s v="Female"/>
    <d v="2023-01-10T00:00:00"/>
    <x v="87"/>
    <n v="235"/>
    <s v="Tuberculosis"/>
    <n v="409690"/>
    <s v="No"/>
    <s v="A-"/>
    <n v="180"/>
    <n v="53"/>
    <n v="35212387869"/>
    <s v="Lahore"/>
    <s v="Balochistan"/>
  </r>
  <r>
    <n v="285"/>
    <x v="7"/>
    <s v="Sana Ansari"/>
    <n v="12"/>
    <s v="Child"/>
    <s v="Female"/>
    <d v="2023-03-04T00:00:00"/>
    <x v="17"/>
    <n v="236"/>
    <s v="COVID-19"/>
    <n v="198772"/>
    <s v="No"/>
    <s v="B+"/>
    <n v="184"/>
    <n v="48"/>
    <n v="32687761029"/>
    <s v="Lahore"/>
    <s v="Balochistan"/>
  </r>
  <r>
    <n v="1377"/>
    <x v="6"/>
    <s v="Mahnoor Jafri"/>
    <n v="47"/>
    <s v="Senior Adult"/>
    <s v="Male"/>
    <d v="2023-02-27T00:00:00"/>
    <x v="62"/>
    <n v="236"/>
    <s v="Tuberculosis"/>
    <n v="406416"/>
    <s v="Yes"/>
    <s v="A+"/>
    <n v="178"/>
    <n v="53"/>
    <n v="34355842441"/>
    <s v="Multan"/>
    <s v="Sindh"/>
  </r>
  <r>
    <n v="845"/>
    <x v="6"/>
    <s v="Asad Ansari"/>
    <n v="29"/>
    <s v="Young Adult"/>
    <s v="Male"/>
    <d v="2023-02-21T00:00:00"/>
    <x v="57"/>
    <n v="237"/>
    <s v="Diabetes"/>
    <n v="17656"/>
    <s v="Yes"/>
    <s v="O-"/>
    <n v="148"/>
    <n v="113"/>
    <n v="33585051835"/>
    <s v="Karachi"/>
    <s v="Punjab"/>
  </r>
  <r>
    <n v="1984"/>
    <x v="8"/>
    <s v="Noman Jafri"/>
    <n v="9"/>
    <s v="Child"/>
    <s v="Male"/>
    <d v="2023-01-22T00:00:00"/>
    <x v="61"/>
    <n v="237"/>
    <s v="Hypertension"/>
    <n v="243412"/>
    <s v="No"/>
    <s v="B+"/>
    <n v="160"/>
    <n v="113"/>
    <n v="39768882034"/>
    <s v="Peshawar"/>
    <s v="Balochistan"/>
  </r>
  <r>
    <n v="56"/>
    <x v="7"/>
    <s v="Mahnoor Ashraf"/>
    <n v="29"/>
    <s v="Young Adult"/>
    <s v="Female"/>
    <d v="2023-03-21T00:00:00"/>
    <x v="77"/>
    <n v="238"/>
    <s v="Cancer"/>
    <n v="206494"/>
    <s v="Yes"/>
    <s v="AB-"/>
    <n v="168"/>
    <n v="63"/>
    <n v="38642682550"/>
    <s v="Multan"/>
    <s v="Balochistan"/>
  </r>
  <r>
    <n v="235"/>
    <x v="14"/>
    <s v="Khadija Zahid"/>
    <n v="7"/>
    <s v="Child"/>
    <s v="Female"/>
    <d v="2023-04-14T00:00:00"/>
    <x v="5"/>
    <n v="238"/>
    <s v="Hypertension"/>
    <n v="146477"/>
    <s v="Yes"/>
    <s v="A+"/>
    <n v="155"/>
    <n v="106"/>
    <n v="31634006118"/>
    <s v="Lahore"/>
    <s v="Khyber Pakhtunkhwa"/>
  </r>
  <r>
    <n v="1661"/>
    <x v="5"/>
    <s v="Bushra Shah"/>
    <n v="47"/>
    <s v="Senior Adult"/>
    <s v="Male"/>
    <d v="2023-05-01T00:00:00"/>
    <x v="18"/>
    <n v="238"/>
    <s v="Diabetes"/>
    <n v="393115"/>
    <s v="Yes"/>
    <s v="O+"/>
    <n v="195"/>
    <n v="55"/>
    <n v="35369010569"/>
    <s v="Karachi"/>
    <s v="Khyber Pakhtunkhwa"/>
  </r>
  <r>
    <n v="1801"/>
    <x v="4"/>
    <s v="Usman Butt"/>
    <n v="55"/>
    <s v="Senior Adult"/>
    <s v="Female"/>
    <d v="2023-03-23T00:00:00"/>
    <x v="53"/>
    <n v="238"/>
    <s v="Diabetes"/>
    <n v="333538"/>
    <s v="No"/>
    <s v="O-"/>
    <n v="181"/>
    <n v="91"/>
    <n v="35498996195"/>
    <s v="Faisalabad"/>
    <s v="Sindh"/>
  </r>
  <r>
    <n v="432"/>
    <x v="6"/>
    <s v="Hassan Niazi"/>
    <n v="64"/>
    <s v="Senior Adult"/>
    <s v="Male"/>
    <d v="2023-01-15T00:00:00"/>
    <x v="67"/>
    <n v="239"/>
    <s v="Malaria"/>
    <n v="172017"/>
    <s v="No"/>
    <s v="AB-"/>
    <n v="189"/>
    <n v="79"/>
    <n v="31818624338"/>
    <s v="Islamabad"/>
    <s v="Sindh"/>
  </r>
  <r>
    <n v="1293"/>
    <x v="5"/>
    <s v="Iqra Syed"/>
    <n v="89"/>
    <s v="Senior Adult"/>
    <s v="Male"/>
    <d v="2023-04-12T00:00:00"/>
    <x v="3"/>
    <n v="239"/>
    <s v="Cancer"/>
    <n v="156366"/>
    <s v="No"/>
    <s v="A+"/>
    <n v="155"/>
    <n v="75"/>
    <n v="34718969364"/>
    <s v="Quetta"/>
    <s v="Punjab"/>
  </r>
  <r>
    <n v="1395"/>
    <x v="7"/>
    <s v="Hira Chaudhry"/>
    <n v="91"/>
    <s v="Senior Adult"/>
    <s v="Female"/>
    <d v="2023-01-08T00:00:00"/>
    <x v="72"/>
    <n v="239"/>
    <s v="Malaria"/>
    <n v="371141"/>
    <s v="No"/>
    <s v="A+"/>
    <n v="192"/>
    <n v="50"/>
    <n v="35406431644"/>
    <s v="Islamabad"/>
    <s v="Sindh"/>
  </r>
  <r>
    <n v="1161"/>
    <x v="13"/>
    <s v="Erum Sheikh"/>
    <n v="52"/>
    <s v="Senior Adult"/>
    <s v="Male"/>
    <d v="2023-03-26T00:00:00"/>
    <x v="14"/>
    <n v="241"/>
    <s v="Hypertension"/>
    <n v="63701"/>
    <s v="No"/>
    <s v="AB+"/>
    <n v="168"/>
    <n v="83"/>
    <n v="32376235708"/>
    <s v="Peshawar"/>
    <s v="Punjab"/>
  </r>
  <r>
    <n v="1339"/>
    <x v="8"/>
    <s v="Amina Shah"/>
    <n v="100"/>
    <s v="Senior Adult"/>
    <s v="Male"/>
    <d v="2023-04-11T00:00:00"/>
    <x v="5"/>
    <n v="241"/>
    <s v="Malaria"/>
    <n v="73839"/>
    <s v="No"/>
    <s v="A+"/>
    <n v="198"/>
    <n v="53"/>
    <n v="36082946204"/>
    <s v="Quetta"/>
    <s v="Balochistan"/>
  </r>
  <r>
    <n v="1628"/>
    <x v="9"/>
    <s v="Aisha Chaudhry"/>
    <n v="22"/>
    <s v="Young Adult"/>
    <s v="Male"/>
    <d v="2023-02-08T00:00:00"/>
    <x v="101"/>
    <n v="242"/>
    <s v="Malaria"/>
    <n v="142829"/>
    <s v="Yes"/>
    <s v="A+"/>
    <n v="198"/>
    <n v="80"/>
    <n v="32871157846"/>
    <s v="Quetta"/>
    <s v="Balochistan"/>
  </r>
  <r>
    <n v="1275"/>
    <x v="4"/>
    <s v="Ahmed Kazmi"/>
    <n v="5"/>
    <s v="Child"/>
    <s v="Male"/>
    <d v="2023-02-25T00:00:00"/>
    <x v="17"/>
    <n v="243"/>
    <s v="COVID-19"/>
    <n v="245657"/>
    <s v="Yes"/>
    <s v="B-"/>
    <n v="162"/>
    <n v="97"/>
    <n v="32250666493"/>
    <s v="Lahore"/>
    <s v="Khyber Pakhtunkhwa"/>
  </r>
  <r>
    <n v="1340"/>
    <x v="5"/>
    <s v="Ahmed Abbasi"/>
    <n v="32"/>
    <s v="Middle-Aged Adults"/>
    <s v="Male"/>
    <d v="2023-02-25T00:00:00"/>
    <x v="47"/>
    <n v="244"/>
    <s v="COVID-19"/>
    <n v="339510"/>
    <s v="Yes"/>
    <s v="B+"/>
    <n v="199"/>
    <n v="94"/>
    <n v="37461878166"/>
    <s v="Karachi"/>
    <s v="Balochistan"/>
  </r>
  <r>
    <n v="784"/>
    <x v="10"/>
    <s v="Ahmed Hussain"/>
    <n v="55"/>
    <s v="Senior Adult"/>
    <s v="Male"/>
    <d v="2023-04-14T00:00:00"/>
    <x v="35"/>
    <n v="245"/>
    <s v="COVID-19"/>
    <n v="332720"/>
    <s v="No"/>
    <s v="A+"/>
    <n v="140"/>
    <n v="48"/>
    <n v="36607812219"/>
    <s v="Rawalpindi"/>
    <s v="Balochistan"/>
  </r>
  <r>
    <n v="1931"/>
    <x v="0"/>
    <s v="Asad Kazmi"/>
    <n v="34"/>
    <s v="Middle-Aged Adults"/>
    <s v="Male"/>
    <d v="2023-01-18T00:00:00"/>
    <x v="69"/>
    <n v="245"/>
    <s v="Cancer"/>
    <n v="65196"/>
    <s v="No"/>
    <s v="AB-"/>
    <n v="182"/>
    <n v="91"/>
    <n v="39140568368"/>
    <s v="Quetta"/>
    <s v="Sindh"/>
  </r>
  <r>
    <n v="440"/>
    <x v="9"/>
    <s v="Noman Rizvi"/>
    <n v="62"/>
    <s v="Senior Adult"/>
    <s v="Male"/>
    <d v="2023-04-04T00:00:00"/>
    <x v="4"/>
    <n v="246"/>
    <s v="COVID-19"/>
    <n v="26620"/>
    <s v="No"/>
    <s v="AB+"/>
    <n v="149"/>
    <n v="118"/>
    <n v="38754533712"/>
    <s v="Multan"/>
    <s v="Balochistan"/>
  </r>
  <r>
    <n v="1506"/>
    <x v="1"/>
    <s v="Hira Sheikh"/>
    <n v="53"/>
    <s v="Senior Adult"/>
    <s v="Male"/>
    <d v="2023-01-08T00:00:00"/>
    <x v="67"/>
    <n v="246"/>
    <s v="Cancer"/>
    <n v="23966"/>
    <s v="Yes"/>
    <s v="B-"/>
    <n v="172"/>
    <n v="109"/>
    <n v="37368583670"/>
    <s v="Karachi"/>
    <s v="Khyber Pakhtunkhwa"/>
  </r>
  <r>
    <n v="337"/>
    <x v="14"/>
    <s v="Fahad Hussain"/>
    <n v="71"/>
    <s v="Senior Adult"/>
    <s v="Female"/>
    <d v="2023-03-05T00:00:00"/>
    <x v="120"/>
    <n v="247"/>
    <s v="Cancer"/>
    <n v="479593"/>
    <s v="Yes"/>
    <s v="B-"/>
    <n v="165"/>
    <n v="65"/>
    <n v="34041123753"/>
    <s v="Quetta"/>
    <s v="Khyber Pakhtunkhwa"/>
  </r>
  <r>
    <n v="1225"/>
    <x v="4"/>
    <s v="Maryam Abbasi"/>
    <n v="12"/>
    <s v="Child"/>
    <s v="Female"/>
    <d v="2023-01-07T00:00:00"/>
    <x v="67"/>
    <n v="247"/>
    <s v="COVID-19"/>
    <n v="364330"/>
    <s v="Yes"/>
    <s v="B-"/>
    <n v="179"/>
    <n v="83"/>
    <n v="32330746343"/>
    <s v="Multan"/>
    <s v="Punjab"/>
  </r>
  <r>
    <n v="142"/>
    <x v="13"/>
    <s v="Asad Mughal"/>
    <n v="73"/>
    <s v="Senior Adult"/>
    <s v="Male"/>
    <d v="2023-03-23T00:00:00"/>
    <x v="13"/>
    <n v="249"/>
    <s v="Hypertension"/>
    <n v="200764"/>
    <s v="No"/>
    <s v="AB-"/>
    <n v="175"/>
    <n v="117"/>
    <n v="31058853559"/>
    <s v="Islamabad"/>
    <s v="Sindh"/>
  </r>
  <r>
    <n v="695"/>
    <x v="12"/>
    <s v="Daniyal Hashmi"/>
    <n v="85"/>
    <s v="Senior Adult"/>
    <s v="Female"/>
    <d v="2023-01-15T00:00:00"/>
    <x v="74"/>
    <n v="250"/>
    <s v="Tuberculosis"/>
    <n v="268870"/>
    <s v="Yes"/>
    <s v="O+"/>
    <n v="166"/>
    <n v="87"/>
    <n v="39219788017"/>
    <s v="Multan"/>
    <s v="Sindh"/>
  </r>
  <r>
    <n v="919"/>
    <x v="9"/>
    <s v="Daniyal Syed"/>
    <n v="23"/>
    <s v="Young Adult"/>
    <s v="Female"/>
    <d v="2023-02-11T00:00:00"/>
    <x v="30"/>
    <n v="250"/>
    <s v="Malaria"/>
    <n v="18730"/>
    <s v="Yes"/>
    <s v="AB-"/>
    <n v="166"/>
    <n v="44"/>
    <n v="37164052392"/>
    <s v="Karachi"/>
    <s v="Balochistan"/>
  </r>
  <r>
    <n v="940"/>
    <x v="4"/>
    <s v="Sara Mughal"/>
    <n v="71"/>
    <s v="Senior Adult"/>
    <s v="Female"/>
    <d v="2023-02-09T00:00:00"/>
    <x v="37"/>
    <n v="250"/>
    <s v="Tuberculosis"/>
    <n v="252057"/>
    <s v="No"/>
    <s v="AB+"/>
    <n v="163"/>
    <n v="95"/>
    <n v="37329201611"/>
    <s v="Faisalabad"/>
    <s v="Punjab"/>
  </r>
  <r>
    <n v="1895"/>
    <x v="0"/>
    <s v="Sadia Rizvi"/>
    <n v="46"/>
    <s v="Senior Adult"/>
    <s v="Male"/>
    <d v="2023-02-01T00:00:00"/>
    <x v="84"/>
    <n v="250"/>
    <s v="Malaria"/>
    <n v="42228"/>
    <s v="No"/>
    <s v="A+"/>
    <n v="198"/>
    <n v="98"/>
    <n v="35722414435"/>
    <s v="Peshawar"/>
    <s v="Punjab"/>
  </r>
  <r>
    <n v="1924"/>
    <x v="4"/>
    <s v="Aisha Siddiqui"/>
    <n v="66"/>
    <s v="Senior Adult"/>
    <s v="Male"/>
    <d v="2023-01-05T00:00:00"/>
    <x v="156"/>
    <n v="251"/>
    <s v="COVID-19"/>
    <n v="352360"/>
    <s v="Yes"/>
    <s v="AB+"/>
    <n v="192"/>
    <n v="87"/>
    <n v="35667386351"/>
    <s v="Faisalabad"/>
    <s v="Sindh"/>
  </r>
  <r>
    <n v="37"/>
    <x v="2"/>
    <s v="Hira Ashraf"/>
    <n v="43"/>
    <s v="Middle-Aged Adults"/>
    <s v="Male"/>
    <d v="2023-02-06T00:00:00"/>
    <x v="57"/>
    <n v="252"/>
    <s v="Malaria"/>
    <n v="132534"/>
    <s v="Yes"/>
    <s v="AB+"/>
    <n v="182"/>
    <n v="69"/>
    <n v="36074743800"/>
    <s v="Rawalpindi"/>
    <s v="Khyber Pakhtunkhwa"/>
  </r>
  <r>
    <n v="317"/>
    <x v="12"/>
    <s v="Fatima Abbasi"/>
    <n v="96"/>
    <s v="Senior Adult"/>
    <s v="Female"/>
    <d v="2023-02-27T00:00:00"/>
    <x v="120"/>
    <n v="253"/>
    <s v="Diabetes"/>
    <n v="354892"/>
    <s v="Yes"/>
    <s v="A+"/>
    <n v="186"/>
    <n v="111"/>
    <n v="31719937029"/>
    <s v="Karachi"/>
    <s v="Balochistan"/>
  </r>
  <r>
    <n v="360"/>
    <x v="2"/>
    <s v="Erum Malik"/>
    <n v="14"/>
    <s v="Teenager"/>
    <s v="Male"/>
    <d v="2023-01-24T00:00:00"/>
    <x v="49"/>
    <n v="254"/>
    <s v="Cancer"/>
    <n v="379847"/>
    <s v="Yes"/>
    <s v="AB+"/>
    <n v="166"/>
    <n v="97"/>
    <n v="31312832654"/>
    <s v="Rawalpindi"/>
    <s v="Balochistan"/>
  </r>
  <r>
    <n v="948"/>
    <x v="14"/>
    <s v="Amina Tariq"/>
    <n v="74"/>
    <s v="Senior Adult"/>
    <s v="Male"/>
    <d v="2023-01-27T00:00:00"/>
    <x v="84"/>
    <n v="255"/>
    <s v="Diabetes"/>
    <n v="486692"/>
    <s v="Yes"/>
    <s v="AB+"/>
    <n v="155"/>
    <n v="87"/>
    <n v="39356686572"/>
    <s v="Rawalpindi"/>
    <s v="Balochistan"/>
  </r>
  <r>
    <n v="186"/>
    <x v="12"/>
    <s v="Usman Ansari"/>
    <n v="64"/>
    <s v="Senior Adult"/>
    <s v="Male"/>
    <d v="2023-01-05T00:00:00"/>
    <x v="69"/>
    <n v="258"/>
    <s v="Cancer"/>
    <n v="464756"/>
    <s v="No"/>
    <s v="B+"/>
    <n v="153"/>
    <n v="71"/>
    <n v="33503462667"/>
    <s v="Lahore"/>
    <s v="Khyber Pakhtunkhwa"/>
  </r>
  <r>
    <n v="850"/>
    <x v="7"/>
    <s v="Iqra Zahid"/>
    <n v="74"/>
    <s v="Senior Adult"/>
    <s v="Female"/>
    <d v="2023-04-11T00:00:00"/>
    <x v="18"/>
    <n v="258"/>
    <s v="Hypertension"/>
    <n v="386238"/>
    <s v="No"/>
    <s v="A-"/>
    <n v="193"/>
    <n v="43"/>
    <n v="35799696921"/>
    <s v="Faisalabad"/>
    <s v="Khyber Pakhtunkhwa"/>
  </r>
  <r>
    <n v="1854"/>
    <x v="13"/>
    <s v="Rabia Rizvi"/>
    <n v="93"/>
    <s v="Senior Adult"/>
    <s v="Female"/>
    <d v="2023-01-12T00:00:00"/>
    <x v="234"/>
    <n v="258"/>
    <s v="COVID-19"/>
    <n v="128111"/>
    <s v="Yes"/>
    <s v="A-"/>
    <n v="156"/>
    <n v="110"/>
    <n v="32975692730"/>
    <s v="Peshawar"/>
    <s v="Sindh"/>
  </r>
  <r>
    <n v="500"/>
    <x v="4"/>
    <s v="Sara Zahid"/>
    <n v="96"/>
    <s v="Senior Adult"/>
    <s v="Female"/>
    <d v="2023-01-08T00:00:00"/>
    <x v="45"/>
    <n v="260"/>
    <s v="Tuberculosis"/>
    <n v="309100"/>
    <s v="No"/>
    <s v="O+"/>
    <n v="167"/>
    <n v="86"/>
    <n v="38953576983"/>
    <s v="Rawalpindi"/>
    <s v="Punjab"/>
  </r>
  <r>
    <n v="702"/>
    <x v="6"/>
    <s v="Ali Kazmi"/>
    <n v="82"/>
    <s v="Senior Adult"/>
    <s v="Male"/>
    <d v="2023-01-19T00:00:00"/>
    <x v="76"/>
    <n v="260"/>
    <s v="Hypertension"/>
    <n v="218865"/>
    <s v="Yes"/>
    <s v="O+"/>
    <n v="178"/>
    <n v="75"/>
    <n v="36620547073"/>
    <s v="Rawalpindi"/>
    <s v="Sindh"/>
  </r>
  <r>
    <n v="1372"/>
    <x v="7"/>
    <s v="Hira Syed"/>
    <n v="95"/>
    <s v="Senior Adult"/>
    <s v="Female"/>
    <d v="2023-02-24T00:00:00"/>
    <x v="86"/>
    <n v="260"/>
    <s v="Malaria"/>
    <n v="78935"/>
    <s v="No"/>
    <s v="A+"/>
    <n v="154"/>
    <n v="46"/>
    <n v="39879194870"/>
    <s v="Multan"/>
    <s v="Sindh"/>
  </r>
  <r>
    <n v="992"/>
    <x v="8"/>
    <s v="Fatima Kazmi"/>
    <n v="27"/>
    <s v="Young Adult"/>
    <s v="Male"/>
    <d v="2023-01-20T00:00:00"/>
    <x v="101"/>
    <n v="261"/>
    <s v="Tuberculosis"/>
    <n v="415232"/>
    <s v="Yes"/>
    <s v="AB+"/>
    <n v="161"/>
    <n v="57"/>
    <n v="36428130369"/>
    <s v="Peshawar"/>
    <s v="Punjab"/>
  </r>
  <r>
    <n v="1780"/>
    <x v="12"/>
    <s v="Daniyal Khan"/>
    <n v="30"/>
    <s v="Young Adult"/>
    <s v="Male"/>
    <d v="2023-04-05T00:00:00"/>
    <x v="27"/>
    <n v="261"/>
    <s v="Diabetes"/>
    <n v="302497"/>
    <s v="No"/>
    <s v="A-"/>
    <n v="149"/>
    <n v="67"/>
    <n v="34583963142"/>
    <s v="Islamabad"/>
    <s v="Sindh"/>
  </r>
  <r>
    <n v="167"/>
    <x v="5"/>
    <s v="Iqra Mughal"/>
    <n v="16"/>
    <s v="Teenager"/>
    <s v="Female"/>
    <d v="2023-03-17T00:00:00"/>
    <x v="29"/>
    <n v="262"/>
    <s v="Tuberculosis"/>
    <n v="12214"/>
    <s v="No"/>
    <s v="B-"/>
    <n v="181"/>
    <n v="102"/>
    <n v="32025636351"/>
    <s v="Islamabad"/>
    <s v="Khyber Pakhtunkhwa"/>
  </r>
  <r>
    <n v="561"/>
    <x v="8"/>
    <s v="Hira Kazmi"/>
    <n v="39"/>
    <s v="Middle-Aged Adults"/>
    <s v="Male"/>
    <d v="2023-04-08T00:00:00"/>
    <x v="25"/>
    <n v="263"/>
    <s v="Hypertension"/>
    <n v="399528"/>
    <s v="No"/>
    <s v="A-"/>
    <n v="191"/>
    <n v="80"/>
    <n v="39222037198"/>
    <s v="Multan"/>
    <s v="Sindh"/>
  </r>
  <r>
    <n v="114"/>
    <x v="14"/>
    <s v="Bushra Raja"/>
    <n v="68"/>
    <s v="Senior Adult"/>
    <s v="Male"/>
    <d v="2023-03-05T00:00:00"/>
    <x v="6"/>
    <n v="264"/>
    <s v="Cancer"/>
    <n v="213020"/>
    <s v="Yes"/>
    <s v="AB-"/>
    <n v="170"/>
    <n v="94"/>
    <n v="36383092794"/>
    <s v="Islamabad"/>
    <s v="Balochistan"/>
  </r>
  <r>
    <n v="588"/>
    <x v="7"/>
    <s v="Usman Khan"/>
    <n v="65"/>
    <s v="Senior Adult"/>
    <s v="Female"/>
    <d v="2023-02-26T00:00:00"/>
    <x v="134"/>
    <n v="264"/>
    <s v="Cancer"/>
    <n v="454078"/>
    <s v="No"/>
    <s v="B+"/>
    <n v="172"/>
    <n v="55"/>
    <n v="34365542249"/>
    <s v="Multan"/>
    <s v="Sindh"/>
  </r>
  <r>
    <n v="1402"/>
    <x v="6"/>
    <s v="Ibrahim Rizvi"/>
    <n v="6"/>
    <s v="Child"/>
    <s v="Male"/>
    <d v="2023-02-23T00:00:00"/>
    <x v="77"/>
    <n v="264"/>
    <s v="Hypertension"/>
    <n v="10139"/>
    <s v="Yes"/>
    <s v="O+"/>
    <n v="193"/>
    <n v="98"/>
    <n v="36986887427"/>
    <s v="Lahore"/>
    <s v="Balochistan"/>
  </r>
  <r>
    <n v="1667"/>
    <x v="8"/>
    <s v="Daniyal Hussain"/>
    <n v="12"/>
    <s v="Child"/>
    <s v="Female"/>
    <d v="2023-02-14T00:00:00"/>
    <x v="41"/>
    <n v="265"/>
    <s v="COVID-19"/>
    <n v="237573"/>
    <s v="No"/>
    <s v="AB+"/>
    <n v="159"/>
    <n v="90"/>
    <n v="35178377450"/>
    <s v="Karachi"/>
    <s v="Punjab"/>
  </r>
  <r>
    <n v="1840"/>
    <x v="13"/>
    <s v="Hira Ashraf"/>
    <n v="34"/>
    <s v="Middle-Aged Adults"/>
    <s v="Female"/>
    <d v="2023-03-24T00:00:00"/>
    <x v="35"/>
    <n v="266"/>
    <s v="Cancer"/>
    <n v="44640"/>
    <s v="Yes"/>
    <s v="O-"/>
    <n v="146"/>
    <n v="45"/>
    <n v="39116242964"/>
    <s v="Faisalabad"/>
    <s v="Balochistan"/>
  </r>
  <r>
    <n v="1137"/>
    <x v="4"/>
    <s v="Sadia Hashmi"/>
    <n v="27"/>
    <s v="Young Adult"/>
    <s v="Female"/>
    <d v="2023-03-28T00:00:00"/>
    <x v="10"/>
    <n v="268"/>
    <s v="Diabetes"/>
    <n v="430196"/>
    <s v="No"/>
    <s v="A+"/>
    <n v="155"/>
    <n v="104"/>
    <n v="34251003795"/>
    <s v="Rawalpindi"/>
    <s v="Balochistan"/>
  </r>
  <r>
    <n v="1718"/>
    <x v="10"/>
    <s v="Fatima Ansari"/>
    <n v="42"/>
    <s v="Middle-Aged Adults"/>
    <s v="Female"/>
    <d v="2023-02-06T00:00:00"/>
    <x v="199"/>
    <n v="268"/>
    <s v="Diabetes"/>
    <n v="48406"/>
    <s v="No"/>
    <s v="O-"/>
    <n v="156"/>
    <n v="63"/>
    <n v="32356180708"/>
    <s v="Faisalabad"/>
    <s v="Khyber Pakhtunkhwa"/>
  </r>
  <r>
    <n v="31"/>
    <x v="8"/>
    <s v="Usman Malik"/>
    <n v="22"/>
    <s v="Young Adult"/>
    <s v="Female"/>
    <d v="2023-03-21T00:00:00"/>
    <x v="35"/>
    <n v="269"/>
    <s v="COVID-19"/>
    <n v="388805"/>
    <s v="Yes"/>
    <s v="AB+"/>
    <n v="151"/>
    <n v="114"/>
    <n v="33305875403"/>
    <s v="Faisalabad"/>
    <s v="Punjab"/>
  </r>
  <r>
    <n v="98"/>
    <x v="0"/>
    <s v="Ibrahim Mughal"/>
    <n v="69"/>
    <s v="Senior Adult"/>
    <s v="Male"/>
    <d v="2023-02-13T00:00:00"/>
    <x v="109"/>
    <n v="269"/>
    <s v="Malaria"/>
    <n v="152255"/>
    <s v="No"/>
    <s v="AB-"/>
    <n v="169"/>
    <n v="40"/>
    <n v="31722125924"/>
    <s v="Karachi"/>
    <s v="Punjab"/>
  </r>
  <r>
    <n v="464"/>
    <x v="13"/>
    <s v="Khadija Malik"/>
    <n v="66"/>
    <s v="Senior Adult"/>
    <s v="Female"/>
    <d v="2023-02-11T00:00:00"/>
    <x v="120"/>
    <n v="269"/>
    <s v="Cancer"/>
    <n v="318810"/>
    <s v="No"/>
    <s v="A-"/>
    <n v="153"/>
    <n v="113"/>
    <n v="37993946676"/>
    <s v="Quetta"/>
    <s v="Punjab"/>
  </r>
  <r>
    <n v="1347"/>
    <x v="9"/>
    <s v="Erum Rehman"/>
    <n v="23"/>
    <s v="Young Adult"/>
    <s v="Male"/>
    <d v="2023-03-07T00:00:00"/>
    <x v="52"/>
    <n v="269"/>
    <s v="COVID-19"/>
    <n v="34531"/>
    <s v="Yes"/>
    <s v="O-"/>
    <n v="159"/>
    <n v="56"/>
    <n v="35025708235"/>
    <s v="Karachi"/>
    <s v="Sindh"/>
  </r>
  <r>
    <n v="1577"/>
    <x v="10"/>
    <s v="Sadia Ashraf"/>
    <n v="2"/>
    <s v="Babies"/>
    <s v="Male"/>
    <d v="2023-01-08T00:00:00"/>
    <x v="58"/>
    <n v="269"/>
    <s v="Diabetes"/>
    <n v="420122"/>
    <s v="No"/>
    <s v="O-"/>
    <n v="198"/>
    <n v="83"/>
    <n v="35469391812"/>
    <s v="Islamabad"/>
    <s v="Sindh"/>
  </r>
  <r>
    <n v="1614"/>
    <x v="0"/>
    <s v="Fatima Ashraf"/>
    <n v="37"/>
    <s v="Middle-Aged Adults"/>
    <s v="Male"/>
    <d v="2023-02-12T00:00:00"/>
    <x v="16"/>
    <n v="269"/>
    <s v="Tuberculosis"/>
    <n v="182694"/>
    <s v="No"/>
    <s v="O-"/>
    <n v="195"/>
    <n v="88"/>
    <n v="37507474089"/>
    <s v="Karachi"/>
    <s v="Punjab"/>
  </r>
  <r>
    <n v="252"/>
    <x v="9"/>
    <s v="Saad Rehman"/>
    <n v="3"/>
    <s v="Child"/>
    <s v="Male"/>
    <d v="2023-03-27T00:00:00"/>
    <x v="27"/>
    <n v="270"/>
    <s v="Hypertension"/>
    <n v="166198"/>
    <s v="Yes"/>
    <s v="O-"/>
    <n v="149"/>
    <n v="59"/>
    <n v="36355332286"/>
    <s v="Multan"/>
    <s v="Balochistan"/>
  </r>
  <r>
    <n v="88"/>
    <x v="11"/>
    <s v="Asad Zahid"/>
    <n v="13"/>
    <s v="Teenager"/>
    <s v="Female"/>
    <d v="2023-02-12T00:00:00"/>
    <x v="40"/>
    <n v="271"/>
    <s v="Diabetes"/>
    <n v="326542"/>
    <s v="No"/>
    <s v="B+"/>
    <n v="162"/>
    <n v="114"/>
    <n v="34138096945"/>
    <s v="Multan"/>
    <s v="Balochistan"/>
  </r>
  <r>
    <n v="945"/>
    <x v="8"/>
    <s v="Daniyal Malik"/>
    <n v="23"/>
    <s v="Young Adult"/>
    <s v="Male"/>
    <d v="2023-03-13T00:00:00"/>
    <x v="21"/>
    <n v="272"/>
    <s v="COVID-19"/>
    <n v="197718"/>
    <s v="No"/>
    <s v="B+"/>
    <n v="147"/>
    <n v="65"/>
    <n v="34484421141"/>
    <s v="Peshawar"/>
    <s v="Punjab"/>
  </r>
  <r>
    <n v="1342"/>
    <x v="1"/>
    <s v="Ibrahim Hashmi"/>
    <n v="67"/>
    <s v="Senior Adult"/>
    <s v="Female"/>
    <d v="2023-03-16T00:00:00"/>
    <x v="23"/>
    <n v="272"/>
    <s v="Cancer"/>
    <n v="148158"/>
    <s v="Yes"/>
    <s v="O+"/>
    <n v="157"/>
    <n v="112"/>
    <n v="33432688972"/>
    <s v="Lahore"/>
    <s v="Punjab"/>
  </r>
  <r>
    <n v="1768"/>
    <x v="6"/>
    <s v="Mahnoor Shah"/>
    <n v="93"/>
    <s v="Senior Adult"/>
    <s v="Female"/>
    <d v="2023-02-02T00:00:00"/>
    <x v="42"/>
    <n v="273"/>
    <s v="Cancer"/>
    <n v="212094"/>
    <s v="Yes"/>
    <s v="B+"/>
    <n v="144"/>
    <n v="88"/>
    <n v="37956688521"/>
    <s v="Rawalpindi"/>
    <s v="Khyber Pakhtunkhwa"/>
  </r>
  <r>
    <n v="703"/>
    <x v="14"/>
    <s v="Ibrahim Kazmi"/>
    <n v="49"/>
    <s v="Senior Adult"/>
    <s v="Male"/>
    <d v="2023-03-27T00:00:00"/>
    <x v="55"/>
    <n v="274"/>
    <s v="Tuberculosis"/>
    <n v="285254"/>
    <s v="No"/>
    <s v="AB+"/>
    <n v="160"/>
    <n v="61"/>
    <n v="36860352900"/>
    <s v="Faisalabad"/>
    <s v="Punjab"/>
  </r>
  <r>
    <n v="844"/>
    <x v="6"/>
    <s v="Bushra Tariq"/>
    <n v="25"/>
    <s v="Young Adult"/>
    <s v="Female"/>
    <d v="2023-01-11T00:00:00"/>
    <x v="267"/>
    <n v="274"/>
    <s v="Cancer"/>
    <n v="226241"/>
    <s v="Yes"/>
    <s v="O-"/>
    <n v="146"/>
    <n v="81"/>
    <n v="35007343265"/>
    <s v="Multan"/>
    <s v="Punjab"/>
  </r>
  <r>
    <n v="1485"/>
    <x v="10"/>
    <s v="Hira Sheikh"/>
    <n v="9"/>
    <s v="Child"/>
    <s v="Female"/>
    <d v="2023-03-05T00:00:00"/>
    <x v="4"/>
    <n v="276"/>
    <s v="Hypertension"/>
    <n v="259202"/>
    <s v="Yes"/>
    <s v="B-"/>
    <n v="160"/>
    <n v="76"/>
    <n v="32558210275"/>
    <s v="Rawalpindi"/>
    <s v="Punjab"/>
  </r>
  <r>
    <n v="900"/>
    <x v="11"/>
    <s v="Fatima Siddiqui"/>
    <n v="32"/>
    <s v="Middle-Aged Adults"/>
    <s v="Female"/>
    <d v="2023-03-04T00:00:00"/>
    <x v="3"/>
    <n v="278"/>
    <s v="Tuberculosis"/>
    <n v="406173"/>
    <s v="No"/>
    <s v="A-"/>
    <n v="175"/>
    <n v="112"/>
    <n v="37270469701"/>
    <s v="Karachi"/>
    <s v="Sindh"/>
  </r>
  <r>
    <n v="1010"/>
    <x v="13"/>
    <s v="Khadija Malik"/>
    <n v="49"/>
    <s v="Senior Adult"/>
    <s v="Female"/>
    <d v="2023-01-14T00:00:00"/>
    <x v="30"/>
    <n v="278"/>
    <s v="Tuberculosis"/>
    <n v="189228"/>
    <s v="No"/>
    <s v="O-"/>
    <n v="157"/>
    <n v="80"/>
    <n v="38223671613"/>
    <s v="Peshawar"/>
    <s v="Sindh"/>
  </r>
  <r>
    <n v="1063"/>
    <x v="0"/>
    <s v="Fatima Farooqi"/>
    <n v="97"/>
    <s v="Senior Adult"/>
    <s v="Male"/>
    <d v="2023-02-23T00:00:00"/>
    <x v="154"/>
    <n v="278"/>
    <s v="Diabetes"/>
    <n v="32209"/>
    <s v="No"/>
    <s v="B-"/>
    <n v="182"/>
    <n v="73"/>
    <n v="32099953195"/>
    <s v="Lahore"/>
    <s v="Sindh"/>
  </r>
  <r>
    <n v="584"/>
    <x v="1"/>
    <s v="Usman Tariq"/>
    <n v="6"/>
    <s v="Child"/>
    <s v="Female"/>
    <d v="2023-03-21T00:00:00"/>
    <x v="18"/>
    <n v="279"/>
    <s v="Malaria"/>
    <n v="178883"/>
    <s v="Yes"/>
    <s v="AB+"/>
    <n v="169"/>
    <n v="116"/>
    <n v="36321149029"/>
    <s v="Islamabad"/>
    <s v="Punjab"/>
  </r>
  <r>
    <n v="1413"/>
    <x v="2"/>
    <s v="Bushra Tariq"/>
    <n v="11"/>
    <s v="Child"/>
    <s v="Male"/>
    <d v="2023-01-12T00:00:00"/>
    <x v="198"/>
    <n v="279"/>
    <s v="Tuberculosis"/>
    <n v="155266"/>
    <s v="No"/>
    <s v="B-"/>
    <n v="158"/>
    <n v="117"/>
    <n v="39281997476"/>
    <s v="Quetta"/>
    <s v="Sindh"/>
  </r>
  <r>
    <n v="556"/>
    <x v="4"/>
    <s v="Hassan Shah"/>
    <n v="54"/>
    <s v="Senior Adult"/>
    <s v="Male"/>
    <d v="2023-01-20T00:00:00"/>
    <x v="110"/>
    <n v="281"/>
    <s v="COVID-19"/>
    <n v="73622"/>
    <s v="Yes"/>
    <s v="AB-"/>
    <n v="191"/>
    <n v="47"/>
    <n v="32145326713"/>
    <s v="Rawalpindi"/>
    <s v="Balochistan"/>
  </r>
  <r>
    <n v="1507"/>
    <x v="7"/>
    <s v="Hira Ashraf"/>
    <n v="66"/>
    <s v="Senior Adult"/>
    <s v="Male"/>
    <d v="2023-01-19T00:00:00"/>
    <x v="47"/>
    <n v="281"/>
    <s v="Cancer"/>
    <n v="402601"/>
    <s v="Yes"/>
    <s v="O-"/>
    <n v="192"/>
    <n v="51"/>
    <n v="37680319870"/>
    <s v="Islamabad"/>
    <s v="Punjab"/>
  </r>
  <r>
    <n v="369"/>
    <x v="8"/>
    <s v="Asad Zahid"/>
    <n v="49"/>
    <s v="Senior Adult"/>
    <s v="Male"/>
    <d v="2023-03-04T00:00:00"/>
    <x v="22"/>
    <n v="282"/>
    <s v="Hypertension"/>
    <n v="225008"/>
    <s v="No"/>
    <s v="AB+"/>
    <n v="152"/>
    <n v="95"/>
    <n v="37984306819"/>
    <s v="Multan"/>
    <s v="Sindh"/>
  </r>
  <r>
    <n v="1121"/>
    <x v="2"/>
    <s v="Daniyal Zahid"/>
    <n v="74"/>
    <s v="Senior Adult"/>
    <s v="Female"/>
    <d v="2023-03-06T00:00:00"/>
    <x v="23"/>
    <n v="282"/>
    <s v="Hypertension"/>
    <n v="227027"/>
    <s v="No"/>
    <s v="A+"/>
    <n v="147"/>
    <n v="46"/>
    <n v="37007225249"/>
    <s v="Islamabad"/>
    <s v="Balochistan"/>
  </r>
  <r>
    <n v="1748"/>
    <x v="8"/>
    <s v="Sana Jafri"/>
    <n v="95"/>
    <s v="Senior Adult"/>
    <s v="Female"/>
    <d v="2023-03-16T00:00:00"/>
    <x v="54"/>
    <n v="282"/>
    <s v="Hypertension"/>
    <n v="397742"/>
    <s v="Yes"/>
    <s v="AB-"/>
    <n v="148"/>
    <n v="94"/>
    <n v="38278201024"/>
    <s v="Quetta"/>
    <s v="Khyber Pakhtunkhwa"/>
  </r>
  <r>
    <n v="976"/>
    <x v="7"/>
    <s v="Sadia Jafri"/>
    <n v="96"/>
    <s v="Senior Adult"/>
    <s v="Male"/>
    <d v="2023-01-26T00:00:00"/>
    <x v="15"/>
    <n v="283"/>
    <s v="Malaria"/>
    <n v="6093"/>
    <s v="No"/>
    <s v="B+"/>
    <n v="153"/>
    <n v="83"/>
    <n v="38305917998"/>
    <s v="Peshawar"/>
    <s v="Punjab"/>
  </r>
  <r>
    <n v="783"/>
    <x v="1"/>
    <s v="Sara Siddiqui"/>
    <n v="53"/>
    <s v="Senior Adult"/>
    <s v="Male"/>
    <d v="2023-02-16T00:00:00"/>
    <x v="13"/>
    <n v="284"/>
    <s v="Tuberculosis"/>
    <n v="400849"/>
    <s v="Yes"/>
    <s v="AB-"/>
    <n v="160"/>
    <n v="91"/>
    <n v="36738638394"/>
    <s v="Rawalpindi"/>
    <s v="Sindh"/>
  </r>
  <r>
    <n v="380"/>
    <x v="10"/>
    <s v="Mahnoor Farooqi"/>
    <n v="70"/>
    <s v="Senior Adult"/>
    <s v="Male"/>
    <d v="2023-01-21T00:00:00"/>
    <x v="42"/>
    <n v="285"/>
    <s v="Diabetes"/>
    <n v="205107"/>
    <s v="No"/>
    <s v="A+"/>
    <n v="189"/>
    <n v="111"/>
    <n v="31528377123"/>
    <s v="Lahore"/>
    <s v="Balochistan"/>
  </r>
  <r>
    <n v="1543"/>
    <x v="13"/>
    <s v="Mahnoor Mughal"/>
    <n v="49"/>
    <s v="Senior Adult"/>
    <s v="Female"/>
    <d v="2023-01-08T00:00:00"/>
    <x v="65"/>
    <n v="285"/>
    <s v="COVID-19"/>
    <n v="101914"/>
    <s v="No"/>
    <s v="B-"/>
    <n v="156"/>
    <n v="54"/>
    <n v="35722348069"/>
    <s v="Rawalpindi"/>
    <s v="Punjab"/>
  </r>
  <r>
    <n v="72"/>
    <x v="11"/>
    <s v="Khadija Abbasi"/>
    <n v="53"/>
    <s v="Senior Adult"/>
    <s v="Female"/>
    <d v="2023-02-09T00:00:00"/>
    <x v="14"/>
    <n v="286"/>
    <s v="Tuberculosis"/>
    <n v="72948"/>
    <s v="Yes"/>
    <s v="A+"/>
    <n v="154"/>
    <n v="98"/>
    <n v="36213366295"/>
    <s v="Karachi"/>
    <s v="Khyber Pakhtunkhwa"/>
  </r>
  <r>
    <n v="1461"/>
    <x v="11"/>
    <s v="Sara Siddiqui"/>
    <n v="59"/>
    <s v="Senior Adult"/>
    <s v="Female"/>
    <d v="2023-02-20T00:00:00"/>
    <x v="50"/>
    <n v="286"/>
    <s v="Cancer"/>
    <n v="50177"/>
    <s v="Yes"/>
    <s v="A+"/>
    <n v="179"/>
    <n v="65"/>
    <n v="36524483942"/>
    <s v="Quetta"/>
    <s v="Sindh"/>
  </r>
  <r>
    <n v="521"/>
    <x v="13"/>
    <s v="Sana Ashraf"/>
    <n v="100"/>
    <s v="Senior Adult"/>
    <s v="Female"/>
    <d v="2023-03-06T00:00:00"/>
    <x v="24"/>
    <n v="287"/>
    <s v="COVID-19"/>
    <n v="247363"/>
    <s v="No"/>
    <s v="O-"/>
    <n v="166"/>
    <n v="53"/>
    <n v="36285837209"/>
    <s v="Lahore"/>
    <s v="Balochistan"/>
  </r>
  <r>
    <n v="202"/>
    <x v="9"/>
    <s v="Rabia Farooqi"/>
    <n v="35"/>
    <s v="Middle-Aged Adults"/>
    <s v="Male"/>
    <d v="2023-01-08T00:00:00"/>
    <x v="70"/>
    <n v="288"/>
    <s v="Hypertension"/>
    <n v="384770"/>
    <s v="Yes"/>
    <s v="AB-"/>
    <n v="182"/>
    <n v="74"/>
    <n v="36915091564"/>
    <s v="Rawalpindi"/>
    <s v="Khyber Pakhtunkhwa"/>
  </r>
  <r>
    <n v="119"/>
    <x v="12"/>
    <s v="Daniyal Syed"/>
    <n v="13"/>
    <s v="Teenager"/>
    <s v="Female"/>
    <d v="2023-02-20T00:00:00"/>
    <x v="4"/>
    <n v="289"/>
    <s v="Malaria"/>
    <n v="185551"/>
    <s v="No"/>
    <s v="AB+"/>
    <n v="173"/>
    <n v="98"/>
    <n v="36225527658"/>
    <s v="Peshawar"/>
    <s v="Balochistan"/>
  </r>
  <r>
    <n v="1315"/>
    <x v="4"/>
    <s v="Noman Jafri"/>
    <n v="72"/>
    <s v="Senior Adult"/>
    <s v="Male"/>
    <d v="2023-02-06T00:00:00"/>
    <x v="14"/>
    <n v="289"/>
    <s v="Malaria"/>
    <n v="347219"/>
    <s v="Yes"/>
    <s v="AB-"/>
    <n v="150"/>
    <n v="68"/>
    <n v="32981454987"/>
    <s v="Multan"/>
    <s v="Punjab"/>
  </r>
  <r>
    <n v="477"/>
    <x v="14"/>
    <s v="Ahmed Khan"/>
    <n v="53"/>
    <s v="Senior Adult"/>
    <s v="Female"/>
    <d v="2023-01-15T00:00:00"/>
    <x v="199"/>
    <n v="290"/>
    <s v="Malaria"/>
    <n v="241116"/>
    <s v="No"/>
    <s v="B-"/>
    <n v="165"/>
    <n v="81"/>
    <n v="36179238187"/>
    <s v="Quetta"/>
    <s v="Khyber Pakhtunkhwa"/>
  </r>
  <r>
    <n v="576"/>
    <x v="14"/>
    <s v="Ahmed Tariq"/>
    <n v="88"/>
    <s v="Senior Adult"/>
    <s v="Male"/>
    <d v="2023-02-25T00:00:00"/>
    <x v="60"/>
    <n v="290"/>
    <s v="Malaria"/>
    <n v="53677"/>
    <s v="Yes"/>
    <s v="O+"/>
    <n v="200"/>
    <n v="61"/>
    <n v="39920191836"/>
    <s v="Rawalpindi"/>
    <s v="Sindh"/>
  </r>
  <r>
    <n v="1409"/>
    <x v="0"/>
    <s v="Bushra Mughal"/>
    <n v="59"/>
    <s v="Senior Adult"/>
    <s v="Female"/>
    <d v="2023-02-17T00:00:00"/>
    <x v="29"/>
    <n v="290"/>
    <s v="Hypertension"/>
    <n v="365237"/>
    <s v="No"/>
    <s v="B-"/>
    <n v="168"/>
    <n v="73"/>
    <n v="31341818922"/>
    <s v="Islamabad"/>
    <s v="Punjab"/>
  </r>
  <r>
    <n v="748"/>
    <x v="3"/>
    <s v="Mahnoor Qureshi"/>
    <n v="87"/>
    <s v="Senior Adult"/>
    <s v="Female"/>
    <d v="2023-02-26T00:00:00"/>
    <x v="19"/>
    <n v="291"/>
    <s v="Hypertension"/>
    <n v="74647"/>
    <s v="No"/>
    <s v="O+"/>
    <n v="166"/>
    <n v="83"/>
    <n v="36076671697"/>
    <s v="Quetta"/>
    <s v="Khyber Pakhtunkhwa"/>
  </r>
  <r>
    <n v="846"/>
    <x v="7"/>
    <s v="Sara Chaudhry"/>
    <n v="89"/>
    <s v="Senior Adult"/>
    <s v="Male"/>
    <d v="2023-02-16T00:00:00"/>
    <x v="29"/>
    <n v="291"/>
    <s v="Cancer"/>
    <n v="378018"/>
    <s v="Yes"/>
    <s v="AB+"/>
    <n v="181"/>
    <n v="113"/>
    <n v="35178414748"/>
    <s v="Faisalabad"/>
    <s v="Punjab"/>
  </r>
  <r>
    <n v="931"/>
    <x v="13"/>
    <s v="Ali Khan"/>
    <n v="75"/>
    <s v="Senior Adult"/>
    <s v="Female"/>
    <d v="2023-01-19T00:00:00"/>
    <x v="41"/>
    <n v="291"/>
    <s v="Cancer"/>
    <n v="160631"/>
    <s v="No"/>
    <s v="B-"/>
    <n v="200"/>
    <n v="79"/>
    <n v="36063628677"/>
    <s v="Multan"/>
    <s v="Punjab"/>
  </r>
  <r>
    <n v="1634"/>
    <x v="13"/>
    <s v="Junaid Shah"/>
    <n v="47"/>
    <s v="Senior Adult"/>
    <s v="Male"/>
    <d v="2023-02-19T00:00:00"/>
    <x v="3"/>
    <n v="291"/>
    <s v="Tuberculosis"/>
    <n v="158102"/>
    <s v="No"/>
    <s v="A-"/>
    <n v="188"/>
    <n v="78"/>
    <n v="34161079041"/>
    <s v="Faisalabad"/>
    <s v="Balochistan"/>
  </r>
  <r>
    <n v="1903"/>
    <x v="14"/>
    <s v="Fahad Shah"/>
    <n v="26"/>
    <s v="Young Adult"/>
    <s v="Male"/>
    <d v="2023-02-25T00:00:00"/>
    <x v="19"/>
    <n v="292"/>
    <s v="Hypertension"/>
    <n v="66860"/>
    <s v="No"/>
    <s v="B+"/>
    <n v="184"/>
    <n v="72"/>
    <n v="39372272341"/>
    <s v="Rawalpindi"/>
    <s v="Sindh"/>
  </r>
  <r>
    <n v="1906"/>
    <x v="7"/>
    <s v="Ibrahim Tariq"/>
    <n v="9"/>
    <s v="Child"/>
    <s v="Male"/>
    <d v="2023-02-16T00:00:00"/>
    <x v="36"/>
    <n v="292"/>
    <s v="Tuberculosis"/>
    <n v="337623"/>
    <s v="No"/>
    <s v="B+"/>
    <n v="193"/>
    <n v="73"/>
    <n v="38386276833"/>
    <s v="Islamabad"/>
    <s v="Khyber Pakhtunkhwa"/>
  </r>
  <r>
    <n v="696"/>
    <x v="13"/>
    <s v="Ibrahim Malik"/>
    <n v="92"/>
    <s v="Senior Adult"/>
    <s v="Female"/>
    <d v="2023-02-18T00:00:00"/>
    <x v="2"/>
    <n v="294"/>
    <s v="Hypertension"/>
    <n v="102909"/>
    <s v="No"/>
    <s v="O-"/>
    <n v="199"/>
    <n v="83"/>
    <n v="31613082310"/>
    <s v="Quetta"/>
    <s v="Khyber Pakhtunkhwa"/>
  </r>
  <r>
    <n v="355"/>
    <x v="4"/>
    <s v="Bushra Abbasi"/>
    <n v="12"/>
    <s v="Child"/>
    <s v="Male"/>
    <d v="2023-01-09T00:00:00"/>
    <x v="26"/>
    <n v="298"/>
    <s v="Malaria"/>
    <n v="107760"/>
    <s v="Yes"/>
    <s v="A+"/>
    <n v="148"/>
    <n v="100"/>
    <n v="33202466007"/>
    <s v="Multan"/>
    <s v="Khyber Pakhtunkhwa"/>
  </r>
  <r>
    <n v="1987"/>
    <x v="4"/>
    <s v="Hira Syed"/>
    <n v="14"/>
    <s v="Teenager"/>
    <s v="Male"/>
    <d v="2023-02-08T00:00:00"/>
    <x v="50"/>
    <n v="298"/>
    <s v="Tuberculosis"/>
    <n v="193262"/>
    <s v="No"/>
    <s v="AB-"/>
    <n v="147"/>
    <n v="114"/>
    <n v="35532561376"/>
    <s v="Peshawar"/>
    <s v="Punjab"/>
  </r>
  <r>
    <n v="280"/>
    <x v="9"/>
    <s v="Usman Kazmi"/>
    <n v="10"/>
    <s v="Child"/>
    <s v="Male"/>
    <d v="2023-02-09T00:00:00"/>
    <x v="4"/>
    <n v="300"/>
    <s v="Cancer"/>
    <n v="331781"/>
    <s v="No"/>
    <s v="B+"/>
    <n v="177"/>
    <n v="51"/>
    <n v="37437622579"/>
    <s v="Multan"/>
    <s v="Khyber Pakhtunkhwa"/>
  </r>
  <r>
    <n v="1208"/>
    <x v="1"/>
    <s v="Junaid Kazmi"/>
    <n v="17"/>
    <s v="Teenager"/>
    <s v="Female"/>
    <d v="2023-01-15T00:00:00"/>
    <x v="32"/>
    <n v="301"/>
    <s v="Cancer"/>
    <n v="207897"/>
    <s v="No"/>
    <s v="O-"/>
    <n v="189"/>
    <n v="106"/>
    <n v="32168432343"/>
    <s v="Karachi"/>
    <s v="Khyber Pakhtunkhwa"/>
  </r>
  <r>
    <n v="1920"/>
    <x v="0"/>
    <s v="Amina Tariq"/>
    <n v="76"/>
    <s v="Senior Adult"/>
    <s v="Male"/>
    <d v="2023-02-23T00:00:00"/>
    <x v="7"/>
    <n v="304"/>
    <s v="COVID-19"/>
    <n v="426052"/>
    <s v="Yes"/>
    <s v="O+"/>
    <n v="174"/>
    <n v="98"/>
    <n v="34282583561"/>
    <s v="Rawalpindi"/>
    <s v="Sindh"/>
  </r>
  <r>
    <n v="417"/>
    <x v="1"/>
    <s v="Erum Siddiqui"/>
    <n v="47"/>
    <s v="Senior Adult"/>
    <s v="Male"/>
    <d v="2023-01-15T00:00:00"/>
    <x v="53"/>
    <n v="305"/>
    <s v="Tuberculosis"/>
    <n v="357844"/>
    <s v="Yes"/>
    <s v="B-"/>
    <n v="149"/>
    <n v="41"/>
    <n v="38191052875"/>
    <s v="Karachi"/>
    <s v="Khyber Pakhtunkhwa"/>
  </r>
  <r>
    <n v="1496"/>
    <x v="2"/>
    <s v="Sadia Rizvi"/>
    <n v="98"/>
    <s v="Senior Adult"/>
    <s v="Female"/>
    <d v="2023-01-08T00:00:00"/>
    <x v="109"/>
    <n v="305"/>
    <s v="Tuberculosis"/>
    <n v="31142"/>
    <s v="No"/>
    <s v="A-"/>
    <n v="158"/>
    <n v="111"/>
    <n v="38320917691"/>
    <s v="Quetta"/>
    <s v="Khyber Pakhtunkhwa"/>
  </r>
  <r>
    <n v="877"/>
    <x v="13"/>
    <s v="Daniyal Zahid"/>
    <n v="92"/>
    <s v="Senior Adult"/>
    <s v="Female"/>
    <d v="2023-02-13T00:00:00"/>
    <x v="1"/>
    <n v="307"/>
    <s v="Tuberculosis"/>
    <n v="210997"/>
    <s v="No"/>
    <s v="AB-"/>
    <n v="158"/>
    <n v="87"/>
    <n v="37322627963"/>
    <s v="Peshawar"/>
    <s v="Punjab"/>
  </r>
  <r>
    <n v="870"/>
    <x v="10"/>
    <s v="Sadia Chaudhry"/>
    <n v="49"/>
    <s v="Senior Adult"/>
    <s v="Female"/>
    <d v="2023-02-02T00:00:00"/>
    <x v="3"/>
    <n v="308"/>
    <s v="Tuberculosis"/>
    <n v="349124"/>
    <s v="No"/>
    <s v="A-"/>
    <n v="157"/>
    <n v="89"/>
    <n v="38538875488"/>
    <s v="Lahore"/>
    <s v="Sindh"/>
  </r>
  <r>
    <n v="1556"/>
    <x v="6"/>
    <s v="Rabia Farooqi"/>
    <n v="36"/>
    <s v="Middle-Aged Adults"/>
    <s v="Male"/>
    <d v="2023-02-14T00:00:00"/>
    <x v="27"/>
    <n v="311"/>
    <s v="Cancer"/>
    <n v="293359"/>
    <s v="No"/>
    <s v="B+"/>
    <n v="144"/>
    <n v="94"/>
    <n v="36049532911"/>
    <s v="Karachi"/>
    <s v="Punjab"/>
  </r>
  <r>
    <n v="149"/>
    <x v="6"/>
    <s v="Daniyal Kazmi"/>
    <n v="94"/>
    <s v="Senior Adult"/>
    <s v="Male"/>
    <d v="2023-02-13T00:00:00"/>
    <x v="54"/>
    <n v="313"/>
    <s v="COVID-19"/>
    <n v="329327"/>
    <s v="No"/>
    <s v="B-"/>
    <n v="150"/>
    <n v="90"/>
    <n v="35153228343"/>
    <s v="Multan"/>
    <s v="Punjab"/>
  </r>
  <r>
    <n v="1620"/>
    <x v="11"/>
    <s v="Maryam Siddiqui"/>
    <n v="72"/>
    <s v="Senior Adult"/>
    <s v="Male"/>
    <d v="2023-02-01T00:00:00"/>
    <x v="60"/>
    <n v="314"/>
    <s v="Cancer"/>
    <n v="441997"/>
    <s v="No"/>
    <s v="AB+"/>
    <n v="197"/>
    <n v="62"/>
    <n v="32133123589"/>
    <s v="Multan"/>
    <s v="Khyber Pakhtunkhwa"/>
  </r>
  <r>
    <n v="1264"/>
    <x v="0"/>
    <s v="Fatima Butt"/>
    <n v="54"/>
    <s v="Senior Adult"/>
    <s v="Female"/>
    <d v="2023-02-01T00:00:00"/>
    <x v="23"/>
    <n v="315"/>
    <s v="Tuberculosis"/>
    <n v="140474"/>
    <s v="No"/>
    <s v="A-"/>
    <n v="188"/>
    <n v="51"/>
    <n v="31788646808"/>
    <s v="Quetta"/>
    <s v="Balochistan"/>
  </r>
  <r>
    <n v="1410"/>
    <x v="8"/>
    <s v="Mahnoor Shah"/>
    <n v="76"/>
    <s v="Senior Adult"/>
    <s v="Female"/>
    <d v="2023-01-03T00:00:00"/>
    <x v="77"/>
    <n v="315"/>
    <s v="Diabetes"/>
    <n v="40653"/>
    <s v="No"/>
    <s v="B-"/>
    <n v="186"/>
    <n v="77"/>
    <n v="39279558834"/>
    <s v="Faisalabad"/>
    <s v="Sindh"/>
  </r>
  <r>
    <n v="1026"/>
    <x v="5"/>
    <s v="Bushra Rizvi"/>
    <n v="51"/>
    <s v="Senior Adult"/>
    <s v="Female"/>
    <d v="2023-01-09T00:00:00"/>
    <x v="43"/>
    <n v="316"/>
    <s v="Hypertension"/>
    <n v="494774"/>
    <s v="Yes"/>
    <s v="O-"/>
    <n v="151"/>
    <n v="73"/>
    <n v="36264734660"/>
    <s v="Islamabad"/>
    <s v="Khyber Pakhtunkhwa"/>
  </r>
  <r>
    <n v="1518"/>
    <x v="4"/>
    <s v="Amina Niazi"/>
    <n v="47"/>
    <s v="Senior Adult"/>
    <s v="Female"/>
    <d v="2023-01-18T00:00:00"/>
    <x v="50"/>
    <n v="319"/>
    <s v="Cancer"/>
    <n v="156613"/>
    <s v="No"/>
    <s v="AB-"/>
    <n v="151"/>
    <n v="111"/>
    <n v="31330714033"/>
    <s v="Quetta"/>
    <s v="Balochistan"/>
  </r>
  <r>
    <n v="1432"/>
    <x v="7"/>
    <s v="Maryam Ansari"/>
    <n v="2"/>
    <s v="Babies"/>
    <s v="Male"/>
    <d v="2023-01-25T00:00:00"/>
    <x v="22"/>
    <n v="320"/>
    <s v="COVID-19"/>
    <n v="421827"/>
    <s v="No"/>
    <s v="AB+"/>
    <n v="152"/>
    <n v="120"/>
    <n v="33800381338"/>
    <s v="Karachi"/>
    <s v="Balochistan"/>
  </r>
  <r>
    <n v="1065"/>
    <x v="6"/>
    <s v="Usman Butt"/>
    <n v="19"/>
    <s v="Young Adult"/>
    <s v="Male"/>
    <d v="2023-01-02T00:00:00"/>
    <x v="9"/>
    <n v="321"/>
    <s v="Hypertension"/>
    <n v="128522"/>
    <s v="No"/>
    <s v="O+"/>
    <n v="190"/>
    <n v="100"/>
    <n v="38784986013"/>
    <s v="Islamabad"/>
    <s v="Balochistan"/>
  </r>
  <r>
    <n v="1196"/>
    <x v="12"/>
    <s v="Iqra Ansari"/>
    <n v="28"/>
    <s v="Young Adult"/>
    <s v="Female"/>
    <d v="2023-01-03T00:00:00"/>
    <x v="6"/>
    <n v="325"/>
    <s v="COVID-19"/>
    <n v="217664"/>
    <s v="Yes"/>
    <s v="A-"/>
    <n v="185"/>
    <n v="75"/>
    <n v="38618364753"/>
    <s v="Peshawar"/>
    <s v="Sindh"/>
  </r>
  <r>
    <n v="1552"/>
    <x v="0"/>
    <s v="Erum Abbasi"/>
    <n v="15"/>
    <s v="Teenager"/>
    <s v="Female"/>
    <d v="2023-01-28T00:00:00"/>
    <x v="34"/>
    <n v="325"/>
    <s v="Hypertension"/>
    <n v="50156"/>
    <s v="Yes"/>
    <s v="A+"/>
    <n v="147"/>
    <n v="102"/>
    <n v="35927620971"/>
    <s v="Quetta"/>
    <s v="Sindh"/>
  </r>
  <r>
    <n v="1828"/>
    <x v="11"/>
    <s v="Sana Butt"/>
    <n v="58"/>
    <s v="Senior Adult"/>
    <s v="Male"/>
    <d v="2023-01-06T00:00:00"/>
    <x v="154"/>
    <n v="326"/>
    <s v="COVID-19"/>
    <n v="292369"/>
    <s v="No"/>
    <s v="O+"/>
    <n v="194"/>
    <n v="87"/>
    <n v="37948922132"/>
    <s v="Islamabad"/>
    <s v="Punjab"/>
  </r>
  <r>
    <n v="377"/>
    <x v="2"/>
    <s v="Saad Kazmi"/>
    <n v="58"/>
    <s v="Senior Adult"/>
    <s v="Female"/>
    <d v="2023-01-19T00:00:00"/>
    <x v="23"/>
    <n v="328"/>
    <s v="Hypertension"/>
    <n v="153838"/>
    <s v="No"/>
    <s v="O+"/>
    <n v="151"/>
    <n v="41"/>
    <n v="39138277730"/>
    <s v="Multan"/>
    <s v="Khyber Pakhtunkhwa"/>
  </r>
  <r>
    <n v="860"/>
    <x v="0"/>
    <s v="Rabia Siddiqui"/>
    <n v="51"/>
    <s v="Senior Adult"/>
    <s v="Female"/>
    <d v="2023-01-20T00:00:00"/>
    <x v="19"/>
    <n v="328"/>
    <s v="Hypertension"/>
    <n v="25469"/>
    <s v="No"/>
    <s v="O-"/>
    <n v="167"/>
    <n v="71"/>
    <n v="38594011124"/>
    <s v="Peshawar"/>
    <s v="Khyber Pakhtunkhwa"/>
  </r>
  <r>
    <n v="1493"/>
    <x v="4"/>
    <s v="Hassan Raja"/>
    <n v="66"/>
    <s v="Senior Adult"/>
    <s v="Female"/>
    <d v="2023-01-24T00:00:00"/>
    <x v="8"/>
    <n v="330"/>
    <s v="Tuberculosis"/>
    <n v="238181"/>
    <s v="No"/>
    <s v="A+"/>
    <n v="145"/>
    <n v="80"/>
    <n v="37016233756"/>
    <s v="Quetta"/>
    <s v="Khyber Pakhtunkhwa"/>
  </r>
  <r>
    <n v="814"/>
    <x v="14"/>
    <s v="Fahad Sheikh"/>
    <n v="16"/>
    <s v="Teenager"/>
    <s v="Male"/>
    <d v="2023-01-10T00:00:00"/>
    <x v="3"/>
    <n v="331"/>
    <s v="Tuberculosis"/>
    <n v="199670"/>
    <s v="No"/>
    <s v="A+"/>
    <n v="166"/>
    <n v="83"/>
    <n v="31896048746"/>
    <s v="Faisalabad"/>
    <s v="Khyber Pakhtunkhwa"/>
  </r>
  <r>
    <n v="1791"/>
    <x v="0"/>
    <s v="Iqra Farooqi"/>
    <n v="51"/>
    <s v="Senior Adult"/>
    <s v="Female"/>
    <d v="2023-01-10T00:00:00"/>
    <x v="5"/>
    <n v="332"/>
    <s v="Tuberculosis"/>
    <n v="363898"/>
    <s v="No"/>
    <s v="A+"/>
    <n v="167"/>
    <n v="46"/>
    <n v="36213350117"/>
    <s v="Faisalabad"/>
    <s v="Punjab"/>
  </r>
  <r>
    <n v="1594"/>
    <x v="5"/>
    <s v="Sadia Chaudhry"/>
    <n v="80"/>
    <s v="Senior Adult"/>
    <s v="Male"/>
    <d v="2023-01-25T00:00:00"/>
    <x v="18"/>
    <n v="334"/>
    <s v="Hypertension"/>
    <n v="100939"/>
    <s v="No"/>
    <s v="AB-"/>
    <n v="147"/>
    <n v="52"/>
    <n v="34013844771"/>
    <s v="Islamabad"/>
    <s v="Sindh"/>
  </r>
  <r>
    <n v="328"/>
    <x v="4"/>
    <s v="Sadia Zahid"/>
    <n v="98"/>
    <s v="Senior Adult"/>
    <s v="Female"/>
    <d v="2023-01-13T00:00:00"/>
    <x v="7"/>
    <n v="345"/>
    <s v="Cancer"/>
    <n v="243043"/>
    <s v="Yes"/>
    <s v="B-"/>
    <n v="185"/>
    <n v="77"/>
    <n v="35782392426"/>
    <s v="Karachi"/>
    <s v="Balochistan"/>
  </r>
  <r>
    <n v="866"/>
    <x v="6"/>
    <s v="Fahad Khan"/>
    <n v="25"/>
    <s v="Young Adult"/>
    <s v="Male"/>
    <d v="2023-01-03T00:00:00"/>
    <x v="19"/>
    <n v="345"/>
    <s v="COVID-19"/>
    <n v="125814"/>
    <s v="No"/>
    <s v="AB+"/>
    <n v="148"/>
    <n v="94"/>
    <n v="36532746301"/>
    <s v="Faisalabad"/>
    <s v="Balochistan"/>
  </r>
  <r>
    <n v="460"/>
    <x v="0"/>
    <s v="Junaid Gilani"/>
    <n v="58"/>
    <s v="Senior Adult"/>
    <s v="Female"/>
    <d v="2023-01-05T00:00:00"/>
    <x v="24"/>
    <n v="347"/>
    <s v="Malaria"/>
    <n v="374265"/>
    <s v="Yes"/>
    <s v="A-"/>
    <n v="191"/>
    <n v="103"/>
    <n v="37048891459"/>
    <s v="Rawalpindi"/>
    <s v="Punjab"/>
  </r>
  <r>
    <n v="1567"/>
    <x v="8"/>
    <s v="Asad Rizvi"/>
    <n v="74"/>
    <s v="Senior Adult"/>
    <s v="Male"/>
    <d v="2023-01-05T00:00:00"/>
    <x v="7"/>
    <n v="353"/>
    <s v="Malaria"/>
    <n v="274891"/>
    <s v="No"/>
    <s v="B+"/>
    <n v="171"/>
    <n v="82"/>
    <n v="34642018399"/>
    <s v="Quetta"/>
    <s v="Khyber Pakhtunkhw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1">
  <r>
    <n v="1"/>
    <x v="0"/>
    <s v="Noman Chaudhry"/>
    <n v="58"/>
    <x v="0"/>
    <x v="0"/>
    <x v="0"/>
    <d v="2023-05-22T00:00:00"/>
    <n v="-58"/>
    <x v="0"/>
    <n v="24570"/>
    <x v="0"/>
    <x v="0"/>
    <n v="151"/>
    <n v="117"/>
    <n v="37977648810"/>
    <x v="0"/>
    <x v="0"/>
  </r>
  <r>
    <n v="2"/>
    <x v="1"/>
    <s v="Mahnoor Qureshi"/>
    <n v="96"/>
    <x v="0"/>
    <x v="0"/>
    <x v="1"/>
    <d v="2023-04-08T00:00:00"/>
    <n v="80"/>
    <x v="1"/>
    <n v="220466"/>
    <x v="1"/>
    <x v="0"/>
    <n v="196"/>
    <n v="117"/>
    <n v="36007550511"/>
    <x v="1"/>
    <x v="1"/>
  </r>
  <r>
    <n v="3"/>
    <x v="2"/>
    <s v="Hira Ansari"/>
    <n v="64"/>
    <x v="0"/>
    <x v="1"/>
    <x v="2"/>
    <d v="2023-03-25T00:00:00"/>
    <n v="79"/>
    <x v="2"/>
    <n v="280817"/>
    <x v="0"/>
    <x v="1"/>
    <n v="185"/>
    <n v="111"/>
    <n v="31638461648"/>
    <x v="0"/>
    <x v="0"/>
  </r>
  <r>
    <n v="4"/>
    <x v="0"/>
    <s v="Daniyal Ansari"/>
    <n v="47"/>
    <x v="0"/>
    <x v="0"/>
    <x v="3"/>
    <d v="2023-11-28T00:00:00"/>
    <n v="-62"/>
    <x v="3"/>
    <n v="219838"/>
    <x v="0"/>
    <x v="2"/>
    <n v="197"/>
    <n v="96"/>
    <n v="31044609168"/>
    <x v="2"/>
    <x v="2"/>
  </r>
  <r>
    <n v="5"/>
    <x v="1"/>
    <s v="Ali Butt"/>
    <n v="80"/>
    <x v="0"/>
    <x v="1"/>
    <x v="4"/>
    <d v="2023-10-26T00:00:00"/>
    <n v="112"/>
    <x v="3"/>
    <n v="318043"/>
    <x v="0"/>
    <x v="3"/>
    <n v="174"/>
    <n v="112"/>
    <n v="32720530918"/>
    <x v="3"/>
    <x v="3"/>
  </r>
  <r>
    <n v="6"/>
    <x v="3"/>
    <s v="Daniyal Butt"/>
    <n v="17"/>
    <x v="1"/>
    <x v="1"/>
    <x v="5"/>
    <d v="2023-11-28T00:00:00"/>
    <n v="223"/>
    <x v="4"/>
    <n v="265401"/>
    <x v="0"/>
    <x v="4"/>
    <n v="190"/>
    <n v="109"/>
    <n v="32563836987"/>
    <x v="3"/>
    <x v="3"/>
  </r>
  <r>
    <n v="7"/>
    <x v="0"/>
    <s v="Iqra Rizvi"/>
    <n v="49"/>
    <x v="0"/>
    <x v="1"/>
    <x v="6"/>
    <d v="2023-06-23T00:00:00"/>
    <n v="-119"/>
    <x v="5"/>
    <n v="115856"/>
    <x v="0"/>
    <x v="0"/>
    <n v="150"/>
    <n v="107"/>
    <n v="32853601455"/>
    <x v="0"/>
    <x v="0"/>
  </r>
  <r>
    <n v="8"/>
    <x v="0"/>
    <s v="Saad Syed"/>
    <n v="38"/>
    <x v="2"/>
    <x v="1"/>
    <x v="7"/>
    <d v="2023-11-06T00:00:00"/>
    <n v="87"/>
    <x v="5"/>
    <n v="288330"/>
    <x v="1"/>
    <x v="0"/>
    <n v="189"/>
    <n v="100"/>
    <n v="38955847547"/>
    <x v="0"/>
    <x v="1"/>
  </r>
  <r>
    <n v="9"/>
    <x v="4"/>
    <s v="Ibrahim Rehman"/>
    <n v="47"/>
    <x v="0"/>
    <x v="0"/>
    <x v="8"/>
    <d v="2023-06-19T00:00:00"/>
    <n v="79"/>
    <x v="3"/>
    <n v="280944"/>
    <x v="0"/>
    <x v="0"/>
    <n v="168"/>
    <n v="55"/>
    <n v="36974354659"/>
    <x v="3"/>
    <x v="3"/>
  </r>
  <r>
    <n v="10"/>
    <x v="5"/>
    <s v="Ali Siddiqui"/>
    <n v="33"/>
    <x v="2"/>
    <x v="1"/>
    <x v="9"/>
    <d v="2023-10-03T00:00:00"/>
    <n v="205"/>
    <x v="2"/>
    <n v="46363"/>
    <x v="1"/>
    <x v="0"/>
    <n v="190"/>
    <n v="87"/>
    <n v="33422180290"/>
    <x v="3"/>
    <x v="3"/>
  </r>
  <r>
    <n v="11"/>
    <x v="6"/>
    <s v="Ibrahim Malik"/>
    <n v="81"/>
    <x v="0"/>
    <x v="1"/>
    <x v="3"/>
    <d v="2023-12-19T00:00:00"/>
    <n v="-83"/>
    <x v="4"/>
    <n v="159795"/>
    <x v="0"/>
    <x v="3"/>
    <n v="193"/>
    <n v="73"/>
    <n v="32533262139"/>
    <x v="4"/>
    <x v="1"/>
  </r>
  <r>
    <n v="12"/>
    <x v="1"/>
    <s v="Hassan Mughal"/>
    <n v="98"/>
    <x v="0"/>
    <x v="0"/>
    <x v="10"/>
    <d v="2023-12-21T00:00:00"/>
    <n v="137"/>
    <x v="5"/>
    <n v="161947"/>
    <x v="1"/>
    <x v="5"/>
    <n v="161"/>
    <n v="106"/>
    <n v="35312240147"/>
    <x v="0"/>
    <x v="0"/>
  </r>
  <r>
    <n v="13"/>
    <x v="7"/>
    <s v="Rabia Niazi"/>
    <n v="20"/>
    <x v="3"/>
    <x v="1"/>
    <x v="11"/>
    <d v="2023-07-06T00:00:00"/>
    <n v="30"/>
    <x v="2"/>
    <n v="332847"/>
    <x v="0"/>
    <x v="6"/>
    <n v="168"/>
    <n v="120"/>
    <n v="34673379990"/>
    <x v="3"/>
    <x v="3"/>
  </r>
  <r>
    <n v="14"/>
    <x v="8"/>
    <s v="Ahmed Hashmi"/>
    <n v="98"/>
    <x v="0"/>
    <x v="1"/>
    <x v="12"/>
    <d v="2023-11-26T00:00:00"/>
    <n v="-31"/>
    <x v="1"/>
    <n v="106928"/>
    <x v="0"/>
    <x v="6"/>
    <n v="183"/>
    <n v="46"/>
    <n v="37052402149"/>
    <x v="4"/>
    <x v="1"/>
  </r>
  <r>
    <n v="15"/>
    <x v="9"/>
    <s v="Hira Shah"/>
    <n v="33"/>
    <x v="2"/>
    <x v="0"/>
    <x v="13"/>
    <d v="2023-11-11T00:00:00"/>
    <n v="-21"/>
    <x v="4"/>
    <n v="252399"/>
    <x v="1"/>
    <x v="2"/>
    <n v="191"/>
    <n v="55"/>
    <n v="31047371960"/>
    <x v="3"/>
    <x v="1"/>
  </r>
  <r>
    <n v="16"/>
    <x v="10"/>
    <s v="Saad Abbasi"/>
    <n v="24"/>
    <x v="3"/>
    <x v="1"/>
    <x v="14"/>
    <d v="2023-12-18T00:00:00"/>
    <n v="120"/>
    <x v="0"/>
    <n v="213405"/>
    <x v="1"/>
    <x v="3"/>
    <n v="191"/>
    <n v="62"/>
    <n v="33565813245"/>
    <x v="2"/>
    <x v="2"/>
  </r>
  <r>
    <n v="17"/>
    <x v="11"/>
    <s v="Daniyal Tariq"/>
    <n v="8"/>
    <x v="4"/>
    <x v="0"/>
    <x v="15"/>
    <d v="2023-11-05T00:00:00"/>
    <n v="-104"/>
    <x v="4"/>
    <n v="130265"/>
    <x v="0"/>
    <x v="6"/>
    <n v="195"/>
    <n v="58"/>
    <n v="38311344339"/>
    <x v="2"/>
    <x v="2"/>
  </r>
  <r>
    <n v="18"/>
    <x v="10"/>
    <s v="Daniyal Gilani"/>
    <n v="13"/>
    <x v="1"/>
    <x v="1"/>
    <x v="16"/>
    <d v="2023-11-14T00:00:00"/>
    <n v="166"/>
    <x v="0"/>
    <n v="490916"/>
    <x v="0"/>
    <x v="3"/>
    <n v="161"/>
    <n v="63"/>
    <n v="31910361178"/>
    <x v="3"/>
    <x v="3"/>
  </r>
  <r>
    <n v="19"/>
    <x v="6"/>
    <s v="Asad Hussain"/>
    <n v="48"/>
    <x v="0"/>
    <x v="0"/>
    <x v="17"/>
    <d v="2023-10-16T00:00:00"/>
    <n v="128"/>
    <x v="5"/>
    <n v="226564"/>
    <x v="0"/>
    <x v="4"/>
    <n v="165"/>
    <n v="98"/>
    <n v="36021454937"/>
    <x v="3"/>
    <x v="3"/>
  </r>
  <r>
    <n v="20"/>
    <x v="1"/>
    <s v="Hassan Ansari"/>
    <n v="54"/>
    <x v="0"/>
    <x v="1"/>
    <x v="18"/>
    <d v="2023-11-17T00:00:00"/>
    <n v="155"/>
    <x v="4"/>
    <n v="307254"/>
    <x v="1"/>
    <x v="4"/>
    <n v="193"/>
    <n v="46"/>
    <n v="33249356905"/>
    <x v="2"/>
    <x v="2"/>
  </r>
  <r>
    <n v="21"/>
    <x v="7"/>
    <s v="Erum Qureshi"/>
    <n v="48"/>
    <x v="0"/>
    <x v="0"/>
    <x v="19"/>
    <d v="2023-08-01T00:00:00"/>
    <n v="97"/>
    <x v="5"/>
    <n v="136678"/>
    <x v="0"/>
    <x v="5"/>
    <n v="192"/>
    <n v="78"/>
    <n v="39083716975"/>
    <x v="2"/>
    <x v="1"/>
  </r>
  <r>
    <n v="22"/>
    <x v="1"/>
    <s v="Sana Hussain"/>
    <n v="57"/>
    <x v="0"/>
    <x v="0"/>
    <x v="17"/>
    <d v="2023-08-25T00:00:00"/>
    <n v="-76"/>
    <x v="1"/>
    <n v="497507"/>
    <x v="0"/>
    <x v="2"/>
    <n v="188"/>
    <n v="63"/>
    <n v="33744472912"/>
    <x v="5"/>
    <x v="1"/>
  </r>
  <r>
    <n v="23"/>
    <x v="12"/>
    <s v="Maryam Kazmi"/>
    <n v="31"/>
    <x v="2"/>
    <x v="1"/>
    <x v="20"/>
    <d v="2023-09-18T00:00:00"/>
    <n v="212"/>
    <x v="4"/>
    <n v="437316"/>
    <x v="1"/>
    <x v="1"/>
    <n v="164"/>
    <n v="46"/>
    <n v="32481657974"/>
    <x v="3"/>
    <x v="1"/>
  </r>
  <r>
    <n v="24"/>
    <x v="9"/>
    <s v="Aisha Rehman"/>
    <n v="4"/>
    <x v="4"/>
    <x v="0"/>
    <x v="21"/>
    <d v="2023-10-18T00:00:00"/>
    <n v="138"/>
    <x v="3"/>
    <n v="402463"/>
    <x v="0"/>
    <x v="2"/>
    <n v="176"/>
    <n v="86"/>
    <n v="36463650130"/>
    <x v="5"/>
    <x v="1"/>
  </r>
  <r>
    <n v="25"/>
    <x v="6"/>
    <s v="Daniyal Shah"/>
    <n v="52"/>
    <x v="0"/>
    <x v="1"/>
    <x v="22"/>
    <d v="2023-12-11T00:00:00"/>
    <n v="-217"/>
    <x v="5"/>
    <n v="19316"/>
    <x v="1"/>
    <x v="7"/>
    <n v="148"/>
    <n v="83"/>
    <n v="34121926284"/>
    <x v="0"/>
    <x v="0"/>
  </r>
  <r>
    <n v="26"/>
    <x v="1"/>
    <s v="Usman Gilani"/>
    <n v="89"/>
    <x v="0"/>
    <x v="1"/>
    <x v="23"/>
    <d v="2023-10-27T00:00:00"/>
    <n v="-4"/>
    <x v="1"/>
    <n v="214330"/>
    <x v="1"/>
    <x v="0"/>
    <n v="160"/>
    <n v="102"/>
    <n v="35366441219"/>
    <x v="3"/>
    <x v="3"/>
  </r>
  <r>
    <n v="27"/>
    <x v="5"/>
    <s v="Sadia Siddiqui"/>
    <n v="3"/>
    <x v="4"/>
    <x v="1"/>
    <x v="24"/>
    <d v="2023-09-28T00:00:00"/>
    <n v="-27"/>
    <x v="1"/>
    <n v="231438"/>
    <x v="0"/>
    <x v="0"/>
    <n v="152"/>
    <n v="73"/>
    <n v="32156730001"/>
    <x v="3"/>
    <x v="3"/>
  </r>
  <r>
    <n v="28"/>
    <x v="6"/>
    <s v="Fahad Siddiqui"/>
    <n v="81"/>
    <x v="0"/>
    <x v="1"/>
    <x v="25"/>
    <d v="2023-11-04T00:00:00"/>
    <n v="175"/>
    <x v="4"/>
    <n v="472112"/>
    <x v="0"/>
    <x v="6"/>
    <n v="196"/>
    <n v="55"/>
    <n v="31673893069"/>
    <x v="2"/>
    <x v="2"/>
  </r>
  <r>
    <n v="29"/>
    <x v="13"/>
    <s v="Mahnoor Gilani"/>
    <n v="31"/>
    <x v="2"/>
    <x v="1"/>
    <x v="26"/>
    <d v="2023-06-10T00:00:00"/>
    <n v="-51"/>
    <x v="3"/>
    <n v="14434"/>
    <x v="0"/>
    <x v="6"/>
    <n v="195"/>
    <n v="57"/>
    <n v="32188765995"/>
    <x v="0"/>
    <x v="1"/>
  </r>
  <r>
    <n v="30"/>
    <x v="14"/>
    <s v="Maryam Mughal"/>
    <n v="35"/>
    <x v="2"/>
    <x v="0"/>
    <x v="27"/>
    <d v="2023-06-16T00:00:00"/>
    <n v="40"/>
    <x v="3"/>
    <n v="190390"/>
    <x v="1"/>
    <x v="2"/>
    <n v="148"/>
    <n v="86"/>
    <n v="39307670573"/>
    <x v="0"/>
    <x v="0"/>
  </r>
  <r>
    <n v="31"/>
    <x v="2"/>
    <s v="Usman Malik"/>
    <n v="22"/>
    <x v="3"/>
    <x v="0"/>
    <x v="28"/>
    <d v="2023-12-15T00:00:00"/>
    <n v="269"/>
    <x v="1"/>
    <n v="388805"/>
    <x v="0"/>
    <x v="6"/>
    <n v="151"/>
    <n v="114"/>
    <n v="33305875403"/>
    <x v="4"/>
    <x v="1"/>
  </r>
  <r>
    <n v="32"/>
    <x v="5"/>
    <s v="Khadija Kazmi"/>
    <n v="62"/>
    <x v="0"/>
    <x v="0"/>
    <x v="29"/>
    <d v="2023-06-11T00:00:00"/>
    <n v="-7"/>
    <x v="4"/>
    <n v="224904"/>
    <x v="1"/>
    <x v="7"/>
    <n v="189"/>
    <n v="70"/>
    <n v="33218870090"/>
    <x v="4"/>
    <x v="1"/>
  </r>
  <r>
    <n v="33"/>
    <x v="5"/>
    <s v="Amina Ashraf"/>
    <n v="17"/>
    <x v="1"/>
    <x v="1"/>
    <x v="30"/>
    <d v="2023-09-03T00:00:00"/>
    <n v="-121"/>
    <x v="4"/>
    <n v="184364"/>
    <x v="1"/>
    <x v="7"/>
    <n v="153"/>
    <n v="120"/>
    <n v="33890492162"/>
    <x v="0"/>
    <x v="0"/>
  </r>
  <r>
    <n v="34"/>
    <x v="11"/>
    <s v="Rabia Ashraf"/>
    <n v="12"/>
    <x v="4"/>
    <x v="1"/>
    <x v="31"/>
    <d v="2023-02-11T00:00:00"/>
    <n v="39"/>
    <x v="5"/>
    <n v="35435"/>
    <x v="1"/>
    <x v="6"/>
    <n v="195"/>
    <n v="91"/>
    <n v="34053912601"/>
    <x v="2"/>
    <x v="2"/>
  </r>
  <r>
    <n v="35"/>
    <x v="0"/>
    <s v="Saad Mughal"/>
    <n v="50"/>
    <x v="0"/>
    <x v="1"/>
    <x v="9"/>
    <d v="2023-09-19T00:00:00"/>
    <n v="-191"/>
    <x v="2"/>
    <n v="470562"/>
    <x v="0"/>
    <x v="5"/>
    <n v="177"/>
    <n v="94"/>
    <n v="34589077519"/>
    <x v="3"/>
    <x v="3"/>
  </r>
  <r>
    <n v="36"/>
    <x v="14"/>
    <s v="Aisha Hussain"/>
    <n v="61"/>
    <x v="0"/>
    <x v="0"/>
    <x v="32"/>
    <d v="2023-08-12T00:00:00"/>
    <n v="-48"/>
    <x v="4"/>
    <n v="185842"/>
    <x v="0"/>
    <x v="5"/>
    <n v="154"/>
    <n v="73"/>
    <n v="35608663946"/>
    <x v="2"/>
    <x v="1"/>
  </r>
  <r>
    <n v="37"/>
    <x v="0"/>
    <s v="Hira Ashraf"/>
    <n v="43"/>
    <x v="2"/>
    <x v="1"/>
    <x v="33"/>
    <d v="2023-10-16T00:00:00"/>
    <n v="252"/>
    <x v="0"/>
    <n v="132534"/>
    <x v="0"/>
    <x v="6"/>
    <n v="182"/>
    <n v="69"/>
    <n v="36074743800"/>
    <x v="0"/>
    <x v="0"/>
  </r>
  <r>
    <n v="38"/>
    <x v="14"/>
    <s v="Bushra Hussain"/>
    <n v="85"/>
    <x v="0"/>
    <x v="1"/>
    <x v="34"/>
    <d v="2023-09-19T00:00:00"/>
    <n v="-2"/>
    <x v="2"/>
    <n v="326947"/>
    <x v="1"/>
    <x v="4"/>
    <n v="186"/>
    <n v="89"/>
    <n v="36568193330"/>
    <x v="0"/>
    <x v="0"/>
  </r>
  <r>
    <n v="39"/>
    <x v="8"/>
    <s v="Bushra Rehman"/>
    <n v="16"/>
    <x v="1"/>
    <x v="0"/>
    <x v="35"/>
    <d v="2023-10-18T00:00:00"/>
    <n v="99"/>
    <x v="3"/>
    <n v="89942"/>
    <x v="0"/>
    <x v="0"/>
    <n v="156"/>
    <n v="106"/>
    <n v="33958314916"/>
    <x v="0"/>
    <x v="0"/>
  </r>
  <r>
    <n v="40"/>
    <x v="10"/>
    <s v="Mahnoor Khan"/>
    <n v="20"/>
    <x v="3"/>
    <x v="1"/>
    <x v="36"/>
    <d v="2023-07-09T00:00:00"/>
    <n v="148"/>
    <x v="1"/>
    <n v="299406"/>
    <x v="1"/>
    <x v="0"/>
    <n v="199"/>
    <n v="97"/>
    <n v="31719347234"/>
    <x v="0"/>
    <x v="0"/>
  </r>
  <r>
    <n v="41"/>
    <x v="12"/>
    <s v="Saad Mughal"/>
    <n v="61"/>
    <x v="0"/>
    <x v="0"/>
    <x v="37"/>
    <d v="2023-10-17T00:00:00"/>
    <n v="-91"/>
    <x v="1"/>
    <n v="337925"/>
    <x v="1"/>
    <x v="4"/>
    <n v="199"/>
    <n v="66"/>
    <n v="36024408373"/>
    <x v="0"/>
    <x v="0"/>
  </r>
  <r>
    <n v="42"/>
    <x v="3"/>
    <s v="Sara Hussain"/>
    <n v="85"/>
    <x v="0"/>
    <x v="0"/>
    <x v="38"/>
    <d v="2023-11-28T00:00:00"/>
    <n v="190"/>
    <x v="0"/>
    <n v="183646"/>
    <x v="0"/>
    <x v="5"/>
    <n v="158"/>
    <n v="120"/>
    <n v="34910678939"/>
    <x v="3"/>
    <x v="3"/>
  </r>
  <r>
    <n v="43"/>
    <x v="13"/>
    <s v="Iqra Khan"/>
    <n v="59"/>
    <x v="0"/>
    <x v="1"/>
    <x v="39"/>
    <d v="2023-03-23T00:00:00"/>
    <n v="9"/>
    <x v="5"/>
    <n v="405157"/>
    <x v="1"/>
    <x v="3"/>
    <n v="191"/>
    <n v="97"/>
    <n v="33086054304"/>
    <x v="2"/>
    <x v="2"/>
  </r>
  <r>
    <n v="44"/>
    <x v="0"/>
    <s v="Erum Rizvi"/>
    <n v="21"/>
    <x v="3"/>
    <x v="1"/>
    <x v="40"/>
    <d v="2023-11-14T00:00:00"/>
    <n v="-222"/>
    <x v="0"/>
    <n v="438177"/>
    <x v="0"/>
    <x v="5"/>
    <n v="143"/>
    <n v="41"/>
    <n v="37671656255"/>
    <x v="1"/>
    <x v="1"/>
  </r>
  <r>
    <n v="45"/>
    <x v="7"/>
    <s v="Noman Gilani"/>
    <n v="67"/>
    <x v="0"/>
    <x v="0"/>
    <x v="41"/>
    <d v="2023-04-03T00:00:00"/>
    <n v="86"/>
    <x v="3"/>
    <n v="220322"/>
    <x v="1"/>
    <x v="1"/>
    <n v="174"/>
    <n v="40"/>
    <n v="36737943039"/>
    <x v="3"/>
    <x v="3"/>
  </r>
  <r>
    <n v="46"/>
    <x v="4"/>
    <s v="Amina Niazi"/>
    <n v="84"/>
    <x v="0"/>
    <x v="1"/>
    <x v="42"/>
    <d v="2023-10-07T00:00:00"/>
    <n v="-120"/>
    <x v="3"/>
    <n v="389585"/>
    <x v="1"/>
    <x v="5"/>
    <n v="198"/>
    <n v="64"/>
    <n v="38051065712"/>
    <x v="3"/>
    <x v="3"/>
  </r>
  <r>
    <n v="47"/>
    <x v="11"/>
    <s v="Sadia Hashmi"/>
    <n v="69"/>
    <x v="0"/>
    <x v="1"/>
    <x v="24"/>
    <d v="2023-10-18T00:00:00"/>
    <n v="-47"/>
    <x v="3"/>
    <n v="7855"/>
    <x v="1"/>
    <x v="2"/>
    <n v="185"/>
    <n v="109"/>
    <n v="31219386826"/>
    <x v="3"/>
    <x v="3"/>
  </r>
  <r>
    <n v="48"/>
    <x v="7"/>
    <s v="Daniyal Sheikh"/>
    <n v="96"/>
    <x v="0"/>
    <x v="0"/>
    <x v="20"/>
    <d v="2023-06-20T00:00:00"/>
    <n v="122"/>
    <x v="0"/>
    <n v="188819"/>
    <x v="1"/>
    <x v="6"/>
    <n v="197"/>
    <n v="79"/>
    <n v="37578310848"/>
    <x v="0"/>
    <x v="0"/>
  </r>
  <r>
    <n v="49"/>
    <x v="11"/>
    <s v="Sana Syed"/>
    <n v="16"/>
    <x v="1"/>
    <x v="0"/>
    <x v="43"/>
    <d v="2023-12-03T00:00:00"/>
    <n v="107"/>
    <x v="0"/>
    <n v="209042"/>
    <x v="0"/>
    <x v="2"/>
    <n v="185"/>
    <n v="91"/>
    <n v="37510400719"/>
    <x v="5"/>
    <x v="1"/>
  </r>
  <r>
    <n v="50"/>
    <x v="2"/>
    <s v="Asad Tariq"/>
    <n v="63"/>
    <x v="0"/>
    <x v="1"/>
    <x v="44"/>
    <d v="2023-02-06T00:00:00"/>
    <n v="13"/>
    <x v="5"/>
    <n v="79255"/>
    <x v="1"/>
    <x v="0"/>
    <n v="148"/>
    <n v="86"/>
    <n v="35386216365"/>
    <x v="2"/>
    <x v="2"/>
  </r>
  <r>
    <n v="51"/>
    <x v="7"/>
    <s v="Sadia Rizvi"/>
    <n v="87"/>
    <x v="0"/>
    <x v="0"/>
    <x v="45"/>
    <d v="2023-08-23T00:00:00"/>
    <n v="223"/>
    <x v="2"/>
    <n v="361533"/>
    <x v="0"/>
    <x v="3"/>
    <n v="173"/>
    <n v="89"/>
    <n v="37134682848"/>
    <x v="4"/>
    <x v="1"/>
  </r>
  <r>
    <n v="52"/>
    <x v="10"/>
    <s v="Fatima Tariq"/>
    <n v="45"/>
    <x v="2"/>
    <x v="1"/>
    <x v="46"/>
    <d v="2023-12-27T00:00:00"/>
    <n v="-127"/>
    <x v="5"/>
    <n v="305214"/>
    <x v="0"/>
    <x v="7"/>
    <n v="167"/>
    <n v="75"/>
    <n v="38876323574"/>
    <x v="2"/>
    <x v="2"/>
  </r>
  <r>
    <n v="53"/>
    <x v="11"/>
    <s v="Bushra Farooqi"/>
    <n v="79"/>
    <x v="0"/>
    <x v="1"/>
    <x v="47"/>
    <d v="2023-08-14T00:00:00"/>
    <n v="-131"/>
    <x v="5"/>
    <n v="154989"/>
    <x v="1"/>
    <x v="7"/>
    <n v="161"/>
    <n v="109"/>
    <n v="33230869449"/>
    <x v="2"/>
    <x v="2"/>
  </r>
  <r>
    <n v="54"/>
    <x v="4"/>
    <s v="Amina Qureshi"/>
    <n v="94"/>
    <x v="0"/>
    <x v="1"/>
    <x v="48"/>
    <d v="2023-08-18T00:00:00"/>
    <n v="-208"/>
    <x v="5"/>
    <n v="26420"/>
    <x v="0"/>
    <x v="4"/>
    <n v="162"/>
    <n v="97"/>
    <n v="38738475750"/>
    <x v="2"/>
    <x v="2"/>
  </r>
  <r>
    <n v="55"/>
    <x v="13"/>
    <s v="Fahad Farooqi"/>
    <n v="63"/>
    <x v="0"/>
    <x v="1"/>
    <x v="49"/>
    <d v="2023-08-06T00:00:00"/>
    <n v="-190"/>
    <x v="0"/>
    <n v="64510"/>
    <x v="0"/>
    <x v="1"/>
    <n v="173"/>
    <n v="57"/>
    <n v="31017707091"/>
    <x v="3"/>
    <x v="3"/>
  </r>
  <r>
    <n v="56"/>
    <x v="14"/>
    <s v="Mahnoor Ashraf"/>
    <n v="29"/>
    <x v="3"/>
    <x v="0"/>
    <x v="28"/>
    <d v="2023-11-14T00:00:00"/>
    <n v="238"/>
    <x v="3"/>
    <n v="206494"/>
    <x v="0"/>
    <x v="4"/>
    <n v="168"/>
    <n v="63"/>
    <n v="38642682550"/>
    <x v="3"/>
    <x v="3"/>
  </r>
  <r>
    <n v="57"/>
    <x v="13"/>
    <s v="Sana Ansari"/>
    <n v="2"/>
    <x v="4"/>
    <x v="1"/>
    <x v="10"/>
    <d v="2023-11-24T00:00:00"/>
    <n v="-110"/>
    <x v="2"/>
    <n v="334568"/>
    <x v="0"/>
    <x v="1"/>
    <n v="149"/>
    <n v="49"/>
    <n v="38598003423"/>
    <x v="2"/>
    <x v="2"/>
  </r>
  <r>
    <n v="58"/>
    <x v="3"/>
    <s v="Hira Qureshi"/>
    <n v="18"/>
    <x v="1"/>
    <x v="1"/>
    <x v="50"/>
    <d v="2023-02-12T00:00:00"/>
    <n v="-42"/>
    <x v="2"/>
    <n v="358585"/>
    <x v="0"/>
    <x v="2"/>
    <n v="172"/>
    <n v="52"/>
    <n v="37202147193"/>
    <x v="4"/>
    <x v="1"/>
  </r>
  <r>
    <n v="59"/>
    <x v="2"/>
    <s v="Saad Mughal"/>
    <n v="53"/>
    <x v="0"/>
    <x v="1"/>
    <x v="51"/>
    <d v="2023-10-03T00:00:00"/>
    <n v="82"/>
    <x v="3"/>
    <n v="173654"/>
    <x v="1"/>
    <x v="3"/>
    <n v="190"/>
    <n v="54"/>
    <n v="38747173758"/>
    <x v="3"/>
    <x v="3"/>
  </r>
  <r>
    <n v="60"/>
    <x v="4"/>
    <s v="Khadija Mughal"/>
    <n v="97"/>
    <x v="0"/>
    <x v="0"/>
    <x v="52"/>
    <d v="2023-11-05T00:00:00"/>
    <n v="-147"/>
    <x v="4"/>
    <n v="217279"/>
    <x v="1"/>
    <x v="7"/>
    <n v="168"/>
    <n v="100"/>
    <n v="31415519453"/>
    <x v="3"/>
    <x v="3"/>
  </r>
  <r>
    <n v="61"/>
    <x v="11"/>
    <s v="Iqra Shah"/>
    <n v="40"/>
    <x v="2"/>
    <x v="1"/>
    <x v="53"/>
    <d v="2023-09-28T00:00:00"/>
    <n v="132"/>
    <x v="4"/>
    <n v="454808"/>
    <x v="1"/>
    <x v="2"/>
    <n v="162"/>
    <n v="40"/>
    <n v="37077699599"/>
    <x v="3"/>
    <x v="3"/>
  </r>
  <r>
    <n v="62"/>
    <x v="11"/>
    <s v="Maryam Hashmi"/>
    <n v="88"/>
    <x v="0"/>
    <x v="1"/>
    <x v="54"/>
    <d v="2023-03-28T00:00:00"/>
    <n v="-21"/>
    <x v="3"/>
    <n v="10330"/>
    <x v="0"/>
    <x v="6"/>
    <n v="151"/>
    <n v="112"/>
    <n v="36298390748"/>
    <x v="6"/>
    <x v="1"/>
  </r>
  <r>
    <n v="63"/>
    <x v="10"/>
    <s v="Bushra Jafri"/>
    <n v="96"/>
    <x v="0"/>
    <x v="0"/>
    <x v="55"/>
    <d v="2023-06-14T00:00:00"/>
    <n v="-119"/>
    <x v="5"/>
    <n v="17011"/>
    <x v="1"/>
    <x v="3"/>
    <n v="140"/>
    <n v="67"/>
    <n v="35169698915"/>
    <x v="3"/>
    <x v="1"/>
  </r>
  <r>
    <n v="64"/>
    <x v="4"/>
    <s v="Sana Raja"/>
    <n v="22"/>
    <x v="3"/>
    <x v="0"/>
    <x v="56"/>
    <d v="2023-09-13T00:00:00"/>
    <n v="-16"/>
    <x v="0"/>
    <n v="23031"/>
    <x v="0"/>
    <x v="5"/>
    <n v="152"/>
    <n v="48"/>
    <n v="31199118448"/>
    <x v="6"/>
    <x v="1"/>
  </r>
  <r>
    <n v="65"/>
    <x v="4"/>
    <s v="Mahnoor Jafri"/>
    <n v="8"/>
    <x v="4"/>
    <x v="1"/>
    <x v="57"/>
    <d v="2023-11-05T00:00:00"/>
    <n v="137"/>
    <x v="5"/>
    <n v="358600"/>
    <x v="0"/>
    <x v="4"/>
    <n v="153"/>
    <n v="52"/>
    <n v="36800391549"/>
    <x v="0"/>
    <x v="0"/>
  </r>
  <r>
    <n v="66"/>
    <x v="2"/>
    <s v="Noman Niazi"/>
    <n v="67"/>
    <x v="0"/>
    <x v="1"/>
    <x v="58"/>
    <d v="2023-09-22T00:00:00"/>
    <n v="-48"/>
    <x v="1"/>
    <n v="220624"/>
    <x v="0"/>
    <x v="4"/>
    <n v="169"/>
    <n v="115"/>
    <n v="37104916792"/>
    <x v="3"/>
    <x v="3"/>
  </r>
  <r>
    <n v="67"/>
    <x v="13"/>
    <s v="Ahmed Malik"/>
    <n v="100"/>
    <x v="0"/>
    <x v="1"/>
    <x v="59"/>
    <d v="2023-09-24T00:00:00"/>
    <n v="-155"/>
    <x v="0"/>
    <n v="174602"/>
    <x v="0"/>
    <x v="3"/>
    <n v="166"/>
    <n v="43"/>
    <n v="38961486065"/>
    <x v="0"/>
    <x v="0"/>
  </r>
  <r>
    <n v="68"/>
    <x v="2"/>
    <s v="Saad Zahid"/>
    <n v="89"/>
    <x v="0"/>
    <x v="1"/>
    <x v="60"/>
    <d v="2023-12-08T00:00:00"/>
    <n v="88"/>
    <x v="3"/>
    <n v="81513"/>
    <x v="0"/>
    <x v="3"/>
    <n v="186"/>
    <n v="91"/>
    <n v="38732319727"/>
    <x v="0"/>
    <x v="0"/>
  </r>
  <r>
    <n v="69"/>
    <x v="11"/>
    <s v="Hassan Hussain"/>
    <n v="95"/>
    <x v="0"/>
    <x v="0"/>
    <x v="61"/>
    <d v="2023-06-13T00:00:00"/>
    <n v="34"/>
    <x v="0"/>
    <n v="263520"/>
    <x v="1"/>
    <x v="2"/>
    <n v="156"/>
    <n v="83"/>
    <n v="39406813848"/>
    <x v="2"/>
    <x v="2"/>
  </r>
  <r>
    <n v="70"/>
    <x v="5"/>
    <s v="Aisha Butt"/>
    <n v="79"/>
    <x v="0"/>
    <x v="0"/>
    <x v="62"/>
    <d v="2023-04-23T00:00:00"/>
    <n v="-10"/>
    <x v="0"/>
    <n v="330934"/>
    <x v="1"/>
    <x v="5"/>
    <n v="142"/>
    <n v="64"/>
    <n v="33278839505"/>
    <x v="2"/>
    <x v="2"/>
  </r>
  <r>
    <n v="71"/>
    <x v="0"/>
    <s v="Bushra Ashraf"/>
    <n v="10"/>
    <x v="4"/>
    <x v="0"/>
    <x v="21"/>
    <d v="2023-10-26T00:00:00"/>
    <n v="146"/>
    <x v="0"/>
    <n v="128186"/>
    <x v="0"/>
    <x v="1"/>
    <n v="181"/>
    <n v="116"/>
    <n v="36508162293"/>
    <x v="3"/>
    <x v="3"/>
  </r>
  <r>
    <n v="72"/>
    <x v="7"/>
    <s v="Khadija Abbasi"/>
    <n v="53"/>
    <x v="0"/>
    <x v="0"/>
    <x v="63"/>
    <d v="2023-11-22T00:00:00"/>
    <n v="286"/>
    <x v="5"/>
    <n v="72948"/>
    <x v="0"/>
    <x v="3"/>
    <n v="154"/>
    <n v="98"/>
    <n v="36213366295"/>
    <x v="0"/>
    <x v="0"/>
  </r>
  <r>
    <n v="73"/>
    <x v="8"/>
    <s v="Ahmed Kazmi"/>
    <n v="65"/>
    <x v="0"/>
    <x v="1"/>
    <x v="64"/>
    <d v="2023-09-16T00:00:00"/>
    <n v="-10"/>
    <x v="3"/>
    <n v="407036"/>
    <x v="0"/>
    <x v="0"/>
    <n v="166"/>
    <n v="58"/>
    <n v="33681142019"/>
    <x v="0"/>
    <x v="0"/>
  </r>
  <r>
    <n v="74"/>
    <x v="9"/>
    <s v="Fatima Qureshi"/>
    <n v="95"/>
    <x v="0"/>
    <x v="1"/>
    <x v="18"/>
    <d v="2023-09-07T00:00:00"/>
    <n v="-84"/>
    <x v="0"/>
    <n v="47099"/>
    <x v="1"/>
    <x v="5"/>
    <n v="188"/>
    <n v="48"/>
    <n v="37660029087"/>
    <x v="2"/>
    <x v="2"/>
  </r>
  <r>
    <n v="75"/>
    <x v="2"/>
    <s v="Junaid Rizvi"/>
    <n v="89"/>
    <x v="0"/>
    <x v="0"/>
    <x v="39"/>
    <d v="2023-12-22T00:00:00"/>
    <n v="-283"/>
    <x v="4"/>
    <n v="433567"/>
    <x v="1"/>
    <x v="4"/>
    <n v="197"/>
    <n v="70"/>
    <n v="34002350939"/>
    <x v="3"/>
    <x v="3"/>
  </r>
  <r>
    <n v="76"/>
    <x v="13"/>
    <s v="Hassan Shah"/>
    <n v="67"/>
    <x v="0"/>
    <x v="0"/>
    <x v="65"/>
    <d v="2023-11-13T00:00:00"/>
    <n v="-263"/>
    <x v="0"/>
    <n v="427617"/>
    <x v="1"/>
    <x v="3"/>
    <n v="170"/>
    <n v="55"/>
    <n v="35307145068"/>
    <x v="3"/>
    <x v="3"/>
  </r>
  <r>
    <n v="77"/>
    <x v="5"/>
    <s v="Erum Niazi"/>
    <n v="70"/>
    <x v="0"/>
    <x v="0"/>
    <x v="66"/>
    <d v="2023-10-11T00:00:00"/>
    <n v="-29"/>
    <x v="3"/>
    <n v="415553"/>
    <x v="0"/>
    <x v="3"/>
    <n v="186"/>
    <n v="69"/>
    <n v="35447491450"/>
    <x v="6"/>
    <x v="1"/>
  </r>
  <r>
    <n v="78"/>
    <x v="1"/>
    <s v="Maryam Tariq"/>
    <n v="1"/>
    <x v="4"/>
    <x v="0"/>
    <x v="63"/>
    <d v="2023-05-22T00:00:00"/>
    <n v="102"/>
    <x v="2"/>
    <n v="168998"/>
    <x v="1"/>
    <x v="4"/>
    <n v="169"/>
    <n v="49"/>
    <n v="38881211139"/>
    <x v="2"/>
    <x v="1"/>
  </r>
  <r>
    <n v="79"/>
    <x v="8"/>
    <s v="Junaid Siddiqui"/>
    <n v="42"/>
    <x v="2"/>
    <x v="0"/>
    <x v="67"/>
    <d v="2023-11-24T00:00:00"/>
    <n v="75"/>
    <x v="1"/>
    <n v="379636"/>
    <x v="0"/>
    <x v="7"/>
    <n v="187"/>
    <n v="115"/>
    <n v="36144006941"/>
    <x v="2"/>
    <x v="2"/>
  </r>
  <r>
    <n v="80"/>
    <x v="7"/>
    <s v="Junaid Kazmi"/>
    <n v="61"/>
    <x v="0"/>
    <x v="0"/>
    <x v="68"/>
    <d v="2023-08-15T00:00:00"/>
    <n v="-110"/>
    <x v="2"/>
    <n v="301845"/>
    <x v="1"/>
    <x v="6"/>
    <n v="182"/>
    <n v="110"/>
    <n v="34305227285"/>
    <x v="0"/>
    <x v="0"/>
  </r>
  <r>
    <n v="81"/>
    <x v="11"/>
    <s v="Bushra Butt"/>
    <n v="41"/>
    <x v="2"/>
    <x v="1"/>
    <x v="8"/>
    <d v="2023-05-21T00:00:00"/>
    <n v="-50"/>
    <x v="1"/>
    <n v="384062"/>
    <x v="0"/>
    <x v="3"/>
    <n v="184"/>
    <n v="40"/>
    <n v="33693355567"/>
    <x v="2"/>
    <x v="2"/>
  </r>
  <r>
    <n v="82"/>
    <x v="9"/>
    <s v="Usman Kazmi"/>
    <n v="50"/>
    <x v="0"/>
    <x v="0"/>
    <x v="69"/>
    <d v="2023-12-14T00:00:00"/>
    <n v="-256"/>
    <x v="3"/>
    <n v="393182"/>
    <x v="1"/>
    <x v="3"/>
    <n v="169"/>
    <n v="111"/>
    <n v="37571766970"/>
    <x v="5"/>
    <x v="1"/>
  </r>
  <r>
    <n v="83"/>
    <x v="14"/>
    <s v="Ibrahim Raja"/>
    <n v="73"/>
    <x v="0"/>
    <x v="0"/>
    <x v="70"/>
    <d v="2023-05-06T00:00:00"/>
    <n v="51"/>
    <x v="3"/>
    <n v="491141"/>
    <x v="0"/>
    <x v="1"/>
    <n v="171"/>
    <n v="89"/>
    <n v="34115171248"/>
    <x v="2"/>
    <x v="2"/>
  </r>
  <r>
    <n v="84"/>
    <x v="1"/>
    <s v="Rabia Rizvi"/>
    <n v="2"/>
    <x v="4"/>
    <x v="1"/>
    <x v="71"/>
    <d v="2023-11-18T00:00:00"/>
    <n v="-116"/>
    <x v="2"/>
    <n v="260746"/>
    <x v="1"/>
    <x v="6"/>
    <n v="157"/>
    <n v="67"/>
    <n v="32972720802"/>
    <x v="2"/>
    <x v="2"/>
  </r>
  <r>
    <n v="85"/>
    <x v="1"/>
    <s v="Sadia Siddiqui"/>
    <n v="37"/>
    <x v="2"/>
    <x v="0"/>
    <x v="72"/>
    <d v="2023-12-22T00:00:00"/>
    <n v="-59"/>
    <x v="4"/>
    <n v="249656"/>
    <x v="0"/>
    <x v="4"/>
    <n v="147"/>
    <n v="97"/>
    <n v="31608853416"/>
    <x v="2"/>
    <x v="2"/>
  </r>
  <r>
    <n v="86"/>
    <x v="11"/>
    <s v="Sara Zahid"/>
    <n v="14"/>
    <x v="1"/>
    <x v="0"/>
    <x v="73"/>
    <d v="2023-09-12T00:00:00"/>
    <n v="-20"/>
    <x v="0"/>
    <n v="111945"/>
    <x v="0"/>
    <x v="4"/>
    <n v="197"/>
    <n v="110"/>
    <n v="32782853331"/>
    <x v="2"/>
    <x v="2"/>
  </r>
  <r>
    <n v="87"/>
    <x v="7"/>
    <s v="Usman Jafri"/>
    <n v="49"/>
    <x v="0"/>
    <x v="1"/>
    <x v="74"/>
    <d v="2023-11-23T00:00:00"/>
    <n v="225"/>
    <x v="4"/>
    <n v="452956"/>
    <x v="0"/>
    <x v="7"/>
    <n v="165"/>
    <n v="103"/>
    <n v="31858580408"/>
    <x v="2"/>
    <x v="2"/>
  </r>
  <r>
    <n v="88"/>
    <x v="7"/>
    <s v="Asad Zahid"/>
    <n v="13"/>
    <x v="1"/>
    <x v="0"/>
    <x v="75"/>
    <d v="2023-11-10T00:00:00"/>
    <n v="271"/>
    <x v="2"/>
    <n v="326542"/>
    <x v="1"/>
    <x v="2"/>
    <n v="162"/>
    <n v="114"/>
    <n v="34138096945"/>
    <x v="3"/>
    <x v="3"/>
  </r>
  <r>
    <n v="89"/>
    <x v="3"/>
    <s v="Amina Qureshi"/>
    <n v="75"/>
    <x v="0"/>
    <x v="0"/>
    <x v="6"/>
    <d v="2023-04-07T00:00:00"/>
    <n v="42"/>
    <x v="3"/>
    <n v="38733"/>
    <x v="1"/>
    <x v="7"/>
    <n v="161"/>
    <n v="56"/>
    <n v="37391865989"/>
    <x v="3"/>
    <x v="3"/>
  </r>
  <r>
    <n v="90"/>
    <x v="6"/>
    <s v="Sana Zahid"/>
    <n v="58"/>
    <x v="0"/>
    <x v="1"/>
    <x v="76"/>
    <d v="2023-07-13T00:00:00"/>
    <n v="173"/>
    <x v="5"/>
    <n v="321399"/>
    <x v="1"/>
    <x v="6"/>
    <n v="168"/>
    <n v="56"/>
    <n v="37095803882"/>
    <x v="2"/>
    <x v="2"/>
  </r>
  <r>
    <n v="91"/>
    <x v="7"/>
    <s v="Daniyal Gilani"/>
    <n v="18"/>
    <x v="1"/>
    <x v="1"/>
    <x v="77"/>
    <d v="2023-02-05T00:00:00"/>
    <n v="20"/>
    <x v="1"/>
    <n v="122619"/>
    <x v="0"/>
    <x v="1"/>
    <n v="162"/>
    <n v="79"/>
    <n v="35457834248"/>
    <x v="0"/>
    <x v="1"/>
  </r>
  <r>
    <n v="92"/>
    <x v="4"/>
    <s v="Sana Mughal"/>
    <n v="58"/>
    <x v="0"/>
    <x v="0"/>
    <x v="68"/>
    <d v="2023-06-21T00:00:00"/>
    <n v="-55"/>
    <x v="3"/>
    <n v="98973"/>
    <x v="1"/>
    <x v="5"/>
    <n v="144"/>
    <n v="54"/>
    <n v="33817626501"/>
    <x v="2"/>
    <x v="2"/>
  </r>
  <r>
    <n v="93"/>
    <x v="11"/>
    <s v="Aisha Mughal"/>
    <n v="34"/>
    <x v="2"/>
    <x v="0"/>
    <x v="25"/>
    <d v="2023-06-05T00:00:00"/>
    <n v="23"/>
    <x v="2"/>
    <n v="19094"/>
    <x v="0"/>
    <x v="7"/>
    <n v="143"/>
    <n v="58"/>
    <n v="37466695257"/>
    <x v="0"/>
    <x v="0"/>
  </r>
  <r>
    <n v="94"/>
    <x v="9"/>
    <s v="Bushra Malik"/>
    <n v="100"/>
    <x v="0"/>
    <x v="1"/>
    <x v="66"/>
    <d v="2023-11-05T00:00:00"/>
    <n v="-54"/>
    <x v="2"/>
    <n v="346456"/>
    <x v="0"/>
    <x v="5"/>
    <n v="166"/>
    <n v="68"/>
    <n v="34044478443"/>
    <x v="3"/>
    <x v="3"/>
  </r>
  <r>
    <n v="95"/>
    <x v="3"/>
    <s v="Daniyal Gilani"/>
    <n v="92"/>
    <x v="0"/>
    <x v="0"/>
    <x v="63"/>
    <d v="2023-02-26T00:00:00"/>
    <n v="17"/>
    <x v="4"/>
    <n v="246946"/>
    <x v="0"/>
    <x v="4"/>
    <n v="199"/>
    <n v="60"/>
    <n v="39062948948"/>
    <x v="3"/>
    <x v="1"/>
  </r>
  <r>
    <n v="96"/>
    <x v="14"/>
    <s v="Hassan Gilani"/>
    <n v="38"/>
    <x v="2"/>
    <x v="0"/>
    <x v="78"/>
    <d v="2023-10-09T00:00:00"/>
    <n v="117"/>
    <x v="3"/>
    <n v="29098"/>
    <x v="0"/>
    <x v="6"/>
    <n v="187"/>
    <n v="65"/>
    <n v="32288871088"/>
    <x v="3"/>
    <x v="3"/>
  </r>
  <r>
    <n v="97"/>
    <x v="5"/>
    <s v="Hassan Tariq"/>
    <n v="56"/>
    <x v="0"/>
    <x v="0"/>
    <x v="79"/>
    <d v="2023-03-22T00:00:00"/>
    <n v="75"/>
    <x v="1"/>
    <n v="453009"/>
    <x v="1"/>
    <x v="3"/>
    <n v="196"/>
    <n v="47"/>
    <n v="32692232322"/>
    <x v="2"/>
    <x v="2"/>
  </r>
  <r>
    <n v="98"/>
    <x v="1"/>
    <s v="Ibrahim Mughal"/>
    <n v="69"/>
    <x v="0"/>
    <x v="1"/>
    <x v="80"/>
    <d v="2023-11-09T00:00:00"/>
    <n v="269"/>
    <x v="0"/>
    <n v="152255"/>
    <x v="1"/>
    <x v="4"/>
    <n v="169"/>
    <n v="40"/>
    <n v="31722125924"/>
    <x v="2"/>
    <x v="1"/>
  </r>
  <r>
    <n v="99"/>
    <x v="5"/>
    <s v="Junaid Qureshi"/>
    <n v="82"/>
    <x v="0"/>
    <x v="1"/>
    <x v="81"/>
    <d v="2023-08-28T00:00:00"/>
    <n v="12"/>
    <x v="2"/>
    <n v="484926"/>
    <x v="0"/>
    <x v="7"/>
    <n v="158"/>
    <n v="94"/>
    <n v="34947621882"/>
    <x v="2"/>
    <x v="2"/>
  </r>
  <r>
    <n v="100"/>
    <x v="14"/>
    <s v="Bushra Zahid"/>
    <n v="38"/>
    <x v="2"/>
    <x v="1"/>
    <x v="82"/>
    <d v="2023-03-28T00:00:00"/>
    <n v="-73"/>
    <x v="1"/>
    <n v="290191"/>
    <x v="0"/>
    <x v="4"/>
    <n v="195"/>
    <n v="94"/>
    <n v="35140977021"/>
    <x v="2"/>
    <x v="2"/>
  </r>
  <r>
    <n v="101"/>
    <x v="5"/>
    <s v="Sana Jafri"/>
    <n v="47"/>
    <x v="0"/>
    <x v="0"/>
    <x v="62"/>
    <d v="2023-12-08T00:00:00"/>
    <n v="-239"/>
    <x v="2"/>
    <n v="259873"/>
    <x v="1"/>
    <x v="5"/>
    <n v="145"/>
    <n v="87"/>
    <n v="35062586891"/>
    <x v="2"/>
    <x v="1"/>
  </r>
  <r>
    <n v="102"/>
    <x v="7"/>
    <s v="Ahmed Tariq"/>
    <n v="55"/>
    <x v="0"/>
    <x v="1"/>
    <x v="83"/>
    <d v="2023-09-15T00:00:00"/>
    <n v="-210"/>
    <x v="0"/>
    <n v="203745"/>
    <x v="1"/>
    <x v="2"/>
    <n v="174"/>
    <n v="64"/>
    <n v="35293255101"/>
    <x v="1"/>
    <x v="1"/>
  </r>
  <r>
    <n v="103"/>
    <x v="10"/>
    <s v="Rabia Niazi"/>
    <n v="13"/>
    <x v="1"/>
    <x v="0"/>
    <x v="78"/>
    <d v="2023-07-03T00:00:00"/>
    <n v="19"/>
    <x v="2"/>
    <n v="342756"/>
    <x v="1"/>
    <x v="2"/>
    <n v="149"/>
    <n v="106"/>
    <n v="34446625983"/>
    <x v="3"/>
    <x v="3"/>
  </r>
  <r>
    <n v="104"/>
    <x v="8"/>
    <s v="Sara Raja"/>
    <n v="26"/>
    <x v="3"/>
    <x v="1"/>
    <x v="84"/>
    <d v="2023-02-02T00:00:00"/>
    <n v="-24"/>
    <x v="1"/>
    <n v="352179"/>
    <x v="1"/>
    <x v="1"/>
    <n v="171"/>
    <n v="120"/>
    <n v="32361775555"/>
    <x v="2"/>
    <x v="2"/>
  </r>
  <r>
    <n v="105"/>
    <x v="12"/>
    <s v="Khadija Malik"/>
    <n v="14"/>
    <x v="1"/>
    <x v="0"/>
    <x v="41"/>
    <d v="2023-05-16T00:00:00"/>
    <n v="129"/>
    <x v="3"/>
    <n v="111846"/>
    <x v="0"/>
    <x v="6"/>
    <n v="187"/>
    <n v="52"/>
    <n v="31668014135"/>
    <x v="0"/>
    <x v="0"/>
  </r>
  <r>
    <n v="106"/>
    <x v="13"/>
    <s v="Khadija Khan"/>
    <n v="93"/>
    <x v="0"/>
    <x v="0"/>
    <x v="85"/>
    <d v="2023-11-19T00:00:00"/>
    <n v="216"/>
    <x v="3"/>
    <n v="462630"/>
    <x v="1"/>
    <x v="7"/>
    <n v="152"/>
    <n v="51"/>
    <n v="39467231270"/>
    <x v="0"/>
    <x v="0"/>
  </r>
  <r>
    <n v="107"/>
    <x v="13"/>
    <s v="Sara Shah"/>
    <n v="91"/>
    <x v="0"/>
    <x v="0"/>
    <x v="7"/>
    <d v="2023-09-22T00:00:00"/>
    <n v="42"/>
    <x v="0"/>
    <n v="419113"/>
    <x v="1"/>
    <x v="2"/>
    <n v="167"/>
    <n v="81"/>
    <n v="37078876169"/>
    <x v="2"/>
    <x v="1"/>
  </r>
  <r>
    <n v="108"/>
    <x v="1"/>
    <s v="Sana Hashmi"/>
    <n v="69"/>
    <x v="0"/>
    <x v="1"/>
    <x v="86"/>
    <d v="2023-06-25T00:00:00"/>
    <n v="174"/>
    <x v="3"/>
    <n v="355166"/>
    <x v="0"/>
    <x v="2"/>
    <n v="168"/>
    <n v="70"/>
    <n v="34261803776"/>
    <x v="3"/>
    <x v="3"/>
  </r>
  <r>
    <n v="109"/>
    <x v="4"/>
    <s v="Bushra Khan"/>
    <n v="92"/>
    <x v="0"/>
    <x v="1"/>
    <x v="87"/>
    <d v="2023-12-18T00:00:00"/>
    <n v="-290"/>
    <x v="4"/>
    <n v="86339"/>
    <x v="1"/>
    <x v="1"/>
    <n v="173"/>
    <n v="99"/>
    <n v="33807074518"/>
    <x v="3"/>
    <x v="3"/>
  </r>
  <r>
    <n v="110"/>
    <x v="1"/>
    <s v="Junaid Niazi"/>
    <n v="71"/>
    <x v="0"/>
    <x v="1"/>
    <x v="88"/>
    <d v="2023-07-10T00:00:00"/>
    <n v="-183"/>
    <x v="0"/>
    <n v="171883"/>
    <x v="0"/>
    <x v="2"/>
    <n v="182"/>
    <n v="66"/>
    <n v="32572996414"/>
    <x v="2"/>
    <x v="1"/>
  </r>
  <r>
    <n v="111"/>
    <x v="4"/>
    <s v="Saad Sheikh"/>
    <n v="49"/>
    <x v="0"/>
    <x v="1"/>
    <x v="89"/>
    <d v="2023-09-04T00:00:00"/>
    <n v="-107"/>
    <x v="2"/>
    <n v="53422"/>
    <x v="0"/>
    <x v="6"/>
    <n v="179"/>
    <n v="106"/>
    <n v="31781260140"/>
    <x v="5"/>
    <x v="1"/>
  </r>
  <r>
    <n v="112"/>
    <x v="4"/>
    <s v="Fahad Hashmi"/>
    <n v="95"/>
    <x v="0"/>
    <x v="1"/>
    <x v="90"/>
    <d v="2023-10-02T00:00:00"/>
    <n v="-224"/>
    <x v="0"/>
    <n v="163277"/>
    <x v="0"/>
    <x v="5"/>
    <n v="198"/>
    <n v="78"/>
    <n v="34039437725"/>
    <x v="3"/>
    <x v="3"/>
  </r>
  <r>
    <n v="113"/>
    <x v="11"/>
    <s v="Fatima Qureshi"/>
    <n v="38"/>
    <x v="2"/>
    <x v="1"/>
    <x v="91"/>
    <d v="2023-04-25T00:00:00"/>
    <n v="-56"/>
    <x v="2"/>
    <n v="280442"/>
    <x v="1"/>
    <x v="1"/>
    <n v="190"/>
    <n v="86"/>
    <n v="32706236543"/>
    <x v="2"/>
    <x v="2"/>
  </r>
  <r>
    <n v="114"/>
    <x v="11"/>
    <s v="Bushra Raja"/>
    <n v="68"/>
    <x v="0"/>
    <x v="1"/>
    <x v="92"/>
    <d v="2023-11-24T00:00:00"/>
    <n v="264"/>
    <x v="3"/>
    <n v="213020"/>
    <x v="0"/>
    <x v="4"/>
    <n v="170"/>
    <n v="94"/>
    <n v="36383092794"/>
    <x v="3"/>
    <x v="3"/>
  </r>
  <r>
    <n v="115"/>
    <x v="4"/>
    <s v="Iqra Abbasi"/>
    <n v="22"/>
    <x v="3"/>
    <x v="0"/>
    <x v="93"/>
    <d v="2023-10-04T00:00:00"/>
    <n v="207"/>
    <x v="3"/>
    <n v="99461"/>
    <x v="0"/>
    <x v="4"/>
    <n v="189"/>
    <n v="46"/>
    <n v="37378300276"/>
    <x v="0"/>
    <x v="1"/>
  </r>
  <r>
    <n v="116"/>
    <x v="4"/>
    <s v="Iqra Qureshi"/>
    <n v="17"/>
    <x v="1"/>
    <x v="1"/>
    <x v="94"/>
    <d v="2023-12-14T00:00:00"/>
    <n v="185"/>
    <x v="0"/>
    <n v="8820"/>
    <x v="1"/>
    <x v="7"/>
    <n v="159"/>
    <n v="56"/>
    <n v="38953675177"/>
    <x v="3"/>
    <x v="3"/>
  </r>
  <r>
    <n v="117"/>
    <x v="10"/>
    <s v="Hassan Jafri"/>
    <n v="4"/>
    <x v="4"/>
    <x v="1"/>
    <x v="95"/>
    <d v="2023-11-09T00:00:00"/>
    <n v="-117"/>
    <x v="4"/>
    <n v="389313"/>
    <x v="1"/>
    <x v="1"/>
    <n v="185"/>
    <n v="74"/>
    <n v="36606448720"/>
    <x v="0"/>
    <x v="0"/>
  </r>
  <r>
    <n v="118"/>
    <x v="1"/>
    <s v="Daniyal Abbasi"/>
    <n v="70"/>
    <x v="0"/>
    <x v="1"/>
    <x v="96"/>
    <d v="2023-10-08T00:00:00"/>
    <n v="204"/>
    <x v="2"/>
    <n v="119785"/>
    <x v="0"/>
    <x v="6"/>
    <n v="169"/>
    <n v="80"/>
    <n v="39629318146"/>
    <x v="3"/>
    <x v="3"/>
  </r>
  <r>
    <n v="119"/>
    <x v="9"/>
    <s v="Daniyal Syed"/>
    <n v="13"/>
    <x v="1"/>
    <x v="0"/>
    <x v="90"/>
    <d v="2023-12-06T00:00:00"/>
    <n v="289"/>
    <x v="0"/>
    <n v="185551"/>
    <x v="1"/>
    <x v="6"/>
    <n v="173"/>
    <n v="98"/>
    <n v="36225527658"/>
    <x v="3"/>
    <x v="3"/>
  </r>
  <r>
    <n v="120"/>
    <x v="13"/>
    <s v="Sadia Khan"/>
    <n v="34"/>
    <x v="2"/>
    <x v="1"/>
    <x v="97"/>
    <d v="2023-10-20T00:00:00"/>
    <n v="-77"/>
    <x v="1"/>
    <n v="290878"/>
    <x v="0"/>
    <x v="2"/>
    <n v="170"/>
    <n v="107"/>
    <n v="34540118064"/>
    <x v="3"/>
    <x v="3"/>
  </r>
  <r>
    <n v="121"/>
    <x v="7"/>
    <s v="Khadija Mughal"/>
    <n v="88"/>
    <x v="0"/>
    <x v="1"/>
    <x v="28"/>
    <d v="2023-10-04T00:00:00"/>
    <n v="-197"/>
    <x v="0"/>
    <n v="204006"/>
    <x v="0"/>
    <x v="7"/>
    <n v="188"/>
    <n v="81"/>
    <n v="32073651955"/>
    <x v="0"/>
    <x v="1"/>
  </r>
  <r>
    <n v="122"/>
    <x v="9"/>
    <s v="Fahad Rehman"/>
    <n v="63"/>
    <x v="0"/>
    <x v="0"/>
    <x v="98"/>
    <d v="2023-11-03T00:00:00"/>
    <n v="132"/>
    <x v="5"/>
    <n v="276459"/>
    <x v="0"/>
    <x v="0"/>
    <n v="175"/>
    <n v="62"/>
    <n v="38228300043"/>
    <x v="2"/>
    <x v="2"/>
  </r>
  <r>
    <n v="123"/>
    <x v="13"/>
    <s v="Rabia Gilani"/>
    <n v="53"/>
    <x v="0"/>
    <x v="0"/>
    <x v="99"/>
    <d v="2023-08-24T00:00:00"/>
    <n v="-100"/>
    <x v="2"/>
    <n v="353778"/>
    <x v="1"/>
    <x v="2"/>
    <n v="150"/>
    <n v="96"/>
    <n v="34057552237"/>
    <x v="7"/>
    <x v="1"/>
  </r>
  <r>
    <n v="124"/>
    <x v="6"/>
    <s v="Noman Mughal"/>
    <n v="66"/>
    <x v="0"/>
    <x v="1"/>
    <x v="100"/>
    <d v="2023-04-09T00:00:00"/>
    <n v="42"/>
    <x v="4"/>
    <n v="138442"/>
    <x v="0"/>
    <x v="3"/>
    <n v="140"/>
    <n v="78"/>
    <n v="31372243428"/>
    <x v="2"/>
    <x v="2"/>
  </r>
  <r>
    <n v="125"/>
    <x v="10"/>
    <s v="Sara Syed"/>
    <n v="96"/>
    <x v="0"/>
    <x v="0"/>
    <x v="101"/>
    <d v="2023-08-16T00:00:00"/>
    <n v="154"/>
    <x v="4"/>
    <n v="57314"/>
    <x v="0"/>
    <x v="3"/>
    <n v="188"/>
    <n v="83"/>
    <n v="35661682573"/>
    <x v="0"/>
    <x v="0"/>
  </r>
  <r>
    <n v="126"/>
    <x v="1"/>
    <s v="Maryam Butt"/>
    <n v="53"/>
    <x v="0"/>
    <x v="0"/>
    <x v="102"/>
    <d v="2023-01-21T00:00:00"/>
    <n v="8"/>
    <x v="1"/>
    <n v="110776"/>
    <x v="1"/>
    <x v="0"/>
    <n v="183"/>
    <n v="67"/>
    <n v="39427017456"/>
    <x v="1"/>
    <x v="1"/>
  </r>
  <r>
    <n v="127"/>
    <x v="5"/>
    <s v="Saad Butt"/>
    <n v="51"/>
    <x v="0"/>
    <x v="1"/>
    <x v="55"/>
    <d v="2023-05-04T00:00:00"/>
    <n v="-78"/>
    <x v="0"/>
    <n v="177210"/>
    <x v="1"/>
    <x v="0"/>
    <n v="189"/>
    <n v="79"/>
    <n v="38919106918"/>
    <x v="3"/>
    <x v="3"/>
  </r>
  <r>
    <n v="128"/>
    <x v="6"/>
    <s v="Mahnoor Hussain"/>
    <n v="41"/>
    <x v="2"/>
    <x v="1"/>
    <x v="101"/>
    <d v="2023-08-27T00:00:00"/>
    <n v="165"/>
    <x v="1"/>
    <n v="77645"/>
    <x v="1"/>
    <x v="6"/>
    <n v="154"/>
    <n v="69"/>
    <n v="39609005963"/>
    <x v="0"/>
    <x v="0"/>
  </r>
  <r>
    <n v="129"/>
    <x v="5"/>
    <s v="Fahad Malik"/>
    <n v="28"/>
    <x v="3"/>
    <x v="1"/>
    <x v="103"/>
    <d v="2023-11-02T00:00:00"/>
    <n v="224"/>
    <x v="0"/>
    <n v="333930"/>
    <x v="0"/>
    <x v="4"/>
    <n v="169"/>
    <n v="56"/>
    <n v="33931893509"/>
    <x v="3"/>
    <x v="3"/>
  </r>
  <r>
    <n v="130"/>
    <x v="8"/>
    <s v="Fahad Syed"/>
    <n v="44"/>
    <x v="2"/>
    <x v="1"/>
    <x v="104"/>
    <d v="2023-12-20T00:00:00"/>
    <n v="98"/>
    <x v="2"/>
    <n v="29417"/>
    <x v="0"/>
    <x v="6"/>
    <n v="193"/>
    <n v="90"/>
    <n v="39259032505"/>
    <x v="3"/>
    <x v="3"/>
  </r>
  <r>
    <n v="131"/>
    <x v="9"/>
    <s v="Saad Rehman"/>
    <n v="31"/>
    <x v="2"/>
    <x v="1"/>
    <x v="105"/>
    <d v="2023-08-10T00:00:00"/>
    <n v="-170"/>
    <x v="5"/>
    <n v="301313"/>
    <x v="1"/>
    <x v="2"/>
    <n v="151"/>
    <n v="119"/>
    <n v="35928064859"/>
    <x v="2"/>
    <x v="2"/>
  </r>
  <r>
    <n v="132"/>
    <x v="0"/>
    <s v="Ali Ansari"/>
    <n v="20"/>
    <x v="3"/>
    <x v="1"/>
    <x v="15"/>
    <d v="2023-08-03T00:00:00"/>
    <n v="-10"/>
    <x v="2"/>
    <n v="485095"/>
    <x v="1"/>
    <x v="6"/>
    <n v="198"/>
    <n v="41"/>
    <n v="33489060324"/>
    <x v="1"/>
    <x v="1"/>
  </r>
  <r>
    <n v="133"/>
    <x v="0"/>
    <s v="Ahmed Sheikh"/>
    <n v="100"/>
    <x v="0"/>
    <x v="1"/>
    <x v="106"/>
    <d v="2023-10-16T00:00:00"/>
    <n v="-121"/>
    <x v="3"/>
    <n v="224871"/>
    <x v="0"/>
    <x v="2"/>
    <n v="193"/>
    <n v="48"/>
    <n v="37022192344"/>
    <x v="2"/>
    <x v="2"/>
  </r>
  <r>
    <n v="134"/>
    <x v="5"/>
    <s v="Sana Raja"/>
    <n v="32"/>
    <x v="2"/>
    <x v="1"/>
    <x v="45"/>
    <d v="2023-04-05T00:00:00"/>
    <n v="83"/>
    <x v="2"/>
    <n v="152692"/>
    <x v="0"/>
    <x v="0"/>
    <n v="150"/>
    <n v="40"/>
    <n v="38548211583"/>
    <x v="2"/>
    <x v="2"/>
  </r>
  <r>
    <n v="135"/>
    <x v="0"/>
    <s v="Hassan Butt"/>
    <n v="89"/>
    <x v="0"/>
    <x v="1"/>
    <x v="107"/>
    <d v="2023-05-18T00:00:00"/>
    <n v="127"/>
    <x v="4"/>
    <n v="155455"/>
    <x v="0"/>
    <x v="4"/>
    <n v="179"/>
    <n v="47"/>
    <n v="32123992391"/>
    <x v="3"/>
    <x v="3"/>
  </r>
  <r>
    <n v="136"/>
    <x v="6"/>
    <s v="Aisha Butt"/>
    <n v="72"/>
    <x v="0"/>
    <x v="0"/>
    <x v="68"/>
    <d v="2023-10-05T00:00:00"/>
    <n v="161"/>
    <x v="5"/>
    <n v="33555"/>
    <x v="1"/>
    <x v="2"/>
    <n v="178"/>
    <n v="96"/>
    <n v="36182880415"/>
    <x v="6"/>
    <x v="1"/>
  </r>
  <r>
    <n v="137"/>
    <x v="7"/>
    <s v="Sadia Khan"/>
    <n v="62"/>
    <x v="0"/>
    <x v="0"/>
    <x v="9"/>
    <d v="2023-09-08T00:00:00"/>
    <n v="-180"/>
    <x v="2"/>
    <n v="7722"/>
    <x v="1"/>
    <x v="2"/>
    <n v="158"/>
    <n v="113"/>
    <n v="35598447045"/>
    <x v="2"/>
    <x v="2"/>
  </r>
  <r>
    <n v="138"/>
    <x v="12"/>
    <s v="Hassan Raja"/>
    <n v="13"/>
    <x v="1"/>
    <x v="1"/>
    <x v="108"/>
    <d v="2023-12-24T00:00:00"/>
    <n v="30"/>
    <x v="5"/>
    <n v="206025"/>
    <x v="0"/>
    <x v="1"/>
    <n v="150"/>
    <n v="41"/>
    <n v="38687692342"/>
    <x v="5"/>
    <x v="1"/>
  </r>
  <r>
    <n v="139"/>
    <x v="1"/>
    <s v="Iqra Raja"/>
    <n v="60"/>
    <x v="0"/>
    <x v="0"/>
    <x v="103"/>
    <d v="2023-08-20T00:00:00"/>
    <n v="-150"/>
    <x v="1"/>
    <n v="124140"/>
    <x v="0"/>
    <x v="7"/>
    <n v="159"/>
    <n v="53"/>
    <n v="39262721185"/>
    <x v="0"/>
    <x v="1"/>
  </r>
  <r>
    <n v="140"/>
    <x v="13"/>
    <s v="Mahnoor Syed"/>
    <n v="65"/>
    <x v="0"/>
    <x v="1"/>
    <x v="41"/>
    <d v="2023-05-05T00:00:00"/>
    <n v="-118"/>
    <x v="3"/>
    <n v="496691"/>
    <x v="0"/>
    <x v="5"/>
    <n v="152"/>
    <n v="100"/>
    <n v="31199843103"/>
    <x v="2"/>
    <x v="2"/>
  </r>
  <r>
    <n v="141"/>
    <x v="2"/>
    <s v="Bushra Tariq"/>
    <n v="80"/>
    <x v="0"/>
    <x v="0"/>
    <x v="106"/>
    <d v="2023-07-27T00:00:00"/>
    <n v="-40"/>
    <x v="5"/>
    <n v="7861"/>
    <x v="1"/>
    <x v="5"/>
    <n v="195"/>
    <n v="49"/>
    <n v="38988053622"/>
    <x v="2"/>
    <x v="2"/>
  </r>
  <r>
    <n v="142"/>
    <x v="10"/>
    <s v="Asad Mughal"/>
    <n v="73"/>
    <x v="0"/>
    <x v="1"/>
    <x v="103"/>
    <d v="2023-11-27T00:00:00"/>
    <n v="249"/>
    <x v="4"/>
    <n v="200764"/>
    <x v="1"/>
    <x v="4"/>
    <n v="175"/>
    <n v="117"/>
    <n v="31058853559"/>
    <x v="2"/>
    <x v="2"/>
  </r>
  <r>
    <n v="143"/>
    <x v="14"/>
    <s v="Noman Shah"/>
    <n v="21"/>
    <x v="3"/>
    <x v="0"/>
    <x v="109"/>
    <d v="2023-04-21T00:00:00"/>
    <n v="-14"/>
    <x v="3"/>
    <n v="127691"/>
    <x v="1"/>
    <x v="5"/>
    <n v="173"/>
    <n v="116"/>
    <n v="34883847461"/>
    <x v="3"/>
    <x v="3"/>
  </r>
  <r>
    <n v="144"/>
    <x v="5"/>
    <s v="Bushra Gilani"/>
    <n v="47"/>
    <x v="0"/>
    <x v="1"/>
    <x v="110"/>
    <d v="2023-07-14T00:00:00"/>
    <n v="61"/>
    <x v="2"/>
    <n v="446163"/>
    <x v="0"/>
    <x v="1"/>
    <n v="183"/>
    <n v="64"/>
    <n v="35043312851"/>
    <x v="3"/>
    <x v="3"/>
  </r>
  <r>
    <n v="145"/>
    <x v="10"/>
    <s v="Hira Rizvi"/>
    <n v="56"/>
    <x v="0"/>
    <x v="0"/>
    <x v="111"/>
    <d v="2023-11-27T00:00:00"/>
    <n v="-230"/>
    <x v="1"/>
    <n v="179150"/>
    <x v="1"/>
    <x v="5"/>
    <n v="153"/>
    <n v="65"/>
    <n v="31724550240"/>
    <x v="2"/>
    <x v="2"/>
  </r>
  <r>
    <n v="146"/>
    <x v="12"/>
    <s v="Daniyal Chaudhry"/>
    <n v="90"/>
    <x v="0"/>
    <x v="0"/>
    <x v="112"/>
    <d v="2023-04-08T00:00:00"/>
    <n v="-40"/>
    <x v="3"/>
    <n v="392416"/>
    <x v="0"/>
    <x v="1"/>
    <n v="194"/>
    <n v="100"/>
    <n v="35635567564"/>
    <x v="2"/>
    <x v="2"/>
  </r>
  <r>
    <n v="147"/>
    <x v="9"/>
    <s v="Iqra Zahid"/>
    <n v="85"/>
    <x v="0"/>
    <x v="0"/>
    <x v="113"/>
    <d v="2023-12-20T00:00:00"/>
    <n v="-130"/>
    <x v="5"/>
    <n v="196821"/>
    <x v="0"/>
    <x v="5"/>
    <n v="200"/>
    <n v="89"/>
    <n v="34598024883"/>
    <x v="3"/>
    <x v="3"/>
  </r>
  <r>
    <n v="148"/>
    <x v="5"/>
    <s v="Daniyal Syed"/>
    <n v="88"/>
    <x v="0"/>
    <x v="1"/>
    <x v="114"/>
    <d v="2023-07-06T00:00:00"/>
    <n v="-73"/>
    <x v="5"/>
    <n v="252718"/>
    <x v="1"/>
    <x v="0"/>
    <n v="190"/>
    <n v="45"/>
    <n v="35407861673"/>
    <x v="2"/>
    <x v="2"/>
  </r>
  <r>
    <n v="149"/>
    <x v="3"/>
    <s v="Daniyal Kazmi"/>
    <n v="94"/>
    <x v="0"/>
    <x v="1"/>
    <x v="80"/>
    <d v="2023-12-23T00:00:00"/>
    <n v="313"/>
    <x v="1"/>
    <n v="329327"/>
    <x v="1"/>
    <x v="7"/>
    <n v="150"/>
    <n v="90"/>
    <n v="35153228343"/>
    <x v="7"/>
    <x v="1"/>
  </r>
  <r>
    <n v="150"/>
    <x v="10"/>
    <s v="Hassan Malik"/>
    <n v="12"/>
    <x v="4"/>
    <x v="1"/>
    <x v="75"/>
    <d v="2023-05-22T00:00:00"/>
    <n v="-99"/>
    <x v="0"/>
    <n v="55694"/>
    <x v="0"/>
    <x v="2"/>
    <n v="147"/>
    <n v="68"/>
    <n v="33780971543"/>
    <x v="0"/>
    <x v="0"/>
  </r>
  <r>
    <n v="151"/>
    <x v="13"/>
    <s v="Aisha Hashmi"/>
    <n v="57"/>
    <x v="0"/>
    <x v="1"/>
    <x v="115"/>
    <d v="2023-11-17T00:00:00"/>
    <n v="206"/>
    <x v="3"/>
    <n v="303521"/>
    <x v="0"/>
    <x v="5"/>
    <n v="157"/>
    <n v="41"/>
    <n v="31681379716"/>
    <x v="3"/>
    <x v="3"/>
  </r>
  <r>
    <n v="152"/>
    <x v="0"/>
    <s v="Ahmed Abbasi"/>
    <n v="96"/>
    <x v="0"/>
    <x v="0"/>
    <x v="100"/>
    <d v="2023-08-01T00:00:00"/>
    <n v="-156"/>
    <x v="3"/>
    <n v="62633"/>
    <x v="0"/>
    <x v="6"/>
    <n v="170"/>
    <n v="67"/>
    <n v="33415790914"/>
    <x v="6"/>
    <x v="1"/>
  </r>
  <r>
    <n v="153"/>
    <x v="4"/>
    <s v="Ali Khan"/>
    <n v="94"/>
    <x v="0"/>
    <x v="1"/>
    <x v="116"/>
    <d v="2023-08-08T00:00:00"/>
    <n v="-20"/>
    <x v="2"/>
    <n v="171443"/>
    <x v="0"/>
    <x v="4"/>
    <n v="162"/>
    <n v="47"/>
    <n v="38514194552"/>
    <x v="0"/>
    <x v="0"/>
  </r>
  <r>
    <n v="154"/>
    <x v="5"/>
    <s v="Erum Tariq"/>
    <n v="70"/>
    <x v="0"/>
    <x v="1"/>
    <x v="116"/>
    <d v="2023-10-08T00:00:00"/>
    <n v="-81"/>
    <x v="2"/>
    <n v="23910"/>
    <x v="0"/>
    <x v="2"/>
    <n v="143"/>
    <n v="59"/>
    <n v="38142686890"/>
    <x v="2"/>
    <x v="2"/>
  </r>
  <r>
    <n v="155"/>
    <x v="6"/>
    <s v="Hira Raja"/>
    <n v="43"/>
    <x v="2"/>
    <x v="1"/>
    <x v="103"/>
    <d v="2023-08-01T00:00:00"/>
    <n v="131"/>
    <x v="5"/>
    <n v="150111"/>
    <x v="0"/>
    <x v="4"/>
    <n v="198"/>
    <n v="53"/>
    <n v="36861585738"/>
    <x v="0"/>
    <x v="0"/>
  </r>
  <r>
    <n v="156"/>
    <x v="9"/>
    <s v="Ali Chaudhry"/>
    <n v="68"/>
    <x v="0"/>
    <x v="1"/>
    <x v="117"/>
    <d v="2023-12-21T00:00:00"/>
    <n v="220"/>
    <x v="5"/>
    <n v="249731"/>
    <x v="0"/>
    <x v="7"/>
    <n v="145"/>
    <n v="54"/>
    <n v="35390922397"/>
    <x v="3"/>
    <x v="3"/>
  </r>
  <r>
    <n v="157"/>
    <x v="14"/>
    <s v="Sadia Chaudhry"/>
    <n v="50"/>
    <x v="0"/>
    <x v="0"/>
    <x v="30"/>
    <d v="2023-11-09T00:00:00"/>
    <n v="-188"/>
    <x v="5"/>
    <n v="295858"/>
    <x v="0"/>
    <x v="2"/>
    <n v="161"/>
    <n v="66"/>
    <n v="33047760222"/>
    <x v="2"/>
    <x v="2"/>
  </r>
  <r>
    <n v="158"/>
    <x v="4"/>
    <s v="Hira Khan"/>
    <n v="97"/>
    <x v="0"/>
    <x v="1"/>
    <x v="90"/>
    <d v="2023-11-03T00:00:00"/>
    <n v="-256"/>
    <x v="2"/>
    <n v="273019"/>
    <x v="1"/>
    <x v="7"/>
    <n v="157"/>
    <n v="40"/>
    <n v="34430837184"/>
    <x v="2"/>
    <x v="2"/>
  </r>
  <r>
    <n v="159"/>
    <x v="2"/>
    <s v="Bushra Niazi"/>
    <n v="97"/>
    <x v="0"/>
    <x v="0"/>
    <x v="118"/>
    <d v="2023-03-21T00:00:00"/>
    <n v="-11"/>
    <x v="3"/>
    <n v="31859"/>
    <x v="1"/>
    <x v="6"/>
    <n v="159"/>
    <n v="82"/>
    <n v="34643274294"/>
    <x v="3"/>
    <x v="3"/>
  </r>
  <r>
    <n v="160"/>
    <x v="2"/>
    <s v="Fatima Mughal"/>
    <n v="52"/>
    <x v="0"/>
    <x v="1"/>
    <x v="98"/>
    <d v="2023-10-21T00:00:00"/>
    <n v="-119"/>
    <x v="5"/>
    <n v="297569"/>
    <x v="1"/>
    <x v="6"/>
    <n v="179"/>
    <n v="84"/>
    <n v="38519061922"/>
    <x v="0"/>
    <x v="0"/>
  </r>
  <r>
    <n v="161"/>
    <x v="14"/>
    <s v="Aisha Malik"/>
    <n v="76"/>
    <x v="0"/>
    <x v="1"/>
    <x v="74"/>
    <d v="2023-05-13T00:00:00"/>
    <n v="-31"/>
    <x v="5"/>
    <n v="448338"/>
    <x v="0"/>
    <x v="3"/>
    <n v="145"/>
    <n v="112"/>
    <n v="33494442615"/>
    <x v="7"/>
    <x v="1"/>
  </r>
  <r>
    <n v="162"/>
    <x v="7"/>
    <s v="Iqra Butt"/>
    <n v="42"/>
    <x v="2"/>
    <x v="1"/>
    <x v="119"/>
    <d v="2023-07-19T00:00:00"/>
    <n v="15"/>
    <x v="1"/>
    <n v="357264"/>
    <x v="0"/>
    <x v="4"/>
    <n v="154"/>
    <n v="81"/>
    <n v="37751276779"/>
    <x v="2"/>
    <x v="2"/>
  </r>
  <r>
    <n v="163"/>
    <x v="5"/>
    <s v="Maryam Gilani"/>
    <n v="70"/>
    <x v="0"/>
    <x v="0"/>
    <x v="59"/>
    <d v="2023-12-28T00:00:00"/>
    <n v="-250"/>
    <x v="5"/>
    <n v="428184"/>
    <x v="0"/>
    <x v="2"/>
    <n v="177"/>
    <n v="92"/>
    <n v="32468000069"/>
    <x v="0"/>
    <x v="1"/>
  </r>
  <r>
    <n v="164"/>
    <x v="11"/>
    <s v="Ahmed Ansari"/>
    <n v="66"/>
    <x v="0"/>
    <x v="1"/>
    <x v="120"/>
    <d v="2023-11-25T00:00:00"/>
    <n v="-224"/>
    <x v="2"/>
    <n v="356129"/>
    <x v="0"/>
    <x v="3"/>
    <n v="141"/>
    <n v="99"/>
    <n v="39921692539"/>
    <x v="3"/>
    <x v="3"/>
  </r>
  <r>
    <n v="165"/>
    <x v="8"/>
    <s v="Sana Farooqi"/>
    <n v="4"/>
    <x v="4"/>
    <x v="1"/>
    <x v="115"/>
    <d v="2023-07-05T00:00:00"/>
    <n v="-71"/>
    <x v="4"/>
    <n v="75945"/>
    <x v="0"/>
    <x v="6"/>
    <n v="177"/>
    <n v="83"/>
    <n v="36314273139"/>
    <x v="2"/>
    <x v="2"/>
  </r>
  <r>
    <n v="166"/>
    <x v="10"/>
    <s v="Erum Farooqi"/>
    <n v="55"/>
    <x v="0"/>
    <x v="1"/>
    <x v="85"/>
    <d v="2023-09-16T00:00:00"/>
    <n v="-152"/>
    <x v="2"/>
    <n v="208771"/>
    <x v="0"/>
    <x v="7"/>
    <n v="175"/>
    <n v="69"/>
    <n v="39398270284"/>
    <x v="3"/>
    <x v="3"/>
  </r>
  <r>
    <n v="167"/>
    <x v="12"/>
    <s v="Iqra Mughal"/>
    <n v="16"/>
    <x v="1"/>
    <x v="0"/>
    <x v="121"/>
    <d v="2023-12-04T00:00:00"/>
    <n v="262"/>
    <x v="5"/>
    <n v="12214"/>
    <x v="1"/>
    <x v="7"/>
    <n v="181"/>
    <n v="102"/>
    <n v="32025636351"/>
    <x v="0"/>
    <x v="0"/>
  </r>
  <r>
    <n v="168"/>
    <x v="5"/>
    <s v="Ibrahim Ashraf"/>
    <n v="13"/>
    <x v="1"/>
    <x v="1"/>
    <x v="122"/>
    <d v="2023-12-15T00:00:00"/>
    <n v="-136"/>
    <x v="2"/>
    <n v="468997"/>
    <x v="1"/>
    <x v="1"/>
    <n v="144"/>
    <n v="117"/>
    <n v="37354828716"/>
    <x v="4"/>
    <x v="1"/>
  </r>
  <r>
    <n v="169"/>
    <x v="3"/>
    <s v="Sana Mughal"/>
    <n v="78"/>
    <x v="0"/>
    <x v="1"/>
    <x v="36"/>
    <d v="2023-08-21T00:00:00"/>
    <n v="-191"/>
    <x v="2"/>
    <n v="241599"/>
    <x v="1"/>
    <x v="0"/>
    <n v="157"/>
    <n v="78"/>
    <n v="33028159754"/>
    <x v="2"/>
    <x v="2"/>
  </r>
  <r>
    <n v="170"/>
    <x v="8"/>
    <s v="Sana Niazi"/>
    <n v="35"/>
    <x v="2"/>
    <x v="0"/>
    <x v="123"/>
    <d v="2023-12-27T00:00:00"/>
    <n v="16"/>
    <x v="0"/>
    <n v="411633"/>
    <x v="0"/>
    <x v="3"/>
    <n v="144"/>
    <n v="102"/>
    <n v="36823177915"/>
    <x v="3"/>
    <x v="3"/>
  </r>
  <r>
    <n v="171"/>
    <x v="3"/>
    <s v="Maryam Khan"/>
    <n v="98"/>
    <x v="0"/>
    <x v="0"/>
    <x v="124"/>
    <d v="2023-09-03T00:00:00"/>
    <n v="-25"/>
    <x v="1"/>
    <n v="358381"/>
    <x v="1"/>
    <x v="2"/>
    <n v="163"/>
    <n v="120"/>
    <n v="34730747838"/>
    <x v="3"/>
    <x v="3"/>
  </r>
  <r>
    <n v="172"/>
    <x v="6"/>
    <s v="Sana Mughal"/>
    <n v="8"/>
    <x v="4"/>
    <x v="1"/>
    <x v="10"/>
    <d v="2023-08-27T00:00:00"/>
    <n v="-21"/>
    <x v="5"/>
    <n v="137941"/>
    <x v="1"/>
    <x v="5"/>
    <n v="172"/>
    <n v="56"/>
    <n v="31212471415"/>
    <x v="0"/>
    <x v="0"/>
  </r>
  <r>
    <n v="173"/>
    <x v="11"/>
    <s v="Khadija Niazi"/>
    <n v="60"/>
    <x v="0"/>
    <x v="0"/>
    <x v="125"/>
    <d v="2023-10-19T00:00:00"/>
    <n v="148"/>
    <x v="4"/>
    <n v="237876"/>
    <x v="0"/>
    <x v="3"/>
    <n v="164"/>
    <n v="104"/>
    <n v="34559906216"/>
    <x v="3"/>
    <x v="3"/>
  </r>
  <r>
    <n v="174"/>
    <x v="10"/>
    <s v="Ali Raja"/>
    <n v="96"/>
    <x v="0"/>
    <x v="1"/>
    <x v="121"/>
    <d v="2023-03-21T00:00:00"/>
    <n v="-4"/>
    <x v="1"/>
    <n v="383438"/>
    <x v="1"/>
    <x v="5"/>
    <n v="166"/>
    <n v="57"/>
    <n v="33767878934"/>
    <x v="7"/>
    <x v="1"/>
  </r>
  <r>
    <n v="175"/>
    <x v="12"/>
    <s v="Aisha Siddiqui"/>
    <n v="77"/>
    <x v="0"/>
    <x v="1"/>
    <x v="126"/>
    <d v="2023-12-05T00:00:00"/>
    <n v="-103"/>
    <x v="3"/>
    <n v="213889"/>
    <x v="0"/>
    <x v="6"/>
    <n v="181"/>
    <n v="48"/>
    <n v="35082816568"/>
    <x v="0"/>
    <x v="0"/>
  </r>
  <r>
    <n v="176"/>
    <x v="0"/>
    <s v="Ahmed Sheikh"/>
    <n v="52"/>
    <x v="0"/>
    <x v="0"/>
    <x v="8"/>
    <d v="2023-09-01T00:00:00"/>
    <n v="153"/>
    <x v="3"/>
    <n v="215788"/>
    <x v="0"/>
    <x v="7"/>
    <n v="145"/>
    <n v="74"/>
    <n v="34862661298"/>
    <x v="2"/>
    <x v="2"/>
  </r>
  <r>
    <n v="177"/>
    <x v="2"/>
    <s v="Bushra Rehman"/>
    <n v="32"/>
    <x v="2"/>
    <x v="1"/>
    <x v="127"/>
    <d v="2023-04-12T00:00:00"/>
    <n v="21"/>
    <x v="1"/>
    <n v="266496"/>
    <x v="0"/>
    <x v="6"/>
    <n v="163"/>
    <n v="76"/>
    <n v="32401035176"/>
    <x v="0"/>
    <x v="1"/>
  </r>
  <r>
    <n v="178"/>
    <x v="9"/>
    <s v="Erum Abbasi"/>
    <n v="17"/>
    <x v="1"/>
    <x v="1"/>
    <x v="128"/>
    <d v="2023-09-08T00:00:00"/>
    <n v="133"/>
    <x v="5"/>
    <n v="283336"/>
    <x v="0"/>
    <x v="7"/>
    <n v="167"/>
    <n v="66"/>
    <n v="34916380653"/>
    <x v="5"/>
    <x v="1"/>
  </r>
  <r>
    <n v="179"/>
    <x v="10"/>
    <s v="Maryam Butt"/>
    <n v="42"/>
    <x v="2"/>
    <x v="0"/>
    <x v="69"/>
    <d v="2023-10-17T00:00:00"/>
    <n v="-198"/>
    <x v="5"/>
    <n v="13245"/>
    <x v="0"/>
    <x v="4"/>
    <n v="180"/>
    <n v="51"/>
    <n v="33594593969"/>
    <x v="6"/>
    <x v="1"/>
  </r>
  <r>
    <n v="180"/>
    <x v="7"/>
    <s v="Ahmed Butt"/>
    <n v="42"/>
    <x v="2"/>
    <x v="1"/>
    <x v="129"/>
    <d v="2023-05-18T00:00:00"/>
    <n v="-112"/>
    <x v="4"/>
    <n v="262878"/>
    <x v="0"/>
    <x v="4"/>
    <n v="149"/>
    <n v="104"/>
    <n v="35269877268"/>
    <x v="3"/>
    <x v="3"/>
  </r>
  <r>
    <n v="181"/>
    <x v="2"/>
    <s v="Ahmed Mughal"/>
    <n v="30"/>
    <x v="3"/>
    <x v="1"/>
    <x v="36"/>
    <d v="2023-08-12T00:00:00"/>
    <n v="182"/>
    <x v="1"/>
    <n v="113717"/>
    <x v="1"/>
    <x v="2"/>
    <n v="178"/>
    <n v="113"/>
    <n v="39374921951"/>
    <x v="3"/>
    <x v="3"/>
  </r>
  <r>
    <n v="182"/>
    <x v="12"/>
    <s v="Usman Shah"/>
    <n v="35"/>
    <x v="2"/>
    <x v="1"/>
    <x v="18"/>
    <d v="2023-06-23T00:00:00"/>
    <n v="8"/>
    <x v="0"/>
    <n v="409381"/>
    <x v="1"/>
    <x v="6"/>
    <n v="199"/>
    <n v="73"/>
    <n v="31217095651"/>
    <x v="3"/>
    <x v="3"/>
  </r>
  <r>
    <n v="183"/>
    <x v="12"/>
    <s v="Maryam Khan"/>
    <n v="23"/>
    <x v="3"/>
    <x v="0"/>
    <x v="22"/>
    <d v="2023-10-01T00:00:00"/>
    <n v="146"/>
    <x v="1"/>
    <n v="143098"/>
    <x v="1"/>
    <x v="3"/>
    <n v="163"/>
    <n v="42"/>
    <n v="34144526787"/>
    <x v="0"/>
    <x v="0"/>
  </r>
  <r>
    <n v="184"/>
    <x v="4"/>
    <s v="Ahmed Chaudhry"/>
    <n v="98"/>
    <x v="0"/>
    <x v="0"/>
    <x v="130"/>
    <d v="2023-12-09T00:00:00"/>
    <n v="114"/>
    <x v="5"/>
    <n v="422640"/>
    <x v="1"/>
    <x v="2"/>
    <n v="142"/>
    <n v="101"/>
    <n v="38751321050"/>
    <x v="6"/>
    <x v="1"/>
  </r>
  <r>
    <n v="185"/>
    <x v="7"/>
    <s v="Hassan Malik"/>
    <n v="95"/>
    <x v="0"/>
    <x v="0"/>
    <x v="2"/>
    <d v="2023-03-15T00:00:00"/>
    <n v="-69"/>
    <x v="0"/>
    <n v="263626"/>
    <x v="1"/>
    <x v="4"/>
    <n v="188"/>
    <n v="109"/>
    <n v="34565239514"/>
    <x v="5"/>
    <x v="1"/>
  </r>
  <r>
    <n v="186"/>
    <x v="9"/>
    <s v="Usman Ansari"/>
    <n v="64"/>
    <x v="0"/>
    <x v="1"/>
    <x v="2"/>
    <d v="2023-09-20T00:00:00"/>
    <n v="258"/>
    <x v="3"/>
    <n v="464756"/>
    <x v="1"/>
    <x v="2"/>
    <n v="153"/>
    <n v="71"/>
    <n v="33503462667"/>
    <x v="0"/>
    <x v="0"/>
  </r>
  <r>
    <n v="187"/>
    <x v="4"/>
    <s v="Ahmed Khan"/>
    <n v="49"/>
    <x v="0"/>
    <x v="1"/>
    <x v="34"/>
    <d v="2023-10-01T00:00:00"/>
    <n v="14"/>
    <x v="0"/>
    <n v="136634"/>
    <x v="0"/>
    <x v="0"/>
    <n v="170"/>
    <n v="64"/>
    <n v="37826726166"/>
    <x v="3"/>
    <x v="1"/>
  </r>
  <r>
    <n v="188"/>
    <x v="0"/>
    <s v="Amina Chaudhry"/>
    <n v="68"/>
    <x v="0"/>
    <x v="0"/>
    <x v="17"/>
    <d v="2023-06-24T00:00:00"/>
    <n v="14"/>
    <x v="3"/>
    <n v="248297"/>
    <x v="0"/>
    <x v="5"/>
    <n v="148"/>
    <n v="47"/>
    <n v="36522360355"/>
    <x v="3"/>
    <x v="3"/>
  </r>
  <r>
    <n v="189"/>
    <x v="6"/>
    <s v="Junaid Siddiqui"/>
    <n v="33"/>
    <x v="2"/>
    <x v="0"/>
    <x v="106"/>
    <d v="2023-09-22T00:00:00"/>
    <n v="97"/>
    <x v="4"/>
    <n v="266102"/>
    <x v="0"/>
    <x v="2"/>
    <n v="199"/>
    <n v="70"/>
    <n v="38241012967"/>
    <x v="0"/>
    <x v="1"/>
  </r>
  <r>
    <n v="190"/>
    <x v="12"/>
    <s v="Erum Kazmi"/>
    <n v="45"/>
    <x v="2"/>
    <x v="1"/>
    <x v="131"/>
    <d v="2023-02-02T00:00:00"/>
    <n v="8"/>
    <x v="3"/>
    <n v="166211"/>
    <x v="0"/>
    <x v="7"/>
    <n v="193"/>
    <n v="101"/>
    <n v="33830029699"/>
    <x v="0"/>
    <x v="0"/>
  </r>
  <r>
    <n v="191"/>
    <x v="7"/>
    <s v="Hira Ansari"/>
    <n v="37"/>
    <x v="2"/>
    <x v="1"/>
    <x v="82"/>
    <d v="2023-05-11T00:00:00"/>
    <n v="-117"/>
    <x v="0"/>
    <n v="410645"/>
    <x v="0"/>
    <x v="4"/>
    <n v="158"/>
    <n v="46"/>
    <n v="39149812966"/>
    <x v="6"/>
    <x v="1"/>
  </r>
  <r>
    <n v="192"/>
    <x v="13"/>
    <s v="Sara Rehman"/>
    <n v="44"/>
    <x v="2"/>
    <x v="0"/>
    <x v="132"/>
    <d v="2023-11-08T00:00:00"/>
    <n v="229"/>
    <x v="0"/>
    <n v="20663"/>
    <x v="0"/>
    <x v="0"/>
    <n v="197"/>
    <n v="55"/>
    <n v="33450451398"/>
    <x v="0"/>
    <x v="0"/>
  </r>
  <r>
    <n v="193"/>
    <x v="5"/>
    <s v="Iqra Gilani"/>
    <n v="57"/>
    <x v="0"/>
    <x v="1"/>
    <x v="133"/>
    <d v="2023-07-12T00:00:00"/>
    <n v="-45"/>
    <x v="3"/>
    <n v="468111"/>
    <x v="0"/>
    <x v="3"/>
    <n v="192"/>
    <n v="112"/>
    <n v="39905317479"/>
    <x v="0"/>
    <x v="0"/>
  </r>
  <r>
    <n v="194"/>
    <x v="1"/>
    <s v="Aisha Gilani"/>
    <n v="68"/>
    <x v="0"/>
    <x v="0"/>
    <x v="100"/>
    <d v="2023-04-09T00:00:00"/>
    <n v="42"/>
    <x v="2"/>
    <n v="99782"/>
    <x v="1"/>
    <x v="3"/>
    <n v="161"/>
    <n v="86"/>
    <n v="36833054013"/>
    <x v="3"/>
    <x v="3"/>
  </r>
  <r>
    <n v="195"/>
    <x v="0"/>
    <s v="Fatima Hashmi"/>
    <n v="67"/>
    <x v="0"/>
    <x v="0"/>
    <x v="58"/>
    <d v="2023-12-13T00:00:00"/>
    <n v="-130"/>
    <x v="1"/>
    <n v="259985"/>
    <x v="0"/>
    <x v="0"/>
    <n v="167"/>
    <n v="86"/>
    <n v="35954478315"/>
    <x v="3"/>
    <x v="1"/>
  </r>
  <r>
    <n v="196"/>
    <x v="1"/>
    <s v="Sadia Siddiqui"/>
    <n v="4"/>
    <x v="4"/>
    <x v="1"/>
    <x v="134"/>
    <d v="2023-11-02T00:00:00"/>
    <n v="169"/>
    <x v="4"/>
    <n v="114513"/>
    <x v="1"/>
    <x v="0"/>
    <n v="165"/>
    <n v="68"/>
    <n v="33800651539"/>
    <x v="2"/>
    <x v="2"/>
  </r>
  <r>
    <n v="197"/>
    <x v="1"/>
    <s v="Rabia Niazi"/>
    <n v="94"/>
    <x v="0"/>
    <x v="1"/>
    <x v="85"/>
    <d v="2023-12-28T00:00:00"/>
    <n v="-255"/>
    <x v="1"/>
    <n v="490893"/>
    <x v="0"/>
    <x v="4"/>
    <n v="169"/>
    <n v="102"/>
    <n v="38189520439"/>
    <x v="2"/>
    <x v="2"/>
  </r>
  <r>
    <n v="198"/>
    <x v="8"/>
    <s v="Ahmed Ashraf"/>
    <n v="81"/>
    <x v="0"/>
    <x v="1"/>
    <x v="135"/>
    <d v="2023-05-07T00:00:00"/>
    <n v="34"/>
    <x v="0"/>
    <n v="230300"/>
    <x v="1"/>
    <x v="0"/>
    <n v="185"/>
    <n v="57"/>
    <n v="39577009270"/>
    <x v="2"/>
    <x v="2"/>
  </r>
  <r>
    <n v="199"/>
    <x v="7"/>
    <s v="Hira Butt"/>
    <n v="39"/>
    <x v="2"/>
    <x v="0"/>
    <x v="106"/>
    <d v="2023-10-10T00:00:00"/>
    <n v="-115"/>
    <x v="5"/>
    <n v="496011"/>
    <x v="1"/>
    <x v="7"/>
    <n v="152"/>
    <n v="83"/>
    <n v="38822630928"/>
    <x v="0"/>
    <x v="0"/>
  </r>
  <r>
    <n v="200"/>
    <x v="11"/>
    <s v="Amina Sheikh"/>
    <n v="24"/>
    <x v="3"/>
    <x v="1"/>
    <x v="33"/>
    <d v="2023-09-01T00:00:00"/>
    <n v="-207"/>
    <x v="2"/>
    <n v="35393"/>
    <x v="1"/>
    <x v="6"/>
    <n v="156"/>
    <n v="59"/>
    <n v="36655178700"/>
    <x v="3"/>
    <x v="3"/>
  </r>
  <r>
    <n v="201"/>
    <x v="3"/>
    <s v="Hassan Raja"/>
    <n v="51"/>
    <x v="0"/>
    <x v="1"/>
    <x v="136"/>
    <d v="2023-12-06T00:00:00"/>
    <n v="-262"/>
    <x v="4"/>
    <n v="125375"/>
    <x v="0"/>
    <x v="5"/>
    <n v="175"/>
    <n v="52"/>
    <n v="38665355540"/>
    <x v="3"/>
    <x v="3"/>
  </r>
  <r>
    <n v="202"/>
    <x v="5"/>
    <s v="Rabia Farooqi"/>
    <n v="35"/>
    <x v="2"/>
    <x v="1"/>
    <x v="88"/>
    <d v="2023-10-23T00:00:00"/>
    <n v="288"/>
    <x v="4"/>
    <n v="384770"/>
    <x v="0"/>
    <x v="4"/>
    <n v="182"/>
    <n v="74"/>
    <n v="36915091564"/>
    <x v="0"/>
    <x v="0"/>
  </r>
  <r>
    <n v="203"/>
    <x v="8"/>
    <s v="Hassan Qureshi"/>
    <n v="54"/>
    <x v="0"/>
    <x v="0"/>
    <x v="115"/>
    <d v="2023-05-15T00:00:00"/>
    <n v="20"/>
    <x v="2"/>
    <n v="411026"/>
    <x v="0"/>
    <x v="2"/>
    <n v="148"/>
    <n v="53"/>
    <n v="38009090717"/>
    <x v="3"/>
    <x v="3"/>
  </r>
  <r>
    <n v="204"/>
    <x v="3"/>
    <s v="Aisha Jafri"/>
    <n v="47"/>
    <x v="0"/>
    <x v="1"/>
    <x v="89"/>
    <d v="2023-11-06T00:00:00"/>
    <n v="170"/>
    <x v="0"/>
    <n v="399043"/>
    <x v="0"/>
    <x v="0"/>
    <n v="178"/>
    <n v="68"/>
    <n v="35735335769"/>
    <x v="3"/>
    <x v="3"/>
  </r>
  <r>
    <n v="205"/>
    <x v="14"/>
    <s v="Saad Sheikh"/>
    <n v="33"/>
    <x v="2"/>
    <x v="1"/>
    <x v="65"/>
    <d v="2023-06-11T00:00:00"/>
    <n v="108"/>
    <x v="1"/>
    <n v="195281"/>
    <x v="0"/>
    <x v="7"/>
    <n v="162"/>
    <n v="44"/>
    <n v="35494526070"/>
    <x v="0"/>
    <x v="0"/>
  </r>
  <r>
    <n v="206"/>
    <x v="9"/>
    <s v="Sara Abbasi"/>
    <n v="42"/>
    <x v="2"/>
    <x v="0"/>
    <x v="137"/>
    <d v="2023-12-16T00:00:00"/>
    <n v="-14"/>
    <x v="1"/>
    <n v="16029"/>
    <x v="0"/>
    <x v="2"/>
    <n v="160"/>
    <n v="117"/>
    <n v="39268685980"/>
    <x v="2"/>
    <x v="2"/>
  </r>
  <r>
    <n v="207"/>
    <x v="13"/>
    <s v="Sana Hussain"/>
    <n v="1"/>
    <x v="4"/>
    <x v="0"/>
    <x v="138"/>
    <d v="2023-09-04T00:00:00"/>
    <n v="-54"/>
    <x v="1"/>
    <n v="365829"/>
    <x v="0"/>
    <x v="0"/>
    <n v="140"/>
    <n v="56"/>
    <n v="35475610676"/>
    <x v="0"/>
    <x v="0"/>
  </r>
  <r>
    <n v="208"/>
    <x v="0"/>
    <s v="Saad Rehman"/>
    <n v="11"/>
    <x v="4"/>
    <x v="1"/>
    <x v="139"/>
    <d v="2023-05-02T00:00:00"/>
    <n v="23"/>
    <x v="5"/>
    <n v="274600"/>
    <x v="0"/>
    <x v="6"/>
    <n v="198"/>
    <n v="98"/>
    <n v="37601092937"/>
    <x v="0"/>
    <x v="0"/>
  </r>
  <r>
    <n v="209"/>
    <x v="10"/>
    <s v="Ahmed Malik"/>
    <n v="31"/>
    <x v="2"/>
    <x v="1"/>
    <x v="114"/>
    <d v="2023-11-16T00:00:00"/>
    <n v="-206"/>
    <x v="5"/>
    <n v="164769"/>
    <x v="1"/>
    <x v="6"/>
    <n v="176"/>
    <n v="106"/>
    <n v="38941373198"/>
    <x v="0"/>
    <x v="1"/>
  </r>
  <r>
    <n v="210"/>
    <x v="7"/>
    <s v="Rabia Siddiqui"/>
    <n v="94"/>
    <x v="0"/>
    <x v="0"/>
    <x v="140"/>
    <d v="2023-08-12T00:00:00"/>
    <n v="65"/>
    <x v="4"/>
    <n v="226185"/>
    <x v="1"/>
    <x v="1"/>
    <n v="191"/>
    <n v="81"/>
    <n v="37219146660"/>
    <x v="0"/>
    <x v="0"/>
  </r>
  <r>
    <n v="211"/>
    <x v="6"/>
    <s v="Bushra Niazi"/>
    <n v="92"/>
    <x v="0"/>
    <x v="0"/>
    <x v="49"/>
    <d v="2023-07-18T00:00:00"/>
    <n v="171"/>
    <x v="2"/>
    <n v="90309"/>
    <x v="0"/>
    <x v="6"/>
    <n v="173"/>
    <n v="74"/>
    <n v="38434146468"/>
    <x v="7"/>
    <x v="1"/>
  </r>
  <r>
    <n v="212"/>
    <x v="2"/>
    <s v="Rabia Butt"/>
    <n v="65"/>
    <x v="0"/>
    <x v="0"/>
    <x v="49"/>
    <d v="2023-10-11T00:00:00"/>
    <n v="-256"/>
    <x v="2"/>
    <n v="340716"/>
    <x v="0"/>
    <x v="5"/>
    <n v="164"/>
    <n v="106"/>
    <n v="32860623563"/>
    <x v="0"/>
    <x v="0"/>
  </r>
  <r>
    <n v="213"/>
    <x v="0"/>
    <s v="Maryam Farooqi"/>
    <n v="57"/>
    <x v="0"/>
    <x v="0"/>
    <x v="17"/>
    <d v="2023-10-25T00:00:00"/>
    <n v="137"/>
    <x v="1"/>
    <n v="103887"/>
    <x v="1"/>
    <x v="5"/>
    <n v="175"/>
    <n v="84"/>
    <n v="36013147134"/>
    <x v="6"/>
    <x v="1"/>
  </r>
  <r>
    <n v="214"/>
    <x v="12"/>
    <s v="Noman Syed"/>
    <n v="27"/>
    <x v="3"/>
    <x v="1"/>
    <x v="141"/>
    <d v="2023-11-15T00:00:00"/>
    <n v="-252"/>
    <x v="0"/>
    <n v="234549"/>
    <x v="1"/>
    <x v="6"/>
    <n v="141"/>
    <n v="94"/>
    <n v="37576143156"/>
    <x v="2"/>
    <x v="2"/>
  </r>
  <r>
    <n v="215"/>
    <x v="10"/>
    <s v="Asad Syed"/>
    <n v="2"/>
    <x v="4"/>
    <x v="0"/>
    <x v="142"/>
    <d v="2023-11-17T00:00:00"/>
    <n v="62"/>
    <x v="0"/>
    <n v="334439"/>
    <x v="1"/>
    <x v="4"/>
    <n v="191"/>
    <n v="118"/>
    <n v="33445449044"/>
    <x v="0"/>
    <x v="0"/>
  </r>
  <r>
    <n v="216"/>
    <x v="12"/>
    <s v="Daniyal Rizvi"/>
    <n v="11"/>
    <x v="4"/>
    <x v="1"/>
    <x v="88"/>
    <d v="2023-02-23T00:00:00"/>
    <n v="-46"/>
    <x v="3"/>
    <n v="237505"/>
    <x v="1"/>
    <x v="6"/>
    <n v="178"/>
    <n v="55"/>
    <n v="36059240536"/>
    <x v="3"/>
    <x v="3"/>
  </r>
  <r>
    <n v="217"/>
    <x v="2"/>
    <s v="Hira Siddiqui"/>
    <n v="7"/>
    <x v="4"/>
    <x v="1"/>
    <x v="143"/>
    <d v="2023-07-22T00:00:00"/>
    <n v="-60"/>
    <x v="4"/>
    <n v="497481"/>
    <x v="0"/>
    <x v="3"/>
    <n v="198"/>
    <n v="53"/>
    <n v="33938027480"/>
    <x v="2"/>
    <x v="2"/>
  </r>
  <r>
    <n v="218"/>
    <x v="9"/>
    <s v="Amina Siddiqui"/>
    <n v="41"/>
    <x v="2"/>
    <x v="1"/>
    <x v="144"/>
    <d v="2023-03-14T00:00:00"/>
    <n v="-39"/>
    <x v="1"/>
    <n v="254973"/>
    <x v="0"/>
    <x v="4"/>
    <n v="156"/>
    <n v="82"/>
    <n v="38988068884"/>
    <x v="0"/>
    <x v="0"/>
  </r>
  <r>
    <n v="219"/>
    <x v="3"/>
    <s v="Fatima Shah"/>
    <n v="25"/>
    <x v="3"/>
    <x v="1"/>
    <x v="22"/>
    <d v="2023-12-13T00:00:00"/>
    <n v="-219"/>
    <x v="2"/>
    <n v="291361"/>
    <x v="1"/>
    <x v="5"/>
    <n v="198"/>
    <n v="100"/>
    <n v="32100803661"/>
    <x v="3"/>
    <x v="3"/>
  </r>
  <r>
    <n v="220"/>
    <x v="12"/>
    <s v="Junaid Chaudhry"/>
    <n v="63"/>
    <x v="0"/>
    <x v="1"/>
    <x v="145"/>
    <d v="2023-07-19T00:00:00"/>
    <n v="-164"/>
    <x v="3"/>
    <n v="10388"/>
    <x v="1"/>
    <x v="5"/>
    <n v="196"/>
    <n v="52"/>
    <n v="33690718746"/>
    <x v="2"/>
    <x v="2"/>
  </r>
  <r>
    <n v="221"/>
    <x v="10"/>
    <s v="Bushra Chaudhry"/>
    <n v="12"/>
    <x v="4"/>
    <x v="0"/>
    <x v="57"/>
    <d v="2023-08-15T00:00:00"/>
    <n v="55"/>
    <x v="3"/>
    <n v="463666"/>
    <x v="0"/>
    <x v="0"/>
    <n v="195"/>
    <n v="105"/>
    <n v="39390732652"/>
    <x v="3"/>
    <x v="3"/>
  </r>
  <r>
    <n v="222"/>
    <x v="3"/>
    <s v="Sara Butt"/>
    <n v="75"/>
    <x v="0"/>
    <x v="1"/>
    <x v="50"/>
    <d v="2023-08-27T00:00:00"/>
    <n v="-238"/>
    <x v="3"/>
    <n v="150970"/>
    <x v="1"/>
    <x v="2"/>
    <n v="166"/>
    <n v="51"/>
    <n v="38621264423"/>
    <x v="0"/>
    <x v="1"/>
  </r>
  <r>
    <n v="223"/>
    <x v="8"/>
    <s v="Fatima Gilani"/>
    <n v="86"/>
    <x v="0"/>
    <x v="1"/>
    <x v="9"/>
    <d v="2023-12-08T00:00:00"/>
    <n v="-271"/>
    <x v="4"/>
    <n v="220048"/>
    <x v="1"/>
    <x v="5"/>
    <n v="170"/>
    <n v="53"/>
    <n v="31260634558"/>
    <x v="5"/>
    <x v="1"/>
  </r>
  <r>
    <n v="224"/>
    <x v="9"/>
    <s v="Noman Ashraf"/>
    <n v="65"/>
    <x v="0"/>
    <x v="0"/>
    <x v="146"/>
    <d v="2023-05-19T00:00:00"/>
    <n v="-74"/>
    <x v="4"/>
    <n v="103912"/>
    <x v="0"/>
    <x v="6"/>
    <n v="170"/>
    <n v="116"/>
    <n v="31194772252"/>
    <x v="5"/>
    <x v="1"/>
  </r>
  <r>
    <n v="225"/>
    <x v="9"/>
    <s v="Ali Ashraf"/>
    <n v="93"/>
    <x v="0"/>
    <x v="0"/>
    <x v="136"/>
    <d v="2023-04-12T00:00:00"/>
    <n v="24"/>
    <x v="5"/>
    <n v="215755"/>
    <x v="0"/>
    <x v="4"/>
    <n v="188"/>
    <n v="106"/>
    <n v="31632764275"/>
    <x v="0"/>
    <x v="0"/>
  </r>
  <r>
    <n v="226"/>
    <x v="3"/>
    <s v="Maryam Zahid"/>
    <n v="68"/>
    <x v="0"/>
    <x v="0"/>
    <x v="147"/>
    <d v="2023-12-18T00:00:00"/>
    <n v="-221"/>
    <x v="3"/>
    <n v="379266"/>
    <x v="0"/>
    <x v="1"/>
    <n v="166"/>
    <n v="83"/>
    <n v="35597217130"/>
    <x v="5"/>
    <x v="1"/>
  </r>
  <r>
    <n v="227"/>
    <x v="10"/>
    <s v="Ali Qureshi"/>
    <n v="22"/>
    <x v="3"/>
    <x v="0"/>
    <x v="140"/>
    <d v="2023-08-01T00:00:00"/>
    <n v="-54"/>
    <x v="0"/>
    <n v="100903"/>
    <x v="1"/>
    <x v="2"/>
    <n v="170"/>
    <n v="98"/>
    <n v="38492311900"/>
    <x v="3"/>
    <x v="1"/>
  </r>
  <r>
    <n v="228"/>
    <x v="11"/>
    <s v="Bushra Tariq"/>
    <n v="100"/>
    <x v="0"/>
    <x v="1"/>
    <x v="148"/>
    <d v="2023-08-23T00:00:00"/>
    <n v="131"/>
    <x v="5"/>
    <n v="346916"/>
    <x v="0"/>
    <x v="7"/>
    <n v="182"/>
    <n v="111"/>
    <n v="39304967216"/>
    <x v="3"/>
    <x v="3"/>
  </r>
  <r>
    <n v="229"/>
    <x v="10"/>
    <s v="Ibrahim Malik"/>
    <n v="87"/>
    <x v="0"/>
    <x v="1"/>
    <x v="149"/>
    <d v="2023-09-15T00:00:00"/>
    <n v="12"/>
    <x v="5"/>
    <n v="129289"/>
    <x v="1"/>
    <x v="0"/>
    <n v="154"/>
    <n v="117"/>
    <n v="39251662527"/>
    <x v="2"/>
    <x v="2"/>
  </r>
  <r>
    <n v="230"/>
    <x v="1"/>
    <s v="Noman Tariq"/>
    <n v="68"/>
    <x v="0"/>
    <x v="1"/>
    <x v="27"/>
    <d v="2023-12-07T00:00:00"/>
    <n v="-214"/>
    <x v="1"/>
    <n v="207496"/>
    <x v="0"/>
    <x v="5"/>
    <n v="192"/>
    <n v="103"/>
    <n v="38451541264"/>
    <x v="0"/>
    <x v="0"/>
  </r>
  <r>
    <n v="231"/>
    <x v="2"/>
    <s v="Fahad Rehman"/>
    <n v="74"/>
    <x v="0"/>
    <x v="1"/>
    <x v="106"/>
    <d v="2023-07-19T00:00:00"/>
    <n v="32"/>
    <x v="0"/>
    <n v="10599"/>
    <x v="1"/>
    <x v="7"/>
    <n v="155"/>
    <n v="81"/>
    <n v="34530648249"/>
    <x v="0"/>
    <x v="0"/>
  </r>
  <r>
    <n v="232"/>
    <x v="7"/>
    <s v="Hira Ashraf"/>
    <n v="61"/>
    <x v="0"/>
    <x v="1"/>
    <x v="29"/>
    <d v="2023-11-12T00:00:00"/>
    <n v="-161"/>
    <x v="0"/>
    <n v="448466"/>
    <x v="1"/>
    <x v="5"/>
    <n v="183"/>
    <n v="53"/>
    <n v="38908085461"/>
    <x v="3"/>
    <x v="3"/>
  </r>
  <r>
    <n v="233"/>
    <x v="0"/>
    <s v="Maryam Ashraf"/>
    <n v="44"/>
    <x v="2"/>
    <x v="0"/>
    <x v="37"/>
    <d v="2023-09-07T00:00:00"/>
    <n v="51"/>
    <x v="2"/>
    <n v="151229"/>
    <x v="1"/>
    <x v="6"/>
    <n v="162"/>
    <n v="46"/>
    <n v="39831414652"/>
    <x v="1"/>
    <x v="1"/>
  </r>
  <r>
    <n v="234"/>
    <x v="9"/>
    <s v="Sadia Jafri"/>
    <n v="73"/>
    <x v="0"/>
    <x v="1"/>
    <x v="17"/>
    <d v="2023-09-06T00:00:00"/>
    <n v="-88"/>
    <x v="4"/>
    <n v="79636"/>
    <x v="1"/>
    <x v="3"/>
    <n v="179"/>
    <n v="120"/>
    <n v="37264219438"/>
    <x v="0"/>
    <x v="0"/>
  </r>
  <r>
    <n v="235"/>
    <x v="11"/>
    <s v="Khadija Zahid"/>
    <n v="7"/>
    <x v="4"/>
    <x v="0"/>
    <x v="148"/>
    <d v="2023-12-08T00:00:00"/>
    <n v="238"/>
    <x v="4"/>
    <n v="146477"/>
    <x v="0"/>
    <x v="3"/>
    <n v="155"/>
    <n v="106"/>
    <n v="31634006118"/>
    <x v="0"/>
    <x v="0"/>
  </r>
  <r>
    <n v="236"/>
    <x v="14"/>
    <s v="Mahnoor Jafri"/>
    <n v="71"/>
    <x v="0"/>
    <x v="0"/>
    <x v="38"/>
    <d v="2023-11-23T00:00:00"/>
    <n v="-185"/>
    <x v="5"/>
    <n v="29922"/>
    <x v="0"/>
    <x v="4"/>
    <n v="167"/>
    <n v="40"/>
    <n v="36422089194"/>
    <x v="3"/>
    <x v="1"/>
  </r>
  <r>
    <n v="237"/>
    <x v="6"/>
    <s v="Iqra Shah"/>
    <n v="95"/>
    <x v="0"/>
    <x v="0"/>
    <x v="150"/>
    <d v="2023-10-04T00:00:00"/>
    <n v="205"/>
    <x v="3"/>
    <n v="496809"/>
    <x v="0"/>
    <x v="1"/>
    <n v="190"/>
    <n v="62"/>
    <n v="31150973766"/>
    <x v="0"/>
    <x v="0"/>
  </r>
  <r>
    <n v="238"/>
    <x v="7"/>
    <s v="Mahnoor Sheikh"/>
    <n v="23"/>
    <x v="3"/>
    <x v="1"/>
    <x v="151"/>
    <d v="2023-09-17T00:00:00"/>
    <n v="10"/>
    <x v="1"/>
    <n v="405593"/>
    <x v="0"/>
    <x v="6"/>
    <n v="151"/>
    <n v="86"/>
    <n v="37268159354"/>
    <x v="2"/>
    <x v="2"/>
  </r>
  <r>
    <n v="239"/>
    <x v="6"/>
    <s v="Aisha Tariq"/>
    <n v="48"/>
    <x v="0"/>
    <x v="0"/>
    <x v="152"/>
    <d v="2023-09-06T00:00:00"/>
    <n v="-54"/>
    <x v="5"/>
    <n v="352339"/>
    <x v="1"/>
    <x v="3"/>
    <n v="158"/>
    <n v="71"/>
    <n v="35077914030"/>
    <x v="0"/>
    <x v="0"/>
  </r>
  <r>
    <n v="240"/>
    <x v="14"/>
    <s v="Daniyal Rehman"/>
    <n v="79"/>
    <x v="0"/>
    <x v="1"/>
    <x v="2"/>
    <d v="2023-08-24T00:00:00"/>
    <n v="231"/>
    <x v="2"/>
    <n v="335818"/>
    <x v="1"/>
    <x v="4"/>
    <n v="185"/>
    <n v="91"/>
    <n v="37432540700"/>
    <x v="0"/>
    <x v="0"/>
  </r>
  <r>
    <n v="241"/>
    <x v="2"/>
    <s v="Khadija Mughal"/>
    <n v="54"/>
    <x v="0"/>
    <x v="1"/>
    <x v="153"/>
    <d v="2023-08-22T00:00:00"/>
    <n v="173"/>
    <x v="3"/>
    <n v="121341"/>
    <x v="1"/>
    <x v="2"/>
    <n v="160"/>
    <n v="51"/>
    <n v="36284716262"/>
    <x v="0"/>
    <x v="1"/>
  </r>
  <r>
    <n v="242"/>
    <x v="10"/>
    <s v="Aisha Kazmi"/>
    <n v="92"/>
    <x v="0"/>
    <x v="0"/>
    <x v="154"/>
    <d v="2023-11-27T00:00:00"/>
    <n v="48"/>
    <x v="3"/>
    <n v="237431"/>
    <x v="0"/>
    <x v="7"/>
    <n v="181"/>
    <n v="56"/>
    <n v="39658292980"/>
    <x v="7"/>
    <x v="1"/>
  </r>
  <r>
    <n v="243"/>
    <x v="2"/>
    <s v="Sara Hussain"/>
    <n v="48"/>
    <x v="0"/>
    <x v="1"/>
    <x v="133"/>
    <d v="2023-07-04T00:00:00"/>
    <n v="-37"/>
    <x v="5"/>
    <n v="153535"/>
    <x v="0"/>
    <x v="2"/>
    <n v="185"/>
    <n v="120"/>
    <n v="37923975774"/>
    <x v="0"/>
    <x v="0"/>
  </r>
  <r>
    <n v="244"/>
    <x v="10"/>
    <s v="Aisha Butt"/>
    <n v="55"/>
    <x v="0"/>
    <x v="1"/>
    <x v="41"/>
    <d v="2023-04-27T00:00:00"/>
    <n v="-110"/>
    <x v="5"/>
    <n v="474626"/>
    <x v="1"/>
    <x v="6"/>
    <n v="178"/>
    <n v="72"/>
    <n v="36654472447"/>
    <x v="2"/>
    <x v="2"/>
  </r>
  <r>
    <n v="245"/>
    <x v="4"/>
    <s v="Hira Malik"/>
    <n v="66"/>
    <x v="0"/>
    <x v="0"/>
    <x v="99"/>
    <d v="2023-08-23T00:00:00"/>
    <n v="-99"/>
    <x v="0"/>
    <n v="105534"/>
    <x v="0"/>
    <x v="2"/>
    <n v="183"/>
    <n v="77"/>
    <n v="38964649836"/>
    <x v="2"/>
    <x v="2"/>
  </r>
  <r>
    <n v="246"/>
    <x v="13"/>
    <s v="Fahad Hashmi"/>
    <n v="95"/>
    <x v="0"/>
    <x v="1"/>
    <x v="141"/>
    <d v="2023-03-20T00:00:00"/>
    <n v="12"/>
    <x v="3"/>
    <n v="161203"/>
    <x v="1"/>
    <x v="1"/>
    <n v="177"/>
    <n v="116"/>
    <n v="37080419986"/>
    <x v="4"/>
    <x v="1"/>
  </r>
  <r>
    <n v="247"/>
    <x v="10"/>
    <s v="Bushra Chaudhry"/>
    <n v="89"/>
    <x v="0"/>
    <x v="1"/>
    <x v="79"/>
    <d v="2023-04-27T00:00:00"/>
    <n v="111"/>
    <x v="2"/>
    <n v="254359"/>
    <x v="1"/>
    <x v="0"/>
    <n v="198"/>
    <n v="85"/>
    <n v="31998450569"/>
    <x v="0"/>
    <x v="0"/>
  </r>
  <r>
    <n v="248"/>
    <x v="6"/>
    <s v="Ibrahim Sheikh"/>
    <n v="15"/>
    <x v="1"/>
    <x v="1"/>
    <x v="155"/>
    <d v="2023-12-08T00:00:00"/>
    <n v="-60"/>
    <x v="5"/>
    <n v="41382"/>
    <x v="0"/>
    <x v="5"/>
    <n v="159"/>
    <n v="82"/>
    <n v="34644967800"/>
    <x v="0"/>
    <x v="0"/>
  </r>
  <r>
    <n v="249"/>
    <x v="8"/>
    <s v="Fahad Malik"/>
    <n v="11"/>
    <x v="4"/>
    <x v="1"/>
    <x v="0"/>
    <d v="2023-09-10T00:00:00"/>
    <n v="-169"/>
    <x v="1"/>
    <n v="247505"/>
    <x v="0"/>
    <x v="0"/>
    <n v="140"/>
    <n v="82"/>
    <n v="36371665788"/>
    <x v="3"/>
    <x v="3"/>
  </r>
  <r>
    <n v="250"/>
    <x v="3"/>
    <s v="Amina Rehman"/>
    <n v="97"/>
    <x v="0"/>
    <x v="1"/>
    <x v="156"/>
    <d v="2023-08-01T00:00:00"/>
    <n v="-22"/>
    <x v="3"/>
    <n v="88548"/>
    <x v="0"/>
    <x v="3"/>
    <n v="148"/>
    <n v="103"/>
    <n v="35254752843"/>
    <x v="6"/>
    <x v="1"/>
  </r>
  <r>
    <n v="251"/>
    <x v="4"/>
    <s v="Asad Farooqi"/>
    <n v="62"/>
    <x v="0"/>
    <x v="1"/>
    <x v="157"/>
    <d v="2023-11-13T00:00:00"/>
    <n v="188"/>
    <x v="4"/>
    <n v="374312"/>
    <x v="1"/>
    <x v="4"/>
    <n v="174"/>
    <n v="118"/>
    <n v="32308798719"/>
    <x v="3"/>
    <x v="1"/>
  </r>
  <r>
    <n v="252"/>
    <x v="5"/>
    <s v="Saad Rehman"/>
    <n v="3"/>
    <x v="4"/>
    <x v="1"/>
    <x v="158"/>
    <d v="2023-12-22T00:00:00"/>
    <n v="270"/>
    <x v="4"/>
    <n v="166198"/>
    <x v="0"/>
    <x v="5"/>
    <n v="149"/>
    <n v="59"/>
    <n v="36355332286"/>
    <x v="3"/>
    <x v="3"/>
  </r>
  <r>
    <n v="253"/>
    <x v="7"/>
    <s v="Bushra Siddiqui"/>
    <n v="59"/>
    <x v="0"/>
    <x v="1"/>
    <x v="150"/>
    <d v="2023-12-27T00:00:00"/>
    <n v="-289"/>
    <x v="1"/>
    <n v="495842"/>
    <x v="1"/>
    <x v="7"/>
    <n v="175"/>
    <n v="50"/>
    <n v="35539624992"/>
    <x v="4"/>
    <x v="1"/>
  </r>
  <r>
    <n v="254"/>
    <x v="10"/>
    <s v="Ahmed Qureshi"/>
    <n v="58"/>
    <x v="0"/>
    <x v="1"/>
    <x v="159"/>
    <d v="2023-10-11T00:00:00"/>
    <n v="-107"/>
    <x v="1"/>
    <n v="15517"/>
    <x v="1"/>
    <x v="1"/>
    <n v="175"/>
    <n v="55"/>
    <n v="39649013082"/>
    <x v="3"/>
    <x v="3"/>
  </r>
  <r>
    <n v="255"/>
    <x v="9"/>
    <s v="Sara Butt"/>
    <n v="45"/>
    <x v="2"/>
    <x v="1"/>
    <x v="103"/>
    <d v="2023-05-08T00:00:00"/>
    <n v="46"/>
    <x v="5"/>
    <n v="205651"/>
    <x v="0"/>
    <x v="5"/>
    <n v="143"/>
    <n v="61"/>
    <n v="33295771964"/>
    <x v="6"/>
    <x v="1"/>
  </r>
  <r>
    <n v="256"/>
    <x v="9"/>
    <s v="Erum Sheikh"/>
    <n v="94"/>
    <x v="0"/>
    <x v="1"/>
    <x v="160"/>
    <d v="2023-09-28T00:00:00"/>
    <n v="-24"/>
    <x v="4"/>
    <n v="327585"/>
    <x v="0"/>
    <x v="5"/>
    <n v="195"/>
    <n v="110"/>
    <n v="39336489362"/>
    <x v="3"/>
    <x v="3"/>
  </r>
  <r>
    <n v="257"/>
    <x v="1"/>
    <s v="Bushra Abbasi"/>
    <n v="96"/>
    <x v="0"/>
    <x v="1"/>
    <x v="161"/>
    <d v="2023-10-14T00:00:00"/>
    <n v="-2"/>
    <x v="3"/>
    <n v="72172"/>
    <x v="1"/>
    <x v="5"/>
    <n v="183"/>
    <n v="105"/>
    <n v="31026021115"/>
    <x v="3"/>
    <x v="3"/>
  </r>
  <r>
    <n v="258"/>
    <x v="2"/>
    <s v="Amina Ansari"/>
    <n v="100"/>
    <x v="0"/>
    <x v="0"/>
    <x v="5"/>
    <d v="2023-09-21T00:00:00"/>
    <n v="-155"/>
    <x v="0"/>
    <n v="84170"/>
    <x v="0"/>
    <x v="3"/>
    <n v="141"/>
    <n v="61"/>
    <n v="37482758945"/>
    <x v="3"/>
    <x v="3"/>
  </r>
  <r>
    <n v="259"/>
    <x v="12"/>
    <s v="Rabia Butt"/>
    <n v="37"/>
    <x v="2"/>
    <x v="0"/>
    <x v="53"/>
    <d v="2023-08-12T00:00:00"/>
    <n v="-85"/>
    <x v="1"/>
    <n v="483597"/>
    <x v="0"/>
    <x v="5"/>
    <n v="162"/>
    <n v="80"/>
    <n v="35186166888"/>
    <x v="2"/>
    <x v="2"/>
  </r>
  <r>
    <n v="260"/>
    <x v="5"/>
    <s v="Khadija Syed"/>
    <n v="44"/>
    <x v="2"/>
    <x v="1"/>
    <x v="153"/>
    <d v="2023-10-27T00:00:00"/>
    <n v="-239"/>
    <x v="4"/>
    <n v="197683"/>
    <x v="1"/>
    <x v="2"/>
    <n v="171"/>
    <n v="91"/>
    <n v="38925023320"/>
    <x v="0"/>
    <x v="0"/>
  </r>
  <r>
    <n v="261"/>
    <x v="6"/>
    <s v="Noman Gilani"/>
    <n v="15"/>
    <x v="1"/>
    <x v="0"/>
    <x v="162"/>
    <d v="2023-11-15T00:00:00"/>
    <n v="-198"/>
    <x v="3"/>
    <n v="216087"/>
    <x v="0"/>
    <x v="3"/>
    <n v="141"/>
    <n v="91"/>
    <n v="31851850737"/>
    <x v="1"/>
    <x v="1"/>
  </r>
  <r>
    <n v="262"/>
    <x v="11"/>
    <s v="Mahnoor Zahid"/>
    <n v="12"/>
    <x v="4"/>
    <x v="1"/>
    <x v="76"/>
    <d v="2023-05-09T00:00:00"/>
    <n v="-108"/>
    <x v="0"/>
    <n v="319757"/>
    <x v="1"/>
    <x v="5"/>
    <n v="179"/>
    <n v="116"/>
    <n v="31816889503"/>
    <x v="3"/>
    <x v="3"/>
  </r>
  <r>
    <n v="263"/>
    <x v="11"/>
    <s v="Sana Tariq"/>
    <n v="97"/>
    <x v="0"/>
    <x v="1"/>
    <x v="163"/>
    <d v="2023-11-12T00:00:00"/>
    <n v="-210"/>
    <x v="4"/>
    <n v="63931"/>
    <x v="0"/>
    <x v="0"/>
    <n v="188"/>
    <n v="56"/>
    <n v="38218694757"/>
    <x v="5"/>
    <x v="1"/>
  </r>
  <r>
    <n v="264"/>
    <x v="8"/>
    <s v="Ahmed Raja"/>
    <n v="67"/>
    <x v="0"/>
    <x v="0"/>
    <x v="164"/>
    <d v="2023-12-27T00:00:00"/>
    <n v="5"/>
    <x v="3"/>
    <n v="348048"/>
    <x v="0"/>
    <x v="4"/>
    <n v="170"/>
    <n v="41"/>
    <n v="33060547512"/>
    <x v="3"/>
    <x v="3"/>
  </r>
  <r>
    <n v="265"/>
    <x v="10"/>
    <s v="Ibrahim Syed"/>
    <n v="4"/>
    <x v="4"/>
    <x v="0"/>
    <x v="38"/>
    <d v="2023-07-20T00:00:00"/>
    <n v="-59"/>
    <x v="1"/>
    <n v="104328"/>
    <x v="0"/>
    <x v="7"/>
    <n v="146"/>
    <n v="88"/>
    <n v="38373908113"/>
    <x v="0"/>
    <x v="0"/>
  </r>
  <r>
    <n v="266"/>
    <x v="12"/>
    <s v="Hassan Ashraf"/>
    <n v="38"/>
    <x v="2"/>
    <x v="1"/>
    <x v="125"/>
    <d v="2023-10-25T00:00:00"/>
    <n v="154"/>
    <x v="3"/>
    <n v="384664"/>
    <x v="1"/>
    <x v="2"/>
    <n v="174"/>
    <n v="80"/>
    <n v="34450943782"/>
    <x v="2"/>
    <x v="2"/>
  </r>
  <r>
    <n v="267"/>
    <x v="5"/>
    <s v="Asad Niazi"/>
    <n v="72"/>
    <x v="0"/>
    <x v="0"/>
    <x v="165"/>
    <d v="2023-02-18T00:00:00"/>
    <n v="-45"/>
    <x v="2"/>
    <n v="347118"/>
    <x v="1"/>
    <x v="6"/>
    <n v="162"/>
    <n v="116"/>
    <n v="34968451658"/>
    <x v="3"/>
    <x v="3"/>
  </r>
  <r>
    <n v="268"/>
    <x v="13"/>
    <s v="Asad Farooqi"/>
    <n v="82"/>
    <x v="0"/>
    <x v="0"/>
    <x v="40"/>
    <d v="2023-08-13T00:00:00"/>
    <n v="129"/>
    <x v="1"/>
    <n v="307844"/>
    <x v="1"/>
    <x v="0"/>
    <n v="158"/>
    <n v="50"/>
    <n v="39752711227"/>
    <x v="5"/>
    <x v="1"/>
  </r>
  <r>
    <n v="269"/>
    <x v="13"/>
    <s v="Fahad Raja"/>
    <n v="68"/>
    <x v="0"/>
    <x v="1"/>
    <x v="112"/>
    <d v="2023-09-02T00:00:00"/>
    <n v="187"/>
    <x v="3"/>
    <n v="162984"/>
    <x v="0"/>
    <x v="2"/>
    <n v="158"/>
    <n v="99"/>
    <n v="34331608986"/>
    <x v="2"/>
    <x v="2"/>
  </r>
  <r>
    <n v="270"/>
    <x v="14"/>
    <s v="Amina Hashmi"/>
    <n v="92"/>
    <x v="0"/>
    <x v="1"/>
    <x v="141"/>
    <d v="2023-04-07T00:00:00"/>
    <n v="-30"/>
    <x v="1"/>
    <n v="107458"/>
    <x v="1"/>
    <x v="6"/>
    <n v="163"/>
    <n v="120"/>
    <n v="32230344348"/>
    <x v="2"/>
    <x v="2"/>
  </r>
  <r>
    <n v="271"/>
    <x v="4"/>
    <s v="Iqra Chaudhry"/>
    <n v="93"/>
    <x v="0"/>
    <x v="0"/>
    <x v="14"/>
    <d v="2023-09-23T00:00:00"/>
    <n v="34"/>
    <x v="0"/>
    <n v="158916"/>
    <x v="1"/>
    <x v="7"/>
    <n v="159"/>
    <n v="61"/>
    <n v="36491266891"/>
    <x v="2"/>
    <x v="2"/>
  </r>
  <r>
    <n v="272"/>
    <x v="8"/>
    <s v="Khadija Jafri"/>
    <n v="13"/>
    <x v="1"/>
    <x v="0"/>
    <x v="130"/>
    <d v="2023-11-12T00:00:00"/>
    <n v="87"/>
    <x v="1"/>
    <n v="447394"/>
    <x v="0"/>
    <x v="1"/>
    <n v="193"/>
    <n v="104"/>
    <n v="31239983781"/>
    <x v="0"/>
    <x v="0"/>
  </r>
  <r>
    <n v="273"/>
    <x v="11"/>
    <s v="Ibrahim Mughal"/>
    <n v="85"/>
    <x v="0"/>
    <x v="0"/>
    <x v="44"/>
    <d v="2023-07-21T00:00:00"/>
    <n v="-178"/>
    <x v="0"/>
    <n v="62936"/>
    <x v="1"/>
    <x v="0"/>
    <n v="187"/>
    <n v="79"/>
    <n v="33382436727"/>
    <x v="0"/>
    <x v="0"/>
  </r>
  <r>
    <n v="274"/>
    <x v="7"/>
    <s v="Ali Syed"/>
    <n v="18"/>
    <x v="1"/>
    <x v="0"/>
    <x v="36"/>
    <d v="2023-09-23T00:00:00"/>
    <n v="224"/>
    <x v="4"/>
    <n v="404416"/>
    <x v="1"/>
    <x v="2"/>
    <n v="189"/>
    <n v="47"/>
    <n v="36459067766"/>
    <x v="2"/>
    <x v="2"/>
  </r>
  <r>
    <n v="275"/>
    <x v="10"/>
    <s v="Aisha Sheikh"/>
    <n v="94"/>
    <x v="0"/>
    <x v="0"/>
    <x v="82"/>
    <d v="2023-07-09T00:00:00"/>
    <n v="-176"/>
    <x v="0"/>
    <n v="154443"/>
    <x v="1"/>
    <x v="6"/>
    <n v="155"/>
    <n v="62"/>
    <n v="34277835233"/>
    <x v="3"/>
    <x v="3"/>
  </r>
  <r>
    <n v="276"/>
    <x v="9"/>
    <s v="Asad Butt"/>
    <n v="71"/>
    <x v="0"/>
    <x v="0"/>
    <x v="27"/>
    <d v="2023-11-11T00:00:00"/>
    <n v="-188"/>
    <x v="1"/>
    <n v="291479"/>
    <x v="1"/>
    <x v="6"/>
    <n v="199"/>
    <n v="61"/>
    <n v="38967571854"/>
    <x v="3"/>
    <x v="3"/>
  </r>
  <r>
    <n v="277"/>
    <x v="5"/>
    <s v="Khadija Qureshi"/>
    <n v="93"/>
    <x v="0"/>
    <x v="0"/>
    <x v="156"/>
    <d v="2023-11-10T00:00:00"/>
    <n v="123"/>
    <x v="5"/>
    <n v="457855"/>
    <x v="0"/>
    <x v="0"/>
    <n v="160"/>
    <n v="87"/>
    <n v="36637831693"/>
    <x v="0"/>
    <x v="0"/>
  </r>
  <r>
    <n v="278"/>
    <x v="4"/>
    <s v="Daniyal Gilani"/>
    <n v="71"/>
    <x v="0"/>
    <x v="0"/>
    <x v="75"/>
    <d v="2023-08-14T00:00:00"/>
    <n v="-183"/>
    <x v="3"/>
    <n v="108726"/>
    <x v="1"/>
    <x v="1"/>
    <n v="149"/>
    <n v="78"/>
    <n v="37241455693"/>
    <x v="2"/>
    <x v="2"/>
  </r>
  <r>
    <n v="279"/>
    <x v="10"/>
    <s v="Sara Siddiqui"/>
    <n v="75"/>
    <x v="0"/>
    <x v="0"/>
    <x v="45"/>
    <d v="2023-01-15T00:00:00"/>
    <n v="3"/>
    <x v="4"/>
    <n v="402439"/>
    <x v="1"/>
    <x v="3"/>
    <n v="166"/>
    <n v="66"/>
    <n v="37587501470"/>
    <x v="3"/>
    <x v="3"/>
  </r>
  <r>
    <n v="280"/>
    <x v="5"/>
    <s v="Usman Kazmi"/>
    <n v="10"/>
    <x v="4"/>
    <x v="1"/>
    <x v="63"/>
    <d v="2023-12-06T00:00:00"/>
    <n v="300"/>
    <x v="3"/>
    <n v="331781"/>
    <x v="1"/>
    <x v="2"/>
    <n v="177"/>
    <n v="51"/>
    <n v="37437622579"/>
    <x v="0"/>
    <x v="0"/>
  </r>
  <r>
    <n v="281"/>
    <x v="8"/>
    <s v="Bushra Jafri"/>
    <n v="81"/>
    <x v="0"/>
    <x v="0"/>
    <x v="41"/>
    <d v="2023-05-22T00:00:00"/>
    <n v="135"/>
    <x v="1"/>
    <n v="282244"/>
    <x v="0"/>
    <x v="7"/>
    <n v="143"/>
    <n v="51"/>
    <n v="33190095087"/>
    <x v="2"/>
    <x v="2"/>
  </r>
  <r>
    <n v="282"/>
    <x v="3"/>
    <s v="Noman Farooqi"/>
    <n v="42"/>
    <x v="2"/>
    <x v="1"/>
    <x v="166"/>
    <d v="2023-09-20T00:00:00"/>
    <n v="-54"/>
    <x v="0"/>
    <n v="317120"/>
    <x v="0"/>
    <x v="5"/>
    <n v="179"/>
    <n v="45"/>
    <n v="37948775016"/>
    <x v="0"/>
    <x v="0"/>
  </r>
  <r>
    <n v="283"/>
    <x v="8"/>
    <s v="Aisha Butt"/>
    <n v="86"/>
    <x v="0"/>
    <x v="0"/>
    <x v="74"/>
    <d v="2023-07-05T00:00:00"/>
    <n v="84"/>
    <x v="5"/>
    <n v="40924"/>
    <x v="0"/>
    <x v="5"/>
    <n v="149"/>
    <n v="113"/>
    <n v="31697935091"/>
    <x v="2"/>
    <x v="2"/>
  </r>
  <r>
    <n v="284"/>
    <x v="3"/>
    <s v="Khadija Kazmi"/>
    <n v="98"/>
    <x v="0"/>
    <x v="1"/>
    <x v="6"/>
    <d v="2023-09-19T00:00:00"/>
    <n v="-207"/>
    <x v="1"/>
    <n v="298420"/>
    <x v="1"/>
    <x v="1"/>
    <n v="150"/>
    <n v="112"/>
    <n v="31927011766"/>
    <x v="3"/>
    <x v="3"/>
  </r>
  <r>
    <n v="285"/>
    <x v="14"/>
    <s v="Sana Ansari"/>
    <n v="12"/>
    <x v="4"/>
    <x v="0"/>
    <x v="167"/>
    <d v="2023-10-26T00:00:00"/>
    <n v="236"/>
    <x v="1"/>
    <n v="198772"/>
    <x v="1"/>
    <x v="2"/>
    <n v="184"/>
    <n v="48"/>
    <n v="32687761029"/>
    <x v="3"/>
    <x v="3"/>
  </r>
  <r>
    <n v="286"/>
    <x v="13"/>
    <s v="Fahad Zahid"/>
    <n v="79"/>
    <x v="0"/>
    <x v="0"/>
    <x v="77"/>
    <d v="2023-06-22T00:00:00"/>
    <n v="-157"/>
    <x v="3"/>
    <n v="226120"/>
    <x v="1"/>
    <x v="2"/>
    <n v="153"/>
    <n v="40"/>
    <n v="39583555285"/>
    <x v="7"/>
    <x v="1"/>
  </r>
  <r>
    <n v="287"/>
    <x v="0"/>
    <s v="Usman Ashraf"/>
    <n v="85"/>
    <x v="0"/>
    <x v="1"/>
    <x v="102"/>
    <d v="2023-03-21T00:00:00"/>
    <n v="-67"/>
    <x v="1"/>
    <n v="460396"/>
    <x v="1"/>
    <x v="5"/>
    <n v="145"/>
    <n v="81"/>
    <n v="37068019383"/>
    <x v="6"/>
    <x v="1"/>
  </r>
  <r>
    <n v="288"/>
    <x v="0"/>
    <s v="Erum Malik"/>
    <n v="47"/>
    <x v="0"/>
    <x v="1"/>
    <x v="11"/>
    <d v="2023-10-15T00:00:00"/>
    <n v="131"/>
    <x v="3"/>
    <n v="228106"/>
    <x v="0"/>
    <x v="2"/>
    <n v="167"/>
    <n v="88"/>
    <n v="32904136872"/>
    <x v="3"/>
    <x v="3"/>
  </r>
  <r>
    <n v="289"/>
    <x v="9"/>
    <s v="Ibrahim Gilani"/>
    <n v="13"/>
    <x v="1"/>
    <x v="0"/>
    <x v="109"/>
    <d v="2023-12-12T00:00:00"/>
    <n v="-249"/>
    <x v="5"/>
    <n v="316835"/>
    <x v="1"/>
    <x v="7"/>
    <n v="140"/>
    <n v="76"/>
    <n v="32558080242"/>
    <x v="0"/>
    <x v="0"/>
  </r>
  <r>
    <n v="290"/>
    <x v="5"/>
    <s v="Erum Abbasi"/>
    <n v="27"/>
    <x v="3"/>
    <x v="0"/>
    <x v="115"/>
    <d v="2023-12-06T00:00:00"/>
    <n v="225"/>
    <x v="3"/>
    <n v="477305"/>
    <x v="1"/>
    <x v="1"/>
    <n v="140"/>
    <n v="60"/>
    <n v="32507803410"/>
    <x v="2"/>
    <x v="2"/>
  </r>
  <r>
    <n v="291"/>
    <x v="13"/>
    <s v="Fahad Shah"/>
    <n v="97"/>
    <x v="0"/>
    <x v="1"/>
    <x v="2"/>
    <d v="2023-12-06T00:00:00"/>
    <n v="-335"/>
    <x v="1"/>
    <n v="343857"/>
    <x v="0"/>
    <x v="0"/>
    <n v="179"/>
    <n v="117"/>
    <n v="36590580427"/>
    <x v="0"/>
    <x v="0"/>
  </r>
  <r>
    <n v="292"/>
    <x v="4"/>
    <s v="Hira Qureshi"/>
    <n v="42"/>
    <x v="2"/>
    <x v="1"/>
    <x v="136"/>
    <d v="2023-05-13T00:00:00"/>
    <n v="55"/>
    <x v="2"/>
    <n v="379206"/>
    <x v="1"/>
    <x v="7"/>
    <n v="144"/>
    <n v="70"/>
    <n v="37868044306"/>
    <x v="2"/>
    <x v="2"/>
  </r>
  <r>
    <n v="293"/>
    <x v="5"/>
    <s v="Iqra Kazmi"/>
    <n v="42"/>
    <x v="2"/>
    <x v="1"/>
    <x v="15"/>
    <d v="2023-09-02T00:00:00"/>
    <n v="-40"/>
    <x v="2"/>
    <n v="321792"/>
    <x v="1"/>
    <x v="2"/>
    <n v="145"/>
    <n v="100"/>
    <n v="32364829549"/>
    <x v="0"/>
    <x v="0"/>
  </r>
  <r>
    <n v="294"/>
    <x v="11"/>
    <s v="Hassan Gilani"/>
    <n v="59"/>
    <x v="0"/>
    <x v="0"/>
    <x v="140"/>
    <d v="2023-11-02T00:00:00"/>
    <n v="147"/>
    <x v="5"/>
    <n v="402147"/>
    <x v="0"/>
    <x v="6"/>
    <n v="164"/>
    <n v="84"/>
    <n v="34683171252"/>
    <x v="3"/>
    <x v="1"/>
  </r>
  <r>
    <n v="295"/>
    <x v="4"/>
    <s v="Rabia Malik"/>
    <n v="66"/>
    <x v="0"/>
    <x v="1"/>
    <x v="158"/>
    <d v="2023-05-24T00:00:00"/>
    <n v="58"/>
    <x v="2"/>
    <n v="255246"/>
    <x v="0"/>
    <x v="5"/>
    <n v="157"/>
    <n v="55"/>
    <n v="39439357940"/>
    <x v="2"/>
    <x v="2"/>
  </r>
  <r>
    <n v="296"/>
    <x v="4"/>
    <s v="Maryam Malik"/>
    <n v="74"/>
    <x v="0"/>
    <x v="0"/>
    <x v="57"/>
    <d v="2023-11-06T00:00:00"/>
    <n v="-138"/>
    <x v="4"/>
    <n v="412879"/>
    <x v="1"/>
    <x v="2"/>
    <n v="147"/>
    <n v="57"/>
    <n v="34923668030"/>
    <x v="0"/>
    <x v="1"/>
  </r>
  <r>
    <n v="297"/>
    <x v="1"/>
    <s v="Noman Jafri"/>
    <n v="5"/>
    <x v="4"/>
    <x v="0"/>
    <x v="35"/>
    <d v="2023-12-24T00:00:00"/>
    <n v="-166"/>
    <x v="2"/>
    <n v="373042"/>
    <x v="1"/>
    <x v="0"/>
    <n v="179"/>
    <n v="63"/>
    <n v="36646825965"/>
    <x v="2"/>
    <x v="2"/>
  </r>
  <r>
    <n v="298"/>
    <x v="4"/>
    <s v="Ali Shah"/>
    <n v="28"/>
    <x v="3"/>
    <x v="0"/>
    <x v="51"/>
    <d v="2023-11-09T00:00:00"/>
    <n v="119"/>
    <x v="1"/>
    <n v="55034"/>
    <x v="0"/>
    <x v="7"/>
    <n v="177"/>
    <n v="102"/>
    <n v="33217103205"/>
    <x v="3"/>
    <x v="3"/>
  </r>
  <r>
    <n v="299"/>
    <x v="2"/>
    <s v="Ali Syed"/>
    <n v="8"/>
    <x v="4"/>
    <x v="0"/>
    <x v="132"/>
    <d v="2023-07-07T00:00:00"/>
    <n v="105"/>
    <x v="4"/>
    <n v="320849"/>
    <x v="0"/>
    <x v="1"/>
    <n v="150"/>
    <n v="53"/>
    <n v="31146816122"/>
    <x v="0"/>
    <x v="0"/>
  </r>
  <r>
    <n v="300"/>
    <x v="7"/>
    <s v="Fatima Kazmi"/>
    <n v="21"/>
    <x v="3"/>
    <x v="0"/>
    <x v="168"/>
    <d v="2023-08-15T00:00:00"/>
    <n v="-45"/>
    <x v="4"/>
    <n v="492160"/>
    <x v="1"/>
    <x v="1"/>
    <n v="178"/>
    <n v="52"/>
    <n v="32998603398"/>
    <x v="2"/>
    <x v="2"/>
  </r>
  <r>
    <n v="301"/>
    <x v="7"/>
    <s v="Hira Hashmi"/>
    <n v="43"/>
    <x v="2"/>
    <x v="1"/>
    <x v="169"/>
    <d v="2023-11-25T00:00:00"/>
    <n v="-127"/>
    <x v="5"/>
    <n v="36009"/>
    <x v="1"/>
    <x v="1"/>
    <n v="161"/>
    <n v="102"/>
    <n v="34970868543"/>
    <x v="2"/>
    <x v="1"/>
  </r>
  <r>
    <n v="302"/>
    <x v="11"/>
    <s v="Rabia Shah"/>
    <n v="81"/>
    <x v="0"/>
    <x v="0"/>
    <x v="62"/>
    <d v="2023-11-12T00:00:00"/>
    <n v="213"/>
    <x v="4"/>
    <n v="456354"/>
    <x v="1"/>
    <x v="1"/>
    <n v="186"/>
    <n v="99"/>
    <n v="33379975742"/>
    <x v="2"/>
    <x v="2"/>
  </r>
  <r>
    <n v="303"/>
    <x v="0"/>
    <s v="Asad Malik"/>
    <n v="40"/>
    <x v="2"/>
    <x v="0"/>
    <x v="170"/>
    <d v="2023-09-17T00:00:00"/>
    <n v="23"/>
    <x v="4"/>
    <n v="292287"/>
    <x v="0"/>
    <x v="5"/>
    <n v="168"/>
    <n v="60"/>
    <n v="33730480971"/>
    <x v="2"/>
    <x v="2"/>
  </r>
  <r>
    <n v="304"/>
    <x v="0"/>
    <s v="Erum Rehman"/>
    <n v="35"/>
    <x v="2"/>
    <x v="1"/>
    <x v="6"/>
    <d v="2023-08-01T00:00:00"/>
    <n v="158"/>
    <x v="5"/>
    <n v="158912"/>
    <x v="0"/>
    <x v="7"/>
    <n v="196"/>
    <n v="82"/>
    <n v="31354527641"/>
    <x v="0"/>
    <x v="0"/>
  </r>
  <r>
    <n v="305"/>
    <x v="4"/>
    <s v="Maryam Hussain"/>
    <n v="92"/>
    <x v="0"/>
    <x v="1"/>
    <x v="47"/>
    <d v="2023-12-14T00:00:00"/>
    <n v="-253"/>
    <x v="4"/>
    <n v="438059"/>
    <x v="0"/>
    <x v="5"/>
    <n v="194"/>
    <n v="73"/>
    <n v="34972046308"/>
    <x v="0"/>
    <x v="0"/>
  </r>
  <r>
    <n v="306"/>
    <x v="3"/>
    <s v="Iqra Hashmi"/>
    <n v="40"/>
    <x v="2"/>
    <x v="1"/>
    <x v="171"/>
    <d v="2023-02-12T00:00:00"/>
    <n v="28"/>
    <x v="1"/>
    <n v="331958"/>
    <x v="0"/>
    <x v="0"/>
    <n v="144"/>
    <n v="49"/>
    <n v="36051029550"/>
    <x v="3"/>
    <x v="3"/>
  </r>
  <r>
    <n v="307"/>
    <x v="9"/>
    <s v="Junaid Tariq"/>
    <n v="11"/>
    <x v="4"/>
    <x v="0"/>
    <x v="172"/>
    <d v="2023-07-21T00:00:00"/>
    <n v="167"/>
    <x v="2"/>
    <n v="170968"/>
    <x v="1"/>
    <x v="1"/>
    <n v="141"/>
    <n v="81"/>
    <n v="32616203470"/>
    <x v="0"/>
    <x v="1"/>
  </r>
  <r>
    <n v="308"/>
    <x v="14"/>
    <s v="Sadia Rehman"/>
    <n v="48"/>
    <x v="0"/>
    <x v="0"/>
    <x v="81"/>
    <d v="2023-10-09T00:00:00"/>
    <n v="54"/>
    <x v="5"/>
    <n v="157573"/>
    <x v="0"/>
    <x v="5"/>
    <n v="158"/>
    <n v="48"/>
    <n v="39945852593"/>
    <x v="0"/>
    <x v="0"/>
  </r>
  <r>
    <n v="309"/>
    <x v="14"/>
    <s v="Noman Ashraf"/>
    <n v="9"/>
    <x v="4"/>
    <x v="1"/>
    <x v="144"/>
    <d v="2023-12-20T00:00:00"/>
    <n v="-320"/>
    <x v="2"/>
    <n v="159888"/>
    <x v="1"/>
    <x v="5"/>
    <n v="187"/>
    <n v="50"/>
    <n v="32088059623"/>
    <x v="2"/>
    <x v="2"/>
  </r>
  <r>
    <n v="310"/>
    <x v="10"/>
    <s v="Ali Ansari"/>
    <n v="25"/>
    <x v="3"/>
    <x v="0"/>
    <x v="173"/>
    <d v="2023-11-27T00:00:00"/>
    <n v="-104"/>
    <x v="3"/>
    <n v="490812"/>
    <x v="0"/>
    <x v="3"/>
    <n v="144"/>
    <n v="51"/>
    <n v="38262800969"/>
    <x v="3"/>
    <x v="1"/>
  </r>
  <r>
    <n v="311"/>
    <x v="1"/>
    <s v="Hira Shah"/>
    <n v="14"/>
    <x v="1"/>
    <x v="0"/>
    <x v="157"/>
    <d v="2023-05-10T00:00:00"/>
    <n v="1"/>
    <x v="4"/>
    <n v="66680"/>
    <x v="0"/>
    <x v="2"/>
    <n v="194"/>
    <n v="44"/>
    <n v="38272762446"/>
    <x v="0"/>
    <x v="0"/>
  </r>
  <r>
    <n v="312"/>
    <x v="3"/>
    <s v="Hira Hussain"/>
    <n v="70"/>
    <x v="0"/>
    <x v="1"/>
    <x v="30"/>
    <d v="2023-05-26T00:00:00"/>
    <n v="21"/>
    <x v="3"/>
    <n v="310500"/>
    <x v="0"/>
    <x v="7"/>
    <n v="181"/>
    <n v="114"/>
    <n v="36552491560"/>
    <x v="2"/>
    <x v="2"/>
  </r>
  <r>
    <n v="313"/>
    <x v="14"/>
    <s v="Junaid Siddiqui"/>
    <n v="28"/>
    <x v="3"/>
    <x v="1"/>
    <x v="174"/>
    <d v="2023-11-17T00:00:00"/>
    <n v="-132"/>
    <x v="3"/>
    <n v="69479"/>
    <x v="0"/>
    <x v="2"/>
    <n v="182"/>
    <n v="65"/>
    <n v="31058486856"/>
    <x v="3"/>
    <x v="3"/>
  </r>
  <r>
    <n v="314"/>
    <x v="3"/>
    <s v="Usman Chaudhry"/>
    <n v="72"/>
    <x v="0"/>
    <x v="1"/>
    <x v="175"/>
    <d v="2023-09-17T00:00:00"/>
    <n v="-89"/>
    <x v="2"/>
    <n v="64550"/>
    <x v="1"/>
    <x v="7"/>
    <n v="169"/>
    <n v="48"/>
    <n v="36871413652"/>
    <x v="1"/>
    <x v="1"/>
  </r>
  <r>
    <n v="315"/>
    <x v="8"/>
    <s v="Rabia Abbasi"/>
    <n v="91"/>
    <x v="0"/>
    <x v="1"/>
    <x v="122"/>
    <d v="2023-10-15T00:00:00"/>
    <n v="-75"/>
    <x v="0"/>
    <n v="316281"/>
    <x v="1"/>
    <x v="1"/>
    <n v="150"/>
    <n v="49"/>
    <n v="32864953135"/>
    <x v="4"/>
    <x v="1"/>
  </r>
  <r>
    <n v="316"/>
    <x v="0"/>
    <s v="Bushra Mughal"/>
    <n v="90"/>
    <x v="0"/>
    <x v="0"/>
    <x v="31"/>
    <d v="2023-12-09T00:00:00"/>
    <n v="-340"/>
    <x v="1"/>
    <n v="208128"/>
    <x v="0"/>
    <x v="5"/>
    <n v="161"/>
    <n v="74"/>
    <n v="39836296819"/>
    <x v="2"/>
    <x v="2"/>
  </r>
  <r>
    <n v="317"/>
    <x v="9"/>
    <s v="Fatima Abbasi"/>
    <n v="96"/>
    <x v="0"/>
    <x v="0"/>
    <x v="112"/>
    <d v="2023-11-07T00:00:00"/>
    <n v="253"/>
    <x v="2"/>
    <n v="354892"/>
    <x v="0"/>
    <x v="3"/>
    <n v="186"/>
    <n v="111"/>
    <n v="31719937029"/>
    <x v="3"/>
    <x v="3"/>
  </r>
  <r>
    <n v="318"/>
    <x v="13"/>
    <s v="Iqra Gilani"/>
    <n v="30"/>
    <x v="3"/>
    <x v="1"/>
    <x v="176"/>
    <d v="2023-09-21T00:00:00"/>
    <n v="-110"/>
    <x v="4"/>
    <n v="211220"/>
    <x v="1"/>
    <x v="5"/>
    <n v="164"/>
    <n v="114"/>
    <n v="33692880957"/>
    <x v="3"/>
    <x v="3"/>
  </r>
  <r>
    <n v="319"/>
    <x v="2"/>
    <s v="Sadia Chaudhry"/>
    <n v="47"/>
    <x v="0"/>
    <x v="0"/>
    <x v="74"/>
    <d v="2023-08-03T00:00:00"/>
    <n v="113"/>
    <x v="2"/>
    <n v="259571"/>
    <x v="0"/>
    <x v="5"/>
    <n v="180"/>
    <n v="93"/>
    <n v="39201825928"/>
    <x v="1"/>
    <x v="1"/>
  </r>
  <r>
    <n v="320"/>
    <x v="8"/>
    <s v="Daniyal Raja"/>
    <n v="45"/>
    <x v="2"/>
    <x v="1"/>
    <x v="70"/>
    <d v="2023-05-05T00:00:00"/>
    <n v="-50"/>
    <x v="3"/>
    <n v="222258"/>
    <x v="1"/>
    <x v="7"/>
    <n v="150"/>
    <n v="61"/>
    <n v="38291789415"/>
    <x v="0"/>
    <x v="1"/>
  </r>
  <r>
    <n v="321"/>
    <x v="2"/>
    <s v="Khadija Gilani"/>
    <n v="18"/>
    <x v="1"/>
    <x v="0"/>
    <x v="37"/>
    <d v="2023-08-02T00:00:00"/>
    <n v="15"/>
    <x v="0"/>
    <n v="264073"/>
    <x v="1"/>
    <x v="1"/>
    <n v="167"/>
    <n v="76"/>
    <n v="36528980398"/>
    <x v="3"/>
    <x v="3"/>
  </r>
  <r>
    <n v="322"/>
    <x v="4"/>
    <s v="Aisha Raja"/>
    <n v="42"/>
    <x v="2"/>
    <x v="0"/>
    <x v="143"/>
    <d v="2023-10-05T00:00:00"/>
    <n v="135"/>
    <x v="4"/>
    <n v="471710"/>
    <x v="0"/>
    <x v="6"/>
    <n v="149"/>
    <n v="83"/>
    <n v="39451884416"/>
    <x v="3"/>
    <x v="3"/>
  </r>
  <r>
    <n v="323"/>
    <x v="6"/>
    <s v="Noman Rehman"/>
    <n v="64"/>
    <x v="0"/>
    <x v="0"/>
    <x v="55"/>
    <d v="2023-11-10T00:00:00"/>
    <n v="-268"/>
    <x v="1"/>
    <n v="498886"/>
    <x v="0"/>
    <x v="6"/>
    <n v="195"/>
    <n v="103"/>
    <n v="31410957397"/>
    <x v="0"/>
    <x v="0"/>
  </r>
  <r>
    <n v="324"/>
    <x v="5"/>
    <s v="Usman Butt"/>
    <n v="52"/>
    <x v="0"/>
    <x v="1"/>
    <x v="134"/>
    <d v="2023-11-28T00:00:00"/>
    <n v="195"/>
    <x v="3"/>
    <n v="246149"/>
    <x v="1"/>
    <x v="5"/>
    <n v="180"/>
    <n v="106"/>
    <n v="32252340448"/>
    <x v="7"/>
    <x v="1"/>
  </r>
  <r>
    <n v="325"/>
    <x v="7"/>
    <s v="Amina Abbasi"/>
    <n v="77"/>
    <x v="0"/>
    <x v="1"/>
    <x v="47"/>
    <d v="2023-05-23T00:00:00"/>
    <n v="48"/>
    <x v="3"/>
    <n v="86160"/>
    <x v="0"/>
    <x v="7"/>
    <n v="168"/>
    <n v="89"/>
    <n v="33421252702"/>
    <x v="2"/>
    <x v="2"/>
  </r>
  <r>
    <n v="326"/>
    <x v="14"/>
    <s v="Sara Qureshi"/>
    <n v="99"/>
    <x v="0"/>
    <x v="1"/>
    <x v="177"/>
    <d v="2023-07-08T00:00:00"/>
    <n v="142"/>
    <x v="5"/>
    <n v="293097"/>
    <x v="0"/>
    <x v="1"/>
    <n v="155"/>
    <n v="47"/>
    <n v="35077373954"/>
    <x v="2"/>
    <x v="2"/>
  </r>
  <r>
    <n v="327"/>
    <x v="2"/>
    <s v="Maryam Kazmi"/>
    <n v="90"/>
    <x v="0"/>
    <x v="1"/>
    <x v="103"/>
    <d v="2023-04-20T00:00:00"/>
    <n v="28"/>
    <x v="5"/>
    <n v="190568"/>
    <x v="1"/>
    <x v="1"/>
    <n v="188"/>
    <n v="47"/>
    <n v="32480339955"/>
    <x v="5"/>
    <x v="1"/>
  </r>
  <r>
    <n v="328"/>
    <x v="13"/>
    <s v="Sadia Zahid"/>
    <n v="98"/>
    <x v="0"/>
    <x v="0"/>
    <x v="102"/>
    <d v="2023-12-24T00:00:00"/>
    <n v="345"/>
    <x v="3"/>
    <n v="243043"/>
    <x v="0"/>
    <x v="7"/>
    <n v="185"/>
    <n v="77"/>
    <n v="35782392426"/>
    <x v="3"/>
    <x v="3"/>
  </r>
  <r>
    <n v="329"/>
    <x v="7"/>
    <s v="Ahmed Ashraf"/>
    <n v="36"/>
    <x v="2"/>
    <x v="0"/>
    <x v="178"/>
    <d v="2023-11-16T00:00:00"/>
    <n v="-122"/>
    <x v="1"/>
    <n v="490010"/>
    <x v="1"/>
    <x v="7"/>
    <n v="165"/>
    <n v="114"/>
    <n v="31362686201"/>
    <x v="6"/>
    <x v="1"/>
  </r>
  <r>
    <n v="330"/>
    <x v="8"/>
    <s v="Bushra Shah"/>
    <n v="95"/>
    <x v="0"/>
    <x v="1"/>
    <x v="179"/>
    <d v="2023-12-04T00:00:00"/>
    <n v="38"/>
    <x v="0"/>
    <n v="238971"/>
    <x v="0"/>
    <x v="0"/>
    <n v="145"/>
    <n v="46"/>
    <n v="31140338291"/>
    <x v="3"/>
    <x v="3"/>
  </r>
  <r>
    <n v="331"/>
    <x v="5"/>
    <s v="Sara Sheikh"/>
    <n v="8"/>
    <x v="4"/>
    <x v="0"/>
    <x v="152"/>
    <d v="2023-07-21T00:00:00"/>
    <n v="-7"/>
    <x v="0"/>
    <n v="376505"/>
    <x v="0"/>
    <x v="3"/>
    <n v="153"/>
    <n v="107"/>
    <n v="35912712521"/>
    <x v="2"/>
    <x v="2"/>
  </r>
  <r>
    <n v="332"/>
    <x v="11"/>
    <s v="Sadia Chaudhry"/>
    <n v="8"/>
    <x v="4"/>
    <x v="0"/>
    <x v="89"/>
    <d v="2023-10-19T00:00:00"/>
    <n v="-152"/>
    <x v="3"/>
    <n v="321700"/>
    <x v="0"/>
    <x v="2"/>
    <n v="142"/>
    <n v="83"/>
    <n v="33965210297"/>
    <x v="2"/>
    <x v="2"/>
  </r>
  <r>
    <n v="333"/>
    <x v="5"/>
    <s v="Bushra Tariq"/>
    <n v="39"/>
    <x v="2"/>
    <x v="1"/>
    <x v="6"/>
    <d v="2023-06-08T00:00:00"/>
    <n v="104"/>
    <x v="3"/>
    <n v="397077"/>
    <x v="1"/>
    <x v="1"/>
    <n v="177"/>
    <n v="111"/>
    <n v="36051012339"/>
    <x v="0"/>
    <x v="1"/>
  </r>
  <r>
    <n v="334"/>
    <x v="5"/>
    <s v="Junaid Ansari"/>
    <n v="99"/>
    <x v="0"/>
    <x v="1"/>
    <x v="80"/>
    <d v="2023-07-24T00:00:00"/>
    <n v="161"/>
    <x v="3"/>
    <n v="381848"/>
    <x v="0"/>
    <x v="2"/>
    <n v="151"/>
    <n v="88"/>
    <n v="36591226392"/>
    <x v="2"/>
    <x v="2"/>
  </r>
  <r>
    <n v="335"/>
    <x v="0"/>
    <s v="Noman Butt"/>
    <n v="24"/>
    <x v="3"/>
    <x v="1"/>
    <x v="124"/>
    <d v="2023-10-09T00:00:00"/>
    <n v="61"/>
    <x v="4"/>
    <n v="429806"/>
    <x v="0"/>
    <x v="6"/>
    <n v="194"/>
    <n v="52"/>
    <n v="37953676905"/>
    <x v="4"/>
    <x v="1"/>
  </r>
  <r>
    <n v="336"/>
    <x v="1"/>
    <s v="Ali Ansari"/>
    <n v="93"/>
    <x v="0"/>
    <x v="1"/>
    <x v="148"/>
    <d v="2023-12-23T00:00:00"/>
    <n v="-253"/>
    <x v="1"/>
    <n v="17737"/>
    <x v="1"/>
    <x v="7"/>
    <n v="165"/>
    <n v="83"/>
    <n v="39492450542"/>
    <x v="2"/>
    <x v="2"/>
  </r>
  <r>
    <n v="337"/>
    <x v="11"/>
    <s v="Fahad Hussain"/>
    <n v="71"/>
    <x v="0"/>
    <x v="0"/>
    <x v="92"/>
    <d v="2023-11-07T00:00:00"/>
    <n v="247"/>
    <x v="3"/>
    <n v="479593"/>
    <x v="0"/>
    <x v="7"/>
    <n v="165"/>
    <n v="65"/>
    <n v="34041123753"/>
    <x v="0"/>
    <x v="0"/>
  </r>
  <r>
    <n v="338"/>
    <x v="7"/>
    <s v="Iqra Hashmi"/>
    <n v="72"/>
    <x v="0"/>
    <x v="0"/>
    <x v="139"/>
    <d v="2023-10-12T00:00:00"/>
    <n v="186"/>
    <x v="0"/>
    <n v="272335"/>
    <x v="1"/>
    <x v="1"/>
    <n v="165"/>
    <n v="107"/>
    <n v="39963010262"/>
    <x v="0"/>
    <x v="0"/>
  </r>
  <r>
    <n v="339"/>
    <x v="6"/>
    <s v="Asad Rehman"/>
    <n v="38"/>
    <x v="2"/>
    <x v="0"/>
    <x v="90"/>
    <d v="2023-09-13T00:00:00"/>
    <n v="205"/>
    <x v="2"/>
    <n v="287942"/>
    <x v="0"/>
    <x v="5"/>
    <n v="169"/>
    <n v="117"/>
    <n v="34891078937"/>
    <x v="3"/>
    <x v="3"/>
  </r>
  <r>
    <n v="340"/>
    <x v="4"/>
    <s v="Saad Hussain"/>
    <n v="85"/>
    <x v="0"/>
    <x v="1"/>
    <x v="92"/>
    <d v="2023-07-15T00:00:00"/>
    <n v="-132"/>
    <x v="4"/>
    <n v="218304"/>
    <x v="0"/>
    <x v="2"/>
    <n v="147"/>
    <n v="51"/>
    <n v="32373189838"/>
    <x v="0"/>
    <x v="0"/>
  </r>
  <r>
    <n v="341"/>
    <x v="4"/>
    <s v="Ahmed Zahid"/>
    <n v="28"/>
    <x v="3"/>
    <x v="0"/>
    <x v="157"/>
    <d v="2023-08-02T00:00:00"/>
    <n v="-85"/>
    <x v="3"/>
    <n v="66508"/>
    <x v="0"/>
    <x v="4"/>
    <n v="152"/>
    <n v="94"/>
    <n v="39569149300"/>
    <x v="2"/>
    <x v="2"/>
  </r>
  <r>
    <n v="342"/>
    <x v="13"/>
    <s v="Usman Chaudhry"/>
    <n v="32"/>
    <x v="2"/>
    <x v="1"/>
    <x v="62"/>
    <d v="2023-12-28T00:00:00"/>
    <n v="-259"/>
    <x v="4"/>
    <n v="486848"/>
    <x v="0"/>
    <x v="2"/>
    <n v="192"/>
    <n v="113"/>
    <n v="38866090290"/>
    <x v="0"/>
    <x v="0"/>
  </r>
  <r>
    <n v="343"/>
    <x v="11"/>
    <s v="Hira Ashraf"/>
    <n v="44"/>
    <x v="2"/>
    <x v="1"/>
    <x v="36"/>
    <d v="2023-06-01T00:00:00"/>
    <n v="-110"/>
    <x v="4"/>
    <n v="250175"/>
    <x v="1"/>
    <x v="6"/>
    <n v="167"/>
    <n v="56"/>
    <n v="31181948605"/>
    <x v="3"/>
    <x v="3"/>
  </r>
  <r>
    <n v="344"/>
    <x v="8"/>
    <s v="Sara Kazmi"/>
    <n v="86"/>
    <x v="0"/>
    <x v="1"/>
    <x v="146"/>
    <d v="2023-10-05T00:00:00"/>
    <n v="213"/>
    <x v="3"/>
    <n v="328331"/>
    <x v="0"/>
    <x v="1"/>
    <n v="158"/>
    <n v="80"/>
    <n v="34631943173"/>
    <x v="2"/>
    <x v="2"/>
  </r>
  <r>
    <n v="345"/>
    <x v="4"/>
    <s v="Sara Hashmi"/>
    <n v="18"/>
    <x v="1"/>
    <x v="1"/>
    <x v="120"/>
    <d v="2023-09-22T00:00:00"/>
    <n v="-160"/>
    <x v="1"/>
    <n v="52294"/>
    <x v="1"/>
    <x v="2"/>
    <n v="195"/>
    <n v="90"/>
    <n v="37540765104"/>
    <x v="0"/>
    <x v="0"/>
  </r>
  <r>
    <n v="346"/>
    <x v="11"/>
    <s v="Noman Rizvi"/>
    <n v="1"/>
    <x v="4"/>
    <x v="0"/>
    <x v="180"/>
    <d v="2023-09-22T00:00:00"/>
    <n v="-50"/>
    <x v="1"/>
    <n v="245859"/>
    <x v="1"/>
    <x v="0"/>
    <n v="148"/>
    <n v="86"/>
    <n v="31629437082"/>
    <x v="0"/>
    <x v="0"/>
  </r>
  <r>
    <n v="347"/>
    <x v="4"/>
    <s v="Amina Rehman"/>
    <n v="7"/>
    <x v="4"/>
    <x v="1"/>
    <x v="75"/>
    <d v="2023-08-07T00:00:00"/>
    <n v="176"/>
    <x v="3"/>
    <n v="290777"/>
    <x v="0"/>
    <x v="2"/>
    <n v="152"/>
    <n v="60"/>
    <n v="33571304117"/>
    <x v="0"/>
    <x v="0"/>
  </r>
  <r>
    <n v="348"/>
    <x v="8"/>
    <s v="Hassan Sheikh"/>
    <n v="19"/>
    <x v="3"/>
    <x v="0"/>
    <x v="9"/>
    <d v="2023-04-10T00:00:00"/>
    <n v="-29"/>
    <x v="3"/>
    <n v="40457"/>
    <x v="0"/>
    <x v="5"/>
    <n v="162"/>
    <n v="120"/>
    <n v="37203175595"/>
    <x v="3"/>
    <x v="3"/>
  </r>
  <r>
    <n v="349"/>
    <x v="10"/>
    <s v="Ibrahim Hussain"/>
    <n v="44"/>
    <x v="2"/>
    <x v="1"/>
    <x v="5"/>
    <d v="2023-09-08T00:00:00"/>
    <n v="142"/>
    <x v="0"/>
    <n v="252173"/>
    <x v="0"/>
    <x v="7"/>
    <n v="164"/>
    <n v="45"/>
    <n v="34555748957"/>
    <x v="3"/>
    <x v="3"/>
  </r>
  <r>
    <n v="350"/>
    <x v="11"/>
    <s v="Sadia Tariq"/>
    <n v="13"/>
    <x v="1"/>
    <x v="0"/>
    <x v="181"/>
    <d v="2023-10-10T00:00:00"/>
    <n v="136"/>
    <x v="5"/>
    <n v="471768"/>
    <x v="0"/>
    <x v="2"/>
    <n v="142"/>
    <n v="88"/>
    <n v="32057223339"/>
    <x v="2"/>
    <x v="2"/>
  </r>
  <r>
    <n v="351"/>
    <x v="14"/>
    <s v="Asad Farooqi"/>
    <n v="1"/>
    <x v="4"/>
    <x v="1"/>
    <x v="87"/>
    <d v="2023-08-21T00:00:00"/>
    <n v="-171"/>
    <x v="3"/>
    <n v="407338"/>
    <x v="1"/>
    <x v="1"/>
    <n v="190"/>
    <n v="71"/>
    <n v="32761837232"/>
    <x v="2"/>
    <x v="1"/>
  </r>
  <r>
    <n v="352"/>
    <x v="11"/>
    <s v="Mahnoor Malik"/>
    <n v="35"/>
    <x v="2"/>
    <x v="1"/>
    <x v="182"/>
    <d v="2023-08-23T00:00:00"/>
    <n v="-21"/>
    <x v="5"/>
    <n v="10941"/>
    <x v="0"/>
    <x v="1"/>
    <n v="164"/>
    <n v="118"/>
    <n v="33220954012"/>
    <x v="2"/>
    <x v="2"/>
  </r>
  <r>
    <n v="353"/>
    <x v="5"/>
    <s v="Bushra Jafri"/>
    <n v="32"/>
    <x v="2"/>
    <x v="1"/>
    <x v="153"/>
    <d v="2023-08-10T00:00:00"/>
    <n v="-161"/>
    <x v="1"/>
    <n v="23649"/>
    <x v="0"/>
    <x v="7"/>
    <n v="169"/>
    <n v="56"/>
    <n v="37770080978"/>
    <x v="3"/>
    <x v="3"/>
  </r>
  <r>
    <n v="354"/>
    <x v="13"/>
    <s v="Ibrahim Shah"/>
    <n v="29"/>
    <x v="3"/>
    <x v="0"/>
    <x v="152"/>
    <d v="2023-07-17T00:00:00"/>
    <n v="3"/>
    <x v="5"/>
    <n v="486142"/>
    <x v="0"/>
    <x v="1"/>
    <n v="196"/>
    <n v="52"/>
    <n v="35919013082"/>
    <x v="2"/>
    <x v="2"/>
  </r>
  <r>
    <n v="355"/>
    <x v="13"/>
    <s v="Bushra Abbasi"/>
    <n v="12"/>
    <x v="4"/>
    <x v="1"/>
    <x v="84"/>
    <d v="2023-11-03T00:00:00"/>
    <n v="298"/>
    <x v="0"/>
    <n v="107760"/>
    <x v="0"/>
    <x v="3"/>
    <n v="148"/>
    <n v="100"/>
    <n v="33202466007"/>
    <x v="0"/>
    <x v="0"/>
  </r>
  <r>
    <n v="356"/>
    <x v="13"/>
    <s v="Junaid Shah"/>
    <n v="35"/>
    <x v="2"/>
    <x v="0"/>
    <x v="135"/>
    <d v="2023-10-03T00:00:00"/>
    <n v="183"/>
    <x v="5"/>
    <n v="498367"/>
    <x v="1"/>
    <x v="7"/>
    <n v="190"/>
    <n v="75"/>
    <n v="34066211370"/>
    <x v="7"/>
    <x v="1"/>
  </r>
  <r>
    <n v="357"/>
    <x v="2"/>
    <s v="Hassan Niazi"/>
    <n v="14"/>
    <x v="1"/>
    <x v="1"/>
    <x v="183"/>
    <d v="2023-12-22T00:00:00"/>
    <n v="48"/>
    <x v="3"/>
    <n v="179679"/>
    <x v="0"/>
    <x v="2"/>
    <n v="187"/>
    <n v="70"/>
    <n v="32522806227"/>
    <x v="5"/>
    <x v="1"/>
  </r>
  <r>
    <n v="358"/>
    <x v="11"/>
    <s v="Junaid Tariq"/>
    <n v="76"/>
    <x v="0"/>
    <x v="0"/>
    <x v="140"/>
    <d v="2023-10-09T00:00:00"/>
    <n v="123"/>
    <x v="2"/>
    <n v="493945"/>
    <x v="0"/>
    <x v="2"/>
    <n v="144"/>
    <n v="55"/>
    <n v="39481891990"/>
    <x v="2"/>
    <x v="2"/>
  </r>
  <r>
    <n v="359"/>
    <x v="5"/>
    <s v="Ali Syed"/>
    <n v="3"/>
    <x v="4"/>
    <x v="0"/>
    <x v="82"/>
    <d v="2023-08-15T00:00:00"/>
    <n v="-213"/>
    <x v="3"/>
    <n v="84260"/>
    <x v="0"/>
    <x v="0"/>
    <n v="184"/>
    <n v="71"/>
    <n v="36375828310"/>
    <x v="2"/>
    <x v="2"/>
  </r>
  <r>
    <n v="360"/>
    <x v="0"/>
    <s v="Erum Malik"/>
    <n v="14"/>
    <x v="1"/>
    <x v="1"/>
    <x v="44"/>
    <d v="2023-10-05T00:00:00"/>
    <n v="254"/>
    <x v="3"/>
    <n v="379847"/>
    <x v="0"/>
    <x v="6"/>
    <n v="166"/>
    <n v="97"/>
    <n v="31312832654"/>
    <x v="3"/>
    <x v="3"/>
  </r>
  <r>
    <n v="361"/>
    <x v="3"/>
    <s v="Erum Jafri"/>
    <n v="16"/>
    <x v="1"/>
    <x v="1"/>
    <x v="184"/>
    <d v="2023-10-26T00:00:00"/>
    <n v="-154"/>
    <x v="1"/>
    <n v="376326"/>
    <x v="0"/>
    <x v="7"/>
    <n v="193"/>
    <n v="101"/>
    <n v="31474817296"/>
    <x v="0"/>
    <x v="1"/>
  </r>
  <r>
    <n v="362"/>
    <x v="5"/>
    <s v="Maryam Sheikh"/>
    <n v="27"/>
    <x v="3"/>
    <x v="0"/>
    <x v="69"/>
    <d v="2023-05-05T00:00:00"/>
    <n v="33"/>
    <x v="3"/>
    <n v="278630"/>
    <x v="1"/>
    <x v="5"/>
    <n v="194"/>
    <n v="85"/>
    <n v="35398486610"/>
    <x v="3"/>
    <x v="3"/>
  </r>
  <r>
    <n v="363"/>
    <x v="0"/>
    <s v="Maryam Chaudhry"/>
    <n v="57"/>
    <x v="0"/>
    <x v="1"/>
    <x v="185"/>
    <d v="2023-06-23T00:00:00"/>
    <n v="42"/>
    <x v="3"/>
    <n v="413623"/>
    <x v="1"/>
    <x v="2"/>
    <n v="143"/>
    <n v="52"/>
    <n v="38125488602"/>
    <x v="0"/>
    <x v="0"/>
  </r>
  <r>
    <n v="364"/>
    <x v="9"/>
    <s v="Sana Farooqi"/>
    <n v="49"/>
    <x v="0"/>
    <x v="0"/>
    <x v="69"/>
    <d v="2023-09-05T00:00:00"/>
    <n v="-156"/>
    <x v="3"/>
    <n v="129915"/>
    <x v="1"/>
    <x v="7"/>
    <n v="194"/>
    <n v="118"/>
    <n v="36487553354"/>
    <x v="3"/>
    <x v="3"/>
  </r>
  <r>
    <n v="365"/>
    <x v="3"/>
    <s v="Sana Syed"/>
    <n v="7"/>
    <x v="4"/>
    <x v="1"/>
    <x v="181"/>
    <d v="2023-07-13T00:00:00"/>
    <n v="47"/>
    <x v="2"/>
    <n v="198116"/>
    <x v="1"/>
    <x v="3"/>
    <n v="181"/>
    <n v="58"/>
    <n v="39400474586"/>
    <x v="3"/>
    <x v="3"/>
  </r>
  <r>
    <n v="366"/>
    <x v="10"/>
    <s v="Sara Tariq"/>
    <n v="95"/>
    <x v="0"/>
    <x v="0"/>
    <x v="62"/>
    <d v="2023-07-07T00:00:00"/>
    <n v="85"/>
    <x v="5"/>
    <n v="188777"/>
    <x v="0"/>
    <x v="1"/>
    <n v="140"/>
    <n v="108"/>
    <n v="37179252301"/>
    <x v="5"/>
    <x v="1"/>
  </r>
  <r>
    <n v="367"/>
    <x v="11"/>
    <s v="Fahad Kazmi"/>
    <n v="61"/>
    <x v="0"/>
    <x v="1"/>
    <x v="175"/>
    <d v="2023-09-11T00:00:00"/>
    <n v="-83"/>
    <x v="5"/>
    <n v="117417"/>
    <x v="0"/>
    <x v="4"/>
    <n v="179"/>
    <n v="48"/>
    <n v="34724190966"/>
    <x v="2"/>
    <x v="2"/>
  </r>
  <r>
    <n v="368"/>
    <x v="9"/>
    <s v="Asad Siddiqui"/>
    <n v="75"/>
    <x v="0"/>
    <x v="0"/>
    <x v="186"/>
    <d v="2023-09-07T00:00:00"/>
    <n v="-49"/>
    <x v="3"/>
    <n v="54494"/>
    <x v="0"/>
    <x v="7"/>
    <n v="140"/>
    <n v="85"/>
    <n v="35427642543"/>
    <x v="7"/>
    <x v="1"/>
  </r>
  <r>
    <n v="369"/>
    <x v="2"/>
    <s v="Asad Zahid"/>
    <n v="49"/>
    <x v="0"/>
    <x v="1"/>
    <x v="167"/>
    <d v="2023-12-11T00:00:00"/>
    <n v="282"/>
    <x v="4"/>
    <n v="225008"/>
    <x v="1"/>
    <x v="6"/>
    <n v="152"/>
    <n v="95"/>
    <n v="37984306819"/>
    <x v="2"/>
    <x v="2"/>
  </r>
  <r>
    <n v="370"/>
    <x v="0"/>
    <s v="Erum Siddiqui"/>
    <n v="33"/>
    <x v="2"/>
    <x v="0"/>
    <x v="136"/>
    <d v="2023-05-11T00:00:00"/>
    <n v="53"/>
    <x v="1"/>
    <n v="132056"/>
    <x v="1"/>
    <x v="6"/>
    <n v="144"/>
    <n v="44"/>
    <n v="38192448099"/>
    <x v="0"/>
    <x v="0"/>
  </r>
  <r>
    <n v="371"/>
    <x v="3"/>
    <s v="Fatima Gilani"/>
    <n v="12"/>
    <x v="4"/>
    <x v="0"/>
    <x v="187"/>
    <d v="2023-01-27T00:00:00"/>
    <n v="7"/>
    <x v="1"/>
    <n v="223256"/>
    <x v="1"/>
    <x v="4"/>
    <n v="192"/>
    <n v="117"/>
    <n v="33313301300"/>
    <x v="3"/>
    <x v="3"/>
  </r>
  <r>
    <n v="372"/>
    <x v="3"/>
    <s v="Hira Ansari"/>
    <n v="14"/>
    <x v="1"/>
    <x v="1"/>
    <x v="188"/>
    <d v="2023-09-11T00:00:00"/>
    <n v="-227"/>
    <x v="0"/>
    <n v="486016"/>
    <x v="0"/>
    <x v="0"/>
    <n v="145"/>
    <n v="76"/>
    <n v="34212234927"/>
    <x v="3"/>
    <x v="3"/>
  </r>
  <r>
    <n v="373"/>
    <x v="4"/>
    <s v="Fahad Tariq"/>
    <n v="69"/>
    <x v="0"/>
    <x v="0"/>
    <x v="36"/>
    <d v="2023-12-08T00:00:00"/>
    <n v="-300"/>
    <x v="5"/>
    <n v="196875"/>
    <x v="0"/>
    <x v="1"/>
    <n v="194"/>
    <n v="105"/>
    <n v="39116345685"/>
    <x v="2"/>
    <x v="2"/>
  </r>
  <r>
    <n v="374"/>
    <x v="13"/>
    <s v="Hira Mughal"/>
    <n v="24"/>
    <x v="3"/>
    <x v="1"/>
    <x v="189"/>
    <d v="2023-12-22T00:00:00"/>
    <n v="-94"/>
    <x v="4"/>
    <n v="385112"/>
    <x v="0"/>
    <x v="1"/>
    <n v="141"/>
    <n v="106"/>
    <n v="33142788041"/>
    <x v="2"/>
    <x v="2"/>
  </r>
  <r>
    <n v="375"/>
    <x v="6"/>
    <s v="Khadija Rehman"/>
    <n v="11"/>
    <x v="4"/>
    <x v="0"/>
    <x v="190"/>
    <d v="2023-12-06T00:00:00"/>
    <n v="75"/>
    <x v="3"/>
    <n v="361423"/>
    <x v="1"/>
    <x v="1"/>
    <n v="195"/>
    <n v="44"/>
    <n v="35446910648"/>
    <x v="4"/>
    <x v="1"/>
  </r>
  <r>
    <n v="376"/>
    <x v="3"/>
    <s v="Amina Zahid"/>
    <n v="62"/>
    <x v="0"/>
    <x v="0"/>
    <x v="191"/>
    <d v="2023-05-14T00:00:00"/>
    <n v="124"/>
    <x v="3"/>
    <n v="264686"/>
    <x v="1"/>
    <x v="2"/>
    <n v="163"/>
    <n v="71"/>
    <n v="31908422317"/>
    <x v="2"/>
    <x v="2"/>
  </r>
  <r>
    <n v="377"/>
    <x v="0"/>
    <s v="Saad Kazmi"/>
    <n v="58"/>
    <x v="0"/>
    <x v="0"/>
    <x v="192"/>
    <d v="2023-12-13T00:00:00"/>
    <n v="328"/>
    <x v="4"/>
    <n v="153838"/>
    <x v="1"/>
    <x v="0"/>
    <n v="151"/>
    <n v="41"/>
    <n v="39138277730"/>
    <x v="0"/>
    <x v="0"/>
  </r>
  <r>
    <n v="378"/>
    <x v="14"/>
    <s v="Iqra Malik"/>
    <n v="9"/>
    <x v="4"/>
    <x v="1"/>
    <x v="193"/>
    <d v="2023-11-17T00:00:00"/>
    <n v="-154"/>
    <x v="3"/>
    <n v="49800"/>
    <x v="0"/>
    <x v="4"/>
    <n v="192"/>
    <n v="102"/>
    <n v="35183336696"/>
    <x v="3"/>
    <x v="3"/>
  </r>
  <r>
    <n v="379"/>
    <x v="7"/>
    <s v="Fatima Raja"/>
    <n v="79"/>
    <x v="0"/>
    <x v="0"/>
    <x v="194"/>
    <d v="2023-10-16T00:00:00"/>
    <n v="82"/>
    <x v="5"/>
    <n v="361243"/>
    <x v="0"/>
    <x v="5"/>
    <n v="144"/>
    <n v="60"/>
    <n v="37982020073"/>
    <x v="6"/>
    <x v="1"/>
  </r>
  <r>
    <n v="380"/>
    <x v="6"/>
    <s v="Mahnoor Farooqi"/>
    <n v="70"/>
    <x v="0"/>
    <x v="1"/>
    <x v="76"/>
    <d v="2023-11-02T00:00:00"/>
    <n v="285"/>
    <x v="2"/>
    <n v="205107"/>
    <x v="1"/>
    <x v="3"/>
    <n v="189"/>
    <n v="111"/>
    <n v="31528377123"/>
    <x v="3"/>
    <x v="3"/>
  </r>
  <r>
    <n v="381"/>
    <x v="7"/>
    <s v="Sara Farooqi"/>
    <n v="49"/>
    <x v="0"/>
    <x v="0"/>
    <x v="77"/>
    <d v="2023-01-22T00:00:00"/>
    <n v="-6"/>
    <x v="5"/>
    <n v="135985"/>
    <x v="1"/>
    <x v="0"/>
    <n v="165"/>
    <n v="62"/>
    <n v="33642212170"/>
    <x v="3"/>
    <x v="3"/>
  </r>
  <r>
    <n v="382"/>
    <x v="11"/>
    <s v="Asad Rehman"/>
    <n v="40"/>
    <x v="2"/>
    <x v="1"/>
    <x v="92"/>
    <d v="2023-05-09T00:00:00"/>
    <n v="-65"/>
    <x v="1"/>
    <n v="153610"/>
    <x v="0"/>
    <x v="3"/>
    <n v="161"/>
    <n v="75"/>
    <n v="35275496230"/>
    <x v="0"/>
    <x v="0"/>
  </r>
  <r>
    <n v="383"/>
    <x v="6"/>
    <s v="Fahad Syed"/>
    <n v="81"/>
    <x v="0"/>
    <x v="1"/>
    <x v="33"/>
    <d v="2023-03-23T00:00:00"/>
    <n v="-45"/>
    <x v="2"/>
    <n v="458637"/>
    <x v="0"/>
    <x v="6"/>
    <n v="194"/>
    <n v="115"/>
    <n v="31339011820"/>
    <x v="5"/>
    <x v="1"/>
  </r>
  <r>
    <n v="384"/>
    <x v="8"/>
    <s v="Usman Gilani"/>
    <n v="13"/>
    <x v="1"/>
    <x v="0"/>
    <x v="103"/>
    <d v="2023-04-20T00:00:00"/>
    <n v="-28"/>
    <x v="2"/>
    <n v="205354"/>
    <x v="1"/>
    <x v="7"/>
    <n v="162"/>
    <n v="79"/>
    <n v="35464750486"/>
    <x v="3"/>
    <x v="3"/>
  </r>
  <r>
    <n v="385"/>
    <x v="12"/>
    <s v="Sadia Rehman"/>
    <n v="73"/>
    <x v="0"/>
    <x v="1"/>
    <x v="46"/>
    <d v="2023-09-11T00:00:00"/>
    <n v="20"/>
    <x v="0"/>
    <n v="58783"/>
    <x v="0"/>
    <x v="6"/>
    <n v="162"/>
    <n v="59"/>
    <n v="38667602663"/>
    <x v="5"/>
    <x v="1"/>
  </r>
  <r>
    <n v="386"/>
    <x v="1"/>
    <s v="Sadia Mughal"/>
    <n v="89"/>
    <x v="0"/>
    <x v="0"/>
    <x v="195"/>
    <d v="2023-03-07T00:00:00"/>
    <n v="49"/>
    <x v="1"/>
    <n v="130253"/>
    <x v="1"/>
    <x v="2"/>
    <n v="142"/>
    <n v="76"/>
    <n v="32041744259"/>
    <x v="1"/>
    <x v="1"/>
  </r>
  <r>
    <n v="387"/>
    <x v="9"/>
    <s v="Fatima Abbasi"/>
    <n v="82"/>
    <x v="0"/>
    <x v="1"/>
    <x v="196"/>
    <d v="2023-03-16T00:00:00"/>
    <n v="-34"/>
    <x v="4"/>
    <n v="319408"/>
    <x v="0"/>
    <x v="1"/>
    <n v="142"/>
    <n v="51"/>
    <n v="37915189164"/>
    <x v="3"/>
    <x v="3"/>
  </r>
  <r>
    <n v="388"/>
    <x v="4"/>
    <s v="Khadija Kazmi"/>
    <n v="56"/>
    <x v="0"/>
    <x v="1"/>
    <x v="171"/>
    <d v="2023-10-25T00:00:00"/>
    <n v="-283"/>
    <x v="4"/>
    <n v="295272"/>
    <x v="0"/>
    <x v="7"/>
    <n v="194"/>
    <n v="47"/>
    <n v="36566945688"/>
    <x v="0"/>
    <x v="0"/>
  </r>
  <r>
    <n v="389"/>
    <x v="13"/>
    <s v="Bushra Rizvi"/>
    <n v="51"/>
    <x v="0"/>
    <x v="1"/>
    <x v="59"/>
    <d v="2023-09-28T00:00:00"/>
    <n v="-159"/>
    <x v="0"/>
    <n v="182175"/>
    <x v="0"/>
    <x v="4"/>
    <n v="191"/>
    <n v="87"/>
    <n v="33945082214"/>
    <x v="7"/>
    <x v="1"/>
  </r>
  <r>
    <n v="390"/>
    <x v="9"/>
    <s v="Usman Sheikh"/>
    <n v="51"/>
    <x v="0"/>
    <x v="1"/>
    <x v="131"/>
    <d v="2023-09-20T00:00:00"/>
    <n v="-238"/>
    <x v="5"/>
    <n v="138383"/>
    <x v="0"/>
    <x v="1"/>
    <n v="193"/>
    <n v="66"/>
    <n v="37465859847"/>
    <x v="4"/>
    <x v="1"/>
  </r>
  <r>
    <n v="391"/>
    <x v="7"/>
    <s v="Aisha Chaudhry"/>
    <n v="75"/>
    <x v="0"/>
    <x v="1"/>
    <x v="73"/>
    <d v="2023-09-27T00:00:00"/>
    <n v="-35"/>
    <x v="2"/>
    <n v="208273"/>
    <x v="1"/>
    <x v="7"/>
    <n v="140"/>
    <n v="67"/>
    <n v="39022274289"/>
    <x v="3"/>
    <x v="3"/>
  </r>
  <r>
    <n v="392"/>
    <x v="7"/>
    <s v="Ibrahim Hussain"/>
    <n v="70"/>
    <x v="0"/>
    <x v="1"/>
    <x v="197"/>
    <d v="2023-10-15T00:00:00"/>
    <n v="-2"/>
    <x v="3"/>
    <n v="15101"/>
    <x v="0"/>
    <x v="0"/>
    <n v="196"/>
    <n v="87"/>
    <n v="34280273759"/>
    <x v="1"/>
    <x v="1"/>
  </r>
  <r>
    <n v="393"/>
    <x v="3"/>
    <s v="Daniyal Ashraf"/>
    <n v="53"/>
    <x v="0"/>
    <x v="0"/>
    <x v="69"/>
    <d v="2023-08-13T00:00:00"/>
    <n v="133"/>
    <x v="5"/>
    <n v="431577"/>
    <x v="0"/>
    <x v="4"/>
    <n v="140"/>
    <n v="107"/>
    <n v="36526046028"/>
    <x v="2"/>
    <x v="2"/>
  </r>
  <r>
    <n v="394"/>
    <x v="2"/>
    <s v="Hira Rehman"/>
    <n v="42"/>
    <x v="2"/>
    <x v="0"/>
    <x v="171"/>
    <d v="2023-03-23T00:00:00"/>
    <n v="-67"/>
    <x v="2"/>
    <n v="276761"/>
    <x v="0"/>
    <x v="1"/>
    <n v="165"/>
    <n v="45"/>
    <n v="39364193067"/>
    <x v="3"/>
    <x v="3"/>
  </r>
  <r>
    <n v="395"/>
    <x v="9"/>
    <s v="Rabia Ashraf"/>
    <n v="14"/>
    <x v="1"/>
    <x v="0"/>
    <x v="143"/>
    <d v="2023-10-11T00:00:00"/>
    <n v="-141"/>
    <x v="2"/>
    <n v="44872"/>
    <x v="1"/>
    <x v="5"/>
    <n v="171"/>
    <n v="77"/>
    <n v="36124697394"/>
    <x v="5"/>
    <x v="1"/>
  </r>
  <r>
    <n v="396"/>
    <x v="11"/>
    <s v="Aisha Tariq"/>
    <n v="3"/>
    <x v="4"/>
    <x v="1"/>
    <x v="198"/>
    <d v="2023-08-12T00:00:00"/>
    <n v="124"/>
    <x v="3"/>
    <n v="344349"/>
    <x v="0"/>
    <x v="7"/>
    <n v="188"/>
    <n v="76"/>
    <n v="31742678553"/>
    <x v="3"/>
    <x v="3"/>
  </r>
  <r>
    <n v="397"/>
    <x v="2"/>
    <s v="Ali Rizvi"/>
    <n v="48"/>
    <x v="0"/>
    <x v="0"/>
    <x v="71"/>
    <d v="2023-08-01T00:00:00"/>
    <n v="-7"/>
    <x v="4"/>
    <n v="323604"/>
    <x v="1"/>
    <x v="3"/>
    <n v="150"/>
    <n v="85"/>
    <n v="34308921006"/>
    <x v="0"/>
    <x v="0"/>
  </r>
  <r>
    <n v="398"/>
    <x v="3"/>
    <s v="Hira Gilani"/>
    <n v="34"/>
    <x v="2"/>
    <x v="0"/>
    <x v="198"/>
    <d v="2023-11-04T00:00:00"/>
    <n v="208"/>
    <x v="4"/>
    <n v="55415"/>
    <x v="1"/>
    <x v="6"/>
    <n v="190"/>
    <n v="101"/>
    <n v="36987966118"/>
    <x v="2"/>
    <x v="2"/>
  </r>
  <r>
    <n v="399"/>
    <x v="11"/>
    <s v="Hassan Qureshi"/>
    <n v="26"/>
    <x v="3"/>
    <x v="1"/>
    <x v="19"/>
    <d v="2023-06-19T00:00:00"/>
    <n v="-54"/>
    <x v="4"/>
    <n v="298709"/>
    <x v="1"/>
    <x v="1"/>
    <n v="177"/>
    <n v="102"/>
    <n v="39761316778"/>
    <x v="0"/>
    <x v="0"/>
  </r>
  <r>
    <n v="400"/>
    <x v="10"/>
    <s v="Maryam Farooqi"/>
    <n v="51"/>
    <x v="0"/>
    <x v="1"/>
    <x v="199"/>
    <d v="2023-08-25T00:00:00"/>
    <n v="-129"/>
    <x v="3"/>
    <n v="201624"/>
    <x v="1"/>
    <x v="3"/>
    <n v="176"/>
    <n v="95"/>
    <n v="39066636261"/>
    <x v="6"/>
    <x v="1"/>
  </r>
  <r>
    <n v="401"/>
    <x v="11"/>
    <s v="Usman Chaudhry"/>
    <n v="78"/>
    <x v="0"/>
    <x v="1"/>
    <x v="170"/>
    <d v="2023-11-12T00:00:00"/>
    <n v="-79"/>
    <x v="5"/>
    <n v="10343"/>
    <x v="1"/>
    <x v="7"/>
    <n v="147"/>
    <n v="104"/>
    <n v="34284543702"/>
    <x v="0"/>
    <x v="0"/>
  </r>
  <r>
    <n v="402"/>
    <x v="6"/>
    <s v="Usman Shah"/>
    <n v="57"/>
    <x v="0"/>
    <x v="1"/>
    <x v="27"/>
    <d v="2023-10-19T00:00:00"/>
    <n v="165"/>
    <x v="2"/>
    <n v="414210"/>
    <x v="0"/>
    <x v="2"/>
    <n v="156"/>
    <n v="107"/>
    <n v="33802192747"/>
    <x v="5"/>
    <x v="1"/>
  </r>
  <r>
    <n v="403"/>
    <x v="5"/>
    <s v="Fatima Butt"/>
    <n v="79"/>
    <x v="0"/>
    <x v="0"/>
    <x v="200"/>
    <d v="2023-10-16T00:00:00"/>
    <n v="105"/>
    <x v="2"/>
    <n v="199603"/>
    <x v="1"/>
    <x v="1"/>
    <n v="187"/>
    <n v="118"/>
    <n v="31708609972"/>
    <x v="2"/>
    <x v="2"/>
  </r>
  <r>
    <n v="404"/>
    <x v="14"/>
    <s v="Maryam Butt"/>
    <n v="94"/>
    <x v="0"/>
    <x v="0"/>
    <x v="132"/>
    <d v="2023-12-02T00:00:00"/>
    <n v="-253"/>
    <x v="5"/>
    <n v="397330"/>
    <x v="1"/>
    <x v="4"/>
    <n v="153"/>
    <n v="89"/>
    <n v="37255805495"/>
    <x v="2"/>
    <x v="2"/>
  </r>
  <r>
    <n v="405"/>
    <x v="12"/>
    <s v="Sadia Rehman"/>
    <n v="26"/>
    <x v="3"/>
    <x v="0"/>
    <x v="91"/>
    <d v="2023-06-05T00:00:00"/>
    <n v="-97"/>
    <x v="0"/>
    <n v="332079"/>
    <x v="0"/>
    <x v="5"/>
    <n v="199"/>
    <n v="69"/>
    <n v="31132921128"/>
    <x v="4"/>
    <x v="1"/>
  </r>
  <r>
    <n v="406"/>
    <x v="14"/>
    <s v="Noman Farooqi"/>
    <n v="71"/>
    <x v="0"/>
    <x v="1"/>
    <x v="106"/>
    <d v="2023-09-28T00:00:00"/>
    <n v="103"/>
    <x v="2"/>
    <n v="209183"/>
    <x v="0"/>
    <x v="3"/>
    <n v="172"/>
    <n v="47"/>
    <n v="33015271365"/>
    <x v="3"/>
    <x v="3"/>
  </r>
  <r>
    <n v="407"/>
    <x v="9"/>
    <s v="Sadia Jafri"/>
    <n v="25"/>
    <x v="3"/>
    <x v="1"/>
    <x v="80"/>
    <d v="2023-06-06T00:00:00"/>
    <n v="113"/>
    <x v="1"/>
    <n v="359738"/>
    <x v="0"/>
    <x v="4"/>
    <n v="173"/>
    <n v="51"/>
    <n v="32677278365"/>
    <x v="2"/>
    <x v="2"/>
  </r>
  <r>
    <n v="408"/>
    <x v="1"/>
    <s v="Sadia Shah"/>
    <n v="59"/>
    <x v="0"/>
    <x v="0"/>
    <x v="201"/>
    <d v="2023-06-26T00:00:00"/>
    <n v="8"/>
    <x v="5"/>
    <n v="149125"/>
    <x v="1"/>
    <x v="5"/>
    <n v="198"/>
    <n v="96"/>
    <n v="36885810367"/>
    <x v="3"/>
    <x v="3"/>
  </r>
  <r>
    <n v="409"/>
    <x v="3"/>
    <s v="Sara Farooqi"/>
    <n v="99"/>
    <x v="0"/>
    <x v="0"/>
    <x v="21"/>
    <d v="2023-11-09T00:00:00"/>
    <n v="160"/>
    <x v="3"/>
    <n v="456043"/>
    <x v="0"/>
    <x v="5"/>
    <n v="171"/>
    <n v="79"/>
    <n v="35001932285"/>
    <x v="2"/>
    <x v="2"/>
  </r>
  <r>
    <n v="410"/>
    <x v="13"/>
    <s v="Bushra Gilani"/>
    <n v="66"/>
    <x v="0"/>
    <x v="0"/>
    <x v="202"/>
    <d v="2023-10-08T00:00:00"/>
    <n v="84"/>
    <x v="1"/>
    <n v="196162"/>
    <x v="0"/>
    <x v="1"/>
    <n v="192"/>
    <n v="67"/>
    <n v="39891716652"/>
    <x v="3"/>
    <x v="3"/>
  </r>
  <r>
    <n v="411"/>
    <x v="11"/>
    <s v="Ali Rizvi"/>
    <n v="55"/>
    <x v="0"/>
    <x v="1"/>
    <x v="27"/>
    <d v="2023-11-09T00:00:00"/>
    <n v="-186"/>
    <x v="4"/>
    <n v="369841"/>
    <x v="0"/>
    <x v="6"/>
    <n v="195"/>
    <n v="80"/>
    <n v="36587881560"/>
    <x v="2"/>
    <x v="2"/>
  </r>
  <r>
    <n v="412"/>
    <x v="12"/>
    <s v="Sana Kazmi"/>
    <n v="23"/>
    <x v="3"/>
    <x v="1"/>
    <x v="93"/>
    <d v="2023-03-19T00:00:00"/>
    <n v="-8"/>
    <x v="1"/>
    <n v="155445"/>
    <x v="1"/>
    <x v="4"/>
    <n v="178"/>
    <n v="89"/>
    <n v="38594119157"/>
    <x v="2"/>
    <x v="2"/>
  </r>
  <r>
    <n v="413"/>
    <x v="9"/>
    <s v="Rabia Gilani"/>
    <n v="39"/>
    <x v="2"/>
    <x v="0"/>
    <x v="5"/>
    <d v="2023-07-05T00:00:00"/>
    <n v="-77"/>
    <x v="3"/>
    <n v="405198"/>
    <x v="0"/>
    <x v="5"/>
    <n v="162"/>
    <n v="45"/>
    <n v="39919400173"/>
    <x v="2"/>
    <x v="2"/>
  </r>
  <r>
    <n v="414"/>
    <x v="14"/>
    <s v="Erum Tariq"/>
    <n v="36"/>
    <x v="2"/>
    <x v="0"/>
    <x v="203"/>
    <d v="2023-12-27T00:00:00"/>
    <n v="-263"/>
    <x v="5"/>
    <n v="491830"/>
    <x v="1"/>
    <x v="6"/>
    <n v="154"/>
    <n v="103"/>
    <n v="34320577030"/>
    <x v="2"/>
    <x v="2"/>
  </r>
  <r>
    <n v="415"/>
    <x v="5"/>
    <s v="Asad Jafri"/>
    <n v="84"/>
    <x v="0"/>
    <x v="0"/>
    <x v="111"/>
    <d v="2023-12-21T00:00:00"/>
    <n v="-254"/>
    <x v="2"/>
    <n v="405231"/>
    <x v="1"/>
    <x v="5"/>
    <n v="156"/>
    <n v="85"/>
    <n v="38097122136"/>
    <x v="7"/>
    <x v="1"/>
  </r>
  <r>
    <n v="416"/>
    <x v="9"/>
    <s v="Erum Hashmi"/>
    <n v="69"/>
    <x v="0"/>
    <x v="0"/>
    <x v="45"/>
    <d v="2023-02-26T00:00:00"/>
    <n v="45"/>
    <x v="3"/>
    <n v="47237"/>
    <x v="1"/>
    <x v="1"/>
    <n v="177"/>
    <n v="100"/>
    <n v="37732510247"/>
    <x v="3"/>
    <x v="3"/>
  </r>
  <r>
    <n v="417"/>
    <x v="8"/>
    <s v="Erum Siddiqui"/>
    <n v="47"/>
    <x v="0"/>
    <x v="1"/>
    <x v="171"/>
    <d v="2023-11-16T00:00:00"/>
    <n v="305"/>
    <x v="5"/>
    <n v="357844"/>
    <x v="0"/>
    <x v="7"/>
    <n v="149"/>
    <n v="41"/>
    <n v="38191052875"/>
    <x v="0"/>
    <x v="0"/>
  </r>
  <r>
    <n v="418"/>
    <x v="14"/>
    <s v="Asad Hussain"/>
    <n v="18"/>
    <x v="1"/>
    <x v="0"/>
    <x v="171"/>
    <d v="2023-03-11T00:00:00"/>
    <n v="-55"/>
    <x v="4"/>
    <n v="409661"/>
    <x v="1"/>
    <x v="5"/>
    <n v="149"/>
    <n v="106"/>
    <n v="35580110945"/>
    <x v="0"/>
    <x v="0"/>
  </r>
  <r>
    <n v="419"/>
    <x v="13"/>
    <s v="Saad Tariq"/>
    <n v="41"/>
    <x v="2"/>
    <x v="1"/>
    <x v="58"/>
    <d v="2023-12-12T00:00:00"/>
    <n v="129"/>
    <x v="5"/>
    <n v="334579"/>
    <x v="1"/>
    <x v="5"/>
    <n v="178"/>
    <n v="90"/>
    <n v="38140948796"/>
    <x v="3"/>
    <x v="3"/>
  </r>
  <r>
    <n v="420"/>
    <x v="3"/>
    <s v="Bushra Rizvi"/>
    <n v="10"/>
    <x v="4"/>
    <x v="0"/>
    <x v="61"/>
    <d v="2023-12-06T00:00:00"/>
    <n v="-210"/>
    <x v="2"/>
    <n v="296061"/>
    <x v="1"/>
    <x v="2"/>
    <n v="175"/>
    <n v="98"/>
    <n v="39823827283"/>
    <x v="0"/>
    <x v="0"/>
  </r>
  <r>
    <n v="421"/>
    <x v="5"/>
    <s v="Saad Hashmi"/>
    <n v="54"/>
    <x v="0"/>
    <x v="1"/>
    <x v="132"/>
    <d v="2023-10-01T00:00:00"/>
    <n v="-191"/>
    <x v="0"/>
    <n v="408211"/>
    <x v="1"/>
    <x v="3"/>
    <n v="187"/>
    <n v="87"/>
    <n v="38630359594"/>
    <x v="2"/>
    <x v="2"/>
  </r>
  <r>
    <n v="422"/>
    <x v="11"/>
    <s v="Sara Niazi"/>
    <n v="88"/>
    <x v="0"/>
    <x v="0"/>
    <x v="4"/>
    <d v="2023-11-09T00:00:00"/>
    <n v="-126"/>
    <x v="0"/>
    <n v="220716"/>
    <x v="1"/>
    <x v="5"/>
    <n v="189"/>
    <n v="93"/>
    <n v="38817194091"/>
    <x v="1"/>
    <x v="1"/>
  </r>
  <r>
    <n v="423"/>
    <x v="7"/>
    <s v="Iqra Hussain"/>
    <n v="53"/>
    <x v="0"/>
    <x v="0"/>
    <x v="33"/>
    <d v="2023-06-18T00:00:00"/>
    <n v="132"/>
    <x v="1"/>
    <n v="413161"/>
    <x v="0"/>
    <x v="5"/>
    <n v="173"/>
    <n v="111"/>
    <n v="34265477158"/>
    <x v="2"/>
    <x v="2"/>
  </r>
  <r>
    <n v="424"/>
    <x v="11"/>
    <s v="Sara Raja"/>
    <n v="45"/>
    <x v="2"/>
    <x v="0"/>
    <x v="65"/>
    <d v="2023-09-17T00:00:00"/>
    <n v="-206"/>
    <x v="0"/>
    <n v="497748"/>
    <x v="0"/>
    <x v="7"/>
    <n v="187"/>
    <n v="58"/>
    <n v="33771857756"/>
    <x v="0"/>
    <x v="0"/>
  </r>
  <r>
    <n v="425"/>
    <x v="3"/>
    <s v="Maryam Hashmi"/>
    <n v="44"/>
    <x v="2"/>
    <x v="1"/>
    <x v="175"/>
    <d v="2023-11-11T00:00:00"/>
    <n v="-144"/>
    <x v="5"/>
    <n v="346485"/>
    <x v="1"/>
    <x v="4"/>
    <n v="199"/>
    <n v="75"/>
    <n v="33400946044"/>
    <x v="3"/>
    <x v="3"/>
  </r>
  <r>
    <n v="426"/>
    <x v="4"/>
    <s v="Fatima Rizvi"/>
    <n v="66"/>
    <x v="0"/>
    <x v="1"/>
    <x v="163"/>
    <d v="2023-09-09T00:00:00"/>
    <n v="146"/>
    <x v="5"/>
    <n v="345453"/>
    <x v="1"/>
    <x v="4"/>
    <n v="181"/>
    <n v="85"/>
    <n v="38872428525"/>
    <x v="2"/>
    <x v="2"/>
  </r>
  <r>
    <n v="427"/>
    <x v="11"/>
    <s v="Noman Syed"/>
    <n v="74"/>
    <x v="0"/>
    <x v="1"/>
    <x v="57"/>
    <d v="2023-07-13T00:00:00"/>
    <n v="22"/>
    <x v="1"/>
    <n v="355536"/>
    <x v="1"/>
    <x v="2"/>
    <n v="144"/>
    <n v="50"/>
    <n v="36572753820"/>
    <x v="2"/>
    <x v="2"/>
  </r>
  <r>
    <n v="428"/>
    <x v="12"/>
    <s v="Saad Farooqi"/>
    <n v="77"/>
    <x v="0"/>
    <x v="0"/>
    <x v="33"/>
    <d v="2023-10-16T00:00:00"/>
    <n v="-252"/>
    <x v="4"/>
    <n v="465729"/>
    <x v="1"/>
    <x v="5"/>
    <n v="200"/>
    <n v="41"/>
    <n v="33823836167"/>
    <x v="0"/>
    <x v="1"/>
  </r>
  <r>
    <n v="429"/>
    <x v="13"/>
    <s v="Sana Chaudhry"/>
    <n v="66"/>
    <x v="0"/>
    <x v="1"/>
    <x v="134"/>
    <d v="2023-11-24T00:00:00"/>
    <n v="-191"/>
    <x v="3"/>
    <n v="167128"/>
    <x v="1"/>
    <x v="2"/>
    <n v="162"/>
    <n v="113"/>
    <n v="31274530453"/>
    <x v="3"/>
    <x v="3"/>
  </r>
  <r>
    <n v="430"/>
    <x v="2"/>
    <s v="Fahad Jafri"/>
    <n v="44"/>
    <x v="2"/>
    <x v="0"/>
    <x v="101"/>
    <d v="2023-06-20T00:00:00"/>
    <n v="-97"/>
    <x v="3"/>
    <n v="259375"/>
    <x v="0"/>
    <x v="6"/>
    <n v="154"/>
    <n v="73"/>
    <n v="39420948471"/>
    <x v="7"/>
    <x v="1"/>
  </r>
  <r>
    <n v="431"/>
    <x v="10"/>
    <s v="Fatima Mughal"/>
    <n v="27"/>
    <x v="3"/>
    <x v="0"/>
    <x v="92"/>
    <d v="2023-04-25T00:00:00"/>
    <n v="51"/>
    <x v="2"/>
    <n v="388653"/>
    <x v="1"/>
    <x v="6"/>
    <n v="171"/>
    <n v="63"/>
    <n v="35457348507"/>
    <x v="2"/>
    <x v="2"/>
  </r>
  <r>
    <n v="432"/>
    <x v="3"/>
    <s v="Hassan Niazi"/>
    <n v="64"/>
    <x v="0"/>
    <x v="1"/>
    <x v="171"/>
    <d v="2023-09-11T00:00:00"/>
    <n v="239"/>
    <x v="0"/>
    <n v="172017"/>
    <x v="1"/>
    <x v="4"/>
    <n v="189"/>
    <n v="79"/>
    <n v="31818624338"/>
    <x v="2"/>
    <x v="2"/>
  </r>
  <r>
    <n v="433"/>
    <x v="9"/>
    <s v="Hira Sheikh"/>
    <n v="14"/>
    <x v="1"/>
    <x v="1"/>
    <x v="145"/>
    <d v="2023-11-26T00:00:00"/>
    <n v="-294"/>
    <x v="2"/>
    <n v="68214"/>
    <x v="1"/>
    <x v="6"/>
    <n v="177"/>
    <n v="82"/>
    <n v="33365292890"/>
    <x v="2"/>
    <x v="2"/>
  </r>
  <r>
    <n v="434"/>
    <x v="11"/>
    <s v="Hira Zahid"/>
    <n v="99"/>
    <x v="0"/>
    <x v="0"/>
    <x v="77"/>
    <d v="2023-04-12T00:00:00"/>
    <n v="-86"/>
    <x v="4"/>
    <n v="81130"/>
    <x v="0"/>
    <x v="3"/>
    <n v="175"/>
    <n v="69"/>
    <n v="37037685776"/>
    <x v="3"/>
    <x v="3"/>
  </r>
  <r>
    <n v="435"/>
    <x v="8"/>
    <s v="Asad Gilani"/>
    <n v="88"/>
    <x v="0"/>
    <x v="0"/>
    <x v="184"/>
    <d v="2023-11-26T00:00:00"/>
    <n v="-185"/>
    <x v="5"/>
    <n v="118941"/>
    <x v="0"/>
    <x v="4"/>
    <n v="165"/>
    <n v="53"/>
    <n v="35865278348"/>
    <x v="2"/>
    <x v="1"/>
  </r>
  <r>
    <n v="436"/>
    <x v="0"/>
    <s v="Fahad Malik"/>
    <n v="12"/>
    <x v="4"/>
    <x v="0"/>
    <x v="111"/>
    <d v="2023-06-27T00:00:00"/>
    <n v="-77"/>
    <x v="4"/>
    <n v="41896"/>
    <x v="1"/>
    <x v="1"/>
    <n v="143"/>
    <n v="71"/>
    <n v="34713507267"/>
    <x v="2"/>
    <x v="1"/>
  </r>
  <r>
    <n v="437"/>
    <x v="13"/>
    <s v="Khadija Ashraf"/>
    <n v="98"/>
    <x v="0"/>
    <x v="0"/>
    <x v="105"/>
    <d v="2023-03-11T00:00:00"/>
    <n v="18"/>
    <x v="0"/>
    <n v="315986"/>
    <x v="0"/>
    <x v="3"/>
    <n v="200"/>
    <n v="44"/>
    <n v="39124507714"/>
    <x v="1"/>
    <x v="1"/>
  </r>
  <r>
    <n v="438"/>
    <x v="9"/>
    <s v="Iqra Shah"/>
    <n v="67"/>
    <x v="0"/>
    <x v="0"/>
    <x v="173"/>
    <d v="2023-10-24T00:00:00"/>
    <n v="-70"/>
    <x v="0"/>
    <n v="454993"/>
    <x v="1"/>
    <x v="0"/>
    <n v="160"/>
    <n v="107"/>
    <n v="39050908729"/>
    <x v="3"/>
    <x v="3"/>
  </r>
  <r>
    <n v="439"/>
    <x v="12"/>
    <s v="Mahnoor Qureshi"/>
    <n v="32"/>
    <x v="2"/>
    <x v="0"/>
    <x v="120"/>
    <d v="2023-07-21T00:00:00"/>
    <n v="-97"/>
    <x v="4"/>
    <n v="201411"/>
    <x v="0"/>
    <x v="1"/>
    <n v="141"/>
    <n v="111"/>
    <n v="32452089706"/>
    <x v="1"/>
    <x v="1"/>
  </r>
  <r>
    <n v="440"/>
    <x v="5"/>
    <s v="Noman Rizvi"/>
    <n v="62"/>
    <x v="0"/>
    <x v="1"/>
    <x v="204"/>
    <d v="2023-12-06T00:00:00"/>
    <n v="246"/>
    <x v="1"/>
    <n v="26620"/>
    <x v="1"/>
    <x v="6"/>
    <n v="149"/>
    <n v="118"/>
    <n v="38754533712"/>
    <x v="3"/>
    <x v="3"/>
  </r>
  <r>
    <n v="441"/>
    <x v="7"/>
    <s v="Hassan Niazi"/>
    <n v="61"/>
    <x v="0"/>
    <x v="0"/>
    <x v="69"/>
    <d v="2023-04-14T00:00:00"/>
    <n v="12"/>
    <x v="4"/>
    <n v="277676"/>
    <x v="1"/>
    <x v="4"/>
    <n v="174"/>
    <n v="83"/>
    <n v="39661395334"/>
    <x v="3"/>
    <x v="3"/>
  </r>
  <r>
    <n v="442"/>
    <x v="3"/>
    <s v="Aisha Raja"/>
    <n v="27"/>
    <x v="3"/>
    <x v="1"/>
    <x v="113"/>
    <d v="2023-12-12T00:00:00"/>
    <n v="122"/>
    <x v="0"/>
    <n v="438526"/>
    <x v="1"/>
    <x v="2"/>
    <n v="163"/>
    <n v="95"/>
    <n v="31657395769"/>
    <x v="3"/>
    <x v="3"/>
  </r>
  <r>
    <n v="443"/>
    <x v="10"/>
    <s v="Ali Mughal"/>
    <n v="51"/>
    <x v="0"/>
    <x v="1"/>
    <x v="205"/>
    <d v="2023-06-02T00:00:00"/>
    <n v="-108"/>
    <x v="3"/>
    <n v="309925"/>
    <x v="0"/>
    <x v="1"/>
    <n v="158"/>
    <n v="100"/>
    <n v="36127134184"/>
    <x v="0"/>
    <x v="0"/>
  </r>
  <r>
    <n v="444"/>
    <x v="5"/>
    <s v="Khadija Chaudhry"/>
    <n v="8"/>
    <x v="4"/>
    <x v="1"/>
    <x v="206"/>
    <d v="2023-08-08T00:00:00"/>
    <n v="-107"/>
    <x v="2"/>
    <n v="311211"/>
    <x v="1"/>
    <x v="5"/>
    <n v="157"/>
    <n v="112"/>
    <n v="34904340303"/>
    <x v="4"/>
    <x v="1"/>
  </r>
  <r>
    <n v="445"/>
    <x v="13"/>
    <s v="Iqra Butt"/>
    <n v="66"/>
    <x v="0"/>
    <x v="1"/>
    <x v="193"/>
    <d v="2023-07-26T00:00:00"/>
    <n v="-40"/>
    <x v="5"/>
    <n v="283346"/>
    <x v="1"/>
    <x v="7"/>
    <n v="171"/>
    <n v="71"/>
    <n v="35908436983"/>
    <x v="0"/>
    <x v="0"/>
  </r>
  <r>
    <n v="446"/>
    <x v="3"/>
    <s v="Saad Syed"/>
    <n v="76"/>
    <x v="0"/>
    <x v="0"/>
    <x v="207"/>
    <d v="2023-06-09T00:00:00"/>
    <n v="-38"/>
    <x v="4"/>
    <n v="53019"/>
    <x v="0"/>
    <x v="4"/>
    <n v="198"/>
    <n v="56"/>
    <n v="36658111551"/>
    <x v="0"/>
    <x v="0"/>
  </r>
  <r>
    <n v="447"/>
    <x v="13"/>
    <s v="Ahmed Ansari"/>
    <n v="71"/>
    <x v="0"/>
    <x v="1"/>
    <x v="141"/>
    <d v="2023-05-18T00:00:00"/>
    <n v="71"/>
    <x v="0"/>
    <n v="7540"/>
    <x v="0"/>
    <x v="3"/>
    <n v="158"/>
    <n v="116"/>
    <n v="33233051901"/>
    <x v="2"/>
    <x v="2"/>
  </r>
  <r>
    <n v="448"/>
    <x v="0"/>
    <s v="Iqra Chaudhry"/>
    <n v="24"/>
    <x v="3"/>
    <x v="0"/>
    <x v="129"/>
    <d v="2023-02-06T00:00:00"/>
    <n v="11"/>
    <x v="3"/>
    <n v="88766"/>
    <x v="0"/>
    <x v="7"/>
    <n v="178"/>
    <n v="109"/>
    <n v="33402499223"/>
    <x v="3"/>
    <x v="3"/>
  </r>
  <r>
    <n v="449"/>
    <x v="0"/>
    <s v="Fatima Abbasi"/>
    <n v="33"/>
    <x v="2"/>
    <x v="0"/>
    <x v="208"/>
    <d v="2023-12-19T00:00:00"/>
    <n v="-55"/>
    <x v="4"/>
    <n v="382346"/>
    <x v="1"/>
    <x v="0"/>
    <n v="198"/>
    <n v="49"/>
    <n v="32776403368"/>
    <x v="4"/>
    <x v="1"/>
  </r>
  <r>
    <n v="450"/>
    <x v="4"/>
    <s v="Erum Zahid"/>
    <n v="9"/>
    <x v="4"/>
    <x v="1"/>
    <x v="2"/>
    <d v="2023-04-14T00:00:00"/>
    <n v="99"/>
    <x v="1"/>
    <n v="26980"/>
    <x v="0"/>
    <x v="2"/>
    <n v="150"/>
    <n v="77"/>
    <n v="32056842877"/>
    <x v="0"/>
    <x v="0"/>
  </r>
  <r>
    <n v="451"/>
    <x v="2"/>
    <s v="Ahmed Abbasi"/>
    <n v="7"/>
    <x v="4"/>
    <x v="0"/>
    <x v="118"/>
    <d v="2023-06-11T00:00:00"/>
    <n v="-93"/>
    <x v="3"/>
    <n v="357051"/>
    <x v="0"/>
    <x v="2"/>
    <n v="166"/>
    <n v="96"/>
    <n v="37914099365"/>
    <x v="2"/>
    <x v="2"/>
  </r>
  <r>
    <n v="452"/>
    <x v="7"/>
    <s v="Sana Butt"/>
    <n v="58"/>
    <x v="0"/>
    <x v="1"/>
    <x v="209"/>
    <d v="2023-08-11T00:00:00"/>
    <n v="-170"/>
    <x v="0"/>
    <n v="191021"/>
    <x v="1"/>
    <x v="3"/>
    <n v="158"/>
    <n v="43"/>
    <n v="31390793468"/>
    <x v="6"/>
    <x v="1"/>
  </r>
  <r>
    <n v="453"/>
    <x v="0"/>
    <s v="Iqra Jafri"/>
    <n v="13"/>
    <x v="1"/>
    <x v="1"/>
    <x v="153"/>
    <d v="2023-04-21T00:00:00"/>
    <n v="-50"/>
    <x v="3"/>
    <n v="364119"/>
    <x v="0"/>
    <x v="1"/>
    <n v="160"/>
    <n v="64"/>
    <n v="31651182677"/>
    <x v="2"/>
    <x v="2"/>
  </r>
  <r>
    <n v="454"/>
    <x v="7"/>
    <s v="Amina Rehman"/>
    <n v="4"/>
    <x v="4"/>
    <x v="1"/>
    <x v="33"/>
    <d v="2023-11-12T00:00:00"/>
    <n v="-279"/>
    <x v="1"/>
    <n v="431830"/>
    <x v="0"/>
    <x v="7"/>
    <n v="150"/>
    <n v="55"/>
    <n v="31116138640"/>
    <x v="3"/>
    <x v="3"/>
  </r>
  <r>
    <n v="455"/>
    <x v="2"/>
    <s v="Asad Siddiqui"/>
    <n v="63"/>
    <x v="0"/>
    <x v="1"/>
    <x v="210"/>
    <d v="2023-12-22T00:00:00"/>
    <n v="177"/>
    <x v="3"/>
    <n v="365965"/>
    <x v="1"/>
    <x v="1"/>
    <n v="157"/>
    <n v="104"/>
    <n v="36227807272"/>
    <x v="2"/>
    <x v="2"/>
  </r>
  <r>
    <n v="456"/>
    <x v="9"/>
    <s v="Saad Sheikh"/>
    <n v="52"/>
    <x v="0"/>
    <x v="0"/>
    <x v="211"/>
    <d v="2023-08-14T00:00:00"/>
    <n v="-139"/>
    <x v="2"/>
    <n v="310035"/>
    <x v="1"/>
    <x v="2"/>
    <n v="142"/>
    <n v="94"/>
    <n v="31619090519"/>
    <x v="3"/>
    <x v="1"/>
  </r>
  <r>
    <n v="457"/>
    <x v="1"/>
    <s v="Daniyal Hashmi"/>
    <n v="65"/>
    <x v="0"/>
    <x v="0"/>
    <x v="77"/>
    <d v="2023-04-16T00:00:00"/>
    <n v="-90"/>
    <x v="0"/>
    <n v="102771"/>
    <x v="0"/>
    <x v="7"/>
    <n v="140"/>
    <n v="62"/>
    <n v="34159561464"/>
    <x v="3"/>
    <x v="3"/>
  </r>
  <r>
    <n v="458"/>
    <x v="14"/>
    <s v="Iqra Rizvi"/>
    <n v="53"/>
    <x v="0"/>
    <x v="0"/>
    <x v="212"/>
    <d v="2023-08-03T00:00:00"/>
    <n v="32"/>
    <x v="5"/>
    <n v="21475"/>
    <x v="0"/>
    <x v="7"/>
    <n v="165"/>
    <n v="106"/>
    <n v="32574848320"/>
    <x v="2"/>
    <x v="2"/>
  </r>
  <r>
    <n v="459"/>
    <x v="12"/>
    <s v="Saad Qureshi"/>
    <n v="26"/>
    <x v="3"/>
    <x v="0"/>
    <x v="213"/>
    <d v="2023-09-09T00:00:00"/>
    <n v="62"/>
    <x v="1"/>
    <n v="155422"/>
    <x v="0"/>
    <x v="4"/>
    <n v="160"/>
    <n v="118"/>
    <n v="39405575115"/>
    <x v="2"/>
    <x v="2"/>
  </r>
  <r>
    <n v="460"/>
    <x v="1"/>
    <s v="Junaid Gilani"/>
    <n v="58"/>
    <x v="0"/>
    <x v="0"/>
    <x v="2"/>
    <d v="2023-12-18T00:00:00"/>
    <n v="347"/>
    <x v="0"/>
    <n v="374265"/>
    <x v="0"/>
    <x v="1"/>
    <n v="191"/>
    <n v="103"/>
    <n v="37048891459"/>
    <x v="1"/>
    <x v="1"/>
  </r>
  <r>
    <n v="461"/>
    <x v="4"/>
    <s v="Aisha Rehman"/>
    <n v="1"/>
    <x v="4"/>
    <x v="0"/>
    <x v="214"/>
    <d v="2023-08-06T00:00:00"/>
    <n v="44"/>
    <x v="1"/>
    <n v="184083"/>
    <x v="1"/>
    <x v="2"/>
    <n v="179"/>
    <n v="63"/>
    <n v="35321570013"/>
    <x v="0"/>
    <x v="0"/>
  </r>
  <r>
    <n v="462"/>
    <x v="7"/>
    <s v="Daniyal Jafri"/>
    <n v="15"/>
    <x v="1"/>
    <x v="0"/>
    <x v="138"/>
    <d v="2023-12-14T00:00:00"/>
    <n v="155"/>
    <x v="0"/>
    <n v="205216"/>
    <x v="0"/>
    <x v="3"/>
    <n v="157"/>
    <n v="84"/>
    <n v="36172512262"/>
    <x v="0"/>
    <x v="1"/>
  </r>
  <r>
    <n v="463"/>
    <x v="4"/>
    <s v="Junaid Qureshi"/>
    <n v="72"/>
    <x v="0"/>
    <x v="1"/>
    <x v="147"/>
    <d v="2023-12-09T00:00:00"/>
    <n v="212"/>
    <x v="5"/>
    <n v="109468"/>
    <x v="1"/>
    <x v="1"/>
    <n v="168"/>
    <n v="112"/>
    <n v="37520345061"/>
    <x v="2"/>
    <x v="2"/>
  </r>
  <r>
    <n v="464"/>
    <x v="10"/>
    <s v="Khadija Malik"/>
    <n v="66"/>
    <x v="0"/>
    <x v="0"/>
    <x v="36"/>
    <d v="2023-11-07T00:00:00"/>
    <n v="269"/>
    <x v="3"/>
    <n v="318810"/>
    <x v="1"/>
    <x v="1"/>
    <n v="153"/>
    <n v="113"/>
    <n v="37993946676"/>
    <x v="3"/>
    <x v="1"/>
  </r>
  <r>
    <n v="465"/>
    <x v="4"/>
    <s v="Saad Abbasi"/>
    <n v="57"/>
    <x v="0"/>
    <x v="1"/>
    <x v="215"/>
    <d v="2023-12-22T00:00:00"/>
    <n v="82"/>
    <x v="1"/>
    <n v="162806"/>
    <x v="0"/>
    <x v="4"/>
    <n v="197"/>
    <n v="86"/>
    <n v="38675608553"/>
    <x v="6"/>
    <x v="1"/>
  </r>
  <r>
    <n v="466"/>
    <x v="0"/>
    <s v="Sadia Rehman"/>
    <n v="22"/>
    <x v="3"/>
    <x v="1"/>
    <x v="122"/>
    <d v="2023-11-06T00:00:00"/>
    <n v="-97"/>
    <x v="0"/>
    <n v="47146"/>
    <x v="1"/>
    <x v="1"/>
    <n v="175"/>
    <n v="111"/>
    <n v="32872149925"/>
    <x v="7"/>
    <x v="1"/>
  </r>
  <r>
    <n v="467"/>
    <x v="0"/>
    <s v="Rabia Syed"/>
    <n v="57"/>
    <x v="0"/>
    <x v="0"/>
    <x v="127"/>
    <d v="2023-06-04T00:00:00"/>
    <n v="-74"/>
    <x v="3"/>
    <n v="277072"/>
    <x v="1"/>
    <x v="7"/>
    <n v="160"/>
    <n v="120"/>
    <n v="39549742021"/>
    <x v="2"/>
    <x v="2"/>
  </r>
  <r>
    <n v="468"/>
    <x v="10"/>
    <s v="Ahmed Shah"/>
    <n v="81"/>
    <x v="0"/>
    <x v="1"/>
    <x v="85"/>
    <d v="2023-11-25T00:00:00"/>
    <n v="222"/>
    <x v="0"/>
    <n v="123417"/>
    <x v="1"/>
    <x v="3"/>
    <n v="165"/>
    <n v="79"/>
    <n v="36912640830"/>
    <x v="0"/>
    <x v="0"/>
  </r>
  <r>
    <n v="469"/>
    <x v="10"/>
    <s v="Rabia Raja"/>
    <n v="98"/>
    <x v="0"/>
    <x v="1"/>
    <x v="49"/>
    <d v="2023-02-02T00:00:00"/>
    <n v="-5"/>
    <x v="5"/>
    <n v="397437"/>
    <x v="1"/>
    <x v="0"/>
    <n v="192"/>
    <n v="100"/>
    <n v="31331018541"/>
    <x v="4"/>
    <x v="1"/>
  </r>
  <r>
    <n v="470"/>
    <x v="7"/>
    <s v="Ahmed Abbasi"/>
    <n v="51"/>
    <x v="0"/>
    <x v="1"/>
    <x v="132"/>
    <d v="2023-10-08T00:00:00"/>
    <n v="-198"/>
    <x v="0"/>
    <n v="453716"/>
    <x v="1"/>
    <x v="7"/>
    <n v="195"/>
    <n v="120"/>
    <n v="38961079683"/>
    <x v="3"/>
    <x v="3"/>
  </r>
  <r>
    <n v="471"/>
    <x v="2"/>
    <s v="Rabia Mughal"/>
    <n v="72"/>
    <x v="0"/>
    <x v="0"/>
    <x v="216"/>
    <d v="2023-07-20T00:00:00"/>
    <n v="78"/>
    <x v="5"/>
    <n v="285095"/>
    <x v="1"/>
    <x v="1"/>
    <n v="141"/>
    <n v="77"/>
    <n v="39327560553"/>
    <x v="7"/>
    <x v="1"/>
  </r>
  <r>
    <n v="472"/>
    <x v="2"/>
    <s v="Ali Khan"/>
    <n v="22"/>
    <x v="3"/>
    <x v="0"/>
    <x v="36"/>
    <d v="2023-06-02T00:00:00"/>
    <n v="111"/>
    <x v="1"/>
    <n v="439573"/>
    <x v="0"/>
    <x v="7"/>
    <n v="147"/>
    <n v="80"/>
    <n v="36156991156"/>
    <x v="3"/>
    <x v="3"/>
  </r>
  <r>
    <n v="473"/>
    <x v="8"/>
    <s v="Fatima Tariq"/>
    <n v="41"/>
    <x v="2"/>
    <x v="1"/>
    <x v="217"/>
    <d v="2023-10-18T00:00:00"/>
    <n v="223"/>
    <x v="3"/>
    <n v="180540"/>
    <x v="1"/>
    <x v="1"/>
    <n v="170"/>
    <n v="74"/>
    <n v="32390740699"/>
    <x v="2"/>
    <x v="2"/>
  </r>
  <r>
    <n v="474"/>
    <x v="0"/>
    <s v="Khadija Hussain"/>
    <n v="48"/>
    <x v="0"/>
    <x v="1"/>
    <x v="59"/>
    <d v="2023-08-22T00:00:00"/>
    <n v="-122"/>
    <x v="5"/>
    <n v="197829"/>
    <x v="0"/>
    <x v="5"/>
    <n v="167"/>
    <n v="91"/>
    <n v="35877591486"/>
    <x v="3"/>
    <x v="3"/>
  </r>
  <r>
    <n v="475"/>
    <x v="4"/>
    <s v="Bushra Mughal"/>
    <n v="38"/>
    <x v="2"/>
    <x v="0"/>
    <x v="154"/>
    <d v="2023-11-23T00:00:00"/>
    <n v="44"/>
    <x v="2"/>
    <n v="95652"/>
    <x v="1"/>
    <x v="0"/>
    <n v="152"/>
    <n v="55"/>
    <n v="32900440356"/>
    <x v="3"/>
    <x v="3"/>
  </r>
  <r>
    <n v="476"/>
    <x v="4"/>
    <s v="Noman Shah"/>
    <n v="48"/>
    <x v="0"/>
    <x v="0"/>
    <x v="44"/>
    <d v="2023-05-25T00:00:00"/>
    <n v="-121"/>
    <x v="2"/>
    <n v="443633"/>
    <x v="0"/>
    <x v="3"/>
    <n v="143"/>
    <n v="94"/>
    <n v="35987779801"/>
    <x v="2"/>
    <x v="2"/>
  </r>
  <r>
    <n v="477"/>
    <x v="11"/>
    <s v="Ahmed Khan"/>
    <n v="53"/>
    <x v="0"/>
    <x v="0"/>
    <x v="171"/>
    <d v="2023-11-01T00:00:00"/>
    <n v="290"/>
    <x v="0"/>
    <n v="241116"/>
    <x v="1"/>
    <x v="7"/>
    <n v="165"/>
    <n v="81"/>
    <n v="36179238187"/>
    <x v="0"/>
    <x v="0"/>
  </r>
  <r>
    <n v="478"/>
    <x v="6"/>
    <s v="Daniyal Kazmi"/>
    <n v="86"/>
    <x v="0"/>
    <x v="0"/>
    <x v="31"/>
    <d v="2023-03-15T00:00:00"/>
    <n v="-71"/>
    <x v="1"/>
    <n v="232314"/>
    <x v="1"/>
    <x v="6"/>
    <n v="173"/>
    <n v="44"/>
    <n v="39343543525"/>
    <x v="0"/>
    <x v="0"/>
  </r>
  <r>
    <n v="479"/>
    <x v="0"/>
    <s v="Erum Kazmi"/>
    <n v="38"/>
    <x v="2"/>
    <x v="1"/>
    <x v="182"/>
    <d v="2023-11-16T00:00:00"/>
    <n v="106"/>
    <x v="5"/>
    <n v="70020"/>
    <x v="1"/>
    <x v="4"/>
    <n v="194"/>
    <n v="46"/>
    <n v="39438049986"/>
    <x v="3"/>
    <x v="3"/>
  </r>
  <r>
    <n v="480"/>
    <x v="4"/>
    <s v="Junaid Raja"/>
    <n v="82"/>
    <x v="0"/>
    <x v="1"/>
    <x v="218"/>
    <d v="2023-08-25T00:00:00"/>
    <n v="-111"/>
    <x v="2"/>
    <n v="342779"/>
    <x v="1"/>
    <x v="2"/>
    <n v="169"/>
    <n v="97"/>
    <n v="37662517968"/>
    <x v="3"/>
    <x v="3"/>
  </r>
  <r>
    <n v="481"/>
    <x v="8"/>
    <s v="Rabia Rizvi"/>
    <n v="72"/>
    <x v="0"/>
    <x v="1"/>
    <x v="39"/>
    <d v="2023-04-25T00:00:00"/>
    <n v="42"/>
    <x v="1"/>
    <n v="216884"/>
    <x v="0"/>
    <x v="4"/>
    <n v="195"/>
    <n v="111"/>
    <n v="37577319975"/>
    <x v="0"/>
    <x v="0"/>
  </r>
  <r>
    <n v="482"/>
    <x v="9"/>
    <s v="Hassan Abbasi"/>
    <n v="68"/>
    <x v="0"/>
    <x v="0"/>
    <x v="134"/>
    <d v="2023-09-18T00:00:00"/>
    <n v="124"/>
    <x v="0"/>
    <n v="486154"/>
    <x v="0"/>
    <x v="4"/>
    <n v="199"/>
    <n v="118"/>
    <n v="37756556180"/>
    <x v="7"/>
    <x v="1"/>
  </r>
  <r>
    <n v="483"/>
    <x v="14"/>
    <s v="Ahmed Shah"/>
    <n v="23"/>
    <x v="3"/>
    <x v="1"/>
    <x v="219"/>
    <d v="2023-10-17T00:00:00"/>
    <n v="27"/>
    <x v="1"/>
    <n v="340581"/>
    <x v="1"/>
    <x v="1"/>
    <n v="149"/>
    <n v="61"/>
    <n v="33906602218"/>
    <x v="2"/>
    <x v="2"/>
  </r>
  <r>
    <n v="484"/>
    <x v="1"/>
    <s v="Daniyal Farooqi"/>
    <n v="45"/>
    <x v="2"/>
    <x v="0"/>
    <x v="122"/>
    <d v="2023-08-23T00:00:00"/>
    <n v="22"/>
    <x v="2"/>
    <n v="310334"/>
    <x v="1"/>
    <x v="3"/>
    <n v="144"/>
    <n v="45"/>
    <n v="38090268994"/>
    <x v="0"/>
    <x v="0"/>
  </r>
  <r>
    <n v="485"/>
    <x v="10"/>
    <s v="Amina Sheikh"/>
    <n v="2"/>
    <x v="4"/>
    <x v="0"/>
    <x v="86"/>
    <d v="2023-02-19T00:00:00"/>
    <n v="-48"/>
    <x v="0"/>
    <n v="192807"/>
    <x v="1"/>
    <x v="2"/>
    <n v="184"/>
    <n v="67"/>
    <n v="38735830996"/>
    <x v="1"/>
    <x v="1"/>
  </r>
  <r>
    <n v="486"/>
    <x v="3"/>
    <s v="Rabia Chaudhry"/>
    <n v="90"/>
    <x v="0"/>
    <x v="0"/>
    <x v="198"/>
    <d v="2023-06-10T00:00:00"/>
    <n v="-61"/>
    <x v="1"/>
    <n v="443024"/>
    <x v="0"/>
    <x v="7"/>
    <n v="153"/>
    <n v="92"/>
    <n v="34321037630"/>
    <x v="7"/>
    <x v="1"/>
  </r>
  <r>
    <n v="487"/>
    <x v="4"/>
    <s v="Fahad Chaudhry"/>
    <n v="99"/>
    <x v="0"/>
    <x v="0"/>
    <x v="193"/>
    <d v="2023-10-19T00:00:00"/>
    <n v="-125"/>
    <x v="5"/>
    <n v="236719"/>
    <x v="1"/>
    <x v="4"/>
    <n v="162"/>
    <n v="117"/>
    <n v="33157259787"/>
    <x v="2"/>
    <x v="2"/>
  </r>
  <r>
    <n v="488"/>
    <x v="5"/>
    <s v="Ali Shah"/>
    <n v="62"/>
    <x v="0"/>
    <x v="0"/>
    <x v="131"/>
    <d v="2023-05-05T00:00:00"/>
    <n v="100"/>
    <x v="0"/>
    <n v="414216"/>
    <x v="0"/>
    <x v="6"/>
    <n v="184"/>
    <n v="69"/>
    <n v="38174646009"/>
    <x v="3"/>
    <x v="3"/>
  </r>
  <r>
    <n v="489"/>
    <x v="9"/>
    <s v="Asad Mughal"/>
    <n v="26"/>
    <x v="3"/>
    <x v="0"/>
    <x v="220"/>
    <d v="2023-12-07T00:00:00"/>
    <n v="-230"/>
    <x v="5"/>
    <n v="341391"/>
    <x v="1"/>
    <x v="4"/>
    <n v="198"/>
    <n v="119"/>
    <n v="35648823638"/>
    <x v="1"/>
    <x v="1"/>
  </r>
  <r>
    <n v="490"/>
    <x v="8"/>
    <s v="Khadija Siddiqui"/>
    <n v="2"/>
    <x v="4"/>
    <x v="1"/>
    <x v="221"/>
    <d v="2023-11-16T00:00:00"/>
    <n v="-25"/>
    <x v="5"/>
    <n v="361840"/>
    <x v="1"/>
    <x v="4"/>
    <n v="147"/>
    <n v="116"/>
    <n v="38947002052"/>
    <x v="3"/>
    <x v="1"/>
  </r>
  <r>
    <n v="491"/>
    <x v="11"/>
    <s v="Amina Tariq"/>
    <n v="59"/>
    <x v="0"/>
    <x v="1"/>
    <x v="68"/>
    <d v="2023-12-15T00:00:00"/>
    <n v="-232"/>
    <x v="3"/>
    <n v="309658"/>
    <x v="0"/>
    <x v="1"/>
    <n v="169"/>
    <n v="56"/>
    <n v="36604913850"/>
    <x v="2"/>
    <x v="2"/>
  </r>
  <r>
    <n v="492"/>
    <x v="0"/>
    <s v="Fahad Sheikh"/>
    <n v="65"/>
    <x v="0"/>
    <x v="0"/>
    <x v="24"/>
    <d v="2023-10-17T00:00:00"/>
    <n v="46"/>
    <x v="3"/>
    <n v="180139"/>
    <x v="0"/>
    <x v="5"/>
    <n v="168"/>
    <n v="111"/>
    <n v="35751822050"/>
    <x v="3"/>
    <x v="3"/>
  </r>
  <r>
    <n v="493"/>
    <x v="10"/>
    <s v="Hira Syed"/>
    <n v="27"/>
    <x v="3"/>
    <x v="1"/>
    <x v="25"/>
    <d v="2023-07-27T00:00:00"/>
    <n v="75"/>
    <x v="5"/>
    <n v="266670"/>
    <x v="0"/>
    <x v="6"/>
    <n v="153"/>
    <n v="89"/>
    <n v="39247194732"/>
    <x v="0"/>
    <x v="0"/>
  </r>
  <r>
    <n v="494"/>
    <x v="12"/>
    <s v="Khadija Siddiqui"/>
    <n v="69"/>
    <x v="0"/>
    <x v="1"/>
    <x v="61"/>
    <d v="2023-06-15T00:00:00"/>
    <n v="-36"/>
    <x v="3"/>
    <n v="128644"/>
    <x v="0"/>
    <x v="2"/>
    <n v="179"/>
    <n v="99"/>
    <n v="34055990662"/>
    <x v="3"/>
    <x v="1"/>
  </r>
  <r>
    <n v="495"/>
    <x v="12"/>
    <s v="Fatima Siddiqui"/>
    <n v="68"/>
    <x v="0"/>
    <x v="1"/>
    <x v="188"/>
    <d v="2023-05-23T00:00:00"/>
    <n v="-116"/>
    <x v="1"/>
    <n v="91596"/>
    <x v="0"/>
    <x v="5"/>
    <n v="175"/>
    <n v="96"/>
    <n v="35756264224"/>
    <x v="0"/>
    <x v="0"/>
  </r>
  <r>
    <n v="496"/>
    <x v="5"/>
    <s v="Sadia Malik"/>
    <n v="90"/>
    <x v="0"/>
    <x v="0"/>
    <x v="77"/>
    <d v="2023-01-25T00:00:00"/>
    <n v="-9"/>
    <x v="1"/>
    <n v="65982"/>
    <x v="1"/>
    <x v="7"/>
    <n v="181"/>
    <n v="76"/>
    <n v="34265419145"/>
    <x v="2"/>
    <x v="2"/>
  </r>
  <r>
    <n v="497"/>
    <x v="7"/>
    <s v="Asad Zahid"/>
    <n v="60"/>
    <x v="0"/>
    <x v="1"/>
    <x v="103"/>
    <d v="2023-11-06T00:00:00"/>
    <n v="228"/>
    <x v="0"/>
    <n v="460183"/>
    <x v="1"/>
    <x v="3"/>
    <n v="155"/>
    <n v="113"/>
    <n v="31172132852"/>
    <x v="5"/>
    <x v="1"/>
  </r>
  <r>
    <n v="498"/>
    <x v="3"/>
    <s v="Junaid Farooqi"/>
    <n v="10"/>
    <x v="4"/>
    <x v="1"/>
    <x v="180"/>
    <d v="2023-08-20T00:00:00"/>
    <n v="17"/>
    <x v="3"/>
    <n v="110923"/>
    <x v="0"/>
    <x v="6"/>
    <n v="141"/>
    <n v="55"/>
    <n v="33792529560"/>
    <x v="3"/>
    <x v="3"/>
  </r>
  <r>
    <n v="499"/>
    <x v="0"/>
    <s v="Mahnoor Zahid"/>
    <n v="17"/>
    <x v="1"/>
    <x v="0"/>
    <x v="202"/>
    <d v="2023-09-20T00:00:00"/>
    <n v="66"/>
    <x v="3"/>
    <n v="448529"/>
    <x v="1"/>
    <x v="3"/>
    <n v="154"/>
    <n v="110"/>
    <n v="32894150104"/>
    <x v="0"/>
    <x v="0"/>
  </r>
  <r>
    <n v="500"/>
    <x v="13"/>
    <s v="Sara Zahid"/>
    <n v="96"/>
    <x v="0"/>
    <x v="0"/>
    <x v="88"/>
    <d v="2023-09-25T00:00:00"/>
    <n v="260"/>
    <x v="5"/>
    <n v="309100"/>
    <x v="1"/>
    <x v="0"/>
    <n v="167"/>
    <n v="86"/>
    <n v="38953576983"/>
    <x v="1"/>
    <x v="1"/>
  </r>
  <r>
    <n v="501"/>
    <x v="13"/>
    <s v="Sara Jafri"/>
    <n v="39"/>
    <x v="2"/>
    <x v="1"/>
    <x v="222"/>
    <d v="2023-12-09T00:00:00"/>
    <n v="-219"/>
    <x v="5"/>
    <n v="384256"/>
    <x v="0"/>
    <x v="4"/>
    <n v="169"/>
    <n v="87"/>
    <n v="34942108247"/>
    <x v="2"/>
    <x v="2"/>
  </r>
  <r>
    <n v="502"/>
    <x v="5"/>
    <s v="Iqra Zahid"/>
    <n v="55"/>
    <x v="0"/>
    <x v="0"/>
    <x v="136"/>
    <d v="2023-10-03T00:00:00"/>
    <n v="-198"/>
    <x v="4"/>
    <n v="228006"/>
    <x v="0"/>
    <x v="4"/>
    <n v="148"/>
    <n v="69"/>
    <n v="37123811660"/>
    <x v="6"/>
    <x v="1"/>
  </r>
  <r>
    <n v="503"/>
    <x v="1"/>
    <s v="Erum Siddiqui"/>
    <n v="10"/>
    <x v="4"/>
    <x v="1"/>
    <x v="223"/>
    <d v="2023-07-06T00:00:00"/>
    <n v="-148"/>
    <x v="4"/>
    <n v="245836"/>
    <x v="0"/>
    <x v="3"/>
    <n v="145"/>
    <n v="110"/>
    <n v="32772851657"/>
    <x v="0"/>
    <x v="0"/>
  </r>
  <r>
    <n v="504"/>
    <x v="8"/>
    <s v="Maryam Shah"/>
    <n v="11"/>
    <x v="4"/>
    <x v="0"/>
    <x v="34"/>
    <d v="2023-10-21T00:00:00"/>
    <n v="34"/>
    <x v="4"/>
    <n v="289549"/>
    <x v="1"/>
    <x v="7"/>
    <n v="154"/>
    <n v="62"/>
    <n v="36005932636"/>
    <x v="2"/>
    <x v="2"/>
  </r>
  <r>
    <n v="505"/>
    <x v="9"/>
    <s v="Asad Tariq"/>
    <n v="79"/>
    <x v="0"/>
    <x v="1"/>
    <x v="9"/>
    <d v="2023-10-01T00:00:00"/>
    <n v="-203"/>
    <x v="3"/>
    <n v="497773"/>
    <x v="0"/>
    <x v="3"/>
    <n v="186"/>
    <n v="61"/>
    <n v="37879209051"/>
    <x v="3"/>
    <x v="3"/>
  </r>
  <r>
    <n v="506"/>
    <x v="10"/>
    <s v="Fatima Jafri"/>
    <n v="36"/>
    <x v="2"/>
    <x v="0"/>
    <x v="224"/>
    <d v="2023-10-03T00:00:00"/>
    <n v="112"/>
    <x v="0"/>
    <n v="28125"/>
    <x v="1"/>
    <x v="2"/>
    <n v="149"/>
    <n v="55"/>
    <n v="35467695277"/>
    <x v="0"/>
    <x v="0"/>
  </r>
  <r>
    <n v="507"/>
    <x v="6"/>
    <s v="Hira Tariq"/>
    <n v="42"/>
    <x v="2"/>
    <x v="0"/>
    <x v="225"/>
    <d v="2023-03-12T00:00:00"/>
    <n v="48"/>
    <x v="4"/>
    <n v="204859"/>
    <x v="0"/>
    <x v="4"/>
    <n v="140"/>
    <n v="79"/>
    <n v="34940509213"/>
    <x v="2"/>
    <x v="2"/>
  </r>
  <r>
    <n v="508"/>
    <x v="2"/>
    <s v="Fatima Kazmi"/>
    <n v="5"/>
    <x v="4"/>
    <x v="0"/>
    <x v="165"/>
    <d v="2023-03-03T00:00:00"/>
    <n v="-58"/>
    <x v="3"/>
    <n v="43725"/>
    <x v="1"/>
    <x v="7"/>
    <n v="192"/>
    <n v="117"/>
    <n v="37166792534"/>
    <x v="3"/>
    <x v="1"/>
  </r>
  <r>
    <n v="509"/>
    <x v="5"/>
    <s v="Ahmed Shah"/>
    <n v="96"/>
    <x v="0"/>
    <x v="0"/>
    <x v="156"/>
    <d v="2023-09-02T00:00:00"/>
    <n v="54"/>
    <x v="4"/>
    <n v="452994"/>
    <x v="1"/>
    <x v="7"/>
    <n v="173"/>
    <n v="53"/>
    <n v="38439316489"/>
    <x v="6"/>
    <x v="1"/>
  </r>
  <r>
    <n v="510"/>
    <x v="1"/>
    <s v="Hassan Ashraf"/>
    <n v="7"/>
    <x v="4"/>
    <x v="1"/>
    <x v="115"/>
    <d v="2023-09-28T00:00:00"/>
    <n v="156"/>
    <x v="4"/>
    <n v="424565"/>
    <x v="1"/>
    <x v="7"/>
    <n v="163"/>
    <n v="110"/>
    <n v="31301434103"/>
    <x v="2"/>
    <x v="2"/>
  </r>
  <r>
    <n v="511"/>
    <x v="6"/>
    <s v="Ali Shah"/>
    <n v="100"/>
    <x v="0"/>
    <x v="1"/>
    <x v="226"/>
    <d v="2023-12-18T00:00:00"/>
    <n v="-104"/>
    <x v="3"/>
    <n v="330173"/>
    <x v="0"/>
    <x v="2"/>
    <n v="191"/>
    <n v="105"/>
    <n v="37657492317"/>
    <x v="2"/>
    <x v="2"/>
  </r>
  <r>
    <n v="512"/>
    <x v="3"/>
    <s v="Sana Ashraf"/>
    <n v="70"/>
    <x v="0"/>
    <x v="1"/>
    <x v="38"/>
    <d v="2023-10-02T00:00:00"/>
    <n v="-133"/>
    <x v="0"/>
    <n v="351159"/>
    <x v="1"/>
    <x v="7"/>
    <n v="179"/>
    <n v="98"/>
    <n v="37719579070"/>
    <x v="3"/>
    <x v="3"/>
  </r>
  <r>
    <n v="513"/>
    <x v="10"/>
    <s v="Sana Raja"/>
    <n v="72"/>
    <x v="0"/>
    <x v="1"/>
    <x v="84"/>
    <d v="2023-08-13T00:00:00"/>
    <n v="216"/>
    <x v="0"/>
    <n v="115160"/>
    <x v="1"/>
    <x v="5"/>
    <n v="183"/>
    <n v="113"/>
    <n v="36737709277"/>
    <x v="0"/>
    <x v="0"/>
  </r>
  <r>
    <n v="514"/>
    <x v="9"/>
    <s v="Amina Mughal"/>
    <n v="89"/>
    <x v="0"/>
    <x v="1"/>
    <x v="193"/>
    <d v="2023-10-21T00:00:00"/>
    <n v="-127"/>
    <x v="4"/>
    <n v="459931"/>
    <x v="1"/>
    <x v="0"/>
    <n v="158"/>
    <n v="81"/>
    <n v="33375007717"/>
    <x v="0"/>
    <x v="0"/>
  </r>
  <r>
    <n v="515"/>
    <x v="5"/>
    <s v="Hira Sheikh"/>
    <n v="14"/>
    <x v="1"/>
    <x v="0"/>
    <x v="201"/>
    <d v="2023-09-22T00:00:00"/>
    <n v="-96"/>
    <x v="2"/>
    <n v="429088"/>
    <x v="1"/>
    <x v="5"/>
    <n v="171"/>
    <n v="105"/>
    <n v="32364630145"/>
    <x v="3"/>
    <x v="3"/>
  </r>
  <r>
    <n v="516"/>
    <x v="7"/>
    <s v="Ibrahim Khan"/>
    <n v="86"/>
    <x v="0"/>
    <x v="1"/>
    <x v="91"/>
    <d v="2023-06-22T00:00:00"/>
    <n v="-114"/>
    <x v="3"/>
    <n v="264131"/>
    <x v="0"/>
    <x v="2"/>
    <n v="178"/>
    <n v="72"/>
    <n v="31287068247"/>
    <x v="6"/>
    <x v="1"/>
  </r>
  <r>
    <n v="517"/>
    <x v="7"/>
    <s v="Sara Hashmi"/>
    <n v="49"/>
    <x v="0"/>
    <x v="0"/>
    <x v="124"/>
    <d v="2023-08-21T00:00:00"/>
    <n v="12"/>
    <x v="2"/>
    <n v="462155"/>
    <x v="0"/>
    <x v="2"/>
    <n v="171"/>
    <n v="107"/>
    <n v="34612935290"/>
    <x v="3"/>
    <x v="3"/>
  </r>
  <r>
    <n v="518"/>
    <x v="1"/>
    <s v="Ibrahim Qureshi"/>
    <n v="77"/>
    <x v="0"/>
    <x v="1"/>
    <x v="211"/>
    <d v="2023-08-25T00:00:00"/>
    <n v="150"/>
    <x v="2"/>
    <n v="301274"/>
    <x v="1"/>
    <x v="0"/>
    <n v="183"/>
    <n v="52"/>
    <n v="39360223344"/>
    <x v="3"/>
    <x v="1"/>
  </r>
  <r>
    <n v="519"/>
    <x v="13"/>
    <s v="Ali Khan"/>
    <n v="76"/>
    <x v="0"/>
    <x v="1"/>
    <x v="2"/>
    <d v="2023-09-25T00:00:00"/>
    <n v="-263"/>
    <x v="3"/>
    <n v="417832"/>
    <x v="0"/>
    <x v="1"/>
    <n v="154"/>
    <n v="93"/>
    <n v="31288392340"/>
    <x v="2"/>
    <x v="2"/>
  </r>
  <r>
    <n v="520"/>
    <x v="11"/>
    <s v="Maryam Jafri"/>
    <n v="55"/>
    <x v="0"/>
    <x v="1"/>
    <x v="227"/>
    <d v="2023-11-22T00:00:00"/>
    <n v="-65"/>
    <x v="1"/>
    <n v="292299"/>
    <x v="0"/>
    <x v="1"/>
    <n v="167"/>
    <n v="86"/>
    <n v="31834380305"/>
    <x v="0"/>
    <x v="0"/>
  </r>
  <r>
    <n v="521"/>
    <x v="10"/>
    <s v="Sana Ashraf"/>
    <n v="100"/>
    <x v="0"/>
    <x v="0"/>
    <x v="146"/>
    <d v="2023-12-18T00:00:00"/>
    <n v="287"/>
    <x v="1"/>
    <n v="247363"/>
    <x v="1"/>
    <x v="5"/>
    <n v="166"/>
    <n v="53"/>
    <n v="36285837209"/>
    <x v="3"/>
    <x v="3"/>
  </r>
  <r>
    <n v="522"/>
    <x v="14"/>
    <s v="Mahnoor Malik"/>
    <n v="69"/>
    <x v="0"/>
    <x v="1"/>
    <x v="105"/>
    <d v="2023-03-21T00:00:00"/>
    <n v="-28"/>
    <x v="4"/>
    <n v="180344"/>
    <x v="1"/>
    <x v="6"/>
    <n v="199"/>
    <n v="108"/>
    <n v="33410216808"/>
    <x v="2"/>
    <x v="2"/>
  </r>
  <r>
    <n v="523"/>
    <x v="10"/>
    <s v="Rabia Chaudhry"/>
    <n v="85"/>
    <x v="0"/>
    <x v="1"/>
    <x v="162"/>
    <d v="2023-11-01T00:00:00"/>
    <n v="184"/>
    <x v="3"/>
    <n v="338327"/>
    <x v="0"/>
    <x v="1"/>
    <n v="198"/>
    <n v="99"/>
    <n v="36927378185"/>
    <x v="3"/>
    <x v="3"/>
  </r>
  <r>
    <n v="524"/>
    <x v="11"/>
    <s v="Rabia Butt"/>
    <n v="31"/>
    <x v="2"/>
    <x v="1"/>
    <x v="89"/>
    <d v="2023-07-21T00:00:00"/>
    <n v="62"/>
    <x v="5"/>
    <n v="165878"/>
    <x v="0"/>
    <x v="7"/>
    <n v="159"/>
    <n v="56"/>
    <n v="38805162919"/>
    <x v="2"/>
    <x v="2"/>
  </r>
  <r>
    <n v="525"/>
    <x v="5"/>
    <s v="Maryam Khan"/>
    <n v="33"/>
    <x v="2"/>
    <x v="0"/>
    <x v="228"/>
    <d v="2023-06-28T00:00:00"/>
    <n v="147"/>
    <x v="5"/>
    <n v="14672"/>
    <x v="1"/>
    <x v="3"/>
    <n v="140"/>
    <n v="99"/>
    <n v="31095782968"/>
    <x v="3"/>
    <x v="3"/>
  </r>
  <r>
    <n v="526"/>
    <x v="5"/>
    <s v="Junaid Syed"/>
    <n v="57"/>
    <x v="0"/>
    <x v="0"/>
    <x v="229"/>
    <d v="2023-07-15T00:00:00"/>
    <n v="146"/>
    <x v="1"/>
    <n v="216558"/>
    <x v="0"/>
    <x v="0"/>
    <n v="181"/>
    <n v="120"/>
    <n v="35568669402"/>
    <x v="2"/>
    <x v="2"/>
  </r>
  <r>
    <n v="527"/>
    <x v="3"/>
    <s v="Fahad Qureshi"/>
    <n v="93"/>
    <x v="0"/>
    <x v="1"/>
    <x v="26"/>
    <d v="2023-05-07T00:00:00"/>
    <n v="17"/>
    <x v="0"/>
    <n v="361164"/>
    <x v="1"/>
    <x v="3"/>
    <n v="173"/>
    <n v="112"/>
    <n v="38470974442"/>
    <x v="3"/>
    <x v="3"/>
  </r>
  <r>
    <n v="528"/>
    <x v="0"/>
    <s v="Sana Mughal"/>
    <n v="73"/>
    <x v="0"/>
    <x v="1"/>
    <x v="230"/>
    <d v="2023-12-05T00:00:00"/>
    <n v="-113"/>
    <x v="4"/>
    <n v="480770"/>
    <x v="0"/>
    <x v="4"/>
    <n v="162"/>
    <n v="47"/>
    <n v="33192375002"/>
    <x v="2"/>
    <x v="2"/>
  </r>
  <r>
    <n v="529"/>
    <x v="3"/>
    <s v="Rabia Abbasi"/>
    <n v="81"/>
    <x v="0"/>
    <x v="1"/>
    <x v="127"/>
    <d v="2023-10-17T00:00:00"/>
    <n v="-209"/>
    <x v="2"/>
    <n v="269563"/>
    <x v="1"/>
    <x v="5"/>
    <n v="185"/>
    <n v="98"/>
    <n v="31429445319"/>
    <x v="3"/>
    <x v="3"/>
  </r>
  <r>
    <n v="530"/>
    <x v="7"/>
    <s v="Junaid Niazi"/>
    <n v="37"/>
    <x v="2"/>
    <x v="0"/>
    <x v="129"/>
    <d v="2023-05-19T00:00:00"/>
    <n v="-113"/>
    <x v="2"/>
    <n v="351373"/>
    <x v="1"/>
    <x v="3"/>
    <n v="155"/>
    <n v="94"/>
    <n v="36622257632"/>
    <x v="2"/>
    <x v="2"/>
  </r>
  <r>
    <n v="531"/>
    <x v="1"/>
    <s v="Aisha Farooqi"/>
    <n v="42"/>
    <x v="2"/>
    <x v="0"/>
    <x v="45"/>
    <d v="2023-10-19T00:00:00"/>
    <n v="-280"/>
    <x v="2"/>
    <n v="437579"/>
    <x v="1"/>
    <x v="1"/>
    <n v="181"/>
    <n v="99"/>
    <n v="34934945638"/>
    <x v="0"/>
    <x v="0"/>
  </r>
  <r>
    <n v="532"/>
    <x v="10"/>
    <s v="Aisha Malik"/>
    <n v="21"/>
    <x v="3"/>
    <x v="1"/>
    <x v="211"/>
    <d v="2023-05-23T00:00:00"/>
    <n v="-56"/>
    <x v="3"/>
    <n v="164078"/>
    <x v="1"/>
    <x v="0"/>
    <n v="189"/>
    <n v="46"/>
    <n v="31656288074"/>
    <x v="1"/>
    <x v="1"/>
  </r>
  <r>
    <n v="533"/>
    <x v="6"/>
    <s v="Asad Mughal"/>
    <n v="90"/>
    <x v="0"/>
    <x v="0"/>
    <x v="168"/>
    <d v="2023-12-15T00:00:00"/>
    <n v="167"/>
    <x v="3"/>
    <n v="451190"/>
    <x v="0"/>
    <x v="6"/>
    <n v="184"/>
    <n v="113"/>
    <n v="31555401854"/>
    <x v="4"/>
    <x v="1"/>
  </r>
  <r>
    <n v="534"/>
    <x v="6"/>
    <s v="Fahad Khan"/>
    <n v="14"/>
    <x v="1"/>
    <x v="0"/>
    <x v="88"/>
    <d v="2023-11-13T00:00:00"/>
    <n v="-309"/>
    <x v="0"/>
    <n v="488062"/>
    <x v="1"/>
    <x v="1"/>
    <n v="152"/>
    <n v="80"/>
    <n v="37009787625"/>
    <x v="0"/>
    <x v="0"/>
  </r>
  <r>
    <n v="535"/>
    <x v="8"/>
    <s v="Usman Rizvi"/>
    <n v="48"/>
    <x v="0"/>
    <x v="1"/>
    <x v="144"/>
    <d v="2023-09-02T00:00:00"/>
    <n v="211"/>
    <x v="3"/>
    <n v="245338"/>
    <x v="0"/>
    <x v="4"/>
    <n v="149"/>
    <n v="101"/>
    <n v="35613855248"/>
    <x v="0"/>
    <x v="0"/>
  </r>
  <r>
    <n v="536"/>
    <x v="10"/>
    <s v="Sadia Hussain"/>
    <n v="18"/>
    <x v="1"/>
    <x v="0"/>
    <x v="9"/>
    <d v="2023-10-17T00:00:00"/>
    <n v="-219"/>
    <x v="5"/>
    <n v="90752"/>
    <x v="1"/>
    <x v="6"/>
    <n v="199"/>
    <n v="103"/>
    <n v="38712823496"/>
    <x v="2"/>
    <x v="2"/>
  </r>
  <r>
    <n v="537"/>
    <x v="10"/>
    <s v="Ibrahim Ashraf"/>
    <n v="10"/>
    <x v="4"/>
    <x v="1"/>
    <x v="160"/>
    <d v="2023-10-01T00:00:00"/>
    <n v="-27"/>
    <x v="2"/>
    <n v="424164"/>
    <x v="0"/>
    <x v="5"/>
    <n v="184"/>
    <n v="75"/>
    <n v="32913574427"/>
    <x v="4"/>
    <x v="1"/>
  </r>
  <r>
    <n v="538"/>
    <x v="6"/>
    <s v="Khadija Rizvi"/>
    <n v="37"/>
    <x v="2"/>
    <x v="0"/>
    <x v="153"/>
    <d v="2023-04-14T00:00:00"/>
    <n v="43"/>
    <x v="1"/>
    <n v="198414"/>
    <x v="0"/>
    <x v="6"/>
    <n v="140"/>
    <n v="51"/>
    <n v="36853360962"/>
    <x v="0"/>
    <x v="0"/>
  </r>
  <r>
    <n v="539"/>
    <x v="5"/>
    <s v="Sana Siddiqui"/>
    <n v="18"/>
    <x v="1"/>
    <x v="0"/>
    <x v="231"/>
    <d v="2023-09-27T00:00:00"/>
    <n v="32"/>
    <x v="2"/>
    <n v="411682"/>
    <x v="1"/>
    <x v="0"/>
    <n v="171"/>
    <n v="95"/>
    <n v="31883196094"/>
    <x v="3"/>
    <x v="3"/>
  </r>
  <r>
    <n v="540"/>
    <x v="9"/>
    <s v="Saad Malik"/>
    <n v="100"/>
    <x v="0"/>
    <x v="0"/>
    <x v="51"/>
    <d v="2023-08-14T00:00:00"/>
    <n v="32"/>
    <x v="0"/>
    <n v="233672"/>
    <x v="0"/>
    <x v="0"/>
    <n v="183"/>
    <n v="97"/>
    <n v="31004694982"/>
    <x v="2"/>
    <x v="2"/>
  </r>
  <r>
    <n v="541"/>
    <x v="14"/>
    <s v="Junaid Hashmi"/>
    <n v="12"/>
    <x v="4"/>
    <x v="0"/>
    <x v="170"/>
    <d v="2023-11-14T00:00:00"/>
    <n v="81"/>
    <x v="0"/>
    <n v="477279"/>
    <x v="1"/>
    <x v="2"/>
    <n v="141"/>
    <n v="41"/>
    <n v="34165984965"/>
    <x v="2"/>
    <x v="2"/>
  </r>
  <r>
    <n v="542"/>
    <x v="14"/>
    <s v="Fahad Chaudhry"/>
    <n v="60"/>
    <x v="0"/>
    <x v="1"/>
    <x v="39"/>
    <d v="2023-12-15T00:00:00"/>
    <n v="-276"/>
    <x v="0"/>
    <n v="260133"/>
    <x v="1"/>
    <x v="1"/>
    <n v="174"/>
    <n v="118"/>
    <n v="35185152538"/>
    <x v="0"/>
    <x v="0"/>
  </r>
  <r>
    <n v="543"/>
    <x v="7"/>
    <s v="Usman Gilani"/>
    <n v="9"/>
    <x v="4"/>
    <x v="0"/>
    <x v="19"/>
    <d v="2023-06-11T00:00:00"/>
    <n v="46"/>
    <x v="0"/>
    <n v="41907"/>
    <x v="1"/>
    <x v="7"/>
    <n v="158"/>
    <n v="117"/>
    <n v="31838559576"/>
    <x v="2"/>
    <x v="2"/>
  </r>
  <r>
    <n v="544"/>
    <x v="2"/>
    <s v="Usman Sheikh"/>
    <n v="27"/>
    <x v="3"/>
    <x v="1"/>
    <x v="131"/>
    <d v="2023-10-04T00:00:00"/>
    <n v="-252"/>
    <x v="4"/>
    <n v="12974"/>
    <x v="1"/>
    <x v="2"/>
    <n v="162"/>
    <n v="116"/>
    <n v="36543235838"/>
    <x v="0"/>
    <x v="0"/>
  </r>
  <r>
    <n v="545"/>
    <x v="0"/>
    <s v="Amina Khan"/>
    <n v="6"/>
    <x v="4"/>
    <x v="1"/>
    <x v="53"/>
    <d v="2023-08-16T00:00:00"/>
    <n v="89"/>
    <x v="4"/>
    <n v="24909"/>
    <x v="1"/>
    <x v="6"/>
    <n v="198"/>
    <n v="74"/>
    <n v="38405693219"/>
    <x v="3"/>
    <x v="3"/>
  </r>
  <r>
    <n v="546"/>
    <x v="12"/>
    <s v="Junaid Butt"/>
    <n v="70"/>
    <x v="0"/>
    <x v="0"/>
    <x v="91"/>
    <d v="2023-05-15T00:00:00"/>
    <n v="-76"/>
    <x v="0"/>
    <n v="371000"/>
    <x v="1"/>
    <x v="4"/>
    <n v="193"/>
    <n v="63"/>
    <n v="33528825132"/>
    <x v="1"/>
    <x v="1"/>
  </r>
  <r>
    <n v="547"/>
    <x v="2"/>
    <s v="Hira Chaudhry"/>
    <n v="42"/>
    <x v="2"/>
    <x v="0"/>
    <x v="100"/>
    <d v="2023-10-13T00:00:00"/>
    <n v="229"/>
    <x v="2"/>
    <n v="92153"/>
    <x v="0"/>
    <x v="1"/>
    <n v="197"/>
    <n v="59"/>
    <n v="31846385474"/>
    <x v="0"/>
    <x v="0"/>
  </r>
  <r>
    <n v="548"/>
    <x v="0"/>
    <s v="Amina Butt"/>
    <n v="99"/>
    <x v="0"/>
    <x v="0"/>
    <x v="205"/>
    <d v="2023-04-23T00:00:00"/>
    <n v="-68"/>
    <x v="2"/>
    <n v="38316"/>
    <x v="1"/>
    <x v="4"/>
    <n v="178"/>
    <n v="67"/>
    <n v="38078332774"/>
    <x v="3"/>
    <x v="3"/>
  </r>
  <r>
    <n v="549"/>
    <x v="10"/>
    <s v="Fatima Niazi"/>
    <n v="4"/>
    <x v="4"/>
    <x v="1"/>
    <x v="177"/>
    <d v="2023-10-21T00:00:00"/>
    <n v="-247"/>
    <x v="1"/>
    <n v="216768"/>
    <x v="0"/>
    <x v="6"/>
    <n v="167"/>
    <n v="114"/>
    <n v="39786944200"/>
    <x v="2"/>
    <x v="2"/>
  </r>
  <r>
    <n v="550"/>
    <x v="11"/>
    <s v="Ahmed Hashmi"/>
    <n v="30"/>
    <x v="3"/>
    <x v="0"/>
    <x v="222"/>
    <d v="2023-10-16T00:00:00"/>
    <n v="-165"/>
    <x v="3"/>
    <n v="30321"/>
    <x v="1"/>
    <x v="0"/>
    <n v="162"/>
    <n v="79"/>
    <n v="35972474510"/>
    <x v="0"/>
    <x v="0"/>
  </r>
  <r>
    <n v="551"/>
    <x v="10"/>
    <s v="Aisha Farooqi"/>
    <n v="22"/>
    <x v="3"/>
    <x v="0"/>
    <x v="232"/>
    <d v="2023-12-22T00:00:00"/>
    <n v="40"/>
    <x v="0"/>
    <n v="460745"/>
    <x v="0"/>
    <x v="6"/>
    <n v="163"/>
    <n v="76"/>
    <n v="39670072386"/>
    <x v="2"/>
    <x v="2"/>
  </r>
  <r>
    <n v="552"/>
    <x v="13"/>
    <s v="Amina Hussain"/>
    <n v="64"/>
    <x v="0"/>
    <x v="0"/>
    <x v="233"/>
    <d v="2023-09-25T00:00:00"/>
    <n v="112"/>
    <x v="1"/>
    <n v="396578"/>
    <x v="1"/>
    <x v="6"/>
    <n v="152"/>
    <n v="94"/>
    <n v="31679901493"/>
    <x v="2"/>
    <x v="1"/>
  </r>
  <r>
    <n v="553"/>
    <x v="1"/>
    <s v="Erum Qureshi"/>
    <n v="91"/>
    <x v="0"/>
    <x v="0"/>
    <x v="82"/>
    <d v="2023-06-22T00:00:00"/>
    <n v="-159"/>
    <x v="4"/>
    <n v="292828"/>
    <x v="1"/>
    <x v="0"/>
    <n v="169"/>
    <n v="79"/>
    <n v="32257271318"/>
    <x v="0"/>
    <x v="0"/>
  </r>
  <r>
    <n v="554"/>
    <x v="5"/>
    <s v="Bushra Hussain"/>
    <n v="96"/>
    <x v="0"/>
    <x v="1"/>
    <x v="49"/>
    <d v="2023-09-16T00:00:00"/>
    <n v="231"/>
    <x v="1"/>
    <n v="406890"/>
    <x v="1"/>
    <x v="7"/>
    <n v="185"/>
    <n v="64"/>
    <n v="39415614232"/>
    <x v="2"/>
    <x v="2"/>
  </r>
  <r>
    <n v="555"/>
    <x v="13"/>
    <s v="Khadija Tariq"/>
    <n v="4"/>
    <x v="4"/>
    <x v="1"/>
    <x v="81"/>
    <d v="2023-10-03T00:00:00"/>
    <n v="-48"/>
    <x v="4"/>
    <n v="84363"/>
    <x v="1"/>
    <x v="6"/>
    <n v="178"/>
    <n v="118"/>
    <n v="34586435171"/>
    <x v="2"/>
    <x v="2"/>
  </r>
  <r>
    <n v="556"/>
    <x v="13"/>
    <s v="Hassan Shah"/>
    <n v="54"/>
    <x v="0"/>
    <x v="1"/>
    <x v="187"/>
    <d v="2023-10-28T00:00:00"/>
    <n v="281"/>
    <x v="1"/>
    <n v="73622"/>
    <x v="0"/>
    <x v="4"/>
    <n v="191"/>
    <n v="47"/>
    <n v="32145326713"/>
    <x v="3"/>
    <x v="3"/>
  </r>
  <r>
    <n v="557"/>
    <x v="5"/>
    <s v="Usman Ansari"/>
    <n v="36"/>
    <x v="2"/>
    <x v="1"/>
    <x v="96"/>
    <d v="2023-04-19T00:00:00"/>
    <n v="32"/>
    <x v="3"/>
    <n v="125102"/>
    <x v="0"/>
    <x v="4"/>
    <n v="167"/>
    <n v="99"/>
    <n v="31533053485"/>
    <x v="4"/>
    <x v="1"/>
  </r>
  <r>
    <n v="558"/>
    <x v="3"/>
    <s v="Mahnoor Zahid"/>
    <n v="84"/>
    <x v="0"/>
    <x v="1"/>
    <x v="129"/>
    <d v="2023-05-27T00:00:00"/>
    <n v="121"/>
    <x v="4"/>
    <n v="367028"/>
    <x v="1"/>
    <x v="0"/>
    <n v="174"/>
    <n v="68"/>
    <n v="35606344048"/>
    <x v="2"/>
    <x v="1"/>
  </r>
  <r>
    <n v="559"/>
    <x v="2"/>
    <s v="Maryam Khan"/>
    <n v="88"/>
    <x v="0"/>
    <x v="0"/>
    <x v="83"/>
    <d v="2023-04-18T00:00:00"/>
    <n v="60"/>
    <x v="5"/>
    <n v="266274"/>
    <x v="0"/>
    <x v="6"/>
    <n v="146"/>
    <n v="95"/>
    <n v="35317939883"/>
    <x v="3"/>
    <x v="3"/>
  </r>
  <r>
    <n v="560"/>
    <x v="8"/>
    <s v="Junaid Kazmi"/>
    <n v="77"/>
    <x v="0"/>
    <x v="1"/>
    <x v="102"/>
    <d v="2023-05-06T00:00:00"/>
    <n v="113"/>
    <x v="2"/>
    <n v="108874"/>
    <x v="0"/>
    <x v="0"/>
    <n v="143"/>
    <n v="59"/>
    <n v="32879117743"/>
    <x v="2"/>
    <x v="2"/>
  </r>
  <r>
    <n v="561"/>
    <x v="2"/>
    <s v="Hira Kazmi"/>
    <n v="39"/>
    <x v="2"/>
    <x v="1"/>
    <x v="203"/>
    <d v="2023-12-27T00:00:00"/>
    <n v="263"/>
    <x v="4"/>
    <n v="399528"/>
    <x v="1"/>
    <x v="1"/>
    <n v="191"/>
    <n v="80"/>
    <n v="39222037198"/>
    <x v="2"/>
    <x v="2"/>
  </r>
  <r>
    <n v="562"/>
    <x v="3"/>
    <s v="Sadia Shah"/>
    <n v="74"/>
    <x v="0"/>
    <x v="0"/>
    <x v="44"/>
    <d v="2023-10-02T00:00:00"/>
    <n v="-251"/>
    <x v="0"/>
    <n v="403064"/>
    <x v="1"/>
    <x v="0"/>
    <n v="148"/>
    <n v="70"/>
    <n v="36215320612"/>
    <x v="5"/>
    <x v="1"/>
  </r>
  <r>
    <n v="563"/>
    <x v="13"/>
    <s v="Erum Qureshi"/>
    <n v="43"/>
    <x v="2"/>
    <x v="0"/>
    <x v="234"/>
    <d v="2023-08-21T00:00:00"/>
    <n v="-195"/>
    <x v="4"/>
    <n v="431741"/>
    <x v="0"/>
    <x v="4"/>
    <n v="189"/>
    <n v="74"/>
    <n v="31506453246"/>
    <x v="6"/>
    <x v="1"/>
  </r>
  <r>
    <n v="564"/>
    <x v="3"/>
    <s v="Ahmed Abbasi"/>
    <n v="33"/>
    <x v="2"/>
    <x v="0"/>
    <x v="173"/>
    <d v="2023-11-11T00:00:00"/>
    <n v="-88"/>
    <x v="2"/>
    <n v="388686"/>
    <x v="1"/>
    <x v="3"/>
    <n v="200"/>
    <n v="73"/>
    <n v="31112586650"/>
    <x v="6"/>
    <x v="1"/>
  </r>
  <r>
    <n v="565"/>
    <x v="7"/>
    <s v="Hira Zahid"/>
    <n v="84"/>
    <x v="0"/>
    <x v="1"/>
    <x v="4"/>
    <d v="2023-09-01T00:00:00"/>
    <n v="57"/>
    <x v="4"/>
    <n v="482411"/>
    <x v="0"/>
    <x v="4"/>
    <n v="161"/>
    <n v="78"/>
    <n v="35077050682"/>
    <x v="2"/>
    <x v="1"/>
  </r>
  <r>
    <n v="566"/>
    <x v="10"/>
    <s v="Sana Sheikh"/>
    <n v="35"/>
    <x v="2"/>
    <x v="1"/>
    <x v="109"/>
    <d v="2023-05-03T00:00:00"/>
    <n v="-26"/>
    <x v="1"/>
    <n v="19837"/>
    <x v="0"/>
    <x v="1"/>
    <n v="156"/>
    <n v="107"/>
    <n v="36189866802"/>
    <x v="3"/>
    <x v="3"/>
  </r>
  <r>
    <n v="567"/>
    <x v="1"/>
    <s v="Maryam Hashmi"/>
    <n v="25"/>
    <x v="3"/>
    <x v="0"/>
    <x v="145"/>
    <d v="2023-06-26T00:00:00"/>
    <n v="-141"/>
    <x v="3"/>
    <n v="68643"/>
    <x v="1"/>
    <x v="7"/>
    <n v="178"/>
    <n v="40"/>
    <n v="39367784306"/>
    <x v="0"/>
    <x v="0"/>
  </r>
  <r>
    <n v="568"/>
    <x v="3"/>
    <s v="Maryam Zahid"/>
    <n v="36"/>
    <x v="2"/>
    <x v="1"/>
    <x v="191"/>
    <d v="2023-04-15T00:00:00"/>
    <n v="-95"/>
    <x v="1"/>
    <n v="33922"/>
    <x v="0"/>
    <x v="3"/>
    <n v="170"/>
    <n v="115"/>
    <n v="37374035070"/>
    <x v="0"/>
    <x v="1"/>
  </r>
  <r>
    <n v="569"/>
    <x v="9"/>
    <s v="Ahmed Abbasi"/>
    <n v="3"/>
    <x v="4"/>
    <x v="0"/>
    <x v="235"/>
    <d v="2023-12-20T00:00:00"/>
    <n v="132"/>
    <x v="5"/>
    <n v="373124"/>
    <x v="1"/>
    <x v="2"/>
    <n v="143"/>
    <n v="104"/>
    <n v="38550638585"/>
    <x v="0"/>
    <x v="0"/>
  </r>
  <r>
    <n v="570"/>
    <x v="3"/>
    <s v="Junaid Gilani"/>
    <n v="55"/>
    <x v="0"/>
    <x v="0"/>
    <x v="105"/>
    <d v="2023-06-26T00:00:00"/>
    <n v="-125"/>
    <x v="1"/>
    <n v="423253"/>
    <x v="0"/>
    <x v="4"/>
    <n v="185"/>
    <n v="73"/>
    <n v="33989302535"/>
    <x v="3"/>
    <x v="3"/>
  </r>
  <r>
    <n v="571"/>
    <x v="6"/>
    <s v="Amina Jafri"/>
    <n v="72"/>
    <x v="0"/>
    <x v="0"/>
    <x v="144"/>
    <d v="2023-02-18T00:00:00"/>
    <n v="-15"/>
    <x v="1"/>
    <n v="188900"/>
    <x v="0"/>
    <x v="1"/>
    <n v="182"/>
    <n v="113"/>
    <n v="39551459370"/>
    <x v="3"/>
    <x v="3"/>
  </r>
  <r>
    <n v="572"/>
    <x v="12"/>
    <s v="Fahad Tariq"/>
    <n v="91"/>
    <x v="0"/>
    <x v="0"/>
    <x v="217"/>
    <d v="2023-05-08T00:00:00"/>
    <n v="-60"/>
    <x v="5"/>
    <n v="380474"/>
    <x v="1"/>
    <x v="4"/>
    <n v="166"/>
    <n v="114"/>
    <n v="36632091015"/>
    <x v="3"/>
    <x v="1"/>
  </r>
  <r>
    <n v="573"/>
    <x v="7"/>
    <s v="Saad Raja"/>
    <n v="15"/>
    <x v="1"/>
    <x v="0"/>
    <x v="175"/>
    <d v="2023-12-05T00:00:00"/>
    <n v="168"/>
    <x v="2"/>
    <n v="169326"/>
    <x v="0"/>
    <x v="0"/>
    <n v="158"/>
    <n v="82"/>
    <n v="31529737720"/>
    <x v="0"/>
    <x v="0"/>
  </r>
  <r>
    <n v="574"/>
    <x v="13"/>
    <s v="Usman Gilani"/>
    <n v="35"/>
    <x v="2"/>
    <x v="1"/>
    <x v="236"/>
    <d v="2023-12-03T00:00:00"/>
    <n v="27"/>
    <x v="2"/>
    <n v="286897"/>
    <x v="1"/>
    <x v="0"/>
    <n v="158"/>
    <n v="56"/>
    <n v="31371177596"/>
    <x v="2"/>
    <x v="1"/>
  </r>
  <r>
    <n v="575"/>
    <x v="0"/>
    <s v="Junaid Rizvi"/>
    <n v="91"/>
    <x v="0"/>
    <x v="1"/>
    <x v="31"/>
    <d v="2023-02-20T00:00:00"/>
    <n v="-48"/>
    <x v="5"/>
    <n v="339193"/>
    <x v="1"/>
    <x v="5"/>
    <n v="180"/>
    <n v="95"/>
    <n v="31530107310"/>
    <x v="7"/>
    <x v="1"/>
  </r>
  <r>
    <n v="576"/>
    <x v="11"/>
    <s v="Ahmed Tariq"/>
    <n v="88"/>
    <x v="0"/>
    <x v="1"/>
    <x v="237"/>
    <d v="2023-12-12T00:00:00"/>
    <n v="290"/>
    <x v="0"/>
    <n v="53677"/>
    <x v="0"/>
    <x v="0"/>
    <n v="200"/>
    <n v="61"/>
    <n v="39920191836"/>
    <x v="2"/>
    <x v="2"/>
  </r>
  <r>
    <n v="577"/>
    <x v="12"/>
    <s v="Iqra Shah"/>
    <n v="86"/>
    <x v="0"/>
    <x v="0"/>
    <x v="115"/>
    <d v="2023-08-20T00:00:00"/>
    <n v="-117"/>
    <x v="3"/>
    <n v="261318"/>
    <x v="0"/>
    <x v="1"/>
    <n v="157"/>
    <n v="53"/>
    <n v="34704531656"/>
    <x v="0"/>
    <x v="0"/>
  </r>
  <r>
    <n v="578"/>
    <x v="0"/>
    <s v="Ibrahim Rehman"/>
    <n v="96"/>
    <x v="0"/>
    <x v="1"/>
    <x v="91"/>
    <d v="2023-12-28T00:00:00"/>
    <n v="-303"/>
    <x v="0"/>
    <n v="139590"/>
    <x v="0"/>
    <x v="6"/>
    <n v="175"/>
    <n v="64"/>
    <n v="33591812168"/>
    <x v="6"/>
    <x v="1"/>
  </r>
  <r>
    <n v="579"/>
    <x v="2"/>
    <s v="Sadia Mughal"/>
    <n v="94"/>
    <x v="0"/>
    <x v="1"/>
    <x v="9"/>
    <d v="2023-07-15T00:00:00"/>
    <n v="-125"/>
    <x v="2"/>
    <n v="249307"/>
    <x v="0"/>
    <x v="1"/>
    <n v="192"/>
    <n v="91"/>
    <n v="33131048686"/>
    <x v="3"/>
    <x v="3"/>
  </r>
  <r>
    <n v="580"/>
    <x v="14"/>
    <s v="Asad Rizvi"/>
    <n v="92"/>
    <x v="0"/>
    <x v="0"/>
    <x v="85"/>
    <d v="2023-06-28T00:00:00"/>
    <n v="72"/>
    <x v="4"/>
    <n v="80541"/>
    <x v="0"/>
    <x v="0"/>
    <n v="188"/>
    <n v="74"/>
    <n v="31385739266"/>
    <x v="7"/>
    <x v="1"/>
  </r>
  <r>
    <n v="581"/>
    <x v="7"/>
    <s v="Khadija Sheikh"/>
    <n v="1"/>
    <x v="4"/>
    <x v="0"/>
    <x v="173"/>
    <d v="2023-12-26T00:00:00"/>
    <n v="133"/>
    <x v="3"/>
    <n v="241501"/>
    <x v="1"/>
    <x v="5"/>
    <n v="166"/>
    <n v="120"/>
    <n v="31555710292"/>
    <x v="3"/>
    <x v="3"/>
  </r>
  <r>
    <n v="582"/>
    <x v="10"/>
    <s v="Usman Tariq"/>
    <n v="5"/>
    <x v="4"/>
    <x v="1"/>
    <x v="238"/>
    <d v="2023-12-09T00:00:00"/>
    <n v="-22"/>
    <x v="4"/>
    <n v="407549"/>
    <x v="0"/>
    <x v="6"/>
    <n v="174"/>
    <n v="92"/>
    <n v="32339544351"/>
    <x v="3"/>
    <x v="3"/>
  </r>
  <r>
    <n v="583"/>
    <x v="2"/>
    <s v="Fatima Abbasi"/>
    <n v="43"/>
    <x v="2"/>
    <x v="1"/>
    <x v="61"/>
    <d v="2023-10-22T00:00:00"/>
    <n v="-165"/>
    <x v="3"/>
    <n v="455876"/>
    <x v="0"/>
    <x v="3"/>
    <n v="183"/>
    <n v="75"/>
    <n v="39000276481"/>
    <x v="3"/>
    <x v="3"/>
  </r>
  <r>
    <n v="584"/>
    <x v="8"/>
    <s v="Usman Tariq"/>
    <n v="6"/>
    <x v="4"/>
    <x v="0"/>
    <x v="28"/>
    <d v="2023-12-25T00:00:00"/>
    <n v="279"/>
    <x v="0"/>
    <n v="178883"/>
    <x v="0"/>
    <x v="6"/>
    <n v="169"/>
    <n v="116"/>
    <n v="36321149029"/>
    <x v="5"/>
    <x v="1"/>
  </r>
  <r>
    <n v="585"/>
    <x v="8"/>
    <s v="Fatima Rehman"/>
    <n v="78"/>
    <x v="0"/>
    <x v="1"/>
    <x v="237"/>
    <d v="2023-07-28T00:00:00"/>
    <n v="-153"/>
    <x v="1"/>
    <n v="301681"/>
    <x v="0"/>
    <x v="7"/>
    <n v="194"/>
    <n v="99"/>
    <n v="37744770017"/>
    <x v="0"/>
    <x v="0"/>
  </r>
  <r>
    <n v="586"/>
    <x v="6"/>
    <s v="Fahad Qureshi"/>
    <n v="85"/>
    <x v="0"/>
    <x v="0"/>
    <x v="68"/>
    <d v="2023-10-16T00:00:00"/>
    <n v="-172"/>
    <x v="1"/>
    <n v="357190"/>
    <x v="1"/>
    <x v="3"/>
    <n v="167"/>
    <n v="41"/>
    <n v="33558944072"/>
    <x v="2"/>
    <x v="2"/>
  </r>
  <r>
    <n v="587"/>
    <x v="6"/>
    <s v="Ali Kazmi"/>
    <n v="22"/>
    <x v="3"/>
    <x v="0"/>
    <x v="206"/>
    <d v="2023-08-12T00:00:00"/>
    <n v="111"/>
    <x v="0"/>
    <n v="297882"/>
    <x v="1"/>
    <x v="7"/>
    <n v="184"/>
    <n v="119"/>
    <n v="39426238769"/>
    <x v="2"/>
    <x v="2"/>
  </r>
  <r>
    <n v="588"/>
    <x v="14"/>
    <s v="Usman Khan"/>
    <n v="65"/>
    <x v="0"/>
    <x v="0"/>
    <x v="100"/>
    <d v="2023-11-17T00:00:00"/>
    <n v="264"/>
    <x v="3"/>
    <n v="454078"/>
    <x v="1"/>
    <x v="2"/>
    <n v="172"/>
    <n v="55"/>
    <n v="34365542249"/>
    <x v="2"/>
    <x v="2"/>
  </r>
  <r>
    <n v="589"/>
    <x v="13"/>
    <s v="Erum Chaudhry"/>
    <n v="32"/>
    <x v="2"/>
    <x v="1"/>
    <x v="9"/>
    <d v="2023-09-04T00:00:00"/>
    <n v="176"/>
    <x v="5"/>
    <n v="75771"/>
    <x v="1"/>
    <x v="5"/>
    <n v="174"/>
    <n v="120"/>
    <n v="34737143449"/>
    <x v="7"/>
    <x v="1"/>
  </r>
  <r>
    <n v="590"/>
    <x v="13"/>
    <s v="Hira Abbasi"/>
    <n v="41"/>
    <x v="2"/>
    <x v="0"/>
    <x v="26"/>
    <d v="2023-10-02T00:00:00"/>
    <n v="165"/>
    <x v="1"/>
    <n v="187678"/>
    <x v="0"/>
    <x v="3"/>
    <n v="157"/>
    <n v="118"/>
    <n v="34834259839"/>
    <x v="3"/>
    <x v="3"/>
  </r>
  <r>
    <n v="591"/>
    <x v="8"/>
    <s v="Asad Khan"/>
    <n v="20"/>
    <x v="3"/>
    <x v="0"/>
    <x v="19"/>
    <d v="2023-08-05T00:00:00"/>
    <n v="-101"/>
    <x v="1"/>
    <n v="279980"/>
    <x v="0"/>
    <x v="4"/>
    <n v="158"/>
    <n v="73"/>
    <n v="38062551883"/>
    <x v="3"/>
    <x v="3"/>
  </r>
  <r>
    <n v="592"/>
    <x v="7"/>
    <s v="Rabia Abbasi"/>
    <n v="84"/>
    <x v="0"/>
    <x v="1"/>
    <x v="239"/>
    <d v="2023-10-12T00:00:00"/>
    <n v="8"/>
    <x v="1"/>
    <n v="368475"/>
    <x v="1"/>
    <x v="1"/>
    <n v="175"/>
    <n v="42"/>
    <n v="34986517850"/>
    <x v="2"/>
    <x v="2"/>
  </r>
  <r>
    <n v="593"/>
    <x v="14"/>
    <s v="Ibrahim Jafri"/>
    <n v="74"/>
    <x v="0"/>
    <x v="1"/>
    <x v="205"/>
    <d v="2023-06-12T00:00:00"/>
    <n v="-118"/>
    <x v="3"/>
    <n v="83241"/>
    <x v="1"/>
    <x v="0"/>
    <n v="178"/>
    <n v="45"/>
    <n v="37930176896"/>
    <x v="3"/>
    <x v="3"/>
  </r>
  <r>
    <n v="594"/>
    <x v="6"/>
    <s v="Ali Shah"/>
    <n v="67"/>
    <x v="0"/>
    <x v="0"/>
    <x v="5"/>
    <d v="2023-06-22T00:00:00"/>
    <n v="-64"/>
    <x v="0"/>
    <n v="415844"/>
    <x v="1"/>
    <x v="3"/>
    <n v="160"/>
    <n v="91"/>
    <n v="34993636930"/>
    <x v="3"/>
    <x v="3"/>
  </r>
  <r>
    <n v="595"/>
    <x v="12"/>
    <s v="Asad Mughal"/>
    <n v="6"/>
    <x v="4"/>
    <x v="0"/>
    <x v="54"/>
    <d v="2023-04-26T00:00:00"/>
    <n v="-50"/>
    <x v="1"/>
    <n v="194657"/>
    <x v="1"/>
    <x v="6"/>
    <n v="173"/>
    <n v="107"/>
    <n v="34553967967"/>
    <x v="2"/>
    <x v="2"/>
  </r>
  <r>
    <n v="596"/>
    <x v="5"/>
    <s v="Saad Rizvi"/>
    <n v="31"/>
    <x v="2"/>
    <x v="1"/>
    <x v="19"/>
    <d v="2023-08-17T00:00:00"/>
    <n v="-113"/>
    <x v="2"/>
    <n v="138494"/>
    <x v="1"/>
    <x v="7"/>
    <n v="168"/>
    <n v="43"/>
    <n v="37811533533"/>
    <x v="2"/>
    <x v="2"/>
  </r>
  <r>
    <n v="597"/>
    <x v="13"/>
    <s v="Daniyal Farooqi"/>
    <n v="14"/>
    <x v="1"/>
    <x v="1"/>
    <x v="0"/>
    <d v="2023-09-24T00:00:00"/>
    <n v="-183"/>
    <x v="1"/>
    <n v="171216"/>
    <x v="0"/>
    <x v="3"/>
    <n v="184"/>
    <n v="67"/>
    <n v="31710812121"/>
    <x v="2"/>
    <x v="2"/>
  </r>
  <r>
    <n v="598"/>
    <x v="13"/>
    <s v="Noman Sheikh"/>
    <n v="30"/>
    <x v="3"/>
    <x v="0"/>
    <x v="102"/>
    <d v="2023-03-20T00:00:00"/>
    <n v="66"/>
    <x v="4"/>
    <n v="224417"/>
    <x v="1"/>
    <x v="6"/>
    <n v="189"/>
    <n v="111"/>
    <n v="36816103211"/>
    <x v="0"/>
    <x v="0"/>
  </r>
  <r>
    <n v="599"/>
    <x v="4"/>
    <s v="Bushra Sheikh"/>
    <n v="29"/>
    <x v="3"/>
    <x v="1"/>
    <x v="240"/>
    <d v="2023-11-22T00:00:00"/>
    <n v="101"/>
    <x v="4"/>
    <n v="280679"/>
    <x v="0"/>
    <x v="6"/>
    <n v="195"/>
    <n v="95"/>
    <n v="33410301425"/>
    <x v="6"/>
    <x v="1"/>
  </r>
  <r>
    <n v="600"/>
    <x v="0"/>
    <s v="Sadia Raja"/>
    <n v="55"/>
    <x v="0"/>
    <x v="0"/>
    <x v="227"/>
    <d v="2023-10-21T00:00:00"/>
    <n v="-33"/>
    <x v="1"/>
    <n v="15777"/>
    <x v="0"/>
    <x v="0"/>
    <n v="154"/>
    <n v="92"/>
    <n v="38404506011"/>
    <x v="3"/>
    <x v="3"/>
  </r>
  <r>
    <n v="601"/>
    <x v="12"/>
    <s v="Sara Rehman"/>
    <n v="22"/>
    <x v="3"/>
    <x v="1"/>
    <x v="175"/>
    <d v="2023-12-13T00:00:00"/>
    <n v="176"/>
    <x v="4"/>
    <n v="38939"/>
    <x v="0"/>
    <x v="5"/>
    <n v="176"/>
    <n v="74"/>
    <n v="36543981274"/>
    <x v="0"/>
    <x v="0"/>
  </r>
  <r>
    <n v="602"/>
    <x v="12"/>
    <s v="Saad Syed"/>
    <n v="51"/>
    <x v="0"/>
    <x v="0"/>
    <x v="199"/>
    <d v="2023-09-04T00:00:00"/>
    <n v="-139"/>
    <x v="2"/>
    <n v="428742"/>
    <x v="0"/>
    <x v="1"/>
    <n v="170"/>
    <n v="54"/>
    <n v="38275887819"/>
    <x v="2"/>
    <x v="2"/>
  </r>
  <r>
    <n v="603"/>
    <x v="4"/>
    <s v="Sana Syed"/>
    <n v="44"/>
    <x v="2"/>
    <x v="0"/>
    <x v="155"/>
    <d v="2023-11-03T00:00:00"/>
    <n v="-25"/>
    <x v="0"/>
    <n v="262734"/>
    <x v="1"/>
    <x v="4"/>
    <n v="164"/>
    <n v="56"/>
    <n v="36312549895"/>
    <x v="4"/>
    <x v="1"/>
  </r>
  <r>
    <n v="604"/>
    <x v="12"/>
    <s v="Hassan Siddiqui"/>
    <n v="58"/>
    <x v="0"/>
    <x v="1"/>
    <x v="59"/>
    <d v="2023-09-14T00:00:00"/>
    <n v="145"/>
    <x v="4"/>
    <n v="349639"/>
    <x v="1"/>
    <x v="5"/>
    <n v="142"/>
    <n v="75"/>
    <n v="35317981115"/>
    <x v="2"/>
    <x v="2"/>
  </r>
  <r>
    <n v="605"/>
    <x v="13"/>
    <s v="Rabia Sheikh"/>
    <n v="1"/>
    <x v="4"/>
    <x v="0"/>
    <x v="216"/>
    <d v="2023-09-28T00:00:00"/>
    <n v="148"/>
    <x v="1"/>
    <n v="104289"/>
    <x v="0"/>
    <x v="7"/>
    <n v="198"/>
    <n v="61"/>
    <n v="34827239409"/>
    <x v="3"/>
    <x v="1"/>
  </r>
  <r>
    <n v="606"/>
    <x v="3"/>
    <s v="Bushra Hashmi"/>
    <n v="48"/>
    <x v="0"/>
    <x v="1"/>
    <x v="241"/>
    <d v="2023-09-10T00:00:00"/>
    <n v="49"/>
    <x v="4"/>
    <n v="94808"/>
    <x v="1"/>
    <x v="7"/>
    <n v="149"/>
    <n v="45"/>
    <n v="37393714577"/>
    <x v="3"/>
    <x v="3"/>
  </r>
  <r>
    <n v="607"/>
    <x v="12"/>
    <s v="Fatima Hashmi"/>
    <n v="9"/>
    <x v="4"/>
    <x v="0"/>
    <x v="52"/>
    <d v="2023-07-23T00:00:00"/>
    <n v="42"/>
    <x v="1"/>
    <n v="380017"/>
    <x v="0"/>
    <x v="3"/>
    <n v="183"/>
    <n v="42"/>
    <n v="34797321478"/>
    <x v="4"/>
    <x v="1"/>
  </r>
  <r>
    <n v="608"/>
    <x v="14"/>
    <s v="Ahmed Qureshi"/>
    <n v="39"/>
    <x v="2"/>
    <x v="0"/>
    <x v="76"/>
    <d v="2023-08-08T00:00:00"/>
    <n v="-199"/>
    <x v="0"/>
    <n v="328857"/>
    <x v="0"/>
    <x v="0"/>
    <n v="140"/>
    <n v="48"/>
    <n v="34781457406"/>
    <x v="2"/>
    <x v="2"/>
  </r>
  <r>
    <n v="609"/>
    <x v="10"/>
    <s v="Fatima Sheikh"/>
    <n v="30"/>
    <x v="3"/>
    <x v="0"/>
    <x v="203"/>
    <d v="2023-05-20T00:00:00"/>
    <n v="42"/>
    <x v="2"/>
    <n v="29728"/>
    <x v="1"/>
    <x v="7"/>
    <n v="148"/>
    <n v="51"/>
    <n v="35038093192"/>
    <x v="7"/>
    <x v="1"/>
  </r>
  <r>
    <n v="610"/>
    <x v="3"/>
    <s v="Saad Ashraf"/>
    <n v="50"/>
    <x v="0"/>
    <x v="0"/>
    <x v="181"/>
    <d v="2023-12-04T00:00:00"/>
    <n v="191"/>
    <x v="2"/>
    <n v="390691"/>
    <x v="1"/>
    <x v="6"/>
    <n v="154"/>
    <n v="114"/>
    <n v="35978956683"/>
    <x v="3"/>
    <x v="3"/>
  </r>
  <r>
    <n v="611"/>
    <x v="1"/>
    <s v="Khadija Kazmi"/>
    <n v="62"/>
    <x v="0"/>
    <x v="1"/>
    <x v="228"/>
    <d v="2023-05-10T00:00:00"/>
    <n v="-98"/>
    <x v="5"/>
    <n v="421252"/>
    <x v="0"/>
    <x v="3"/>
    <n v="187"/>
    <n v="65"/>
    <n v="34305347770"/>
    <x v="3"/>
    <x v="3"/>
  </r>
  <r>
    <n v="612"/>
    <x v="13"/>
    <s v="Sadia Butt"/>
    <n v="27"/>
    <x v="3"/>
    <x v="0"/>
    <x v="217"/>
    <d v="2023-07-09T00:00:00"/>
    <n v="-122"/>
    <x v="4"/>
    <n v="473125"/>
    <x v="1"/>
    <x v="4"/>
    <n v="164"/>
    <n v="119"/>
    <n v="31176878723"/>
    <x v="0"/>
    <x v="0"/>
  </r>
  <r>
    <n v="613"/>
    <x v="5"/>
    <s v="Amina Malik"/>
    <n v="38"/>
    <x v="2"/>
    <x v="0"/>
    <x v="184"/>
    <d v="2023-12-09T00:00:00"/>
    <n v="-198"/>
    <x v="5"/>
    <n v="170886"/>
    <x v="0"/>
    <x v="1"/>
    <n v="198"/>
    <n v="76"/>
    <n v="37806759572"/>
    <x v="0"/>
    <x v="0"/>
  </r>
  <r>
    <n v="614"/>
    <x v="10"/>
    <s v="Usman Mughal"/>
    <n v="95"/>
    <x v="0"/>
    <x v="1"/>
    <x v="68"/>
    <d v="2023-12-16T00:00:00"/>
    <n v="233"/>
    <x v="1"/>
    <n v="243557"/>
    <x v="1"/>
    <x v="6"/>
    <n v="143"/>
    <n v="72"/>
    <n v="38958670828"/>
    <x v="4"/>
    <x v="1"/>
  </r>
  <r>
    <n v="615"/>
    <x v="10"/>
    <s v="Daniyal Rizvi"/>
    <n v="6"/>
    <x v="4"/>
    <x v="0"/>
    <x v="207"/>
    <d v="2023-07-23T00:00:00"/>
    <n v="82"/>
    <x v="2"/>
    <n v="207408"/>
    <x v="1"/>
    <x v="0"/>
    <n v="166"/>
    <n v="119"/>
    <n v="33990378824"/>
    <x v="5"/>
    <x v="1"/>
  </r>
  <r>
    <n v="616"/>
    <x v="5"/>
    <s v="Sadia Malik"/>
    <n v="41"/>
    <x v="2"/>
    <x v="0"/>
    <x v="47"/>
    <d v="2023-10-25T00:00:00"/>
    <n v="203"/>
    <x v="4"/>
    <n v="118069"/>
    <x v="1"/>
    <x v="1"/>
    <n v="154"/>
    <n v="51"/>
    <n v="33620066134"/>
    <x v="3"/>
    <x v="3"/>
  </r>
  <r>
    <n v="617"/>
    <x v="1"/>
    <s v="Saad Sheikh"/>
    <n v="13"/>
    <x v="1"/>
    <x v="1"/>
    <x v="242"/>
    <d v="2023-10-08T00:00:00"/>
    <n v="95"/>
    <x v="1"/>
    <n v="486362"/>
    <x v="0"/>
    <x v="7"/>
    <n v="200"/>
    <n v="70"/>
    <n v="35318017158"/>
    <x v="3"/>
    <x v="3"/>
  </r>
  <r>
    <n v="618"/>
    <x v="9"/>
    <s v="Fatima Siddiqui"/>
    <n v="76"/>
    <x v="0"/>
    <x v="0"/>
    <x v="49"/>
    <d v="2023-02-20T00:00:00"/>
    <n v="-23"/>
    <x v="1"/>
    <n v="335703"/>
    <x v="0"/>
    <x v="3"/>
    <n v="172"/>
    <n v="65"/>
    <n v="34323338904"/>
    <x v="2"/>
    <x v="2"/>
  </r>
  <r>
    <n v="619"/>
    <x v="14"/>
    <s v="Saad Qureshi"/>
    <n v="16"/>
    <x v="1"/>
    <x v="1"/>
    <x v="235"/>
    <d v="2023-12-04T00:00:00"/>
    <n v="116"/>
    <x v="1"/>
    <n v="137869"/>
    <x v="0"/>
    <x v="7"/>
    <n v="175"/>
    <n v="93"/>
    <n v="34080619834"/>
    <x v="2"/>
    <x v="2"/>
  </r>
  <r>
    <n v="620"/>
    <x v="3"/>
    <s v="Daniyal Butt"/>
    <n v="39"/>
    <x v="2"/>
    <x v="0"/>
    <x v="223"/>
    <d v="2023-03-19T00:00:00"/>
    <n v="-39"/>
    <x v="1"/>
    <n v="34516"/>
    <x v="0"/>
    <x v="7"/>
    <n v="165"/>
    <n v="71"/>
    <n v="31973353468"/>
    <x v="3"/>
    <x v="3"/>
  </r>
  <r>
    <n v="621"/>
    <x v="8"/>
    <s v="Bushra Sheikh"/>
    <n v="4"/>
    <x v="4"/>
    <x v="1"/>
    <x v="234"/>
    <d v="2023-04-12T00:00:00"/>
    <n v="-64"/>
    <x v="3"/>
    <n v="156629"/>
    <x v="0"/>
    <x v="0"/>
    <n v="165"/>
    <n v="78"/>
    <n v="34670377878"/>
    <x v="4"/>
    <x v="1"/>
  </r>
  <r>
    <n v="622"/>
    <x v="11"/>
    <s v="Sara Siddiqui"/>
    <n v="27"/>
    <x v="3"/>
    <x v="1"/>
    <x v="87"/>
    <d v="2023-04-14T00:00:00"/>
    <n v="42"/>
    <x v="0"/>
    <n v="344649"/>
    <x v="1"/>
    <x v="5"/>
    <n v="163"/>
    <n v="50"/>
    <n v="34536026478"/>
    <x v="4"/>
    <x v="1"/>
  </r>
  <r>
    <n v="623"/>
    <x v="8"/>
    <s v="Ali Shah"/>
    <n v="78"/>
    <x v="0"/>
    <x v="0"/>
    <x v="142"/>
    <d v="2023-12-24T00:00:00"/>
    <n v="99"/>
    <x v="1"/>
    <n v="326382"/>
    <x v="1"/>
    <x v="5"/>
    <n v="198"/>
    <n v="44"/>
    <n v="32894394810"/>
    <x v="3"/>
    <x v="3"/>
  </r>
  <r>
    <n v="624"/>
    <x v="2"/>
    <s v="Hassan Tariq"/>
    <n v="85"/>
    <x v="0"/>
    <x v="0"/>
    <x v="241"/>
    <d v="2023-08-15T00:00:00"/>
    <n v="23"/>
    <x v="2"/>
    <n v="117769"/>
    <x v="1"/>
    <x v="0"/>
    <n v="171"/>
    <n v="71"/>
    <n v="34054722861"/>
    <x v="2"/>
    <x v="2"/>
  </r>
  <r>
    <n v="625"/>
    <x v="10"/>
    <s v="Mahnoor Hussain"/>
    <n v="91"/>
    <x v="0"/>
    <x v="1"/>
    <x v="140"/>
    <d v="2023-07-27T00:00:00"/>
    <n v="-49"/>
    <x v="1"/>
    <n v="402061"/>
    <x v="1"/>
    <x v="5"/>
    <n v="141"/>
    <n v="56"/>
    <n v="34643271357"/>
    <x v="2"/>
    <x v="2"/>
  </r>
  <r>
    <n v="626"/>
    <x v="12"/>
    <s v="Iqra Ashraf"/>
    <n v="44"/>
    <x v="2"/>
    <x v="1"/>
    <x v="161"/>
    <d v="2023-12-18T00:00:00"/>
    <n v="67"/>
    <x v="1"/>
    <n v="457363"/>
    <x v="0"/>
    <x v="7"/>
    <n v="144"/>
    <n v="107"/>
    <n v="31816434538"/>
    <x v="2"/>
    <x v="1"/>
  </r>
  <r>
    <n v="627"/>
    <x v="11"/>
    <s v="Fahad Hashmi"/>
    <n v="44"/>
    <x v="2"/>
    <x v="0"/>
    <x v="59"/>
    <d v="2023-10-16T00:00:00"/>
    <n v="177"/>
    <x v="4"/>
    <n v="436529"/>
    <x v="1"/>
    <x v="5"/>
    <n v="172"/>
    <n v="77"/>
    <n v="38095469108"/>
    <x v="7"/>
    <x v="1"/>
  </r>
  <r>
    <n v="628"/>
    <x v="1"/>
    <s v="Usman Shah"/>
    <n v="67"/>
    <x v="0"/>
    <x v="0"/>
    <x v="50"/>
    <d v="2023-05-04T00:00:00"/>
    <n v="-123"/>
    <x v="1"/>
    <n v="373498"/>
    <x v="1"/>
    <x v="4"/>
    <n v="161"/>
    <n v="109"/>
    <n v="32567579354"/>
    <x v="2"/>
    <x v="1"/>
  </r>
  <r>
    <n v="629"/>
    <x v="11"/>
    <s v="Saad Jafri"/>
    <n v="45"/>
    <x v="2"/>
    <x v="0"/>
    <x v="33"/>
    <d v="2023-04-10T00:00:00"/>
    <n v="-63"/>
    <x v="0"/>
    <n v="10179"/>
    <x v="0"/>
    <x v="1"/>
    <n v="167"/>
    <n v="91"/>
    <n v="36562535885"/>
    <x v="5"/>
    <x v="1"/>
  </r>
  <r>
    <n v="630"/>
    <x v="9"/>
    <s v="Sana Sheikh"/>
    <n v="1"/>
    <x v="4"/>
    <x v="1"/>
    <x v="177"/>
    <d v="2023-08-20T00:00:00"/>
    <n v="185"/>
    <x v="3"/>
    <n v="481054"/>
    <x v="0"/>
    <x v="2"/>
    <n v="182"/>
    <n v="64"/>
    <n v="35228820830"/>
    <x v="3"/>
    <x v="3"/>
  </r>
  <r>
    <n v="631"/>
    <x v="11"/>
    <s v="Aisha Hashmi"/>
    <n v="7"/>
    <x v="4"/>
    <x v="0"/>
    <x v="20"/>
    <d v="2023-03-06T00:00:00"/>
    <n v="-16"/>
    <x v="0"/>
    <n v="453412"/>
    <x v="0"/>
    <x v="3"/>
    <n v="162"/>
    <n v="120"/>
    <n v="33249497964"/>
    <x v="3"/>
    <x v="3"/>
  </r>
  <r>
    <n v="632"/>
    <x v="4"/>
    <s v="Amina Gilani"/>
    <n v="72"/>
    <x v="0"/>
    <x v="0"/>
    <x v="243"/>
    <d v="2023-10-01T00:00:00"/>
    <n v="189"/>
    <x v="0"/>
    <n v="197624"/>
    <x v="0"/>
    <x v="0"/>
    <n v="154"/>
    <n v="60"/>
    <n v="31768829585"/>
    <x v="2"/>
    <x v="2"/>
  </r>
  <r>
    <n v="633"/>
    <x v="11"/>
    <s v="Daniyal Jafri"/>
    <n v="76"/>
    <x v="0"/>
    <x v="0"/>
    <x v="120"/>
    <d v="2023-04-21T00:00:00"/>
    <n v="-6"/>
    <x v="2"/>
    <n v="353881"/>
    <x v="0"/>
    <x v="3"/>
    <n v="179"/>
    <n v="65"/>
    <n v="37427885347"/>
    <x v="3"/>
    <x v="3"/>
  </r>
  <r>
    <n v="634"/>
    <x v="14"/>
    <s v="Maryam Hussain"/>
    <n v="55"/>
    <x v="0"/>
    <x v="0"/>
    <x v="80"/>
    <d v="2023-07-21T00:00:00"/>
    <n v="158"/>
    <x v="3"/>
    <n v="50985"/>
    <x v="1"/>
    <x v="5"/>
    <n v="166"/>
    <n v="69"/>
    <n v="37653119990"/>
    <x v="3"/>
    <x v="3"/>
  </r>
  <r>
    <n v="635"/>
    <x v="7"/>
    <s v="Junaid Farooqi"/>
    <n v="92"/>
    <x v="0"/>
    <x v="1"/>
    <x v="56"/>
    <d v="2023-09-13T00:00:00"/>
    <n v="-16"/>
    <x v="5"/>
    <n v="374461"/>
    <x v="0"/>
    <x v="1"/>
    <n v="192"/>
    <n v="113"/>
    <n v="31199907622"/>
    <x v="0"/>
    <x v="0"/>
  </r>
  <r>
    <n v="636"/>
    <x v="0"/>
    <s v="Ali Farooqi"/>
    <n v="48"/>
    <x v="0"/>
    <x v="1"/>
    <x v="168"/>
    <d v="2023-07-15T00:00:00"/>
    <n v="14"/>
    <x v="1"/>
    <n v="465883"/>
    <x v="1"/>
    <x v="1"/>
    <n v="150"/>
    <n v="101"/>
    <n v="36604057361"/>
    <x v="2"/>
    <x v="2"/>
  </r>
  <r>
    <n v="637"/>
    <x v="2"/>
    <s v="Erum Kazmi"/>
    <n v="37"/>
    <x v="2"/>
    <x v="0"/>
    <x v="244"/>
    <d v="2023-11-09T00:00:00"/>
    <n v="-45"/>
    <x v="1"/>
    <n v="282653"/>
    <x v="0"/>
    <x v="2"/>
    <n v="157"/>
    <n v="69"/>
    <n v="36195743271"/>
    <x v="2"/>
    <x v="2"/>
  </r>
  <r>
    <n v="638"/>
    <x v="3"/>
    <s v="Iqra Butt"/>
    <n v="42"/>
    <x v="2"/>
    <x v="0"/>
    <x v="89"/>
    <d v="2023-12-14T00:00:00"/>
    <n v="208"/>
    <x v="2"/>
    <n v="411885"/>
    <x v="1"/>
    <x v="2"/>
    <n v="146"/>
    <n v="55"/>
    <n v="32706140285"/>
    <x v="0"/>
    <x v="1"/>
  </r>
  <r>
    <n v="639"/>
    <x v="11"/>
    <s v="Saad Zahid"/>
    <n v="89"/>
    <x v="0"/>
    <x v="0"/>
    <x v="76"/>
    <d v="2023-05-23T00:00:00"/>
    <n v="-122"/>
    <x v="0"/>
    <n v="113091"/>
    <x v="0"/>
    <x v="7"/>
    <n v="151"/>
    <n v="94"/>
    <n v="39214470085"/>
    <x v="0"/>
    <x v="0"/>
  </r>
  <r>
    <n v="640"/>
    <x v="8"/>
    <s v="Iqra Khan"/>
    <n v="14"/>
    <x v="1"/>
    <x v="1"/>
    <x v="71"/>
    <d v="2023-10-15T00:00:00"/>
    <n v="82"/>
    <x v="0"/>
    <n v="276893"/>
    <x v="0"/>
    <x v="1"/>
    <n v="169"/>
    <n v="75"/>
    <n v="32619118357"/>
    <x v="0"/>
    <x v="0"/>
  </r>
  <r>
    <n v="641"/>
    <x v="3"/>
    <s v="Hira Ashraf"/>
    <n v="65"/>
    <x v="0"/>
    <x v="1"/>
    <x v="143"/>
    <d v="2023-12-02T00:00:00"/>
    <n v="-193"/>
    <x v="2"/>
    <n v="422360"/>
    <x v="0"/>
    <x v="3"/>
    <n v="194"/>
    <n v="89"/>
    <n v="33922382295"/>
    <x v="2"/>
    <x v="2"/>
  </r>
  <r>
    <n v="642"/>
    <x v="9"/>
    <s v="Maryam Khan"/>
    <n v="28"/>
    <x v="3"/>
    <x v="1"/>
    <x v="156"/>
    <d v="2023-11-27T00:00:00"/>
    <n v="140"/>
    <x v="2"/>
    <n v="418374"/>
    <x v="0"/>
    <x v="7"/>
    <n v="196"/>
    <n v="45"/>
    <n v="36958263271"/>
    <x v="2"/>
    <x v="2"/>
  </r>
  <r>
    <n v="643"/>
    <x v="6"/>
    <s v="Iqra Sheikh"/>
    <n v="38"/>
    <x v="2"/>
    <x v="1"/>
    <x v="20"/>
    <d v="2023-09-23T00:00:00"/>
    <n v="217"/>
    <x v="1"/>
    <n v="272693"/>
    <x v="1"/>
    <x v="5"/>
    <n v="148"/>
    <n v="104"/>
    <n v="34834301924"/>
    <x v="0"/>
    <x v="0"/>
  </r>
  <r>
    <n v="644"/>
    <x v="4"/>
    <s v="Noman Siddiqui"/>
    <n v="77"/>
    <x v="0"/>
    <x v="0"/>
    <x v="245"/>
    <d v="2023-12-10T00:00:00"/>
    <n v="53"/>
    <x v="1"/>
    <n v="276660"/>
    <x v="0"/>
    <x v="5"/>
    <n v="188"/>
    <n v="72"/>
    <n v="33927373463"/>
    <x v="0"/>
    <x v="1"/>
  </r>
  <r>
    <n v="645"/>
    <x v="9"/>
    <s v="Maryam Sheikh"/>
    <n v="8"/>
    <x v="4"/>
    <x v="0"/>
    <x v="120"/>
    <d v="2023-08-06T00:00:00"/>
    <n v="-113"/>
    <x v="1"/>
    <n v="116193"/>
    <x v="1"/>
    <x v="5"/>
    <n v="170"/>
    <n v="50"/>
    <n v="37888599859"/>
    <x v="0"/>
    <x v="0"/>
  </r>
  <r>
    <n v="646"/>
    <x v="2"/>
    <s v="Sara Syed"/>
    <n v="6"/>
    <x v="4"/>
    <x v="1"/>
    <x v="246"/>
    <d v="2023-07-24T00:00:00"/>
    <n v="2"/>
    <x v="5"/>
    <n v="338322"/>
    <x v="1"/>
    <x v="1"/>
    <n v="171"/>
    <n v="84"/>
    <n v="36233525155"/>
    <x v="2"/>
    <x v="2"/>
  </r>
  <r>
    <n v="647"/>
    <x v="13"/>
    <s v="Aisha Khan"/>
    <n v="16"/>
    <x v="1"/>
    <x v="1"/>
    <x v="225"/>
    <d v="2023-11-03T00:00:00"/>
    <n v="-284"/>
    <x v="2"/>
    <n v="328459"/>
    <x v="1"/>
    <x v="1"/>
    <n v="200"/>
    <n v="43"/>
    <n v="39426622103"/>
    <x v="3"/>
    <x v="3"/>
  </r>
  <r>
    <n v="648"/>
    <x v="2"/>
    <s v="Khadija Niazi"/>
    <n v="96"/>
    <x v="0"/>
    <x v="1"/>
    <x v="60"/>
    <d v="2023-09-27T00:00:00"/>
    <n v="16"/>
    <x v="3"/>
    <n v="380683"/>
    <x v="1"/>
    <x v="3"/>
    <n v="151"/>
    <n v="117"/>
    <n v="32862992842"/>
    <x v="7"/>
    <x v="1"/>
  </r>
  <r>
    <n v="649"/>
    <x v="14"/>
    <s v="Amina Butt"/>
    <n v="91"/>
    <x v="0"/>
    <x v="0"/>
    <x v="8"/>
    <d v="2023-05-09T00:00:00"/>
    <n v="38"/>
    <x v="4"/>
    <n v="407905"/>
    <x v="0"/>
    <x v="3"/>
    <n v="172"/>
    <n v="59"/>
    <n v="34176192635"/>
    <x v="0"/>
    <x v="0"/>
  </r>
  <r>
    <n v="650"/>
    <x v="4"/>
    <s v="Asad Shah"/>
    <n v="62"/>
    <x v="0"/>
    <x v="1"/>
    <x v="51"/>
    <d v="2023-08-19T00:00:00"/>
    <n v="-37"/>
    <x v="0"/>
    <n v="67861"/>
    <x v="1"/>
    <x v="0"/>
    <n v="186"/>
    <n v="72"/>
    <n v="31190447539"/>
    <x v="5"/>
    <x v="1"/>
  </r>
  <r>
    <n v="651"/>
    <x v="9"/>
    <s v="Amina Ansari"/>
    <n v="59"/>
    <x v="0"/>
    <x v="0"/>
    <x v="107"/>
    <d v="2023-01-26T00:00:00"/>
    <n v="15"/>
    <x v="3"/>
    <n v="318934"/>
    <x v="1"/>
    <x v="7"/>
    <n v="151"/>
    <n v="114"/>
    <n v="32639409338"/>
    <x v="0"/>
    <x v="0"/>
  </r>
  <r>
    <n v="652"/>
    <x v="8"/>
    <s v="Aisha Hussain"/>
    <n v="76"/>
    <x v="0"/>
    <x v="1"/>
    <x v="200"/>
    <d v="2023-07-18T00:00:00"/>
    <n v="15"/>
    <x v="2"/>
    <n v="413446"/>
    <x v="1"/>
    <x v="2"/>
    <n v="153"/>
    <n v="115"/>
    <n v="36799305748"/>
    <x v="2"/>
    <x v="1"/>
  </r>
  <r>
    <n v="653"/>
    <x v="6"/>
    <s v="Noman Raja"/>
    <n v="25"/>
    <x v="3"/>
    <x v="0"/>
    <x v="205"/>
    <d v="2023-09-02T00:00:00"/>
    <n v="-200"/>
    <x v="5"/>
    <n v="365942"/>
    <x v="0"/>
    <x v="6"/>
    <n v="179"/>
    <n v="87"/>
    <n v="31764355939"/>
    <x v="4"/>
    <x v="1"/>
  </r>
  <r>
    <n v="654"/>
    <x v="9"/>
    <s v="Sara Hashmi"/>
    <n v="15"/>
    <x v="1"/>
    <x v="1"/>
    <x v="9"/>
    <d v="2023-07-15T00:00:00"/>
    <n v="125"/>
    <x v="4"/>
    <n v="337763"/>
    <x v="1"/>
    <x v="2"/>
    <n v="151"/>
    <n v="107"/>
    <n v="33819228329"/>
    <x v="0"/>
    <x v="0"/>
  </r>
  <r>
    <n v="655"/>
    <x v="14"/>
    <s v="Erum Rizvi"/>
    <n v="46"/>
    <x v="0"/>
    <x v="1"/>
    <x v="247"/>
    <d v="2023-08-26T00:00:00"/>
    <n v="30"/>
    <x v="4"/>
    <n v="150963"/>
    <x v="1"/>
    <x v="5"/>
    <n v="185"/>
    <n v="44"/>
    <n v="39802395732"/>
    <x v="3"/>
    <x v="3"/>
  </r>
  <r>
    <n v="656"/>
    <x v="0"/>
    <s v="Iqra Tariq"/>
    <n v="100"/>
    <x v="0"/>
    <x v="1"/>
    <x v="229"/>
    <d v="2023-05-02T00:00:00"/>
    <n v="-72"/>
    <x v="4"/>
    <n v="216008"/>
    <x v="0"/>
    <x v="6"/>
    <n v="185"/>
    <n v="61"/>
    <n v="38716902376"/>
    <x v="3"/>
    <x v="3"/>
  </r>
  <r>
    <n v="657"/>
    <x v="11"/>
    <s v="Junaid Gilani"/>
    <n v="53"/>
    <x v="0"/>
    <x v="1"/>
    <x v="248"/>
    <d v="2023-12-08T00:00:00"/>
    <n v="4"/>
    <x v="4"/>
    <n v="96403"/>
    <x v="0"/>
    <x v="6"/>
    <n v="189"/>
    <n v="114"/>
    <n v="37542106336"/>
    <x v="3"/>
    <x v="3"/>
  </r>
  <r>
    <n v="658"/>
    <x v="0"/>
    <s v="Junaid Siddiqui"/>
    <n v="63"/>
    <x v="0"/>
    <x v="1"/>
    <x v="1"/>
    <d v="2023-07-08T00:00:00"/>
    <n v="171"/>
    <x v="3"/>
    <n v="30529"/>
    <x v="0"/>
    <x v="5"/>
    <n v="156"/>
    <n v="82"/>
    <n v="33298019369"/>
    <x v="3"/>
    <x v="3"/>
  </r>
  <r>
    <n v="659"/>
    <x v="7"/>
    <s v="Hira Sheikh"/>
    <n v="50"/>
    <x v="0"/>
    <x v="0"/>
    <x v="221"/>
    <d v="2023-11-26T00:00:00"/>
    <n v="-35"/>
    <x v="5"/>
    <n v="158045"/>
    <x v="0"/>
    <x v="3"/>
    <n v="179"/>
    <n v="105"/>
    <n v="36652074056"/>
    <x v="4"/>
    <x v="1"/>
  </r>
  <r>
    <n v="660"/>
    <x v="13"/>
    <s v="Daniyal Raja"/>
    <n v="19"/>
    <x v="3"/>
    <x v="1"/>
    <x v="212"/>
    <d v="2023-12-19T00:00:00"/>
    <n v="-170"/>
    <x v="1"/>
    <n v="232058"/>
    <x v="1"/>
    <x v="1"/>
    <n v="162"/>
    <n v="71"/>
    <n v="31891713714"/>
    <x v="3"/>
    <x v="3"/>
  </r>
  <r>
    <n v="661"/>
    <x v="5"/>
    <s v="Daniyal Abbasi"/>
    <n v="52"/>
    <x v="0"/>
    <x v="1"/>
    <x v="249"/>
    <d v="2023-11-09T00:00:00"/>
    <n v="-62"/>
    <x v="0"/>
    <n v="346851"/>
    <x v="1"/>
    <x v="4"/>
    <n v="197"/>
    <n v="60"/>
    <n v="39183129554"/>
    <x v="3"/>
    <x v="3"/>
  </r>
  <r>
    <n v="662"/>
    <x v="13"/>
    <s v="Sara Ansari"/>
    <n v="3"/>
    <x v="4"/>
    <x v="0"/>
    <x v="178"/>
    <d v="2023-11-08T00:00:00"/>
    <n v="-114"/>
    <x v="5"/>
    <n v="334602"/>
    <x v="0"/>
    <x v="4"/>
    <n v="188"/>
    <n v="48"/>
    <n v="35940597587"/>
    <x v="0"/>
    <x v="0"/>
  </r>
  <r>
    <n v="663"/>
    <x v="9"/>
    <s v="Rabia Shah"/>
    <n v="8"/>
    <x v="4"/>
    <x v="0"/>
    <x v="177"/>
    <d v="2023-07-20T00:00:00"/>
    <n v="-154"/>
    <x v="3"/>
    <n v="225701"/>
    <x v="0"/>
    <x v="6"/>
    <n v="153"/>
    <n v="74"/>
    <n v="38636428050"/>
    <x v="0"/>
    <x v="0"/>
  </r>
  <r>
    <n v="664"/>
    <x v="5"/>
    <s v="Iqra Tariq"/>
    <n v="28"/>
    <x v="3"/>
    <x v="0"/>
    <x v="159"/>
    <d v="2023-08-22T00:00:00"/>
    <n v="57"/>
    <x v="5"/>
    <n v="82561"/>
    <x v="1"/>
    <x v="3"/>
    <n v="176"/>
    <n v="41"/>
    <n v="38494781714"/>
    <x v="0"/>
    <x v="0"/>
  </r>
  <r>
    <n v="665"/>
    <x v="8"/>
    <s v="Sadia Gilani"/>
    <n v="31"/>
    <x v="2"/>
    <x v="1"/>
    <x v="74"/>
    <d v="2023-07-20T00:00:00"/>
    <n v="-99"/>
    <x v="3"/>
    <n v="460701"/>
    <x v="1"/>
    <x v="2"/>
    <n v="153"/>
    <n v="64"/>
    <n v="33885056913"/>
    <x v="3"/>
    <x v="3"/>
  </r>
  <r>
    <n v="666"/>
    <x v="12"/>
    <s v="Usman Niazi"/>
    <n v="24"/>
    <x v="3"/>
    <x v="0"/>
    <x v="117"/>
    <d v="2023-08-02T00:00:00"/>
    <n v="79"/>
    <x v="3"/>
    <n v="248544"/>
    <x v="1"/>
    <x v="2"/>
    <n v="200"/>
    <n v="51"/>
    <n v="33975238025"/>
    <x v="2"/>
    <x v="2"/>
  </r>
  <r>
    <n v="667"/>
    <x v="6"/>
    <s v="Iqra Ashraf"/>
    <n v="7"/>
    <x v="4"/>
    <x v="1"/>
    <x v="134"/>
    <d v="2023-09-21T00:00:00"/>
    <n v="-127"/>
    <x v="0"/>
    <n v="175049"/>
    <x v="0"/>
    <x v="2"/>
    <n v="178"/>
    <n v="111"/>
    <n v="39206916759"/>
    <x v="3"/>
    <x v="3"/>
  </r>
  <r>
    <n v="668"/>
    <x v="11"/>
    <s v="Mahnoor Siddiqui"/>
    <n v="28"/>
    <x v="3"/>
    <x v="1"/>
    <x v="75"/>
    <d v="2023-04-05T00:00:00"/>
    <n v="-52"/>
    <x v="2"/>
    <n v="408039"/>
    <x v="1"/>
    <x v="7"/>
    <n v="187"/>
    <n v="86"/>
    <n v="34516529446"/>
    <x v="0"/>
    <x v="0"/>
  </r>
  <r>
    <n v="669"/>
    <x v="6"/>
    <s v="Aisha Rehman"/>
    <n v="79"/>
    <x v="0"/>
    <x v="1"/>
    <x v="172"/>
    <d v="2023-09-18T00:00:00"/>
    <n v="226"/>
    <x v="5"/>
    <n v="68672"/>
    <x v="0"/>
    <x v="5"/>
    <n v="145"/>
    <n v="63"/>
    <n v="39279011470"/>
    <x v="0"/>
    <x v="0"/>
  </r>
  <r>
    <n v="670"/>
    <x v="9"/>
    <s v="Daniyal Jafri"/>
    <n v="9"/>
    <x v="4"/>
    <x v="0"/>
    <x v="198"/>
    <d v="2023-07-09T00:00:00"/>
    <n v="90"/>
    <x v="0"/>
    <n v="284730"/>
    <x v="0"/>
    <x v="0"/>
    <n v="162"/>
    <n v="113"/>
    <n v="38542486945"/>
    <x v="2"/>
    <x v="2"/>
  </r>
  <r>
    <n v="671"/>
    <x v="5"/>
    <s v="Ibrahim Qureshi"/>
    <n v="63"/>
    <x v="0"/>
    <x v="0"/>
    <x v="98"/>
    <d v="2023-09-21T00:00:00"/>
    <n v="-89"/>
    <x v="1"/>
    <n v="217402"/>
    <x v="1"/>
    <x v="2"/>
    <n v="178"/>
    <n v="48"/>
    <n v="35976461501"/>
    <x v="2"/>
    <x v="1"/>
  </r>
  <r>
    <n v="672"/>
    <x v="9"/>
    <s v="Khadija Jafri"/>
    <n v="40"/>
    <x v="2"/>
    <x v="0"/>
    <x v="250"/>
    <d v="2023-10-01T00:00:00"/>
    <n v="-17"/>
    <x v="2"/>
    <n v="409215"/>
    <x v="0"/>
    <x v="7"/>
    <n v="150"/>
    <n v="74"/>
    <n v="34541113034"/>
    <x v="0"/>
    <x v="0"/>
  </r>
  <r>
    <n v="673"/>
    <x v="10"/>
    <s v="Mahnoor Sheikh"/>
    <n v="84"/>
    <x v="0"/>
    <x v="1"/>
    <x v="251"/>
    <d v="2023-11-18T00:00:00"/>
    <n v="83"/>
    <x v="2"/>
    <n v="346296"/>
    <x v="0"/>
    <x v="3"/>
    <n v="175"/>
    <n v="42"/>
    <n v="32164294158"/>
    <x v="0"/>
    <x v="0"/>
  </r>
  <r>
    <n v="674"/>
    <x v="2"/>
    <s v="Noman Rizvi"/>
    <n v="10"/>
    <x v="4"/>
    <x v="1"/>
    <x v="19"/>
    <d v="2023-08-13T00:00:00"/>
    <n v="109"/>
    <x v="4"/>
    <n v="496586"/>
    <x v="0"/>
    <x v="5"/>
    <n v="191"/>
    <n v="69"/>
    <n v="38397615213"/>
    <x v="0"/>
    <x v="0"/>
  </r>
  <r>
    <n v="675"/>
    <x v="6"/>
    <s v="Fatima Abbasi"/>
    <n v="33"/>
    <x v="2"/>
    <x v="0"/>
    <x v="84"/>
    <d v="2023-03-21T00:00:00"/>
    <n v="-71"/>
    <x v="4"/>
    <n v="346634"/>
    <x v="0"/>
    <x v="2"/>
    <n v="182"/>
    <n v="51"/>
    <n v="39694899174"/>
    <x v="0"/>
    <x v="0"/>
  </r>
  <r>
    <n v="676"/>
    <x v="8"/>
    <s v="Maryam Rizvi"/>
    <n v="43"/>
    <x v="2"/>
    <x v="1"/>
    <x v="31"/>
    <d v="2023-01-24T00:00:00"/>
    <n v="21"/>
    <x v="3"/>
    <n v="178367"/>
    <x v="0"/>
    <x v="6"/>
    <n v="162"/>
    <n v="76"/>
    <n v="35436455415"/>
    <x v="2"/>
    <x v="1"/>
  </r>
  <r>
    <n v="677"/>
    <x v="6"/>
    <s v="Fatima Hashmi"/>
    <n v="95"/>
    <x v="0"/>
    <x v="0"/>
    <x v="16"/>
    <d v="2023-08-19T00:00:00"/>
    <n v="79"/>
    <x v="2"/>
    <n v="196294"/>
    <x v="0"/>
    <x v="2"/>
    <n v="167"/>
    <n v="42"/>
    <n v="33316870217"/>
    <x v="3"/>
    <x v="3"/>
  </r>
  <r>
    <n v="678"/>
    <x v="14"/>
    <s v="Ibrahim Hashmi"/>
    <n v="77"/>
    <x v="0"/>
    <x v="1"/>
    <x v="146"/>
    <d v="2023-10-23T00:00:00"/>
    <n v="-231"/>
    <x v="4"/>
    <n v="23632"/>
    <x v="1"/>
    <x v="5"/>
    <n v="199"/>
    <n v="49"/>
    <n v="39782620260"/>
    <x v="3"/>
    <x v="3"/>
  </r>
  <r>
    <n v="679"/>
    <x v="0"/>
    <s v="Fahad Gilani"/>
    <n v="57"/>
    <x v="0"/>
    <x v="1"/>
    <x v="2"/>
    <d v="2023-08-16T00:00:00"/>
    <n v="-223"/>
    <x v="3"/>
    <n v="403935"/>
    <x v="0"/>
    <x v="5"/>
    <n v="141"/>
    <n v="104"/>
    <n v="39642642481"/>
    <x v="3"/>
    <x v="3"/>
  </r>
  <r>
    <n v="680"/>
    <x v="1"/>
    <s v="Erum Malik"/>
    <n v="40"/>
    <x v="2"/>
    <x v="1"/>
    <x v="86"/>
    <d v="2023-02-14T00:00:00"/>
    <n v="43"/>
    <x v="0"/>
    <n v="266577"/>
    <x v="0"/>
    <x v="6"/>
    <n v="181"/>
    <n v="99"/>
    <n v="39640332726"/>
    <x v="2"/>
    <x v="2"/>
  </r>
  <r>
    <n v="681"/>
    <x v="11"/>
    <s v="Sara Qureshi"/>
    <n v="81"/>
    <x v="0"/>
    <x v="0"/>
    <x v="76"/>
    <d v="2023-08-11T00:00:00"/>
    <n v="-202"/>
    <x v="5"/>
    <n v="445179"/>
    <x v="1"/>
    <x v="1"/>
    <n v="152"/>
    <n v="82"/>
    <n v="33775241505"/>
    <x v="0"/>
    <x v="0"/>
  </r>
  <r>
    <n v="682"/>
    <x v="7"/>
    <s v="Sana Kazmi"/>
    <n v="34"/>
    <x v="2"/>
    <x v="1"/>
    <x v="99"/>
    <d v="2023-07-05T00:00:00"/>
    <n v="50"/>
    <x v="0"/>
    <n v="330040"/>
    <x v="0"/>
    <x v="3"/>
    <n v="186"/>
    <n v="112"/>
    <n v="35967085080"/>
    <x v="3"/>
    <x v="1"/>
  </r>
  <r>
    <n v="683"/>
    <x v="1"/>
    <s v="Ahmed Rehman"/>
    <n v="37"/>
    <x v="2"/>
    <x v="0"/>
    <x v="118"/>
    <d v="2023-06-27T00:00:00"/>
    <n v="109"/>
    <x v="1"/>
    <n v="269714"/>
    <x v="0"/>
    <x v="4"/>
    <n v="162"/>
    <n v="70"/>
    <n v="31385549114"/>
    <x v="5"/>
    <x v="1"/>
  </r>
  <r>
    <n v="684"/>
    <x v="5"/>
    <s v="Fatima Rehman"/>
    <n v="65"/>
    <x v="0"/>
    <x v="0"/>
    <x v="34"/>
    <d v="2023-10-02T00:00:00"/>
    <n v="-15"/>
    <x v="2"/>
    <n v="393444"/>
    <x v="1"/>
    <x v="5"/>
    <n v="152"/>
    <n v="73"/>
    <n v="38161366601"/>
    <x v="3"/>
    <x v="3"/>
  </r>
  <r>
    <n v="685"/>
    <x v="9"/>
    <s v="Sara Zahid"/>
    <n v="16"/>
    <x v="1"/>
    <x v="1"/>
    <x v="136"/>
    <d v="2023-09-12T00:00:00"/>
    <n v="177"/>
    <x v="2"/>
    <n v="237291"/>
    <x v="0"/>
    <x v="2"/>
    <n v="189"/>
    <n v="70"/>
    <n v="33792502720"/>
    <x v="2"/>
    <x v="2"/>
  </r>
  <r>
    <n v="686"/>
    <x v="13"/>
    <s v="Saad Niazi"/>
    <n v="62"/>
    <x v="0"/>
    <x v="0"/>
    <x v="134"/>
    <d v="2023-06-23T00:00:00"/>
    <n v="37"/>
    <x v="0"/>
    <n v="104805"/>
    <x v="1"/>
    <x v="7"/>
    <n v="146"/>
    <n v="75"/>
    <n v="34342219483"/>
    <x v="2"/>
    <x v="2"/>
  </r>
  <r>
    <n v="687"/>
    <x v="11"/>
    <s v="Aisha Abbasi"/>
    <n v="60"/>
    <x v="0"/>
    <x v="0"/>
    <x v="80"/>
    <d v="2023-04-11T00:00:00"/>
    <n v="-57"/>
    <x v="3"/>
    <n v="95433"/>
    <x v="0"/>
    <x v="3"/>
    <n v="170"/>
    <n v="73"/>
    <n v="33302604859"/>
    <x v="3"/>
    <x v="3"/>
  </r>
  <r>
    <n v="688"/>
    <x v="0"/>
    <s v="Daniyal Zahid"/>
    <n v="68"/>
    <x v="0"/>
    <x v="0"/>
    <x v="9"/>
    <d v="2023-05-24T00:00:00"/>
    <n v="-73"/>
    <x v="2"/>
    <n v="304530"/>
    <x v="0"/>
    <x v="6"/>
    <n v="182"/>
    <n v="111"/>
    <n v="36948872324"/>
    <x v="2"/>
    <x v="2"/>
  </r>
  <r>
    <n v="689"/>
    <x v="0"/>
    <s v="Iqra Rizvi"/>
    <n v="34"/>
    <x v="2"/>
    <x v="0"/>
    <x v="152"/>
    <d v="2023-08-14T00:00:00"/>
    <n v="-31"/>
    <x v="1"/>
    <n v="96994"/>
    <x v="1"/>
    <x v="6"/>
    <n v="182"/>
    <n v="109"/>
    <n v="33738559720"/>
    <x v="2"/>
    <x v="2"/>
  </r>
  <r>
    <n v="690"/>
    <x v="12"/>
    <s v="Sadia Butt"/>
    <n v="35"/>
    <x v="2"/>
    <x v="0"/>
    <x v="146"/>
    <d v="2023-07-09T00:00:00"/>
    <n v="-125"/>
    <x v="2"/>
    <n v="36028"/>
    <x v="1"/>
    <x v="5"/>
    <n v="159"/>
    <n v="57"/>
    <n v="38037555968"/>
    <x v="2"/>
    <x v="2"/>
  </r>
  <r>
    <n v="691"/>
    <x v="14"/>
    <s v="Sana Syed"/>
    <n v="10"/>
    <x v="4"/>
    <x v="1"/>
    <x v="46"/>
    <d v="2023-11-11T00:00:00"/>
    <n v="81"/>
    <x v="0"/>
    <n v="136046"/>
    <x v="0"/>
    <x v="0"/>
    <n v="167"/>
    <n v="61"/>
    <n v="37147205542"/>
    <x v="4"/>
    <x v="1"/>
  </r>
  <r>
    <n v="692"/>
    <x v="6"/>
    <s v="Noman Hashmi"/>
    <n v="61"/>
    <x v="0"/>
    <x v="1"/>
    <x v="206"/>
    <d v="2023-05-14T00:00:00"/>
    <n v="21"/>
    <x v="0"/>
    <n v="167794"/>
    <x v="0"/>
    <x v="5"/>
    <n v="183"/>
    <n v="100"/>
    <n v="31956819437"/>
    <x v="3"/>
    <x v="3"/>
  </r>
  <r>
    <n v="693"/>
    <x v="2"/>
    <s v="Sana Raja"/>
    <n v="37"/>
    <x v="2"/>
    <x v="1"/>
    <x v="243"/>
    <d v="2023-06-01T00:00:00"/>
    <n v="-67"/>
    <x v="1"/>
    <n v="379086"/>
    <x v="0"/>
    <x v="0"/>
    <n v="152"/>
    <n v="91"/>
    <n v="32479264699"/>
    <x v="2"/>
    <x v="2"/>
  </r>
  <r>
    <n v="694"/>
    <x v="14"/>
    <s v="Sadia Qureshi"/>
    <n v="6"/>
    <x v="4"/>
    <x v="0"/>
    <x v="41"/>
    <d v="2023-06-10T00:00:00"/>
    <n v="-154"/>
    <x v="3"/>
    <n v="356558"/>
    <x v="0"/>
    <x v="1"/>
    <n v="194"/>
    <n v="43"/>
    <n v="36056834903"/>
    <x v="2"/>
    <x v="2"/>
  </r>
  <r>
    <n v="695"/>
    <x v="9"/>
    <s v="Daniyal Hashmi"/>
    <n v="85"/>
    <x v="0"/>
    <x v="0"/>
    <x v="171"/>
    <d v="2023-09-22T00:00:00"/>
    <n v="250"/>
    <x v="5"/>
    <n v="268870"/>
    <x v="0"/>
    <x v="0"/>
    <n v="166"/>
    <n v="87"/>
    <n v="39219788017"/>
    <x v="2"/>
    <x v="2"/>
  </r>
  <r>
    <n v="696"/>
    <x v="10"/>
    <s v="Ibrahim Malik"/>
    <n v="92"/>
    <x v="0"/>
    <x v="0"/>
    <x v="20"/>
    <d v="2023-12-09T00:00:00"/>
    <n v="294"/>
    <x v="4"/>
    <n v="102909"/>
    <x v="1"/>
    <x v="5"/>
    <n v="199"/>
    <n v="83"/>
    <n v="31613082310"/>
    <x v="0"/>
    <x v="0"/>
  </r>
  <r>
    <n v="697"/>
    <x v="13"/>
    <s v="Junaid Khan"/>
    <n v="92"/>
    <x v="0"/>
    <x v="0"/>
    <x v="243"/>
    <d v="2023-11-07T00:00:00"/>
    <n v="226"/>
    <x v="2"/>
    <n v="54783"/>
    <x v="1"/>
    <x v="1"/>
    <n v="156"/>
    <n v="62"/>
    <n v="31548981864"/>
    <x v="0"/>
    <x v="0"/>
  </r>
  <r>
    <n v="698"/>
    <x v="12"/>
    <s v="Sara Farooqi"/>
    <n v="23"/>
    <x v="3"/>
    <x v="1"/>
    <x v="205"/>
    <d v="2023-05-26T00:00:00"/>
    <n v="101"/>
    <x v="1"/>
    <n v="271771"/>
    <x v="1"/>
    <x v="2"/>
    <n v="147"/>
    <n v="68"/>
    <n v="37360199347"/>
    <x v="0"/>
    <x v="0"/>
  </r>
  <r>
    <n v="699"/>
    <x v="11"/>
    <s v="Asad Butt"/>
    <n v="19"/>
    <x v="3"/>
    <x v="1"/>
    <x v="10"/>
    <d v="2023-11-28T00:00:00"/>
    <n v="114"/>
    <x v="3"/>
    <n v="271918"/>
    <x v="1"/>
    <x v="5"/>
    <n v="180"/>
    <n v="118"/>
    <n v="39458720101"/>
    <x v="3"/>
    <x v="3"/>
  </r>
  <r>
    <n v="700"/>
    <x v="14"/>
    <s v="Bushra Tariq"/>
    <n v="28"/>
    <x v="3"/>
    <x v="0"/>
    <x v="12"/>
    <d v="2023-11-27T00:00:00"/>
    <n v="-32"/>
    <x v="4"/>
    <n v="72173"/>
    <x v="0"/>
    <x v="4"/>
    <n v="168"/>
    <n v="45"/>
    <n v="32101107879"/>
    <x v="0"/>
    <x v="0"/>
  </r>
  <r>
    <n v="701"/>
    <x v="5"/>
    <s v="Junaid Rizvi"/>
    <n v="41"/>
    <x v="2"/>
    <x v="0"/>
    <x v="98"/>
    <d v="2023-09-25T00:00:00"/>
    <n v="-93"/>
    <x v="3"/>
    <n v="64420"/>
    <x v="1"/>
    <x v="3"/>
    <n v="192"/>
    <n v="62"/>
    <n v="39438152613"/>
    <x v="2"/>
    <x v="2"/>
  </r>
  <r>
    <n v="702"/>
    <x v="3"/>
    <s v="Ali Kazmi"/>
    <n v="82"/>
    <x v="0"/>
    <x v="1"/>
    <x v="192"/>
    <d v="2023-10-06T00:00:00"/>
    <n v="260"/>
    <x v="4"/>
    <n v="218865"/>
    <x v="0"/>
    <x v="0"/>
    <n v="178"/>
    <n v="75"/>
    <n v="36620547073"/>
    <x v="2"/>
    <x v="2"/>
  </r>
  <r>
    <n v="703"/>
    <x v="11"/>
    <s v="Ibrahim Kazmi"/>
    <n v="49"/>
    <x v="0"/>
    <x v="1"/>
    <x v="158"/>
    <d v="2023-12-26T00:00:00"/>
    <n v="274"/>
    <x v="5"/>
    <n v="285254"/>
    <x v="1"/>
    <x v="6"/>
    <n v="160"/>
    <n v="61"/>
    <n v="36860352900"/>
    <x v="4"/>
    <x v="1"/>
  </r>
  <r>
    <n v="704"/>
    <x v="14"/>
    <s v="Asad Butt"/>
    <n v="12"/>
    <x v="4"/>
    <x v="1"/>
    <x v="252"/>
    <d v="2023-08-11T00:00:00"/>
    <n v="45"/>
    <x v="2"/>
    <n v="99501"/>
    <x v="1"/>
    <x v="5"/>
    <n v="172"/>
    <n v="81"/>
    <n v="35421677421"/>
    <x v="2"/>
    <x v="2"/>
  </r>
  <r>
    <n v="705"/>
    <x v="7"/>
    <s v="Hira Niazi"/>
    <n v="31"/>
    <x v="2"/>
    <x v="0"/>
    <x v="157"/>
    <d v="2023-09-23T00:00:00"/>
    <n v="-137"/>
    <x v="5"/>
    <n v="261188"/>
    <x v="0"/>
    <x v="6"/>
    <n v="178"/>
    <n v="42"/>
    <n v="35548843118"/>
    <x v="3"/>
    <x v="1"/>
  </r>
  <r>
    <n v="706"/>
    <x v="5"/>
    <s v="Sadia Chaudhry"/>
    <n v="65"/>
    <x v="0"/>
    <x v="1"/>
    <x v="237"/>
    <d v="2023-02-26T00:00:00"/>
    <n v="1"/>
    <x v="4"/>
    <n v="339843"/>
    <x v="0"/>
    <x v="4"/>
    <n v="181"/>
    <n v="119"/>
    <n v="33267680161"/>
    <x v="3"/>
    <x v="3"/>
  </r>
  <r>
    <n v="707"/>
    <x v="13"/>
    <s v="Hira Tariq"/>
    <n v="1"/>
    <x v="4"/>
    <x v="0"/>
    <x v="199"/>
    <d v="2023-08-07T00:00:00"/>
    <n v="-111"/>
    <x v="3"/>
    <n v="223731"/>
    <x v="1"/>
    <x v="7"/>
    <n v="154"/>
    <n v="103"/>
    <n v="36642686315"/>
    <x v="0"/>
    <x v="0"/>
  </r>
  <r>
    <n v="708"/>
    <x v="9"/>
    <s v="Fahad Shah"/>
    <n v="90"/>
    <x v="0"/>
    <x v="0"/>
    <x v="32"/>
    <d v="2023-12-02T00:00:00"/>
    <n v="160"/>
    <x v="0"/>
    <n v="8491"/>
    <x v="1"/>
    <x v="4"/>
    <n v="188"/>
    <n v="53"/>
    <n v="34063230927"/>
    <x v="0"/>
    <x v="0"/>
  </r>
  <r>
    <n v="709"/>
    <x v="14"/>
    <s v="Sana Malik"/>
    <n v="24"/>
    <x v="3"/>
    <x v="1"/>
    <x v="114"/>
    <d v="2023-10-28T00:00:00"/>
    <n v="-187"/>
    <x v="2"/>
    <n v="285498"/>
    <x v="0"/>
    <x v="1"/>
    <n v="166"/>
    <n v="107"/>
    <n v="37657170325"/>
    <x v="2"/>
    <x v="2"/>
  </r>
  <r>
    <n v="710"/>
    <x v="1"/>
    <s v="Rabia Kazmi"/>
    <n v="6"/>
    <x v="4"/>
    <x v="0"/>
    <x v="86"/>
    <d v="2023-05-01T00:00:00"/>
    <n v="-119"/>
    <x v="5"/>
    <n v="181214"/>
    <x v="0"/>
    <x v="6"/>
    <n v="194"/>
    <n v="53"/>
    <n v="31476095409"/>
    <x v="0"/>
    <x v="0"/>
  </r>
  <r>
    <n v="711"/>
    <x v="8"/>
    <s v="Ali Chaudhry"/>
    <n v="14"/>
    <x v="1"/>
    <x v="1"/>
    <x v="2"/>
    <d v="2023-11-05T00:00:00"/>
    <n v="-304"/>
    <x v="4"/>
    <n v="198194"/>
    <x v="0"/>
    <x v="0"/>
    <n v="190"/>
    <n v="40"/>
    <n v="31172935830"/>
    <x v="3"/>
    <x v="3"/>
  </r>
  <r>
    <n v="712"/>
    <x v="13"/>
    <s v="Hassan Raja"/>
    <n v="99"/>
    <x v="0"/>
    <x v="1"/>
    <x v="206"/>
    <d v="2023-06-09T00:00:00"/>
    <n v="-47"/>
    <x v="2"/>
    <n v="415219"/>
    <x v="0"/>
    <x v="1"/>
    <n v="153"/>
    <n v="58"/>
    <n v="32779382648"/>
    <x v="0"/>
    <x v="0"/>
  </r>
  <r>
    <n v="713"/>
    <x v="14"/>
    <s v="Khadija Malik"/>
    <n v="53"/>
    <x v="0"/>
    <x v="1"/>
    <x v="121"/>
    <d v="2023-11-06T00:00:00"/>
    <n v="-234"/>
    <x v="1"/>
    <n v="277898"/>
    <x v="1"/>
    <x v="7"/>
    <n v="198"/>
    <n v="105"/>
    <n v="35578777917"/>
    <x v="0"/>
    <x v="0"/>
  </r>
  <r>
    <n v="714"/>
    <x v="2"/>
    <s v="Ali Rehman"/>
    <n v="39"/>
    <x v="2"/>
    <x v="0"/>
    <x v="246"/>
    <d v="2023-08-04T00:00:00"/>
    <n v="-13"/>
    <x v="5"/>
    <n v="260271"/>
    <x v="0"/>
    <x v="0"/>
    <n v="168"/>
    <n v="79"/>
    <n v="36290755840"/>
    <x v="0"/>
    <x v="0"/>
  </r>
  <r>
    <n v="715"/>
    <x v="0"/>
    <s v="Sana Chaudhry"/>
    <n v="2"/>
    <x v="4"/>
    <x v="0"/>
    <x v="71"/>
    <d v="2023-11-19T00:00:00"/>
    <n v="-117"/>
    <x v="4"/>
    <n v="429619"/>
    <x v="1"/>
    <x v="4"/>
    <n v="178"/>
    <n v="91"/>
    <n v="31284680900"/>
    <x v="2"/>
    <x v="2"/>
  </r>
  <r>
    <n v="716"/>
    <x v="4"/>
    <s v="Amina Sheikh"/>
    <n v="29"/>
    <x v="3"/>
    <x v="1"/>
    <x v="165"/>
    <d v="2023-03-18T00:00:00"/>
    <n v="73"/>
    <x v="0"/>
    <n v="112314"/>
    <x v="0"/>
    <x v="7"/>
    <n v="153"/>
    <n v="46"/>
    <n v="31639460133"/>
    <x v="3"/>
    <x v="3"/>
  </r>
  <r>
    <n v="717"/>
    <x v="11"/>
    <s v="Saad Abbasi"/>
    <n v="67"/>
    <x v="0"/>
    <x v="0"/>
    <x v="119"/>
    <d v="2023-09-04T00:00:00"/>
    <n v="62"/>
    <x v="3"/>
    <n v="449132"/>
    <x v="0"/>
    <x v="3"/>
    <n v="149"/>
    <n v="64"/>
    <n v="31078982451"/>
    <x v="7"/>
    <x v="1"/>
  </r>
  <r>
    <n v="718"/>
    <x v="9"/>
    <s v="Aisha Khan"/>
    <n v="98"/>
    <x v="0"/>
    <x v="1"/>
    <x v="234"/>
    <d v="2023-05-19T00:00:00"/>
    <n v="101"/>
    <x v="5"/>
    <n v="136022"/>
    <x v="1"/>
    <x v="1"/>
    <n v="194"/>
    <n v="98"/>
    <n v="33988215468"/>
    <x v="3"/>
    <x v="3"/>
  </r>
  <r>
    <n v="719"/>
    <x v="4"/>
    <s v="Khadija Hussain"/>
    <n v="76"/>
    <x v="0"/>
    <x v="0"/>
    <x v="55"/>
    <d v="2023-08-08T00:00:00"/>
    <n v="174"/>
    <x v="1"/>
    <n v="151493"/>
    <x v="0"/>
    <x v="6"/>
    <n v="199"/>
    <n v="111"/>
    <n v="33041907432"/>
    <x v="0"/>
    <x v="0"/>
  </r>
  <r>
    <n v="720"/>
    <x v="8"/>
    <s v="Daniyal Ansari"/>
    <n v="22"/>
    <x v="3"/>
    <x v="0"/>
    <x v="143"/>
    <d v="2023-07-16T00:00:00"/>
    <n v="54"/>
    <x v="4"/>
    <n v="466492"/>
    <x v="1"/>
    <x v="0"/>
    <n v="144"/>
    <n v="83"/>
    <n v="36606791601"/>
    <x v="2"/>
    <x v="2"/>
  </r>
  <r>
    <n v="721"/>
    <x v="0"/>
    <s v="Usman Raja"/>
    <n v="76"/>
    <x v="0"/>
    <x v="1"/>
    <x v="48"/>
    <d v="2023-05-19T00:00:00"/>
    <n v="-117"/>
    <x v="2"/>
    <n v="9634"/>
    <x v="1"/>
    <x v="2"/>
    <n v="197"/>
    <n v="75"/>
    <n v="38760797335"/>
    <x v="6"/>
    <x v="1"/>
  </r>
  <r>
    <n v="722"/>
    <x v="9"/>
    <s v="Fatima Butt"/>
    <n v="67"/>
    <x v="0"/>
    <x v="0"/>
    <x v="44"/>
    <d v="2023-05-01T00:00:00"/>
    <n v="-97"/>
    <x v="3"/>
    <n v="421175"/>
    <x v="1"/>
    <x v="0"/>
    <n v="155"/>
    <n v="74"/>
    <n v="34614402123"/>
    <x v="2"/>
    <x v="2"/>
  </r>
  <r>
    <n v="723"/>
    <x v="11"/>
    <s v="Bushra Ansari"/>
    <n v="12"/>
    <x v="4"/>
    <x v="0"/>
    <x v="75"/>
    <d v="2023-07-01T00:00:00"/>
    <n v="-139"/>
    <x v="3"/>
    <n v="326213"/>
    <x v="1"/>
    <x v="6"/>
    <n v="160"/>
    <n v="120"/>
    <n v="39367095890"/>
    <x v="4"/>
    <x v="1"/>
  </r>
  <r>
    <n v="724"/>
    <x v="9"/>
    <s v="Ali Kazmi"/>
    <n v="93"/>
    <x v="0"/>
    <x v="0"/>
    <x v="253"/>
    <d v="2023-10-16T00:00:00"/>
    <n v="-2"/>
    <x v="2"/>
    <n v="29149"/>
    <x v="0"/>
    <x v="2"/>
    <n v="176"/>
    <n v="70"/>
    <n v="39685512389"/>
    <x v="7"/>
    <x v="1"/>
  </r>
  <r>
    <n v="725"/>
    <x v="0"/>
    <s v="Usman Kazmi"/>
    <n v="73"/>
    <x v="0"/>
    <x v="1"/>
    <x v="182"/>
    <d v="2023-09-24T00:00:00"/>
    <n v="-53"/>
    <x v="4"/>
    <n v="13463"/>
    <x v="1"/>
    <x v="4"/>
    <n v="183"/>
    <n v="81"/>
    <n v="39033650462"/>
    <x v="0"/>
    <x v="0"/>
  </r>
  <r>
    <n v="726"/>
    <x v="4"/>
    <s v="Bushra Abbasi"/>
    <n v="77"/>
    <x v="0"/>
    <x v="0"/>
    <x v="168"/>
    <d v="2023-12-24T00:00:00"/>
    <n v="176"/>
    <x v="0"/>
    <n v="98043"/>
    <x v="0"/>
    <x v="5"/>
    <n v="182"/>
    <n v="54"/>
    <n v="35665625113"/>
    <x v="2"/>
    <x v="2"/>
  </r>
  <r>
    <n v="727"/>
    <x v="1"/>
    <s v="Ali Malik"/>
    <n v="90"/>
    <x v="0"/>
    <x v="1"/>
    <x v="87"/>
    <d v="2023-08-15T00:00:00"/>
    <n v="-165"/>
    <x v="2"/>
    <n v="256916"/>
    <x v="1"/>
    <x v="5"/>
    <n v="186"/>
    <n v="93"/>
    <n v="38157618520"/>
    <x v="5"/>
    <x v="1"/>
  </r>
  <r>
    <n v="728"/>
    <x v="11"/>
    <s v="Iqra Zahid"/>
    <n v="97"/>
    <x v="0"/>
    <x v="1"/>
    <x v="128"/>
    <d v="2023-12-08T00:00:00"/>
    <n v="-224"/>
    <x v="3"/>
    <n v="72133"/>
    <x v="1"/>
    <x v="2"/>
    <n v="192"/>
    <n v="52"/>
    <n v="32827941472"/>
    <x v="7"/>
    <x v="1"/>
  </r>
  <r>
    <n v="729"/>
    <x v="12"/>
    <s v="Hira Abbasi"/>
    <n v="65"/>
    <x v="0"/>
    <x v="0"/>
    <x v="237"/>
    <d v="2023-07-09T00:00:00"/>
    <n v="-134"/>
    <x v="2"/>
    <n v="123630"/>
    <x v="0"/>
    <x v="3"/>
    <n v="153"/>
    <n v="71"/>
    <n v="31342400461"/>
    <x v="2"/>
    <x v="2"/>
  </r>
  <r>
    <n v="730"/>
    <x v="14"/>
    <s v="Ahmed Zahid"/>
    <n v="82"/>
    <x v="0"/>
    <x v="0"/>
    <x v="211"/>
    <d v="2023-11-03T00:00:00"/>
    <n v="-220"/>
    <x v="1"/>
    <n v="104174"/>
    <x v="1"/>
    <x v="4"/>
    <n v="164"/>
    <n v="99"/>
    <n v="38873477685"/>
    <x v="3"/>
    <x v="3"/>
  </r>
  <r>
    <n v="731"/>
    <x v="4"/>
    <s v="Sana Malik"/>
    <n v="66"/>
    <x v="0"/>
    <x v="0"/>
    <x v="96"/>
    <d v="2023-04-03T00:00:00"/>
    <n v="-16"/>
    <x v="5"/>
    <n v="48170"/>
    <x v="1"/>
    <x v="7"/>
    <n v="142"/>
    <n v="88"/>
    <n v="35884766350"/>
    <x v="3"/>
    <x v="3"/>
  </r>
  <r>
    <n v="732"/>
    <x v="10"/>
    <s v="Erum Sheikh"/>
    <n v="51"/>
    <x v="0"/>
    <x v="0"/>
    <x v="42"/>
    <d v="2023-12-14T00:00:00"/>
    <n v="188"/>
    <x v="4"/>
    <n v="336706"/>
    <x v="0"/>
    <x v="7"/>
    <n v="167"/>
    <n v="116"/>
    <n v="36445336646"/>
    <x v="2"/>
    <x v="2"/>
  </r>
  <r>
    <n v="733"/>
    <x v="6"/>
    <s v="Amina Mughal"/>
    <n v="52"/>
    <x v="0"/>
    <x v="1"/>
    <x v="145"/>
    <d v="2023-05-06T00:00:00"/>
    <n v="90"/>
    <x v="5"/>
    <n v="275048"/>
    <x v="0"/>
    <x v="4"/>
    <n v="190"/>
    <n v="51"/>
    <n v="36376671595"/>
    <x v="0"/>
    <x v="0"/>
  </r>
  <r>
    <n v="734"/>
    <x v="0"/>
    <s v="Hassan Syed"/>
    <n v="63"/>
    <x v="0"/>
    <x v="1"/>
    <x v="59"/>
    <d v="2023-06-27T00:00:00"/>
    <n v="-66"/>
    <x v="3"/>
    <n v="92803"/>
    <x v="0"/>
    <x v="3"/>
    <n v="172"/>
    <n v="108"/>
    <n v="34014301039"/>
    <x v="3"/>
    <x v="3"/>
  </r>
  <r>
    <n v="735"/>
    <x v="8"/>
    <s v="Sara Zahid"/>
    <n v="24"/>
    <x v="3"/>
    <x v="0"/>
    <x v="20"/>
    <d v="2023-05-12T00:00:00"/>
    <n v="83"/>
    <x v="2"/>
    <n v="396464"/>
    <x v="0"/>
    <x v="3"/>
    <n v="162"/>
    <n v="91"/>
    <n v="34923353454"/>
    <x v="3"/>
    <x v="3"/>
  </r>
  <r>
    <n v="736"/>
    <x v="9"/>
    <s v="Fatima Kazmi"/>
    <n v="10"/>
    <x v="4"/>
    <x v="1"/>
    <x v="118"/>
    <d v="2023-05-01T00:00:00"/>
    <n v="52"/>
    <x v="4"/>
    <n v="96388"/>
    <x v="1"/>
    <x v="6"/>
    <n v="160"/>
    <n v="72"/>
    <n v="33686495307"/>
    <x v="3"/>
    <x v="1"/>
  </r>
  <r>
    <n v="737"/>
    <x v="9"/>
    <s v="Aisha Niazi"/>
    <n v="71"/>
    <x v="0"/>
    <x v="0"/>
    <x v="254"/>
    <d v="2023-11-26T00:00:00"/>
    <n v="-61"/>
    <x v="0"/>
    <n v="458821"/>
    <x v="1"/>
    <x v="1"/>
    <n v="197"/>
    <n v="93"/>
    <n v="32874206498"/>
    <x v="3"/>
    <x v="3"/>
  </r>
  <r>
    <n v="738"/>
    <x v="4"/>
    <s v="Hira Sheikh"/>
    <n v="60"/>
    <x v="0"/>
    <x v="1"/>
    <x v="47"/>
    <d v="2023-08-03T00:00:00"/>
    <n v="120"/>
    <x v="1"/>
    <n v="356659"/>
    <x v="1"/>
    <x v="2"/>
    <n v="179"/>
    <n v="48"/>
    <n v="39360443434"/>
    <x v="2"/>
    <x v="2"/>
  </r>
  <r>
    <n v="739"/>
    <x v="5"/>
    <s v="Saad Sheikh"/>
    <n v="12"/>
    <x v="4"/>
    <x v="0"/>
    <x v="167"/>
    <d v="2023-04-20T00:00:00"/>
    <n v="-47"/>
    <x v="0"/>
    <n v="251030"/>
    <x v="1"/>
    <x v="6"/>
    <n v="158"/>
    <n v="92"/>
    <n v="33609676120"/>
    <x v="0"/>
    <x v="0"/>
  </r>
  <r>
    <n v="740"/>
    <x v="4"/>
    <s v="Sara Malik"/>
    <n v="20"/>
    <x v="3"/>
    <x v="0"/>
    <x v="100"/>
    <d v="2023-05-11T00:00:00"/>
    <n v="74"/>
    <x v="5"/>
    <n v="52074"/>
    <x v="0"/>
    <x v="7"/>
    <n v="191"/>
    <n v="97"/>
    <n v="31672969380"/>
    <x v="2"/>
    <x v="1"/>
  </r>
  <r>
    <n v="741"/>
    <x v="14"/>
    <s v="Hira Malik"/>
    <n v="63"/>
    <x v="0"/>
    <x v="0"/>
    <x v="156"/>
    <d v="2023-11-22T00:00:00"/>
    <n v="-135"/>
    <x v="3"/>
    <n v="232969"/>
    <x v="0"/>
    <x v="3"/>
    <n v="188"/>
    <n v="51"/>
    <n v="34614783157"/>
    <x v="3"/>
    <x v="3"/>
  </r>
  <r>
    <n v="742"/>
    <x v="11"/>
    <s v="Ibrahim Raja"/>
    <n v="41"/>
    <x v="2"/>
    <x v="1"/>
    <x v="169"/>
    <d v="2023-11-28T00:00:00"/>
    <n v="-130"/>
    <x v="4"/>
    <n v="428912"/>
    <x v="1"/>
    <x v="3"/>
    <n v="184"/>
    <n v="46"/>
    <n v="38254616261"/>
    <x v="0"/>
    <x v="0"/>
  </r>
  <r>
    <n v="743"/>
    <x v="2"/>
    <s v="Bushra Syed"/>
    <n v="33"/>
    <x v="2"/>
    <x v="1"/>
    <x v="59"/>
    <d v="2023-06-19T00:00:00"/>
    <n v="58"/>
    <x v="2"/>
    <n v="353105"/>
    <x v="0"/>
    <x v="1"/>
    <n v="158"/>
    <n v="102"/>
    <n v="37902635563"/>
    <x v="2"/>
    <x v="2"/>
  </r>
  <r>
    <n v="744"/>
    <x v="10"/>
    <s v="Sara Hashmi"/>
    <n v="70"/>
    <x v="0"/>
    <x v="1"/>
    <x v="65"/>
    <d v="2023-04-20T00:00:00"/>
    <n v="56"/>
    <x v="4"/>
    <n v="116448"/>
    <x v="1"/>
    <x v="4"/>
    <n v="169"/>
    <n v="50"/>
    <n v="35437176744"/>
    <x v="5"/>
    <x v="1"/>
  </r>
  <r>
    <n v="745"/>
    <x v="7"/>
    <s v="Aisha Siddiqui"/>
    <n v="46"/>
    <x v="0"/>
    <x v="0"/>
    <x v="25"/>
    <d v="2023-07-21T00:00:00"/>
    <n v="69"/>
    <x v="2"/>
    <n v="175631"/>
    <x v="0"/>
    <x v="5"/>
    <n v="175"/>
    <n v="91"/>
    <n v="32647439217"/>
    <x v="4"/>
    <x v="1"/>
  </r>
  <r>
    <n v="746"/>
    <x v="5"/>
    <s v="Asad Abbasi"/>
    <n v="93"/>
    <x v="0"/>
    <x v="0"/>
    <x v="198"/>
    <d v="2023-09-01T00:00:00"/>
    <n v="-144"/>
    <x v="2"/>
    <n v="166251"/>
    <x v="0"/>
    <x v="4"/>
    <n v="193"/>
    <n v="54"/>
    <n v="35105645658"/>
    <x v="2"/>
    <x v="2"/>
  </r>
  <r>
    <n v="747"/>
    <x v="4"/>
    <s v="Erum Butt"/>
    <n v="56"/>
    <x v="0"/>
    <x v="1"/>
    <x v="100"/>
    <d v="2023-03-22T00:00:00"/>
    <n v="-24"/>
    <x v="3"/>
    <n v="318438"/>
    <x v="0"/>
    <x v="7"/>
    <n v="178"/>
    <n v="48"/>
    <n v="33647988596"/>
    <x v="2"/>
    <x v="1"/>
  </r>
  <r>
    <n v="748"/>
    <x v="4"/>
    <s v="Mahnoor Qureshi"/>
    <n v="87"/>
    <x v="0"/>
    <x v="0"/>
    <x v="100"/>
    <d v="2023-12-14T00:00:00"/>
    <n v="291"/>
    <x v="4"/>
    <n v="74647"/>
    <x v="1"/>
    <x v="0"/>
    <n v="166"/>
    <n v="83"/>
    <n v="36076671697"/>
    <x v="0"/>
    <x v="0"/>
  </r>
  <r>
    <n v="749"/>
    <x v="12"/>
    <s v="Junaid Shah"/>
    <n v="37"/>
    <x v="2"/>
    <x v="0"/>
    <x v="186"/>
    <d v="2023-11-21T00:00:00"/>
    <n v="-124"/>
    <x v="2"/>
    <n v="213560"/>
    <x v="1"/>
    <x v="0"/>
    <n v="149"/>
    <n v="62"/>
    <n v="34130392756"/>
    <x v="0"/>
    <x v="0"/>
  </r>
  <r>
    <n v="750"/>
    <x v="8"/>
    <s v="Fatima Hussain"/>
    <n v="92"/>
    <x v="0"/>
    <x v="1"/>
    <x v="255"/>
    <d v="2023-06-03T00:00:00"/>
    <n v="8"/>
    <x v="0"/>
    <n v="5768"/>
    <x v="1"/>
    <x v="2"/>
    <n v="151"/>
    <n v="116"/>
    <n v="38180441841"/>
    <x v="0"/>
    <x v="0"/>
  </r>
  <r>
    <n v="751"/>
    <x v="11"/>
    <s v="Iqra Gilani"/>
    <n v="35"/>
    <x v="2"/>
    <x v="1"/>
    <x v="143"/>
    <d v="2023-08-02T00:00:00"/>
    <n v="71"/>
    <x v="5"/>
    <n v="112847"/>
    <x v="1"/>
    <x v="5"/>
    <n v="164"/>
    <n v="49"/>
    <n v="38023905646"/>
    <x v="2"/>
    <x v="1"/>
  </r>
  <r>
    <n v="752"/>
    <x v="1"/>
    <s v="Ali Syed"/>
    <n v="96"/>
    <x v="0"/>
    <x v="1"/>
    <x v="20"/>
    <d v="2023-08-07T00:00:00"/>
    <n v="-170"/>
    <x v="4"/>
    <n v="68048"/>
    <x v="1"/>
    <x v="1"/>
    <n v="155"/>
    <n v="101"/>
    <n v="38028395033"/>
    <x v="2"/>
    <x v="2"/>
  </r>
  <r>
    <n v="753"/>
    <x v="9"/>
    <s v="Saad Rehman"/>
    <n v="69"/>
    <x v="0"/>
    <x v="1"/>
    <x v="143"/>
    <d v="2023-10-11T00:00:00"/>
    <n v="141"/>
    <x v="2"/>
    <n v="463257"/>
    <x v="0"/>
    <x v="6"/>
    <n v="194"/>
    <n v="78"/>
    <n v="37870884367"/>
    <x v="0"/>
    <x v="0"/>
  </r>
  <r>
    <n v="754"/>
    <x v="9"/>
    <s v="Junaid Mughal"/>
    <n v="68"/>
    <x v="0"/>
    <x v="0"/>
    <x v="5"/>
    <d v="2023-05-07T00:00:00"/>
    <n v="18"/>
    <x v="0"/>
    <n v="177419"/>
    <x v="0"/>
    <x v="0"/>
    <n v="187"/>
    <n v="87"/>
    <n v="36457809005"/>
    <x v="3"/>
    <x v="3"/>
  </r>
  <r>
    <n v="755"/>
    <x v="4"/>
    <s v="Sadia Rizvi"/>
    <n v="36"/>
    <x v="2"/>
    <x v="1"/>
    <x v="170"/>
    <d v="2023-12-19T00:00:00"/>
    <n v="-116"/>
    <x v="2"/>
    <n v="162051"/>
    <x v="0"/>
    <x v="6"/>
    <n v="179"/>
    <n v="69"/>
    <n v="36266318874"/>
    <x v="1"/>
    <x v="1"/>
  </r>
  <r>
    <n v="756"/>
    <x v="0"/>
    <s v="Bushra Kazmi"/>
    <n v="76"/>
    <x v="0"/>
    <x v="1"/>
    <x v="230"/>
    <d v="2023-09-06T00:00:00"/>
    <n v="-23"/>
    <x v="3"/>
    <n v="145880"/>
    <x v="1"/>
    <x v="6"/>
    <n v="148"/>
    <n v="93"/>
    <n v="32622285336"/>
    <x v="0"/>
    <x v="0"/>
  </r>
  <r>
    <n v="757"/>
    <x v="13"/>
    <s v="Ibrahim Niazi"/>
    <n v="77"/>
    <x v="0"/>
    <x v="1"/>
    <x v="229"/>
    <d v="2023-07-10T00:00:00"/>
    <n v="141"/>
    <x v="0"/>
    <n v="169941"/>
    <x v="0"/>
    <x v="3"/>
    <n v="169"/>
    <n v="58"/>
    <n v="36982051302"/>
    <x v="5"/>
    <x v="1"/>
  </r>
  <r>
    <n v="758"/>
    <x v="13"/>
    <s v="Sadia Farooqi"/>
    <n v="71"/>
    <x v="0"/>
    <x v="0"/>
    <x v="109"/>
    <d v="2023-10-06T00:00:00"/>
    <n v="-182"/>
    <x v="2"/>
    <n v="460033"/>
    <x v="0"/>
    <x v="4"/>
    <n v="181"/>
    <n v="98"/>
    <n v="32428495378"/>
    <x v="3"/>
    <x v="3"/>
  </r>
  <r>
    <n v="759"/>
    <x v="5"/>
    <s v="Ibrahim Zahid"/>
    <n v="75"/>
    <x v="0"/>
    <x v="1"/>
    <x v="31"/>
    <d v="2023-09-23T00:00:00"/>
    <n v="-263"/>
    <x v="2"/>
    <n v="462442"/>
    <x v="1"/>
    <x v="7"/>
    <n v="153"/>
    <n v="53"/>
    <n v="35046279781"/>
    <x v="0"/>
    <x v="0"/>
  </r>
  <r>
    <n v="760"/>
    <x v="13"/>
    <s v="Bushra Rehman"/>
    <n v="68"/>
    <x v="0"/>
    <x v="1"/>
    <x v="188"/>
    <d v="2023-05-19T00:00:00"/>
    <n v="-112"/>
    <x v="0"/>
    <n v="378431"/>
    <x v="1"/>
    <x v="6"/>
    <n v="184"/>
    <n v="75"/>
    <n v="35375539432"/>
    <x v="3"/>
    <x v="3"/>
  </r>
  <r>
    <n v="761"/>
    <x v="10"/>
    <s v="Maryam Kazmi"/>
    <n v="37"/>
    <x v="2"/>
    <x v="0"/>
    <x v="65"/>
    <d v="2023-12-11T00:00:00"/>
    <n v="-291"/>
    <x v="1"/>
    <n v="244996"/>
    <x v="0"/>
    <x v="5"/>
    <n v="197"/>
    <n v="113"/>
    <n v="38226458339"/>
    <x v="0"/>
    <x v="0"/>
  </r>
  <r>
    <n v="762"/>
    <x v="1"/>
    <s v="Bushra Abbasi"/>
    <n v="25"/>
    <x v="3"/>
    <x v="0"/>
    <x v="235"/>
    <d v="2023-12-02T00:00:00"/>
    <n v="-114"/>
    <x v="4"/>
    <n v="336991"/>
    <x v="0"/>
    <x v="4"/>
    <n v="199"/>
    <n v="117"/>
    <n v="33417707355"/>
    <x v="3"/>
    <x v="1"/>
  </r>
  <r>
    <n v="763"/>
    <x v="5"/>
    <s v="Usman Hussain"/>
    <n v="11"/>
    <x v="4"/>
    <x v="0"/>
    <x v="227"/>
    <d v="2023-12-06T00:00:00"/>
    <n v="-79"/>
    <x v="3"/>
    <n v="401345"/>
    <x v="0"/>
    <x v="1"/>
    <n v="150"/>
    <n v="63"/>
    <n v="39526444576"/>
    <x v="1"/>
    <x v="1"/>
  </r>
  <r>
    <n v="764"/>
    <x v="2"/>
    <s v="Bushra Sheikh"/>
    <n v="51"/>
    <x v="0"/>
    <x v="1"/>
    <x v="27"/>
    <d v="2023-06-24T00:00:00"/>
    <n v="48"/>
    <x v="2"/>
    <n v="220772"/>
    <x v="1"/>
    <x v="7"/>
    <n v="173"/>
    <n v="102"/>
    <n v="32204711688"/>
    <x v="5"/>
    <x v="1"/>
  </r>
  <r>
    <n v="765"/>
    <x v="14"/>
    <s v="Mahnoor Syed"/>
    <n v="30"/>
    <x v="3"/>
    <x v="1"/>
    <x v="141"/>
    <d v="2023-06-19T00:00:00"/>
    <n v="-103"/>
    <x v="1"/>
    <n v="455836"/>
    <x v="1"/>
    <x v="6"/>
    <n v="185"/>
    <n v="60"/>
    <n v="36165818169"/>
    <x v="3"/>
    <x v="3"/>
  </r>
  <r>
    <n v="766"/>
    <x v="6"/>
    <s v="Sara Raja"/>
    <n v="86"/>
    <x v="0"/>
    <x v="0"/>
    <x v="145"/>
    <d v="2023-06-24T00:00:00"/>
    <n v="-139"/>
    <x v="5"/>
    <n v="385816"/>
    <x v="0"/>
    <x v="4"/>
    <n v="161"/>
    <n v="95"/>
    <n v="39753299965"/>
    <x v="0"/>
    <x v="0"/>
  </r>
  <r>
    <n v="767"/>
    <x v="6"/>
    <s v="Hira Zahid"/>
    <n v="61"/>
    <x v="0"/>
    <x v="1"/>
    <x v="115"/>
    <d v="2023-12-13T00:00:00"/>
    <n v="-232"/>
    <x v="0"/>
    <n v="432471"/>
    <x v="0"/>
    <x v="7"/>
    <n v="177"/>
    <n v="111"/>
    <n v="34830570890"/>
    <x v="6"/>
    <x v="1"/>
  </r>
  <r>
    <n v="768"/>
    <x v="13"/>
    <s v="Saad Zahid"/>
    <n v="27"/>
    <x v="3"/>
    <x v="1"/>
    <x v="127"/>
    <d v="2023-12-01T00:00:00"/>
    <n v="-254"/>
    <x v="0"/>
    <n v="286730"/>
    <x v="1"/>
    <x v="4"/>
    <n v="194"/>
    <n v="94"/>
    <n v="35137153265"/>
    <x v="2"/>
    <x v="2"/>
  </r>
  <r>
    <n v="769"/>
    <x v="1"/>
    <s v="Fahad Jafri"/>
    <n v="23"/>
    <x v="3"/>
    <x v="0"/>
    <x v="95"/>
    <d v="2023-11-11T00:00:00"/>
    <n v="-119"/>
    <x v="4"/>
    <n v="379995"/>
    <x v="1"/>
    <x v="6"/>
    <n v="180"/>
    <n v="65"/>
    <n v="39700389381"/>
    <x v="3"/>
    <x v="3"/>
  </r>
  <r>
    <n v="770"/>
    <x v="14"/>
    <s v="Saad Niazi"/>
    <n v="100"/>
    <x v="0"/>
    <x v="1"/>
    <x v="256"/>
    <d v="2023-10-14T00:00:00"/>
    <n v="-16"/>
    <x v="2"/>
    <n v="102545"/>
    <x v="0"/>
    <x v="2"/>
    <n v="178"/>
    <n v="110"/>
    <n v="34220350325"/>
    <x v="1"/>
    <x v="1"/>
  </r>
  <r>
    <n v="771"/>
    <x v="7"/>
    <s v="Rabia Shah"/>
    <n v="47"/>
    <x v="0"/>
    <x v="0"/>
    <x v="177"/>
    <d v="2023-03-02T00:00:00"/>
    <n v="-14"/>
    <x v="4"/>
    <n v="112445"/>
    <x v="0"/>
    <x v="6"/>
    <n v="165"/>
    <n v="108"/>
    <n v="36594563342"/>
    <x v="0"/>
    <x v="0"/>
  </r>
  <r>
    <n v="772"/>
    <x v="5"/>
    <s v="Saad Mughal"/>
    <n v="8"/>
    <x v="4"/>
    <x v="1"/>
    <x v="8"/>
    <d v="2023-04-23T00:00:00"/>
    <n v="-22"/>
    <x v="4"/>
    <n v="479333"/>
    <x v="1"/>
    <x v="0"/>
    <n v="189"/>
    <n v="65"/>
    <n v="36123817167"/>
    <x v="0"/>
    <x v="0"/>
  </r>
  <r>
    <n v="773"/>
    <x v="11"/>
    <s v="Amina Raja"/>
    <n v="17"/>
    <x v="1"/>
    <x v="1"/>
    <x v="257"/>
    <d v="2023-10-18T00:00:00"/>
    <n v="-46"/>
    <x v="0"/>
    <n v="35936"/>
    <x v="0"/>
    <x v="0"/>
    <n v="144"/>
    <n v="84"/>
    <n v="38910377814"/>
    <x v="3"/>
    <x v="3"/>
  </r>
  <r>
    <n v="774"/>
    <x v="12"/>
    <s v="Asad Shah"/>
    <n v="53"/>
    <x v="0"/>
    <x v="1"/>
    <x v="242"/>
    <d v="2023-08-24T00:00:00"/>
    <n v="50"/>
    <x v="2"/>
    <n v="198446"/>
    <x v="0"/>
    <x v="1"/>
    <n v="152"/>
    <n v="47"/>
    <n v="38725586237"/>
    <x v="2"/>
    <x v="2"/>
  </r>
  <r>
    <n v="775"/>
    <x v="11"/>
    <s v="Bushra Zahid"/>
    <n v="94"/>
    <x v="0"/>
    <x v="1"/>
    <x v="258"/>
    <d v="2023-10-01T00:00:00"/>
    <n v="22"/>
    <x v="1"/>
    <n v="453338"/>
    <x v="0"/>
    <x v="0"/>
    <n v="170"/>
    <n v="87"/>
    <n v="34091075614"/>
    <x v="0"/>
    <x v="0"/>
  </r>
  <r>
    <n v="776"/>
    <x v="1"/>
    <s v="Fatima Zahid"/>
    <n v="100"/>
    <x v="0"/>
    <x v="0"/>
    <x v="76"/>
    <d v="2023-10-02T00:00:00"/>
    <n v="-254"/>
    <x v="1"/>
    <n v="445386"/>
    <x v="0"/>
    <x v="5"/>
    <n v="172"/>
    <n v="99"/>
    <n v="32559082193"/>
    <x v="3"/>
    <x v="3"/>
  </r>
  <r>
    <n v="777"/>
    <x v="8"/>
    <s v="Sadia Farooqi"/>
    <n v="84"/>
    <x v="0"/>
    <x v="1"/>
    <x v="226"/>
    <d v="2023-12-02T00:00:00"/>
    <n v="88"/>
    <x v="2"/>
    <n v="254519"/>
    <x v="1"/>
    <x v="0"/>
    <n v="165"/>
    <n v="71"/>
    <n v="33554440821"/>
    <x v="4"/>
    <x v="1"/>
  </r>
  <r>
    <n v="778"/>
    <x v="1"/>
    <s v="Sadia Chaudhry"/>
    <n v="90"/>
    <x v="0"/>
    <x v="1"/>
    <x v="128"/>
    <d v="2023-11-21T00:00:00"/>
    <n v="-207"/>
    <x v="0"/>
    <n v="177924"/>
    <x v="1"/>
    <x v="0"/>
    <n v="157"/>
    <n v="72"/>
    <n v="36186675132"/>
    <x v="0"/>
    <x v="0"/>
  </r>
  <r>
    <n v="779"/>
    <x v="4"/>
    <s v="Khadija Qureshi"/>
    <n v="12"/>
    <x v="4"/>
    <x v="0"/>
    <x v="41"/>
    <d v="2023-06-03T00:00:00"/>
    <n v="147"/>
    <x v="0"/>
    <n v="385244"/>
    <x v="1"/>
    <x v="2"/>
    <n v="159"/>
    <n v="101"/>
    <n v="36053707661"/>
    <x v="0"/>
    <x v="0"/>
  </r>
  <r>
    <n v="780"/>
    <x v="14"/>
    <s v="Ibrahim Jafri"/>
    <n v="47"/>
    <x v="0"/>
    <x v="0"/>
    <x v="257"/>
    <d v="2023-09-17T00:00:00"/>
    <n v="15"/>
    <x v="5"/>
    <n v="175613"/>
    <x v="1"/>
    <x v="2"/>
    <n v="195"/>
    <n v="93"/>
    <n v="35178698931"/>
    <x v="0"/>
    <x v="1"/>
  </r>
  <r>
    <n v="781"/>
    <x v="6"/>
    <s v="Erum Kazmi"/>
    <n v="85"/>
    <x v="0"/>
    <x v="1"/>
    <x v="72"/>
    <d v="2023-12-12T00:00:00"/>
    <n v="49"/>
    <x v="5"/>
    <n v="211511"/>
    <x v="1"/>
    <x v="3"/>
    <n v="163"/>
    <n v="59"/>
    <n v="38059020826"/>
    <x v="0"/>
    <x v="0"/>
  </r>
  <r>
    <n v="782"/>
    <x v="11"/>
    <s v="Mahnoor Farooqi"/>
    <n v="82"/>
    <x v="0"/>
    <x v="0"/>
    <x v="9"/>
    <d v="2023-09-05T00:00:00"/>
    <n v="177"/>
    <x v="2"/>
    <n v="358331"/>
    <x v="0"/>
    <x v="3"/>
    <n v="158"/>
    <n v="76"/>
    <n v="35573890367"/>
    <x v="0"/>
    <x v="0"/>
  </r>
  <r>
    <n v="783"/>
    <x v="8"/>
    <s v="Sara Siddiqui"/>
    <n v="53"/>
    <x v="0"/>
    <x v="1"/>
    <x v="177"/>
    <d v="2023-11-27T00:00:00"/>
    <n v="284"/>
    <x v="5"/>
    <n v="400849"/>
    <x v="0"/>
    <x v="4"/>
    <n v="160"/>
    <n v="91"/>
    <n v="36738638394"/>
    <x v="2"/>
    <x v="2"/>
  </r>
  <r>
    <n v="784"/>
    <x v="6"/>
    <s v="Ahmed Hussain"/>
    <n v="55"/>
    <x v="0"/>
    <x v="1"/>
    <x v="148"/>
    <d v="2023-12-15T00:00:00"/>
    <n v="245"/>
    <x v="1"/>
    <n v="332720"/>
    <x v="1"/>
    <x v="3"/>
    <n v="140"/>
    <n v="48"/>
    <n v="36607812219"/>
    <x v="3"/>
    <x v="3"/>
  </r>
  <r>
    <n v="785"/>
    <x v="14"/>
    <s v="Junaid Butt"/>
    <n v="19"/>
    <x v="3"/>
    <x v="1"/>
    <x v="216"/>
    <d v="2023-05-03T00:00:00"/>
    <n v="0"/>
    <x v="3"/>
    <n v="392051"/>
    <x v="1"/>
    <x v="2"/>
    <n v="173"/>
    <n v="80"/>
    <n v="33101959113"/>
    <x v="4"/>
    <x v="1"/>
  </r>
  <r>
    <n v="786"/>
    <x v="8"/>
    <s v="Khadija Chaudhry"/>
    <n v="65"/>
    <x v="0"/>
    <x v="1"/>
    <x v="79"/>
    <d v="2023-12-17T00:00:00"/>
    <n v="-345"/>
    <x v="3"/>
    <n v="351869"/>
    <x v="0"/>
    <x v="5"/>
    <n v="154"/>
    <n v="90"/>
    <n v="32605738177"/>
    <x v="0"/>
    <x v="0"/>
  </r>
  <r>
    <n v="787"/>
    <x v="6"/>
    <s v="Noman Shah"/>
    <n v="46"/>
    <x v="0"/>
    <x v="1"/>
    <x v="14"/>
    <d v="2023-10-09T00:00:00"/>
    <n v="50"/>
    <x v="5"/>
    <n v="439833"/>
    <x v="0"/>
    <x v="1"/>
    <n v="200"/>
    <n v="87"/>
    <n v="32860376342"/>
    <x v="0"/>
    <x v="0"/>
  </r>
  <r>
    <n v="788"/>
    <x v="8"/>
    <s v="Ibrahim Mughal"/>
    <n v="37"/>
    <x v="2"/>
    <x v="0"/>
    <x v="28"/>
    <d v="2023-10-07T00:00:00"/>
    <n v="-200"/>
    <x v="3"/>
    <n v="339229"/>
    <x v="0"/>
    <x v="7"/>
    <n v="172"/>
    <n v="106"/>
    <n v="31253287516"/>
    <x v="2"/>
    <x v="2"/>
  </r>
  <r>
    <n v="789"/>
    <x v="5"/>
    <s v="Sara Rehman"/>
    <n v="4"/>
    <x v="4"/>
    <x v="0"/>
    <x v="38"/>
    <d v="2023-07-15T00:00:00"/>
    <n v="-54"/>
    <x v="5"/>
    <n v="271707"/>
    <x v="0"/>
    <x v="6"/>
    <n v="157"/>
    <n v="55"/>
    <n v="39869027175"/>
    <x v="3"/>
    <x v="3"/>
  </r>
  <r>
    <n v="790"/>
    <x v="10"/>
    <s v="Rabia Malik"/>
    <n v="51"/>
    <x v="0"/>
    <x v="1"/>
    <x v="143"/>
    <d v="2023-09-14T00:00:00"/>
    <n v="-114"/>
    <x v="4"/>
    <n v="424010"/>
    <x v="0"/>
    <x v="1"/>
    <n v="162"/>
    <n v="73"/>
    <n v="38149782792"/>
    <x v="2"/>
    <x v="2"/>
  </r>
  <r>
    <n v="791"/>
    <x v="10"/>
    <s v="Ali Farooqi"/>
    <n v="92"/>
    <x v="0"/>
    <x v="1"/>
    <x v="241"/>
    <d v="2023-09-16T00:00:00"/>
    <n v="-55"/>
    <x v="5"/>
    <n v="401041"/>
    <x v="1"/>
    <x v="0"/>
    <n v="180"/>
    <n v="79"/>
    <n v="34456378146"/>
    <x v="1"/>
    <x v="1"/>
  </r>
  <r>
    <n v="792"/>
    <x v="13"/>
    <s v="Mahnoor Ashraf"/>
    <n v="33"/>
    <x v="2"/>
    <x v="0"/>
    <x v="115"/>
    <d v="2023-06-03T00:00:00"/>
    <n v="-39"/>
    <x v="2"/>
    <n v="35193"/>
    <x v="0"/>
    <x v="6"/>
    <n v="190"/>
    <n v="48"/>
    <n v="36881431845"/>
    <x v="0"/>
    <x v="0"/>
  </r>
  <r>
    <n v="793"/>
    <x v="12"/>
    <s v="Sadia Sheikh"/>
    <n v="82"/>
    <x v="0"/>
    <x v="1"/>
    <x v="0"/>
    <d v="2023-09-20T00:00:00"/>
    <n v="-179"/>
    <x v="5"/>
    <n v="384065"/>
    <x v="0"/>
    <x v="2"/>
    <n v="153"/>
    <n v="86"/>
    <n v="31107979787"/>
    <x v="0"/>
    <x v="0"/>
  </r>
  <r>
    <n v="794"/>
    <x v="14"/>
    <s v="Rabia Chaudhry"/>
    <n v="42"/>
    <x v="2"/>
    <x v="1"/>
    <x v="237"/>
    <d v="2023-04-28T00:00:00"/>
    <n v="62"/>
    <x v="1"/>
    <n v="33961"/>
    <x v="1"/>
    <x v="4"/>
    <n v="157"/>
    <n v="115"/>
    <n v="32673951539"/>
    <x v="3"/>
    <x v="3"/>
  </r>
  <r>
    <n v="795"/>
    <x v="3"/>
    <s v="Noman Zahid"/>
    <n v="46"/>
    <x v="0"/>
    <x v="1"/>
    <x v="146"/>
    <d v="2023-10-13T00:00:00"/>
    <n v="221"/>
    <x v="2"/>
    <n v="433183"/>
    <x v="1"/>
    <x v="0"/>
    <n v="143"/>
    <n v="48"/>
    <n v="31177761734"/>
    <x v="3"/>
    <x v="3"/>
  </r>
  <r>
    <n v="796"/>
    <x v="0"/>
    <s v="Rabia Malik"/>
    <n v="34"/>
    <x v="2"/>
    <x v="0"/>
    <x v="211"/>
    <d v="2023-04-03T00:00:00"/>
    <n v="-6"/>
    <x v="2"/>
    <n v="324160"/>
    <x v="0"/>
    <x v="4"/>
    <n v="162"/>
    <n v="79"/>
    <n v="37698867058"/>
    <x v="2"/>
    <x v="2"/>
  </r>
  <r>
    <n v="797"/>
    <x v="1"/>
    <s v="Ibrahim Ashraf"/>
    <n v="71"/>
    <x v="0"/>
    <x v="0"/>
    <x v="153"/>
    <d v="2023-07-26T00:00:00"/>
    <n v="-146"/>
    <x v="4"/>
    <n v="51573"/>
    <x v="0"/>
    <x v="1"/>
    <n v="196"/>
    <n v="50"/>
    <n v="33102012758"/>
    <x v="0"/>
    <x v="0"/>
  </r>
  <r>
    <n v="798"/>
    <x v="11"/>
    <s v="Ibrahim Farooqi"/>
    <n v="25"/>
    <x v="3"/>
    <x v="1"/>
    <x v="259"/>
    <d v="2023-06-25T00:00:00"/>
    <n v="-6"/>
    <x v="3"/>
    <n v="384140"/>
    <x v="1"/>
    <x v="2"/>
    <n v="183"/>
    <n v="119"/>
    <n v="33262374916"/>
    <x v="2"/>
    <x v="2"/>
  </r>
  <r>
    <n v="799"/>
    <x v="12"/>
    <s v="Noman Raja"/>
    <n v="29"/>
    <x v="3"/>
    <x v="1"/>
    <x v="242"/>
    <d v="2023-09-24T00:00:00"/>
    <n v="81"/>
    <x v="5"/>
    <n v="421087"/>
    <x v="1"/>
    <x v="6"/>
    <n v="166"/>
    <n v="87"/>
    <n v="38011604894"/>
    <x v="2"/>
    <x v="1"/>
  </r>
  <r>
    <n v="800"/>
    <x v="7"/>
    <s v="Erum Syed"/>
    <n v="23"/>
    <x v="3"/>
    <x v="0"/>
    <x v="96"/>
    <d v="2023-04-11T00:00:00"/>
    <n v="-24"/>
    <x v="3"/>
    <n v="239508"/>
    <x v="1"/>
    <x v="1"/>
    <n v="161"/>
    <n v="70"/>
    <n v="38030639473"/>
    <x v="3"/>
    <x v="3"/>
  </r>
  <r>
    <n v="801"/>
    <x v="2"/>
    <s v="Sadia Sheikh"/>
    <n v="46"/>
    <x v="0"/>
    <x v="0"/>
    <x v="215"/>
    <d v="2023-12-27T00:00:00"/>
    <n v="-87"/>
    <x v="3"/>
    <n v="204979"/>
    <x v="1"/>
    <x v="2"/>
    <n v="173"/>
    <n v="74"/>
    <n v="38507948618"/>
    <x v="3"/>
    <x v="3"/>
  </r>
  <r>
    <n v="802"/>
    <x v="4"/>
    <s v="Noman Zahid"/>
    <n v="62"/>
    <x v="0"/>
    <x v="0"/>
    <x v="260"/>
    <d v="2023-03-13T00:00:00"/>
    <n v="39"/>
    <x v="1"/>
    <n v="237578"/>
    <x v="1"/>
    <x v="1"/>
    <n v="177"/>
    <n v="96"/>
    <n v="37335683958"/>
    <x v="4"/>
    <x v="1"/>
  </r>
  <r>
    <n v="803"/>
    <x v="3"/>
    <s v="Bushra Rehman"/>
    <n v="3"/>
    <x v="4"/>
    <x v="0"/>
    <x v="90"/>
    <d v="2023-10-07T00:00:00"/>
    <n v="229"/>
    <x v="2"/>
    <n v="48704"/>
    <x v="0"/>
    <x v="7"/>
    <n v="197"/>
    <n v="120"/>
    <n v="36680538469"/>
    <x v="0"/>
    <x v="0"/>
  </r>
  <r>
    <n v="804"/>
    <x v="6"/>
    <s v="Bushra Rehman"/>
    <n v="99"/>
    <x v="0"/>
    <x v="1"/>
    <x v="74"/>
    <d v="2023-07-09T00:00:00"/>
    <n v="88"/>
    <x v="2"/>
    <n v="450492"/>
    <x v="0"/>
    <x v="5"/>
    <n v="158"/>
    <n v="109"/>
    <n v="37955186996"/>
    <x v="0"/>
    <x v="0"/>
  </r>
  <r>
    <n v="805"/>
    <x v="3"/>
    <s v="Amina Rizvi"/>
    <n v="84"/>
    <x v="0"/>
    <x v="0"/>
    <x v="51"/>
    <d v="2023-11-15T00:00:00"/>
    <n v="-125"/>
    <x v="0"/>
    <n v="498172"/>
    <x v="0"/>
    <x v="4"/>
    <n v="147"/>
    <n v="48"/>
    <n v="34552259438"/>
    <x v="0"/>
    <x v="0"/>
  </r>
  <r>
    <n v="806"/>
    <x v="6"/>
    <s v="Iqra Zahid"/>
    <n v="87"/>
    <x v="0"/>
    <x v="1"/>
    <x v="46"/>
    <d v="2023-12-25T00:00:00"/>
    <n v="-125"/>
    <x v="5"/>
    <n v="302639"/>
    <x v="1"/>
    <x v="2"/>
    <n v="166"/>
    <n v="110"/>
    <n v="31968638734"/>
    <x v="0"/>
    <x v="0"/>
  </r>
  <r>
    <n v="807"/>
    <x v="10"/>
    <s v="Hassan Ansari"/>
    <n v="38"/>
    <x v="2"/>
    <x v="1"/>
    <x v="41"/>
    <d v="2023-01-13T00:00:00"/>
    <n v="-6"/>
    <x v="2"/>
    <n v="278820"/>
    <x v="1"/>
    <x v="5"/>
    <n v="167"/>
    <n v="63"/>
    <n v="35425237488"/>
    <x v="2"/>
    <x v="2"/>
  </r>
  <r>
    <n v="808"/>
    <x v="2"/>
    <s v="Mahnoor Sheikh"/>
    <n v="14"/>
    <x v="1"/>
    <x v="1"/>
    <x v="133"/>
    <d v="2023-07-11T00:00:00"/>
    <n v="44"/>
    <x v="1"/>
    <n v="390547"/>
    <x v="0"/>
    <x v="7"/>
    <n v="158"/>
    <n v="41"/>
    <n v="31004843018"/>
    <x v="3"/>
    <x v="3"/>
  </r>
  <r>
    <n v="809"/>
    <x v="2"/>
    <s v="Fatima Syed"/>
    <n v="49"/>
    <x v="0"/>
    <x v="0"/>
    <x v="30"/>
    <d v="2023-09-04T00:00:00"/>
    <n v="122"/>
    <x v="5"/>
    <n v="189581"/>
    <x v="0"/>
    <x v="1"/>
    <n v="151"/>
    <n v="59"/>
    <n v="34787011057"/>
    <x v="3"/>
    <x v="3"/>
  </r>
  <r>
    <n v="810"/>
    <x v="0"/>
    <s v="Ahmed Rehman"/>
    <n v="73"/>
    <x v="0"/>
    <x v="0"/>
    <x v="20"/>
    <d v="2023-02-28T00:00:00"/>
    <n v="-10"/>
    <x v="3"/>
    <n v="81757"/>
    <x v="0"/>
    <x v="7"/>
    <n v="142"/>
    <n v="78"/>
    <n v="31279102025"/>
    <x v="3"/>
    <x v="3"/>
  </r>
  <r>
    <n v="811"/>
    <x v="2"/>
    <s v="Saad Sheikh"/>
    <n v="69"/>
    <x v="0"/>
    <x v="1"/>
    <x v="261"/>
    <d v="2023-12-26T00:00:00"/>
    <n v="28"/>
    <x v="3"/>
    <n v="129853"/>
    <x v="1"/>
    <x v="0"/>
    <n v="149"/>
    <n v="59"/>
    <n v="35844212679"/>
    <x v="3"/>
    <x v="3"/>
  </r>
  <r>
    <n v="812"/>
    <x v="10"/>
    <s v="Maryam Ashraf"/>
    <n v="80"/>
    <x v="0"/>
    <x v="1"/>
    <x v="52"/>
    <d v="2023-12-05T00:00:00"/>
    <n v="177"/>
    <x v="2"/>
    <n v="498878"/>
    <x v="1"/>
    <x v="3"/>
    <n v="164"/>
    <n v="77"/>
    <n v="39447543961"/>
    <x v="3"/>
    <x v="3"/>
  </r>
  <r>
    <n v="813"/>
    <x v="1"/>
    <s v="Daniyal Gilani"/>
    <n v="80"/>
    <x v="0"/>
    <x v="0"/>
    <x v="209"/>
    <d v="2023-08-16T00:00:00"/>
    <n v="-175"/>
    <x v="1"/>
    <n v="230434"/>
    <x v="1"/>
    <x v="7"/>
    <n v="160"/>
    <n v="94"/>
    <n v="34348970688"/>
    <x v="5"/>
    <x v="1"/>
  </r>
  <r>
    <n v="814"/>
    <x v="11"/>
    <s v="Fahad Sheikh"/>
    <n v="16"/>
    <x v="1"/>
    <x v="1"/>
    <x v="191"/>
    <d v="2023-12-07T00:00:00"/>
    <n v="331"/>
    <x v="5"/>
    <n v="199670"/>
    <x v="1"/>
    <x v="3"/>
    <n v="166"/>
    <n v="83"/>
    <n v="31896048746"/>
    <x v="0"/>
    <x v="0"/>
  </r>
  <r>
    <n v="815"/>
    <x v="7"/>
    <s v="Iqra Hashmi"/>
    <n v="31"/>
    <x v="2"/>
    <x v="1"/>
    <x v="233"/>
    <d v="2023-07-10T00:00:00"/>
    <n v="35"/>
    <x v="5"/>
    <n v="384515"/>
    <x v="0"/>
    <x v="7"/>
    <n v="197"/>
    <n v="111"/>
    <n v="31332281109"/>
    <x v="2"/>
    <x v="2"/>
  </r>
  <r>
    <n v="816"/>
    <x v="13"/>
    <s v="Ali Ansari"/>
    <n v="15"/>
    <x v="1"/>
    <x v="1"/>
    <x v="7"/>
    <d v="2023-12-26T00:00:00"/>
    <n v="-137"/>
    <x v="5"/>
    <n v="428362"/>
    <x v="1"/>
    <x v="7"/>
    <n v="189"/>
    <n v="78"/>
    <n v="38330314857"/>
    <x v="2"/>
    <x v="2"/>
  </r>
  <r>
    <n v="817"/>
    <x v="9"/>
    <s v="Mahnoor Khan"/>
    <n v="13"/>
    <x v="1"/>
    <x v="1"/>
    <x v="254"/>
    <d v="2023-11-13T00:00:00"/>
    <n v="48"/>
    <x v="2"/>
    <n v="268873"/>
    <x v="0"/>
    <x v="0"/>
    <n v="184"/>
    <n v="62"/>
    <n v="39043738067"/>
    <x v="3"/>
    <x v="3"/>
  </r>
  <r>
    <n v="818"/>
    <x v="2"/>
    <s v="Amina Rizvi"/>
    <n v="29"/>
    <x v="3"/>
    <x v="1"/>
    <x v="243"/>
    <d v="2023-08-27T00:00:00"/>
    <n v="-154"/>
    <x v="3"/>
    <n v="448833"/>
    <x v="1"/>
    <x v="1"/>
    <n v="186"/>
    <n v="99"/>
    <n v="33118389538"/>
    <x v="0"/>
    <x v="0"/>
  </r>
  <r>
    <n v="819"/>
    <x v="1"/>
    <s v="Noman Jafri"/>
    <n v="63"/>
    <x v="0"/>
    <x v="1"/>
    <x v="167"/>
    <d v="2023-11-04T00:00:00"/>
    <n v="-245"/>
    <x v="2"/>
    <n v="480070"/>
    <x v="0"/>
    <x v="3"/>
    <n v="153"/>
    <n v="100"/>
    <n v="32324940554"/>
    <x v="3"/>
    <x v="3"/>
  </r>
  <r>
    <n v="820"/>
    <x v="13"/>
    <s v="Ali Shah"/>
    <n v="64"/>
    <x v="0"/>
    <x v="1"/>
    <x v="262"/>
    <d v="2023-12-15T00:00:00"/>
    <n v="68"/>
    <x v="2"/>
    <n v="227942"/>
    <x v="1"/>
    <x v="1"/>
    <n v="148"/>
    <n v="85"/>
    <n v="32165424351"/>
    <x v="1"/>
    <x v="1"/>
  </r>
  <r>
    <n v="821"/>
    <x v="9"/>
    <s v="Bushra Butt"/>
    <n v="67"/>
    <x v="0"/>
    <x v="1"/>
    <x v="209"/>
    <d v="2023-05-04T00:00:00"/>
    <n v="71"/>
    <x v="1"/>
    <n v="330646"/>
    <x v="1"/>
    <x v="4"/>
    <n v="183"/>
    <n v="72"/>
    <n v="33400879568"/>
    <x v="0"/>
    <x v="1"/>
  </r>
  <r>
    <n v="822"/>
    <x v="12"/>
    <s v="Sara Butt"/>
    <n v="79"/>
    <x v="0"/>
    <x v="0"/>
    <x v="3"/>
    <d v="2023-11-23T00:00:00"/>
    <n v="57"/>
    <x v="0"/>
    <n v="116465"/>
    <x v="0"/>
    <x v="5"/>
    <n v="169"/>
    <n v="74"/>
    <n v="38776543350"/>
    <x v="2"/>
    <x v="2"/>
  </r>
  <r>
    <n v="823"/>
    <x v="0"/>
    <s v="Rabia Rizvi"/>
    <n v="61"/>
    <x v="0"/>
    <x v="1"/>
    <x v="233"/>
    <d v="2023-08-26T00:00:00"/>
    <n v="-82"/>
    <x v="4"/>
    <n v="79202"/>
    <x v="1"/>
    <x v="3"/>
    <n v="140"/>
    <n v="41"/>
    <n v="34298586652"/>
    <x v="2"/>
    <x v="2"/>
  </r>
  <r>
    <n v="824"/>
    <x v="11"/>
    <s v="Erum Butt"/>
    <n v="79"/>
    <x v="0"/>
    <x v="0"/>
    <x v="141"/>
    <d v="2023-11-27T00:00:00"/>
    <n v="-264"/>
    <x v="3"/>
    <n v="172004"/>
    <x v="1"/>
    <x v="2"/>
    <n v="143"/>
    <n v="59"/>
    <n v="34533903719"/>
    <x v="1"/>
    <x v="1"/>
  </r>
  <r>
    <n v="825"/>
    <x v="14"/>
    <s v="Sadia Qureshi"/>
    <n v="31"/>
    <x v="2"/>
    <x v="1"/>
    <x v="109"/>
    <d v="2023-09-22T00:00:00"/>
    <n v="-168"/>
    <x v="1"/>
    <n v="236994"/>
    <x v="1"/>
    <x v="5"/>
    <n v="173"/>
    <n v="109"/>
    <n v="34156698373"/>
    <x v="3"/>
    <x v="3"/>
  </r>
  <r>
    <n v="826"/>
    <x v="5"/>
    <s v="Sadia Kazmi"/>
    <n v="2"/>
    <x v="4"/>
    <x v="0"/>
    <x v="214"/>
    <d v="2023-08-22T00:00:00"/>
    <n v="-60"/>
    <x v="0"/>
    <n v="451350"/>
    <x v="0"/>
    <x v="1"/>
    <n v="193"/>
    <n v="54"/>
    <n v="31765004575"/>
    <x v="2"/>
    <x v="2"/>
  </r>
  <r>
    <n v="827"/>
    <x v="3"/>
    <s v="Hira Hashmi"/>
    <n v="75"/>
    <x v="0"/>
    <x v="0"/>
    <x v="222"/>
    <d v="2023-07-01T00:00:00"/>
    <n v="58"/>
    <x v="3"/>
    <n v="223840"/>
    <x v="1"/>
    <x v="0"/>
    <n v="170"/>
    <n v="98"/>
    <n v="31854841128"/>
    <x v="3"/>
    <x v="3"/>
  </r>
  <r>
    <n v="828"/>
    <x v="14"/>
    <s v="Mahnoor Shah"/>
    <n v="1"/>
    <x v="4"/>
    <x v="0"/>
    <x v="16"/>
    <d v="2023-10-12T00:00:00"/>
    <n v="133"/>
    <x v="2"/>
    <n v="32699"/>
    <x v="0"/>
    <x v="6"/>
    <n v="161"/>
    <n v="103"/>
    <n v="31912274779"/>
    <x v="3"/>
    <x v="3"/>
  </r>
  <r>
    <n v="829"/>
    <x v="9"/>
    <s v="Maryam Shah"/>
    <n v="71"/>
    <x v="0"/>
    <x v="1"/>
    <x v="78"/>
    <d v="2023-07-25T00:00:00"/>
    <n v="41"/>
    <x v="0"/>
    <n v="421173"/>
    <x v="1"/>
    <x v="2"/>
    <n v="149"/>
    <n v="73"/>
    <n v="33541174862"/>
    <x v="2"/>
    <x v="2"/>
  </r>
  <r>
    <n v="830"/>
    <x v="9"/>
    <s v="Ibrahim Hussain"/>
    <n v="29"/>
    <x v="3"/>
    <x v="1"/>
    <x v="225"/>
    <d v="2023-07-12T00:00:00"/>
    <n v="-170"/>
    <x v="3"/>
    <n v="19508"/>
    <x v="0"/>
    <x v="6"/>
    <n v="166"/>
    <n v="98"/>
    <n v="37430234553"/>
    <x v="2"/>
    <x v="1"/>
  </r>
  <r>
    <n v="831"/>
    <x v="6"/>
    <s v="Maryam Mughal"/>
    <n v="21"/>
    <x v="3"/>
    <x v="1"/>
    <x v="263"/>
    <d v="2023-12-09T00:00:00"/>
    <n v="36"/>
    <x v="1"/>
    <n v="365052"/>
    <x v="0"/>
    <x v="3"/>
    <n v="159"/>
    <n v="60"/>
    <n v="37227037290"/>
    <x v="2"/>
    <x v="1"/>
  </r>
  <r>
    <n v="832"/>
    <x v="12"/>
    <s v="Bushra Niazi"/>
    <n v="34"/>
    <x v="2"/>
    <x v="1"/>
    <x v="77"/>
    <d v="2023-05-03T00:00:00"/>
    <n v="-107"/>
    <x v="5"/>
    <n v="61553"/>
    <x v="0"/>
    <x v="3"/>
    <n v="197"/>
    <n v="94"/>
    <n v="32543501790"/>
    <x v="3"/>
    <x v="1"/>
  </r>
  <r>
    <n v="833"/>
    <x v="3"/>
    <s v="Hira Ansari"/>
    <n v="88"/>
    <x v="0"/>
    <x v="1"/>
    <x v="41"/>
    <d v="2023-02-13T00:00:00"/>
    <n v="37"/>
    <x v="2"/>
    <n v="43550"/>
    <x v="1"/>
    <x v="1"/>
    <n v="164"/>
    <n v="96"/>
    <n v="35274900364"/>
    <x v="0"/>
    <x v="0"/>
  </r>
  <r>
    <n v="834"/>
    <x v="8"/>
    <s v="Sara Ashraf"/>
    <n v="43"/>
    <x v="2"/>
    <x v="0"/>
    <x v="135"/>
    <d v="2023-08-27T00:00:00"/>
    <n v="146"/>
    <x v="5"/>
    <n v="366149"/>
    <x v="0"/>
    <x v="6"/>
    <n v="177"/>
    <n v="95"/>
    <n v="31243298290"/>
    <x v="2"/>
    <x v="2"/>
  </r>
  <r>
    <n v="835"/>
    <x v="3"/>
    <s v="Sadia Farooqi"/>
    <n v="13"/>
    <x v="1"/>
    <x v="1"/>
    <x v="241"/>
    <d v="2023-09-10T00:00:00"/>
    <n v="49"/>
    <x v="3"/>
    <n v="171887"/>
    <x v="0"/>
    <x v="5"/>
    <n v="153"/>
    <n v="47"/>
    <n v="38201783589"/>
    <x v="4"/>
    <x v="1"/>
  </r>
  <r>
    <n v="836"/>
    <x v="9"/>
    <s v="Maryam Jafri"/>
    <n v="50"/>
    <x v="0"/>
    <x v="0"/>
    <x v="69"/>
    <d v="2023-06-02T00:00:00"/>
    <n v="61"/>
    <x v="5"/>
    <n v="107670"/>
    <x v="0"/>
    <x v="3"/>
    <n v="148"/>
    <n v="59"/>
    <n v="39665393907"/>
    <x v="0"/>
    <x v="1"/>
  </r>
  <r>
    <n v="837"/>
    <x v="2"/>
    <s v="Ahmed Hussain"/>
    <n v="37"/>
    <x v="2"/>
    <x v="1"/>
    <x v="224"/>
    <d v="2023-09-22T00:00:00"/>
    <n v="-101"/>
    <x v="0"/>
    <n v="362865"/>
    <x v="1"/>
    <x v="0"/>
    <n v="164"/>
    <n v="106"/>
    <n v="32630182494"/>
    <x v="2"/>
    <x v="2"/>
  </r>
  <r>
    <n v="838"/>
    <x v="2"/>
    <s v="Bushra Chaudhry"/>
    <n v="40"/>
    <x v="2"/>
    <x v="1"/>
    <x v="118"/>
    <d v="2023-03-23T00:00:00"/>
    <n v="13"/>
    <x v="2"/>
    <n v="284512"/>
    <x v="0"/>
    <x v="3"/>
    <n v="145"/>
    <n v="54"/>
    <n v="33722461653"/>
    <x v="0"/>
    <x v="0"/>
  </r>
  <r>
    <n v="839"/>
    <x v="9"/>
    <s v="Maryam Mughal"/>
    <n v="40"/>
    <x v="2"/>
    <x v="0"/>
    <x v="83"/>
    <d v="2023-08-25T00:00:00"/>
    <n v="189"/>
    <x v="0"/>
    <n v="105330"/>
    <x v="1"/>
    <x v="7"/>
    <n v="193"/>
    <n v="119"/>
    <n v="32375696085"/>
    <x v="0"/>
    <x v="0"/>
  </r>
  <r>
    <n v="840"/>
    <x v="14"/>
    <s v="Fahad Khan"/>
    <n v="91"/>
    <x v="0"/>
    <x v="0"/>
    <x v="61"/>
    <d v="2023-10-09T00:00:00"/>
    <n v="-152"/>
    <x v="4"/>
    <n v="107511"/>
    <x v="0"/>
    <x v="7"/>
    <n v="165"/>
    <n v="62"/>
    <n v="31746660865"/>
    <x v="0"/>
    <x v="0"/>
  </r>
  <r>
    <n v="841"/>
    <x v="4"/>
    <s v="Ali Zahid"/>
    <n v="94"/>
    <x v="0"/>
    <x v="1"/>
    <x v="237"/>
    <d v="2023-12-04T00:00:00"/>
    <n v="-282"/>
    <x v="4"/>
    <n v="36431"/>
    <x v="0"/>
    <x v="5"/>
    <n v="141"/>
    <n v="48"/>
    <n v="39773491410"/>
    <x v="2"/>
    <x v="2"/>
  </r>
  <r>
    <n v="842"/>
    <x v="14"/>
    <s v="Amina Rizvi"/>
    <n v="53"/>
    <x v="0"/>
    <x v="1"/>
    <x v="128"/>
    <d v="2023-11-08T00:00:00"/>
    <n v="-194"/>
    <x v="5"/>
    <n v="85529"/>
    <x v="1"/>
    <x v="2"/>
    <n v="171"/>
    <n v="58"/>
    <n v="32998760616"/>
    <x v="7"/>
    <x v="1"/>
  </r>
  <r>
    <n v="843"/>
    <x v="7"/>
    <s v="Noman Jafri"/>
    <n v="31"/>
    <x v="2"/>
    <x v="1"/>
    <x v="71"/>
    <d v="2023-07-25T00:00:00"/>
    <n v="0"/>
    <x v="3"/>
    <n v="498233"/>
    <x v="1"/>
    <x v="0"/>
    <n v="186"/>
    <n v="48"/>
    <n v="37175704168"/>
    <x v="2"/>
    <x v="2"/>
  </r>
  <r>
    <n v="844"/>
    <x v="3"/>
    <s v="Bushra Tariq"/>
    <n v="25"/>
    <x v="3"/>
    <x v="0"/>
    <x v="107"/>
    <d v="2023-10-12T00:00:00"/>
    <n v="274"/>
    <x v="3"/>
    <n v="226241"/>
    <x v="0"/>
    <x v="5"/>
    <n v="146"/>
    <n v="81"/>
    <n v="35007343265"/>
    <x v="7"/>
    <x v="1"/>
  </r>
  <r>
    <n v="845"/>
    <x v="3"/>
    <s v="Asad Ansari"/>
    <n v="29"/>
    <x v="3"/>
    <x v="1"/>
    <x v="105"/>
    <d v="2023-10-16T00:00:00"/>
    <n v="237"/>
    <x v="2"/>
    <n v="17656"/>
    <x v="0"/>
    <x v="5"/>
    <n v="148"/>
    <n v="113"/>
    <n v="33585051835"/>
    <x v="2"/>
    <x v="1"/>
  </r>
  <r>
    <n v="846"/>
    <x v="14"/>
    <s v="Sara Chaudhry"/>
    <n v="89"/>
    <x v="0"/>
    <x v="1"/>
    <x v="177"/>
    <d v="2023-12-04T00:00:00"/>
    <n v="291"/>
    <x v="3"/>
    <n v="378018"/>
    <x v="0"/>
    <x v="6"/>
    <n v="181"/>
    <n v="113"/>
    <n v="35178414748"/>
    <x v="4"/>
    <x v="1"/>
  </r>
  <r>
    <n v="847"/>
    <x v="3"/>
    <s v="Khadija Kazmi"/>
    <n v="61"/>
    <x v="0"/>
    <x v="0"/>
    <x v="264"/>
    <d v="2023-08-21T00:00:00"/>
    <n v="45"/>
    <x v="1"/>
    <n v="334496"/>
    <x v="1"/>
    <x v="2"/>
    <n v="188"/>
    <n v="57"/>
    <n v="35419218120"/>
    <x v="3"/>
    <x v="3"/>
  </r>
  <r>
    <n v="848"/>
    <x v="6"/>
    <s v="Sana Jafri"/>
    <n v="41"/>
    <x v="2"/>
    <x v="0"/>
    <x v="195"/>
    <d v="2023-05-08T00:00:00"/>
    <n v="111"/>
    <x v="1"/>
    <n v="446630"/>
    <x v="0"/>
    <x v="2"/>
    <n v="143"/>
    <n v="88"/>
    <n v="31470324891"/>
    <x v="0"/>
    <x v="0"/>
  </r>
  <r>
    <n v="849"/>
    <x v="5"/>
    <s v="Ahmed Niazi"/>
    <n v="52"/>
    <x v="0"/>
    <x v="1"/>
    <x v="61"/>
    <d v="2023-10-01T00:00:00"/>
    <n v="144"/>
    <x v="2"/>
    <n v="349205"/>
    <x v="1"/>
    <x v="4"/>
    <n v="197"/>
    <n v="88"/>
    <n v="36126705633"/>
    <x v="5"/>
    <x v="1"/>
  </r>
  <r>
    <n v="850"/>
    <x v="14"/>
    <s v="Iqra Zahid"/>
    <n v="74"/>
    <x v="0"/>
    <x v="0"/>
    <x v="111"/>
    <d v="2023-12-25T00:00:00"/>
    <n v="258"/>
    <x v="4"/>
    <n v="386238"/>
    <x v="1"/>
    <x v="1"/>
    <n v="193"/>
    <n v="43"/>
    <n v="35799696921"/>
    <x v="0"/>
    <x v="0"/>
  </r>
  <r>
    <n v="851"/>
    <x v="5"/>
    <s v="Rabia Sheikh"/>
    <n v="33"/>
    <x v="2"/>
    <x v="0"/>
    <x v="265"/>
    <d v="2023-11-23T00:00:00"/>
    <n v="-60"/>
    <x v="0"/>
    <n v="198133"/>
    <x v="1"/>
    <x v="5"/>
    <n v="162"/>
    <n v="66"/>
    <n v="37914455941"/>
    <x v="0"/>
    <x v="0"/>
  </r>
  <r>
    <n v="852"/>
    <x v="13"/>
    <s v="Usman Chaudhry"/>
    <n v="72"/>
    <x v="0"/>
    <x v="0"/>
    <x v="13"/>
    <d v="2023-12-04T00:00:00"/>
    <n v="-44"/>
    <x v="4"/>
    <n v="213751"/>
    <x v="0"/>
    <x v="5"/>
    <n v="163"/>
    <n v="116"/>
    <n v="38582740952"/>
    <x v="0"/>
    <x v="0"/>
  </r>
  <r>
    <n v="853"/>
    <x v="12"/>
    <s v="Ali Butt"/>
    <n v="15"/>
    <x v="1"/>
    <x v="0"/>
    <x v="247"/>
    <d v="2023-10-18T00:00:00"/>
    <n v="-83"/>
    <x v="1"/>
    <n v="45981"/>
    <x v="1"/>
    <x v="2"/>
    <n v="198"/>
    <n v="55"/>
    <n v="35718787453"/>
    <x v="2"/>
    <x v="2"/>
  </r>
  <r>
    <n v="854"/>
    <x v="12"/>
    <s v="Fatima Gilani"/>
    <n v="62"/>
    <x v="0"/>
    <x v="1"/>
    <x v="42"/>
    <d v="2023-12-09T00:00:00"/>
    <n v="-183"/>
    <x v="2"/>
    <n v="18449"/>
    <x v="0"/>
    <x v="0"/>
    <n v="195"/>
    <n v="47"/>
    <n v="35602229112"/>
    <x v="0"/>
    <x v="0"/>
  </r>
  <r>
    <n v="855"/>
    <x v="7"/>
    <s v="Aisha Raja"/>
    <n v="42"/>
    <x v="2"/>
    <x v="0"/>
    <x v="29"/>
    <d v="2023-10-11T00:00:00"/>
    <n v="129"/>
    <x v="4"/>
    <n v="212036"/>
    <x v="1"/>
    <x v="7"/>
    <n v="163"/>
    <n v="117"/>
    <n v="31033520828"/>
    <x v="0"/>
    <x v="0"/>
  </r>
  <r>
    <n v="856"/>
    <x v="10"/>
    <s v="Ahmed Kazmi"/>
    <n v="38"/>
    <x v="2"/>
    <x v="1"/>
    <x v="266"/>
    <d v="2023-12-21T00:00:00"/>
    <n v="29"/>
    <x v="4"/>
    <n v="482743"/>
    <x v="0"/>
    <x v="5"/>
    <n v="175"/>
    <n v="96"/>
    <n v="37563014801"/>
    <x v="4"/>
    <x v="1"/>
  </r>
  <r>
    <n v="857"/>
    <x v="3"/>
    <s v="Sana Abbasi"/>
    <n v="23"/>
    <x v="3"/>
    <x v="1"/>
    <x v="22"/>
    <d v="2023-08-23T00:00:00"/>
    <n v="-107"/>
    <x v="1"/>
    <n v="48904"/>
    <x v="1"/>
    <x v="7"/>
    <n v="195"/>
    <n v="94"/>
    <n v="33251873900"/>
    <x v="3"/>
    <x v="3"/>
  </r>
  <r>
    <n v="858"/>
    <x v="11"/>
    <s v="Maryam Gilani"/>
    <n v="28"/>
    <x v="3"/>
    <x v="0"/>
    <x v="54"/>
    <d v="2023-12-05T00:00:00"/>
    <n v="-273"/>
    <x v="4"/>
    <n v="149559"/>
    <x v="1"/>
    <x v="3"/>
    <n v="189"/>
    <n v="75"/>
    <n v="35740609346"/>
    <x v="0"/>
    <x v="0"/>
  </r>
  <r>
    <n v="859"/>
    <x v="2"/>
    <s v="Rabia Tariq"/>
    <n v="63"/>
    <x v="0"/>
    <x v="1"/>
    <x v="39"/>
    <d v="2023-12-02T00:00:00"/>
    <n v="-263"/>
    <x v="3"/>
    <n v="493098"/>
    <x v="1"/>
    <x v="6"/>
    <n v="163"/>
    <n v="77"/>
    <n v="35411604978"/>
    <x v="3"/>
    <x v="3"/>
  </r>
  <r>
    <n v="860"/>
    <x v="1"/>
    <s v="Rabia Siddiqui"/>
    <n v="51"/>
    <x v="0"/>
    <x v="0"/>
    <x v="187"/>
    <d v="2023-12-14T00:00:00"/>
    <n v="328"/>
    <x v="4"/>
    <n v="25469"/>
    <x v="1"/>
    <x v="5"/>
    <n v="167"/>
    <n v="71"/>
    <n v="38594011124"/>
    <x v="0"/>
    <x v="0"/>
  </r>
  <r>
    <n v="861"/>
    <x v="12"/>
    <s v="Asad Ashraf"/>
    <n v="76"/>
    <x v="0"/>
    <x v="1"/>
    <x v="138"/>
    <d v="2023-07-20T00:00:00"/>
    <n v="-8"/>
    <x v="0"/>
    <n v="451061"/>
    <x v="1"/>
    <x v="7"/>
    <n v="158"/>
    <n v="102"/>
    <n v="39837088870"/>
    <x v="3"/>
    <x v="3"/>
  </r>
  <r>
    <n v="862"/>
    <x v="12"/>
    <s v="Ibrahim Niazi"/>
    <n v="78"/>
    <x v="0"/>
    <x v="1"/>
    <x v="163"/>
    <d v="2023-05-10T00:00:00"/>
    <n v="-24"/>
    <x v="5"/>
    <n v="320989"/>
    <x v="0"/>
    <x v="5"/>
    <n v="196"/>
    <n v="79"/>
    <n v="36694567762"/>
    <x v="3"/>
    <x v="3"/>
  </r>
  <r>
    <n v="863"/>
    <x v="1"/>
    <s v="Hassan Chaudhry"/>
    <n v="59"/>
    <x v="0"/>
    <x v="1"/>
    <x v="70"/>
    <d v="2023-03-22T00:00:00"/>
    <n v="-6"/>
    <x v="2"/>
    <n v="68030"/>
    <x v="0"/>
    <x v="2"/>
    <n v="190"/>
    <n v="110"/>
    <n v="35033890150"/>
    <x v="2"/>
    <x v="2"/>
  </r>
  <r>
    <n v="864"/>
    <x v="9"/>
    <s v="Ali Malik"/>
    <n v="5"/>
    <x v="4"/>
    <x v="0"/>
    <x v="44"/>
    <d v="2023-09-08T00:00:00"/>
    <n v="-227"/>
    <x v="2"/>
    <n v="182264"/>
    <x v="1"/>
    <x v="7"/>
    <n v="172"/>
    <n v="99"/>
    <n v="38808344299"/>
    <x v="2"/>
    <x v="2"/>
  </r>
  <r>
    <n v="865"/>
    <x v="12"/>
    <s v="Asad Jafri"/>
    <n v="95"/>
    <x v="0"/>
    <x v="1"/>
    <x v="187"/>
    <d v="2023-12-08T00:00:00"/>
    <n v="-322"/>
    <x v="3"/>
    <n v="207655"/>
    <x v="1"/>
    <x v="5"/>
    <n v="158"/>
    <n v="91"/>
    <n v="38809559092"/>
    <x v="1"/>
    <x v="1"/>
  </r>
  <r>
    <n v="866"/>
    <x v="3"/>
    <s v="Fahad Khan"/>
    <n v="25"/>
    <x v="3"/>
    <x v="1"/>
    <x v="31"/>
    <d v="2023-12-14T00:00:00"/>
    <n v="345"/>
    <x v="1"/>
    <n v="125814"/>
    <x v="1"/>
    <x v="6"/>
    <n v="148"/>
    <n v="94"/>
    <n v="36532746301"/>
    <x v="3"/>
    <x v="3"/>
  </r>
  <r>
    <n v="867"/>
    <x v="8"/>
    <s v="Sadia Kazmi"/>
    <n v="41"/>
    <x v="2"/>
    <x v="1"/>
    <x v="211"/>
    <d v="2023-09-16T00:00:00"/>
    <n v="-172"/>
    <x v="5"/>
    <n v="28414"/>
    <x v="0"/>
    <x v="2"/>
    <n v="185"/>
    <n v="86"/>
    <n v="32646167810"/>
    <x v="4"/>
    <x v="1"/>
  </r>
  <r>
    <n v="868"/>
    <x v="5"/>
    <s v="Usman Farooqi"/>
    <n v="11"/>
    <x v="4"/>
    <x v="0"/>
    <x v="88"/>
    <d v="2023-02-27T00:00:00"/>
    <n v="50"/>
    <x v="0"/>
    <n v="364463"/>
    <x v="0"/>
    <x v="6"/>
    <n v="155"/>
    <n v="103"/>
    <n v="34995905323"/>
    <x v="2"/>
    <x v="2"/>
  </r>
  <r>
    <n v="869"/>
    <x v="13"/>
    <s v="Aisha Niazi"/>
    <n v="22"/>
    <x v="3"/>
    <x v="0"/>
    <x v="26"/>
    <d v="2023-12-08T00:00:00"/>
    <n v="232"/>
    <x v="5"/>
    <n v="335059"/>
    <x v="0"/>
    <x v="7"/>
    <n v="158"/>
    <n v="93"/>
    <n v="32427799456"/>
    <x v="2"/>
    <x v="2"/>
  </r>
  <r>
    <n v="870"/>
    <x v="6"/>
    <s v="Sadia Chaudhry"/>
    <n v="49"/>
    <x v="0"/>
    <x v="0"/>
    <x v="260"/>
    <d v="2023-12-07T00:00:00"/>
    <n v="308"/>
    <x v="5"/>
    <n v="349124"/>
    <x v="1"/>
    <x v="1"/>
    <n v="157"/>
    <n v="89"/>
    <n v="38538875488"/>
    <x v="2"/>
    <x v="2"/>
  </r>
  <r>
    <n v="871"/>
    <x v="6"/>
    <s v="Bushra Hashmi"/>
    <n v="86"/>
    <x v="0"/>
    <x v="1"/>
    <x v="28"/>
    <d v="2023-04-27T00:00:00"/>
    <n v="37"/>
    <x v="2"/>
    <n v="483651"/>
    <x v="0"/>
    <x v="6"/>
    <n v="200"/>
    <n v="115"/>
    <n v="36835689965"/>
    <x v="3"/>
    <x v="3"/>
  </r>
  <r>
    <n v="872"/>
    <x v="9"/>
    <s v="Bushra Kazmi"/>
    <n v="72"/>
    <x v="0"/>
    <x v="1"/>
    <x v="135"/>
    <d v="2023-09-01T00:00:00"/>
    <n v="-151"/>
    <x v="2"/>
    <n v="203604"/>
    <x v="0"/>
    <x v="0"/>
    <n v="178"/>
    <n v="93"/>
    <n v="39051914575"/>
    <x v="0"/>
    <x v="0"/>
  </r>
  <r>
    <n v="873"/>
    <x v="4"/>
    <s v="Fatima Kazmi"/>
    <n v="36"/>
    <x v="2"/>
    <x v="1"/>
    <x v="76"/>
    <d v="2023-07-13T00:00:00"/>
    <n v="173"/>
    <x v="1"/>
    <n v="355680"/>
    <x v="1"/>
    <x v="0"/>
    <n v="157"/>
    <n v="59"/>
    <n v="37381393488"/>
    <x v="3"/>
    <x v="3"/>
  </r>
  <r>
    <n v="874"/>
    <x v="6"/>
    <s v="Sara Zahid"/>
    <n v="82"/>
    <x v="0"/>
    <x v="1"/>
    <x v="13"/>
    <d v="2023-12-22T00:00:00"/>
    <n v="62"/>
    <x v="2"/>
    <n v="206606"/>
    <x v="0"/>
    <x v="4"/>
    <n v="193"/>
    <n v="68"/>
    <n v="37767676577"/>
    <x v="0"/>
    <x v="0"/>
  </r>
  <r>
    <n v="875"/>
    <x v="8"/>
    <s v="Sadia Gilani"/>
    <n v="33"/>
    <x v="2"/>
    <x v="0"/>
    <x v="161"/>
    <d v="2023-12-01T00:00:00"/>
    <n v="-50"/>
    <x v="2"/>
    <n v="268269"/>
    <x v="1"/>
    <x v="0"/>
    <n v="185"/>
    <n v="77"/>
    <n v="34932920523"/>
    <x v="3"/>
    <x v="3"/>
  </r>
  <r>
    <n v="876"/>
    <x v="8"/>
    <s v="Fahad Rizvi"/>
    <n v="64"/>
    <x v="0"/>
    <x v="1"/>
    <x v="100"/>
    <d v="2023-03-10T00:00:00"/>
    <n v="-12"/>
    <x v="1"/>
    <n v="467175"/>
    <x v="0"/>
    <x v="0"/>
    <n v="194"/>
    <n v="66"/>
    <n v="37915345901"/>
    <x v="5"/>
    <x v="1"/>
  </r>
  <r>
    <n v="877"/>
    <x v="10"/>
    <s v="Daniyal Zahid"/>
    <n v="92"/>
    <x v="0"/>
    <x v="0"/>
    <x v="80"/>
    <d v="2023-12-17T00:00:00"/>
    <n v="307"/>
    <x v="5"/>
    <n v="210997"/>
    <x v="1"/>
    <x v="4"/>
    <n v="158"/>
    <n v="87"/>
    <n v="37322627963"/>
    <x v="0"/>
    <x v="1"/>
  </r>
  <r>
    <n v="878"/>
    <x v="3"/>
    <s v="Ahmed Shah"/>
    <n v="95"/>
    <x v="0"/>
    <x v="1"/>
    <x v="131"/>
    <d v="2023-09-11T00:00:00"/>
    <n v="-229"/>
    <x v="5"/>
    <n v="322809"/>
    <x v="0"/>
    <x v="3"/>
    <n v="153"/>
    <n v="88"/>
    <n v="37172498581"/>
    <x v="0"/>
    <x v="0"/>
  </r>
  <r>
    <n v="879"/>
    <x v="10"/>
    <s v="Hira Siddiqui"/>
    <n v="71"/>
    <x v="0"/>
    <x v="1"/>
    <x v="267"/>
    <d v="2023-09-24T00:00:00"/>
    <n v="-36"/>
    <x v="5"/>
    <n v="416557"/>
    <x v="0"/>
    <x v="7"/>
    <n v="171"/>
    <n v="96"/>
    <n v="32547334815"/>
    <x v="0"/>
    <x v="0"/>
  </r>
  <r>
    <n v="880"/>
    <x v="4"/>
    <s v="Junaid Kazmi"/>
    <n v="21"/>
    <x v="3"/>
    <x v="0"/>
    <x v="134"/>
    <d v="2023-09-18T00:00:00"/>
    <n v="-124"/>
    <x v="5"/>
    <n v="451130"/>
    <x v="0"/>
    <x v="4"/>
    <n v="149"/>
    <n v="63"/>
    <n v="31236191602"/>
    <x v="2"/>
    <x v="2"/>
  </r>
  <r>
    <n v="881"/>
    <x v="4"/>
    <s v="Sara Farooqi"/>
    <n v="78"/>
    <x v="0"/>
    <x v="0"/>
    <x v="48"/>
    <d v="2023-08-26T00:00:00"/>
    <n v="216"/>
    <x v="5"/>
    <n v="418132"/>
    <x v="0"/>
    <x v="3"/>
    <n v="170"/>
    <n v="109"/>
    <n v="36686767746"/>
    <x v="0"/>
    <x v="0"/>
  </r>
  <r>
    <n v="882"/>
    <x v="0"/>
    <s v="Saad Khan"/>
    <n v="33"/>
    <x v="2"/>
    <x v="0"/>
    <x v="205"/>
    <d v="2023-03-25T00:00:00"/>
    <n v="39"/>
    <x v="5"/>
    <n v="433074"/>
    <x v="1"/>
    <x v="4"/>
    <n v="179"/>
    <n v="87"/>
    <n v="34555124874"/>
    <x v="2"/>
    <x v="2"/>
  </r>
  <r>
    <n v="883"/>
    <x v="13"/>
    <s v="Ibrahim Qureshi"/>
    <n v="14"/>
    <x v="1"/>
    <x v="0"/>
    <x v="98"/>
    <d v="2023-08-10T00:00:00"/>
    <n v="47"/>
    <x v="5"/>
    <n v="274049"/>
    <x v="1"/>
    <x v="0"/>
    <n v="152"/>
    <n v="58"/>
    <n v="32906540110"/>
    <x v="6"/>
    <x v="1"/>
  </r>
  <r>
    <n v="884"/>
    <x v="3"/>
    <s v="Maryam Shah"/>
    <n v="93"/>
    <x v="0"/>
    <x v="0"/>
    <x v="30"/>
    <d v="2023-08-23T00:00:00"/>
    <n v="-110"/>
    <x v="0"/>
    <n v="142577"/>
    <x v="0"/>
    <x v="5"/>
    <n v="177"/>
    <n v="48"/>
    <n v="39867512998"/>
    <x v="3"/>
    <x v="3"/>
  </r>
  <r>
    <n v="885"/>
    <x v="12"/>
    <s v="Erum Mughal"/>
    <n v="80"/>
    <x v="0"/>
    <x v="1"/>
    <x v="80"/>
    <d v="2023-07-11T00:00:00"/>
    <n v="148"/>
    <x v="3"/>
    <n v="66263"/>
    <x v="0"/>
    <x v="3"/>
    <n v="187"/>
    <n v="94"/>
    <n v="39869616070"/>
    <x v="0"/>
    <x v="0"/>
  </r>
  <r>
    <n v="886"/>
    <x v="11"/>
    <s v="Erum Kazmi"/>
    <n v="47"/>
    <x v="0"/>
    <x v="1"/>
    <x v="109"/>
    <d v="2023-09-12T00:00:00"/>
    <n v="-158"/>
    <x v="5"/>
    <n v="184663"/>
    <x v="1"/>
    <x v="3"/>
    <n v="157"/>
    <n v="63"/>
    <n v="38015782783"/>
    <x v="2"/>
    <x v="1"/>
  </r>
  <r>
    <n v="887"/>
    <x v="5"/>
    <s v="Usman Malik"/>
    <n v="26"/>
    <x v="3"/>
    <x v="0"/>
    <x v="158"/>
    <d v="2023-08-26T00:00:00"/>
    <n v="-152"/>
    <x v="1"/>
    <n v="105704"/>
    <x v="0"/>
    <x v="2"/>
    <n v="187"/>
    <n v="103"/>
    <n v="34024611819"/>
    <x v="0"/>
    <x v="0"/>
  </r>
  <r>
    <n v="888"/>
    <x v="11"/>
    <s v="Sadia Jafri"/>
    <n v="85"/>
    <x v="0"/>
    <x v="1"/>
    <x v="15"/>
    <d v="2023-10-19T00:00:00"/>
    <n v="87"/>
    <x v="3"/>
    <n v="461160"/>
    <x v="1"/>
    <x v="3"/>
    <n v="149"/>
    <n v="41"/>
    <n v="35886859711"/>
    <x v="2"/>
    <x v="2"/>
  </r>
  <r>
    <n v="889"/>
    <x v="3"/>
    <s v="Khadija Farooqi"/>
    <n v="34"/>
    <x v="2"/>
    <x v="1"/>
    <x v="191"/>
    <d v="2023-08-10T00:00:00"/>
    <n v="-212"/>
    <x v="2"/>
    <n v="162156"/>
    <x v="0"/>
    <x v="0"/>
    <n v="154"/>
    <n v="93"/>
    <n v="36213199832"/>
    <x v="5"/>
    <x v="1"/>
  </r>
  <r>
    <n v="890"/>
    <x v="9"/>
    <s v="Erum Chaudhry"/>
    <n v="46"/>
    <x v="0"/>
    <x v="0"/>
    <x v="33"/>
    <d v="2023-10-02T00:00:00"/>
    <n v="-238"/>
    <x v="4"/>
    <n v="277875"/>
    <x v="1"/>
    <x v="7"/>
    <n v="198"/>
    <n v="78"/>
    <n v="37493965680"/>
    <x v="0"/>
    <x v="0"/>
  </r>
  <r>
    <n v="891"/>
    <x v="11"/>
    <s v="Maryam Syed"/>
    <n v="49"/>
    <x v="0"/>
    <x v="0"/>
    <x v="237"/>
    <d v="2023-04-05T00:00:00"/>
    <n v="39"/>
    <x v="3"/>
    <n v="129005"/>
    <x v="0"/>
    <x v="3"/>
    <n v="159"/>
    <n v="45"/>
    <n v="32445554269"/>
    <x v="3"/>
    <x v="3"/>
  </r>
  <r>
    <n v="892"/>
    <x v="12"/>
    <s v="Ali Gilani"/>
    <n v="31"/>
    <x v="2"/>
    <x v="1"/>
    <x v="147"/>
    <d v="2023-12-12T00:00:00"/>
    <n v="-215"/>
    <x v="4"/>
    <n v="288103"/>
    <x v="0"/>
    <x v="6"/>
    <n v="148"/>
    <n v="60"/>
    <n v="31881233729"/>
    <x v="6"/>
    <x v="1"/>
  </r>
  <r>
    <n v="893"/>
    <x v="8"/>
    <s v="Usman Butt"/>
    <n v="38"/>
    <x v="2"/>
    <x v="1"/>
    <x v="87"/>
    <d v="2023-09-24T00:00:00"/>
    <n v="205"/>
    <x v="5"/>
    <n v="72392"/>
    <x v="0"/>
    <x v="4"/>
    <n v="156"/>
    <n v="62"/>
    <n v="31413127102"/>
    <x v="2"/>
    <x v="1"/>
  </r>
  <r>
    <n v="894"/>
    <x v="14"/>
    <s v="Ali Gilani"/>
    <n v="66"/>
    <x v="0"/>
    <x v="1"/>
    <x v="33"/>
    <d v="2023-05-14T00:00:00"/>
    <n v="97"/>
    <x v="0"/>
    <n v="412651"/>
    <x v="0"/>
    <x v="0"/>
    <n v="144"/>
    <n v="81"/>
    <n v="38297173255"/>
    <x v="2"/>
    <x v="2"/>
  </r>
  <r>
    <n v="895"/>
    <x v="10"/>
    <s v="Amina Ashraf"/>
    <n v="97"/>
    <x v="0"/>
    <x v="1"/>
    <x v="86"/>
    <d v="2023-10-26T00:00:00"/>
    <n v="-297"/>
    <x v="1"/>
    <n v="497768"/>
    <x v="1"/>
    <x v="7"/>
    <n v="151"/>
    <n v="89"/>
    <n v="35730449039"/>
    <x v="2"/>
    <x v="2"/>
  </r>
  <r>
    <n v="896"/>
    <x v="11"/>
    <s v="Junaid Sheikh"/>
    <n v="4"/>
    <x v="4"/>
    <x v="1"/>
    <x v="194"/>
    <d v="2023-10-27T00:00:00"/>
    <n v="-93"/>
    <x v="3"/>
    <n v="218965"/>
    <x v="1"/>
    <x v="1"/>
    <n v="194"/>
    <n v="87"/>
    <n v="31252974288"/>
    <x v="2"/>
    <x v="1"/>
  </r>
  <r>
    <n v="897"/>
    <x v="13"/>
    <s v="Junaid Ashraf"/>
    <n v="41"/>
    <x v="2"/>
    <x v="0"/>
    <x v="223"/>
    <d v="2023-02-23T00:00:00"/>
    <n v="15"/>
    <x v="3"/>
    <n v="425418"/>
    <x v="1"/>
    <x v="7"/>
    <n v="171"/>
    <n v="66"/>
    <n v="34607521968"/>
    <x v="3"/>
    <x v="3"/>
  </r>
  <r>
    <n v="898"/>
    <x v="3"/>
    <s v="Sana Niazi"/>
    <n v="89"/>
    <x v="0"/>
    <x v="0"/>
    <x v="172"/>
    <d v="2023-04-05T00:00:00"/>
    <n v="60"/>
    <x v="0"/>
    <n v="395506"/>
    <x v="0"/>
    <x v="4"/>
    <n v="146"/>
    <n v="81"/>
    <n v="31004844401"/>
    <x v="3"/>
    <x v="3"/>
  </r>
  <r>
    <n v="899"/>
    <x v="14"/>
    <s v="Fatima Butt"/>
    <n v="57"/>
    <x v="0"/>
    <x v="1"/>
    <x v="19"/>
    <d v="2023-08-05T00:00:00"/>
    <n v="101"/>
    <x v="2"/>
    <n v="487097"/>
    <x v="1"/>
    <x v="1"/>
    <n v="178"/>
    <n v="93"/>
    <n v="38004645206"/>
    <x v="0"/>
    <x v="0"/>
  </r>
  <r>
    <n v="900"/>
    <x v="7"/>
    <s v="Fatima Siddiqui"/>
    <n v="32"/>
    <x v="2"/>
    <x v="0"/>
    <x v="167"/>
    <d v="2023-12-07T00:00:00"/>
    <n v="278"/>
    <x v="5"/>
    <n v="406173"/>
    <x v="1"/>
    <x v="1"/>
    <n v="175"/>
    <n v="112"/>
    <n v="37270469701"/>
    <x v="2"/>
    <x v="2"/>
  </r>
  <r>
    <n v="901"/>
    <x v="7"/>
    <s v="Noman Farooqi"/>
    <n v="77"/>
    <x v="0"/>
    <x v="0"/>
    <x v="155"/>
    <d v="2023-12-26T00:00:00"/>
    <n v="-78"/>
    <x v="3"/>
    <n v="213341"/>
    <x v="1"/>
    <x v="0"/>
    <n v="184"/>
    <n v="116"/>
    <n v="35340136457"/>
    <x v="3"/>
    <x v="3"/>
  </r>
  <r>
    <n v="902"/>
    <x v="5"/>
    <s v="Sana Zahid"/>
    <n v="36"/>
    <x v="2"/>
    <x v="0"/>
    <x v="36"/>
    <d v="2023-04-27T00:00:00"/>
    <n v="-75"/>
    <x v="0"/>
    <n v="301927"/>
    <x v="0"/>
    <x v="1"/>
    <n v="191"/>
    <n v="96"/>
    <n v="31100448767"/>
    <x v="3"/>
    <x v="3"/>
  </r>
  <r>
    <n v="903"/>
    <x v="14"/>
    <s v="Ibrahim Kazmi"/>
    <n v="61"/>
    <x v="0"/>
    <x v="1"/>
    <x v="0"/>
    <d v="2023-10-04T00:00:00"/>
    <n v="-193"/>
    <x v="4"/>
    <n v="449363"/>
    <x v="1"/>
    <x v="5"/>
    <n v="199"/>
    <n v="73"/>
    <n v="31594314383"/>
    <x v="6"/>
    <x v="1"/>
  </r>
  <r>
    <n v="904"/>
    <x v="10"/>
    <s v="Sara Farooqi"/>
    <n v="32"/>
    <x v="2"/>
    <x v="0"/>
    <x v="83"/>
    <d v="2023-05-20T00:00:00"/>
    <n v="92"/>
    <x v="0"/>
    <n v="242717"/>
    <x v="1"/>
    <x v="1"/>
    <n v="172"/>
    <n v="44"/>
    <n v="36230366537"/>
    <x v="7"/>
    <x v="1"/>
  </r>
  <r>
    <n v="905"/>
    <x v="2"/>
    <s v="Junaid Khan"/>
    <n v="1"/>
    <x v="4"/>
    <x v="0"/>
    <x v="132"/>
    <d v="2023-07-12T00:00:00"/>
    <n v="-110"/>
    <x v="1"/>
    <n v="16092"/>
    <x v="1"/>
    <x v="0"/>
    <n v="162"/>
    <n v="47"/>
    <n v="33393972120"/>
    <x v="3"/>
    <x v="3"/>
  </r>
  <r>
    <n v="906"/>
    <x v="2"/>
    <s v="Junaid Siddiqui"/>
    <n v="61"/>
    <x v="0"/>
    <x v="1"/>
    <x v="264"/>
    <d v="2023-07-21T00:00:00"/>
    <n v="-14"/>
    <x v="5"/>
    <n v="191191"/>
    <x v="0"/>
    <x v="6"/>
    <n v="148"/>
    <n v="98"/>
    <n v="31056467019"/>
    <x v="0"/>
    <x v="0"/>
  </r>
  <r>
    <n v="907"/>
    <x v="8"/>
    <s v="Noman Rehman"/>
    <n v="37"/>
    <x v="2"/>
    <x v="0"/>
    <x v="192"/>
    <d v="2023-05-18T00:00:00"/>
    <n v="-119"/>
    <x v="1"/>
    <n v="28831"/>
    <x v="1"/>
    <x v="5"/>
    <n v="155"/>
    <n v="108"/>
    <n v="32065828524"/>
    <x v="2"/>
    <x v="2"/>
  </r>
  <r>
    <n v="908"/>
    <x v="14"/>
    <s v="Noman Rizvi"/>
    <n v="66"/>
    <x v="0"/>
    <x v="0"/>
    <x v="171"/>
    <d v="2023-02-05T00:00:00"/>
    <n v="-21"/>
    <x v="1"/>
    <n v="346488"/>
    <x v="0"/>
    <x v="0"/>
    <n v="183"/>
    <n v="94"/>
    <n v="35227343284"/>
    <x v="2"/>
    <x v="2"/>
  </r>
  <r>
    <n v="909"/>
    <x v="0"/>
    <s v="Daniyal Tariq"/>
    <n v="31"/>
    <x v="2"/>
    <x v="0"/>
    <x v="95"/>
    <d v="2023-08-19T00:00:00"/>
    <n v="35"/>
    <x v="1"/>
    <n v="494896"/>
    <x v="0"/>
    <x v="2"/>
    <n v="140"/>
    <n v="67"/>
    <n v="35934019245"/>
    <x v="0"/>
    <x v="0"/>
  </r>
  <r>
    <n v="910"/>
    <x v="14"/>
    <s v="Ibrahim Khan"/>
    <n v="24"/>
    <x v="3"/>
    <x v="1"/>
    <x v="207"/>
    <d v="2023-07-06T00:00:00"/>
    <n v="-65"/>
    <x v="4"/>
    <n v="491904"/>
    <x v="0"/>
    <x v="1"/>
    <n v="190"/>
    <n v="42"/>
    <n v="32250002327"/>
    <x v="6"/>
    <x v="1"/>
  </r>
  <r>
    <n v="911"/>
    <x v="6"/>
    <s v="Usman Farooqi"/>
    <n v="10"/>
    <x v="4"/>
    <x v="0"/>
    <x v="106"/>
    <d v="2023-09-15T00:00:00"/>
    <n v="-90"/>
    <x v="5"/>
    <n v="5864"/>
    <x v="1"/>
    <x v="1"/>
    <n v="145"/>
    <n v="78"/>
    <n v="38397440497"/>
    <x v="0"/>
    <x v="0"/>
  </r>
  <r>
    <n v="912"/>
    <x v="12"/>
    <s v="Sadia Ashraf"/>
    <n v="64"/>
    <x v="0"/>
    <x v="1"/>
    <x v="175"/>
    <d v="2023-12-28T00:00:00"/>
    <n v="-191"/>
    <x v="0"/>
    <n v="440857"/>
    <x v="1"/>
    <x v="2"/>
    <n v="142"/>
    <n v="62"/>
    <n v="35801404888"/>
    <x v="0"/>
    <x v="0"/>
  </r>
  <r>
    <n v="913"/>
    <x v="7"/>
    <s v="Saad Ansari"/>
    <n v="16"/>
    <x v="1"/>
    <x v="1"/>
    <x v="79"/>
    <d v="2023-04-05T00:00:00"/>
    <n v="-89"/>
    <x v="5"/>
    <n v="104842"/>
    <x v="0"/>
    <x v="5"/>
    <n v="194"/>
    <n v="80"/>
    <n v="34226494447"/>
    <x v="2"/>
    <x v="2"/>
  </r>
  <r>
    <n v="914"/>
    <x v="8"/>
    <s v="Asad Niazi"/>
    <n v="36"/>
    <x v="2"/>
    <x v="1"/>
    <x v="82"/>
    <d v="2023-05-12T00:00:00"/>
    <n v="118"/>
    <x v="4"/>
    <n v="402550"/>
    <x v="0"/>
    <x v="6"/>
    <n v="179"/>
    <n v="66"/>
    <n v="32923282025"/>
    <x v="2"/>
    <x v="2"/>
  </r>
  <r>
    <n v="915"/>
    <x v="11"/>
    <s v="Fahad Farooqi"/>
    <n v="71"/>
    <x v="0"/>
    <x v="1"/>
    <x v="57"/>
    <d v="2023-10-09T00:00:00"/>
    <n v="-110"/>
    <x v="3"/>
    <n v="484598"/>
    <x v="0"/>
    <x v="0"/>
    <n v="174"/>
    <n v="117"/>
    <n v="34049162879"/>
    <x v="0"/>
    <x v="0"/>
  </r>
  <r>
    <n v="916"/>
    <x v="7"/>
    <s v="Sana Rizvi"/>
    <n v="19"/>
    <x v="3"/>
    <x v="0"/>
    <x v="223"/>
    <d v="2023-07-11T00:00:00"/>
    <n v="153"/>
    <x v="5"/>
    <n v="351640"/>
    <x v="0"/>
    <x v="7"/>
    <n v="142"/>
    <n v="75"/>
    <n v="32581297307"/>
    <x v="0"/>
    <x v="0"/>
  </r>
  <r>
    <n v="917"/>
    <x v="4"/>
    <s v="Erum Abbasi"/>
    <n v="94"/>
    <x v="0"/>
    <x v="1"/>
    <x v="168"/>
    <d v="2023-07-24T00:00:00"/>
    <n v="-23"/>
    <x v="0"/>
    <n v="107262"/>
    <x v="0"/>
    <x v="1"/>
    <n v="143"/>
    <n v="105"/>
    <n v="37926501782"/>
    <x v="1"/>
    <x v="1"/>
  </r>
  <r>
    <n v="918"/>
    <x v="12"/>
    <s v="Ali Rizvi"/>
    <n v="87"/>
    <x v="0"/>
    <x v="0"/>
    <x v="161"/>
    <d v="2023-12-04T00:00:00"/>
    <n v="53"/>
    <x v="1"/>
    <n v="435106"/>
    <x v="0"/>
    <x v="1"/>
    <n v="143"/>
    <n v="96"/>
    <n v="39835265819"/>
    <x v="3"/>
    <x v="3"/>
  </r>
  <r>
    <n v="919"/>
    <x v="5"/>
    <s v="Daniyal Syed"/>
    <n v="23"/>
    <x v="3"/>
    <x v="0"/>
    <x v="36"/>
    <d v="2023-10-19T00:00:00"/>
    <n v="250"/>
    <x v="0"/>
    <n v="18730"/>
    <x v="0"/>
    <x v="4"/>
    <n v="166"/>
    <n v="44"/>
    <n v="37164052392"/>
    <x v="3"/>
    <x v="3"/>
  </r>
  <r>
    <n v="920"/>
    <x v="1"/>
    <s v="Sana Shah"/>
    <n v="63"/>
    <x v="0"/>
    <x v="1"/>
    <x v="204"/>
    <d v="2023-04-13T00:00:00"/>
    <n v="-9"/>
    <x v="0"/>
    <n v="339179"/>
    <x v="1"/>
    <x v="1"/>
    <n v="144"/>
    <n v="40"/>
    <n v="31972369636"/>
    <x v="0"/>
    <x v="0"/>
  </r>
  <r>
    <n v="921"/>
    <x v="11"/>
    <s v="Amina Rehman"/>
    <n v="32"/>
    <x v="2"/>
    <x v="1"/>
    <x v="135"/>
    <d v="2023-10-10T00:00:00"/>
    <n v="190"/>
    <x v="3"/>
    <n v="30560"/>
    <x v="0"/>
    <x v="2"/>
    <n v="148"/>
    <n v="41"/>
    <n v="32879482548"/>
    <x v="2"/>
    <x v="2"/>
  </r>
  <r>
    <n v="922"/>
    <x v="1"/>
    <s v="Usman Butt"/>
    <n v="15"/>
    <x v="1"/>
    <x v="0"/>
    <x v="209"/>
    <d v="2023-10-12T00:00:00"/>
    <n v="232"/>
    <x v="2"/>
    <n v="84646"/>
    <x v="0"/>
    <x v="7"/>
    <n v="150"/>
    <n v="47"/>
    <n v="31466624315"/>
    <x v="3"/>
    <x v="3"/>
  </r>
  <r>
    <n v="923"/>
    <x v="8"/>
    <s v="Iqra Shah"/>
    <n v="85"/>
    <x v="0"/>
    <x v="1"/>
    <x v="81"/>
    <d v="2023-10-16T00:00:00"/>
    <n v="61"/>
    <x v="2"/>
    <n v="41148"/>
    <x v="1"/>
    <x v="6"/>
    <n v="169"/>
    <n v="46"/>
    <n v="36369773872"/>
    <x v="2"/>
    <x v="2"/>
  </r>
  <r>
    <n v="924"/>
    <x v="2"/>
    <s v="Amina Siddiqui"/>
    <n v="45"/>
    <x v="2"/>
    <x v="1"/>
    <x v="135"/>
    <d v="2023-11-04T00:00:00"/>
    <n v="215"/>
    <x v="0"/>
    <n v="89532"/>
    <x v="0"/>
    <x v="7"/>
    <n v="164"/>
    <n v="113"/>
    <n v="32078677183"/>
    <x v="2"/>
    <x v="2"/>
  </r>
  <r>
    <n v="925"/>
    <x v="12"/>
    <s v="Ahmed Hussain"/>
    <n v="84"/>
    <x v="0"/>
    <x v="1"/>
    <x v="138"/>
    <d v="2023-11-25T00:00:00"/>
    <n v="136"/>
    <x v="4"/>
    <n v="66318"/>
    <x v="0"/>
    <x v="0"/>
    <n v="197"/>
    <n v="114"/>
    <n v="39665400039"/>
    <x v="3"/>
    <x v="3"/>
  </r>
  <r>
    <n v="926"/>
    <x v="11"/>
    <s v="Rabia Butt"/>
    <n v="52"/>
    <x v="0"/>
    <x v="1"/>
    <x v="113"/>
    <d v="2023-11-04T00:00:00"/>
    <n v="84"/>
    <x v="4"/>
    <n v="51832"/>
    <x v="1"/>
    <x v="3"/>
    <n v="161"/>
    <n v="57"/>
    <n v="33161930479"/>
    <x v="3"/>
    <x v="3"/>
  </r>
  <r>
    <n v="927"/>
    <x v="9"/>
    <s v="Ahmed Hashmi"/>
    <n v="50"/>
    <x v="0"/>
    <x v="0"/>
    <x v="112"/>
    <d v="2023-12-28T00:00:00"/>
    <n v="-304"/>
    <x v="1"/>
    <n v="342956"/>
    <x v="0"/>
    <x v="1"/>
    <n v="177"/>
    <n v="73"/>
    <n v="35667885771"/>
    <x v="3"/>
    <x v="3"/>
  </r>
  <r>
    <n v="928"/>
    <x v="1"/>
    <s v="Sara Abbasi"/>
    <n v="78"/>
    <x v="0"/>
    <x v="0"/>
    <x v="229"/>
    <d v="2023-05-27T00:00:00"/>
    <n v="97"/>
    <x v="3"/>
    <n v="251469"/>
    <x v="0"/>
    <x v="0"/>
    <n v="168"/>
    <n v="44"/>
    <n v="36392060577"/>
    <x v="1"/>
    <x v="1"/>
  </r>
  <r>
    <n v="929"/>
    <x v="7"/>
    <s v="Mahnoor Farooqi"/>
    <n v="79"/>
    <x v="0"/>
    <x v="1"/>
    <x v="209"/>
    <d v="2023-08-27T00:00:00"/>
    <n v="-186"/>
    <x v="1"/>
    <n v="486539"/>
    <x v="1"/>
    <x v="6"/>
    <n v="150"/>
    <n v="109"/>
    <n v="33214279403"/>
    <x v="0"/>
    <x v="0"/>
  </r>
  <r>
    <n v="930"/>
    <x v="5"/>
    <s v="Maryam Hashmi"/>
    <n v="58"/>
    <x v="0"/>
    <x v="0"/>
    <x v="191"/>
    <d v="2023-10-07T00:00:00"/>
    <n v="-270"/>
    <x v="1"/>
    <n v="96845"/>
    <x v="0"/>
    <x v="2"/>
    <n v="178"/>
    <n v="94"/>
    <n v="32524020295"/>
    <x v="2"/>
    <x v="2"/>
  </r>
  <r>
    <n v="931"/>
    <x v="10"/>
    <s v="Ali Khan"/>
    <n v="75"/>
    <x v="0"/>
    <x v="0"/>
    <x v="192"/>
    <d v="2023-11-06T00:00:00"/>
    <n v="291"/>
    <x v="3"/>
    <n v="160631"/>
    <x v="1"/>
    <x v="7"/>
    <n v="200"/>
    <n v="79"/>
    <n v="36063628677"/>
    <x v="7"/>
    <x v="1"/>
  </r>
  <r>
    <n v="932"/>
    <x v="12"/>
    <s v="Amina Rizvi"/>
    <n v="12"/>
    <x v="4"/>
    <x v="0"/>
    <x v="263"/>
    <d v="2023-12-17T00:00:00"/>
    <n v="44"/>
    <x v="1"/>
    <n v="93868"/>
    <x v="0"/>
    <x v="6"/>
    <n v="150"/>
    <n v="67"/>
    <n v="33350592579"/>
    <x v="3"/>
    <x v="3"/>
  </r>
  <r>
    <n v="933"/>
    <x v="3"/>
    <s v="Ahmed Hussain"/>
    <n v="73"/>
    <x v="0"/>
    <x v="0"/>
    <x v="55"/>
    <d v="2023-08-24T00:00:00"/>
    <n v="190"/>
    <x v="2"/>
    <n v="255196"/>
    <x v="1"/>
    <x v="6"/>
    <n v="147"/>
    <n v="48"/>
    <n v="38744481328"/>
    <x v="3"/>
    <x v="3"/>
  </r>
  <r>
    <n v="934"/>
    <x v="7"/>
    <s v="Rabia Ansari"/>
    <n v="60"/>
    <x v="0"/>
    <x v="1"/>
    <x v="268"/>
    <d v="2023-12-12T00:00:00"/>
    <n v="-67"/>
    <x v="3"/>
    <n v="47952"/>
    <x v="0"/>
    <x v="2"/>
    <n v="180"/>
    <n v="102"/>
    <n v="33639983827"/>
    <x v="3"/>
    <x v="3"/>
  </r>
  <r>
    <n v="935"/>
    <x v="6"/>
    <s v="Rabia Sheikh"/>
    <n v="52"/>
    <x v="0"/>
    <x v="0"/>
    <x v="180"/>
    <d v="2023-11-11T00:00:00"/>
    <n v="-100"/>
    <x v="3"/>
    <n v="416390"/>
    <x v="0"/>
    <x v="2"/>
    <n v="164"/>
    <n v="53"/>
    <n v="36609049354"/>
    <x v="2"/>
    <x v="2"/>
  </r>
  <r>
    <n v="936"/>
    <x v="4"/>
    <s v="Daniyal Farooqi"/>
    <n v="1"/>
    <x v="4"/>
    <x v="0"/>
    <x v="203"/>
    <d v="2023-04-11T00:00:00"/>
    <n v="3"/>
    <x v="0"/>
    <n v="331013"/>
    <x v="1"/>
    <x v="3"/>
    <n v="188"/>
    <n v="100"/>
    <n v="39849874144"/>
    <x v="2"/>
    <x v="2"/>
  </r>
  <r>
    <n v="937"/>
    <x v="3"/>
    <s v="Daniyal Chaudhry"/>
    <n v="70"/>
    <x v="0"/>
    <x v="1"/>
    <x v="70"/>
    <d v="2023-12-19T00:00:00"/>
    <n v="-278"/>
    <x v="5"/>
    <n v="25047"/>
    <x v="1"/>
    <x v="1"/>
    <n v="169"/>
    <n v="118"/>
    <n v="35731877888"/>
    <x v="0"/>
    <x v="1"/>
  </r>
  <r>
    <n v="938"/>
    <x v="10"/>
    <s v="Usman Butt"/>
    <n v="71"/>
    <x v="0"/>
    <x v="1"/>
    <x v="101"/>
    <d v="2023-05-21T00:00:00"/>
    <n v="-67"/>
    <x v="3"/>
    <n v="108805"/>
    <x v="1"/>
    <x v="7"/>
    <n v="148"/>
    <n v="117"/>
    <n v="38667000460"/>
    <x v="0"/>
    <x v="0"/>
  </r>
  <r>
    <n v="939"/>
    <x v="6"/>
    <s v="Ali Sheikh"/>
    <n v="80"/>
    <x v="0"/>
    <x v="1"/>
    <x v="157"/>
    <d v="2023-12-07T00:00:00"/>
    <n v="-212"/>
    <x v="0"/>
    <n v="137235"/>
    <x v="1"/>
    <x v="5"/>
    <n v="181"/>
    <n v="60"/>
    <n v="36635406814"/>
    <x v="2"/>
    <x v="2"/>
  </r>
  <r>
    <n v="940"/>
    <x v="13"/>
    <s v="Sara Mughal"/>
    <n v="71"/>
    <x v="0"/>
    <x v="0"/>
    <x v="63"/>
    <d v="2023-10-17T00:00:00"/>
    <n v="250"/>
    <x v="5"/>
    <n v="252057"/>
    <x v="1"/>
    <x v="6"/>
    <n v="163"/>
    <n v="95"/>
    <n v="37329201611"/>
    <x v="4"/>
    <x v="1"/>
  </r>
  <r>
    <n v="941"/>
    <x v="14"/>
    <s v="Junaid Syed"/>
    <n v="16"/>
    <x v="1"/>
    <x v="0"/>
    <x v="198"/>
    <d v="2023-08-16T00:00:00"/>
    <n v="-128"/>
    <x v="2"/>
    <n v="175805"/>
    <x v="0"/>
    <x v="5"/>
    <n v="157"/>
    <n v="91"/>
    <n v="38323848121"/>
    <x v="2"/>
    <x v="2"/>
  </r>
  <r>
    <n v="942"/>
    <x v="12"/>
    <s v="Rabia Niazi"/>
    <n v="53"/>
    <x v="0"/>
    <x v="1"/>
    <x v="174"/>
    <d v="2023-12-07T00:00:00"/>
    <n v="152"/>
    <x v="3"/>
    <n v="7307"/>
    <x v="0"/>
    <x v="2"/>
    <n v="198"/>
    <n v="106"/>
    <n v="36583445000"/>
    <x v="0"/>
    <x v="0"/>
  </r>
  <r>
    <n v="943"/>
    <x v="4"/>
    <s v="Ahmed Ashraf"/>
    <n v="54"/>
    <x v="0"/>
    <x v="0"/>
    <x v="24"/>
    <d v="2023-12-19T00:00:00"/>
    <n v="-109"/>
    <x v="3"/>
    <n v="32903"/>
    <x v="1"/>
    <x v="1"/>
    <n v="194"/>
    <n v="57"/>
    <n v="39625439965"/>
    <x v="3"/>
    <x v="3"/>
  </r>
  <r>
    <n v="944"/>
    <x v="4"/>
    <s v="Sadia Tariq"/>
    <n v="15"/>
    <x v="1"/>
    <x v="0"/>
    <x v="252"/>
    <d v="2023-07-26T00:00:00"/>
    <n v="-29"/>
    <x v="2"/>
    <n v="186297"/>
    <x v="1"/>
    <x v="3"/>
    <n v="145"/>
    <n v="90"/>
    <n v="34668093121"/>
    <x v="0"/>
    <x v="1"/>
  </r>
  <r>
    <n v="945"/>
    <x v="2"/>
    <s v="Daniyal Malik"/>
    <n v="23"/>
    <x v="3"/>
    <x v="1"/>
    <x v="150"/>
    <d v="2023-12-10T00:00:00"/>
    <n v="272"/>
    <x v="1"/>
    <n v="197718"/>
    <x v="1"/>
    <x v="2"/>
    <n v="147"/>
    <n v="65"/>
    <n v="34484421141"/>
    <x v="0"/>
    <x v="1"/>
  </r>
  <r>
    <n v="946"/>
    <x v="13"/>
    <s v="Sara Siddiqui"/>
    <n v="6"/>
    <x v="4"/>
    <x v="0"/>
    <x v="234"/>
    <d v="2023-10-27T00:00:00"/>
    <n v="-262"/>
    <x v="1"/>
    <n v="410236"/>
    <x v="1"/>
    <x v="6"/>
    <n v="185"/>
    <n v="91"/>
    <n v="33885543339"/>
    <x v="0"/>
    <x v="0"/>
  </r>
  <r>
    <n v="947"/>
    <x v="0"/>
    <s v="Fahad Gilani"/>
    <n v="57"/>
    <x v="0"/>
    <x v="0"/>
    <x v="106"/>
    <d v="2023-12-27T00:00:00"/>
    <n v="-193"/>
    <x v="3"/>
    <n v="427722"/>
    <x v="0"/>
    <x v="6"/>
    <n v="198"/>
    <n v="98"/>
    <n v="39900931866"/>
    <x v="0"/>
    <x v="0"/>
  </r>
  <r>
    <n v="948"/>
    <x v="11"/>
    <s v="Amina Tariq"/>
    <n v="74"/>
    <x v="0"/>
    <x v="1"/>
    <x v="188"/>
    <d v="2023-10-09T00:00:00"/>
    <n v="255"/>
    <x v="2"/>
    <n v="486692"/>
    <x v="0"/>
    <x v="6"/>
    <n v="155"/>
    <n v="87"/>
    <n v="39356686572"/>
    <x v="3"/>
    <x v="3"/>
  </r>
  <r>
    <n v="949"/>
    <x v="6"/>
    <s v="Sara Farooqi"/>
    <n v="76"/>
    <x v="0"/>
    <x v="1"/>
    <x v="102"/>
    <d v="2023-06-02T00:00:00"/>
    <n v="140"/>
    <x v="1"/>
    <n v="144519"/>
    <x v="0"/>
    <x v="4"/>
    <n v="163"/>
    <n v="79"/>
    <n v="35237888939"/>
    <x v="2"/>
    <x v="2"/>
  </r>
  <r>
    <n v="950"/>
    <x v="2"/>
    <s v="Sana Shah"/>
    <n v="49"/>
    <x v="0"/>
    <x v="1"/>
    <x v="112"/>
    <d v="2023-10-07T00:00:00"/>
    <n v="-222"/>
    <x v="4"/>
    <n v="171713"/>
    <x v="0"/>
    <x v="3"/>
    <n v="164"/>
    <n v="80"/>
    <n v="36173716850"/>
    <x v="2"/>
    <x v="2"/>
  </r>
  <r>
    <n v="951"/>
    <x v="10"/>
    <s v="Amina Jafri"/>
    <n v="12"/>
    <x v="4"/>
    <x v="0"/>
    <x v="126"/>
    <d v="2023-10-28T00:00:00"/>
    <n v="65"/>
    <x v="0"/>
    <n v="259658"/>
    <x v="1"/>
    <x v="2"/>
    <n v="157"/>
    <n v="56"/>
    <n v="35939075028"/>
    <x v="2"/>
    <x v="2"/>
  </r>
  <r>
    <n v="952"/>
    <x v="11"/>
    <s v="Daniyal Syed"/>
    <n v="33"/>
    <x v="2"/>
    <x v="0"/>
    <x v="29"/>
    <d v="2023-09-24T00:00:00"/>
    <n v="112"/>
    <x v="1"/>
    <n v="171241"/>
    <x v="1"/>
    <x v="5"/>
    <n v="197"/>
    <n v="50"/>
    <n v="33227187581"/>
    <x v="2"/>
    <x v="1"/>
  </r>
  <r>
    <n v="953"/>
    <x v="13"/>
    <s v="Fahad Jafri"/>
    <n v="12"/>
    <x v="4"/>
    <x v="0"/>
    <x v="207"/>
    <d v="2023-06-26T00:00:00"/>
    <n v="55"/>
    <x v="2"/>
    <n v="137503"/>
    <x v="1"/>
    <x v="2"/>
    <n v="170"/>
    <n v="89"/>
    <n v="39908120470"/>
    <x v="5"/>
    <x v="1"/>
  </r>
  <r>
    <n v="954"/>
    <x v="1"/>
    <s v="Bushra Farooqi"/>
    <n v="64"/>
    <x v="0"/>
    <x v="1"/>
    <x v="139"/>
    <d v="2023-04-15T00:00:00"/>
    <n v="6"/>
    <x v="0"/>
    <n v="100400"/>
    <x v="0"/>
    <x v="3"/>
    <n v="168"/>
    <n v="42"/>
    <n v="35805306510"/>
    <x v="2"/>
    <x v="2"/>
  </r>
  <r>
    <n v="955"/>
    <x v="8"/>
    <s v="Junaid Khan"/>
    <n v="79"/>
    <x v="0"/>
    <x v="1"/>
    <x v="110"/>
    <d v="2023-09-16T00:00:00"/>
    <n v="125"/>
    <x v="3"/>
    <n v="208554"/>
    <x v="1"/>
    <x v="6"/>
    <n v="164"/>
    <n v="120"/>
    <n v="34305443961"/>
    <x v="3"/>
    <x v="3"/>
  </r>
  <r>
    <n v="956"/>
    <x v="7"/>
    <s v="Ahmed Niazi"/>
    <n v="72"/>
    <x v="0"/>
    <x v="0"/>
    <x v="167"/>
    <d v="2023-08-12T00:00:00"/>
    <n v="-161"/>
    <x v="4"/>
    <n v="261796"/>
    <x v="1"/>
    <x v="3"/>
    <n v="161"/>
    <n v="92"/>
    <n v="35618748225"/>
    <x v="2"/>
    <x v="2"/>
  </r>
  <r>
    <n v="957"/>
    <x v="5"/>
    <s v="Khadija Hussain"/>
    <n v="62"/>
    <x v="0"/>
    <x v="1"/>
    <x v="74"/>
    <d v="2023-11-15T00:00:00"/>
    <n v="-217"/>
    <x v="4"/>
    <n v="175394"/>
    <x v="0"/>
    <x v="6"/>
    <n v="198"/>
    <n v="69"/>
    <n v="39341752210"/>
    <x v="3"/>
    <x v="3"/>
  </r>
  <r>
    <n v="958"/>
    <x v="4"/>
    <s v="Sadia Kazmi"/>
    <n v="72"/>
    <x v="0"/>
    <x v="1"/>
    <x v="66"/>
    <d v="2023-10-24T00:00:00"/>
    <n v="-42"/>
    <x v="1"/>
    <n v="222694"/>
    <x v="1"/>
    <x v="3"/>
    <n v="166"/>
    <n v="48"/>
    <n v="34626000070"/>
    <x v="5"/>
    <x v="1"/>
  </r>
  <r>
    <n v="959"/>
    <x v="11"/>
    <s v="Daniyal Syed"/>
    <n v="32"/>
    <x v="2"/>
    <x v="0"/>
    <x v="2"/>
    <d v="2023-08-15T00:00:00"/>
    <n v="-222"/>
    <x v="0"/>
    <n v="407185"/>
    <x v="1"/>
    <x v="3"/>
    <n v="178"/>
    <n v="60"/>
    <n v="36975711783"/>
    <x v="3"/>
    <x v="3"/>
  </r>
  <r>
    <n v="960"/>
    <x v="10"/>
    <s v="Usman Mughal"/>
    <n v="84"/>
    <x v="0"/>
    <x v="0"/>
    <x v="185"/>
    <d v="2023-06-12T00:00:00"/>
    <n v="-31"/>
    <x v="1"/>
    <n v="275554"/>
    <x v="1"/>
    <x v="2"/>
    <n v="141"/>
    <n v="118"/>
    <n v="35433994074"/>
    <x v="3"/>
    <x v="3"/>
  </r>
  <r>
    <n v="961"/>
    <x v="0"/>
    <s v="Fatima Jafri"/>
    <n v="76"/>
    <x v="0"/>
    <x v="0"/>
    <x v="223"/>
    <d v="2023-07-06T00:00:00"/>
    <n v="-148"/>
    <x v="4"/>
    <n v="200709"/>
    <x v="0"/>
    <x v="2"/>
    <n v="194"/>
    <n v="117"/>
    <n v="35752066195"/>
    <x v="0"/>
    <x v="0"/>
  </r>
  <r>
    <n v="962"/>
    <x v="12"/>
    <s v="Bushra Ashraf"/>
    <n v="14"/>
    <x v="1"/>
    <x v="0"/>
    <x v="212"/>
    <d v="2023-11-05T00:00:00"/>
    <n v="-126"/>
    <x v="2"/>
    <n v="252808"/>
    <x v="1"/>
    <x v="4"/>
    <n v="152"/>
    <n v="50"/>
    <n v="38016031398"/>
    <x v="0"/>
    <x v="0"/>
  </r>
  <r>
    <n v="963"/>
    <x v="3"/>
    <s v="Ahmed Abbasi"/>
    <n v="72"/>
    <x v="0"/>
    <x v="0"/>
    <x v="4"/>
    <d v="2023-12-12T00:00:00"/>
    <n v="-159"/>
    <x v="5"/>
    <n v="127766"/>
    <x v="1"/>
    <x v="6"/>
    <n v="190"/>
    <n v="83"/>
    <n v="33298366475"/>
    <x v="0"/>
    <x v="0"/>
  </r>
  <r>
    <n v="964"/>
    <x v="7"/>
    <s v="Amina Syed"/>
    <n v="99"/>
    <x v="0"/>
    <x v="0"/>
    <x v="47"/>
    <d v="2023-05-28T00:00:00"/>
    <n v="-53"/>
    <x v="0"/>
    <n v="143062"/>
    <x v="0"/>
    <x v="7"/>
    <n v="179"/>
    <n v="111"/>
    <n v="38700142461"/>
    <x v="3"/>
    <x v="3"/>
  </r>
  <r>
    <n v="965"/>
    <x v="4"/>
    <s v="Khadija Farooqi"/>
    <n v="36"/>
    <x v="2"/>
    <x v="1"/>
    <x v="269"/>
    <d v="2023-11-12T00:00:00"/>
    <n v="7"/>
    <x v="3"/>
    <n v="97834"/>
    <x v="0"/>
    <x v="1"/>
    <n v="195"/>
    <n v="65"/>
    <n v="35149772651"/>
    <x v="0"/>
    <x v="0"/>
  </r>
  <r>
    <n v="966"/>
    <x v="13"/>
    <s v="Maryam Shah"/>
    <n v="18"/>
    <x v="1"/>
    <x v="1"/>
    <x v="52"/>
    <d v="2023-07-01T00:00:00"/>
    <n v="20"/>
    <x v="5"/>
    <n v="194100"/>
    <x v="1"/>
    <x v="5"/>
    <n v="146"/>
    <n v="47"/>
    <n v="34754989908"/>
    <x v="0"/>
    <x v="0"/>
  </r>
  <r>
    <n v="967"/>
    <x v="7"/>
    <s v="Daniyal Ansari"/>
    <n v="39"/>
    <x v="2"/>
    <x v="1"/>
    <x v="185"/>
    <d v="2023-07-22T00:00:00"/>
    <n v="71"/>
    <x v="4"/>
    <n v="286135"/>
    <x v="0"/>
    <x v="6"/>
    <n v="154"/>
    <n v="65"/>
    <n v="32001615522"/>
    <x v="0"/>
    <x v="0"/>
  </r>
  <r>
    <n v="968"/>
    <x v="2"/>
    <s v="Sadia Gilani"/>
    <n v="55"/>
    <x v="0"/>
    <x v="0"/>
    <x v="124"/>
    <d v="2023-12-14T00:00:00"/>
    <n v="-127"/>
    <x v="4"/>
    <n v="282327"/>
    <x v="1"/>
    <x v="0"/>
    <n v="143"/>
    <n v="111"/>
    <n v="34679239739"/>
    <x v="3"/>
    <x v="3"/>
  </r>
  <r>
    <n v="969"/>
    <x v="11"/>
    <s v="Fatima Rehman"/>
    <n v="23"/>
    <x v="3"/>
    <x v="0"/>
    <x v="31"/>
    <d v="2023-02-04T00:00:00"/>
    <n v="32"/>
    <x v="3"/>
    <n v="91034"/>
    <x v="1"/>
    <x v="3"/>
    <n v="158"/>
    <n v="82"/>
    <n v="36065081477"/>
    <x v="3"/>
    <x v="3"/>
  </r>
  <r>
    <n v="970"/>
    <x v="1"/>
    <s v="Daniyal Chaudhry"/>
    <n v="79"/>
    <x v="0"/>
    <x v="1"/>
    <x v="240"/>
    <d v="2023-11-01T00:00:00"/>
    <n v="-80"/>
    <x v="0"/>
    <n v="427699"/>
    <x v="0"/>
    <x v="1"/>
    <n v="159"/>
    <n v="48"/>
    <n v="34581972504"/>
    <x v="3"/>
    <x v="3"/>
  </r>
  <r>
    <n v="971"/>
    <x v="9"/>
    <s v="Amina Sheikh"/>
    <n v="40"/>
    <x v="2"/>
    <x v="1"/>
    <x v="188"/>
    <d v="2023-06-28T00:00:00"/>
    <n v="152"/>
    <x v="2"/>
    <n v="244374"/>
    <x v="1"/>
    <x v="4"/>
    <n v="177"/>
    <n v="71"/>
    <n v="38157893543"/>
    <x v="0"/>
    <x v="1"/>
  </r>
  <r>
    <n v="972"/>
    <x v="9"/>
    <s v="Ahmed Chaudhry"/>
    <n v="93"/>
    <x v="0"/>
    <x v="1"/>
    <x v="69"/>
    <d v="2023-07-14T00:00:00"/>
    <n v="-103"/>
    <x v="2"/>
    <n v="442349"/>
    <x v="0"/>
    <x v="5"/>
    <n v="142"/>
    <n v="75"/>
    <n v="32819732590"/>
    <x v="0"/>
    <x v="0"/>
  </r>
  <r>
    <n v="973"/>
    <x v="5"/>
    <s v="Rabia Niazi"/>
    <n v="95"/>
    <x v="0"/>
    <x v="0"/>
    <x v="189"/>
    <d v="2023-11-22T00:00:00"/>
    <n v="64"/>
    <x v="3"/>
    <n v="104158"/>
    <x v="0"/>
    <x v="4"/>
    <n v="140"/>
    <n v="93"/>
    <n v="37702799899"/>
    <x v="3"/>
    <x v="3"/>
  </r>
  <r>
    <n v="974"/>
    <x v="11"/>
    <s v="Noman Rehman"/>
    <n v="86"/>
    <x v="0"/>
    <x v="1"/>
    <x v="89"/>
    <d v="2023-06-19T00:00:00"/>
    <n v="30"/>
    <x v="2"/>
    <n v="235244"/>
    <x v="0"/>
    <x v="6"/>
    <n v="146"/>
    <n v="46"/>
    <n v="38197777441"/>
    <x v="3"/>
    <x v="3"/>
  </r>
  <r>
    <n v="975"/>
    <x v="6"/>
    <s v="Iqra Siddiqui"/>
    <n v="95"/>
    <x v="0"/>
    <x v="0"/>
    <x v="44"/>
    <d v="2023-05-15T00:00:00"/>
    <n v="111"/>
    <x v="0"/>
    <n v="198145"/>
    <x v="1"/>
    <x v="0"/>
    <n v="174"/>
    <n v="41"/>
    <n v="35080605919"/>
    <x v="3"/>
    <x v="3"/>
  </r>
  <r>
    <n v="976"/>
    <x v="14"/>
    <s v="Sadia Jafri"/>
    <n v="96"/>
    <x v="0"/>
    <x v="1"/>
    <x v="129"/>
    <d v="2023-11-05T00:00:00"/>
    <n v="283"/>
    <x v="0"/>
    <n v="6093"/>
    <x v="1"/>
    <x v="2"/>
    <n v="153"/>
    <n v="83"/>
    <n v="38305917998"/>
    <x v="0"/>
    <x v="1"/>
  </r>
  <r>
    <n v="977"/>
    <x v="3"/>
    <s v="Hira Hussain"/>
    <n v="51"/>
    <x v="0"/>
    <x v="1"/>
    <x v="192"/>
    <d v="2023-06-14T00:00:00"/>
    <n v="146"/>
    <x v="5"/>
    <n v="225556"/>
    <x v="0"/>
    <x v="0"/>
    <n v="169"/>
    <n v="96"/>
    <n v="38674081760"/>
    <x v="3"/>
    <x v="3"/>
  </r>
  <r>
    <n v="978"/>
    <x v="11"/>
    <s v="Ali Shah"/>
    <n v="21"/>
    <x v="3"/>
    <x v="1"/>
    <x v="28"/>
    <d v="2023-06-18T00:00:00"/>
    <n v="-89"/>
    <x v="1"/>
    <n v="328412"/>
    <x v="1"/>
    <x v="1"/>
    <n v="188"/>
    <n v="92"/>
    <n v="34535356133"/>
    <x v="3"/>
    <x v="1"/>
  </r>
  <r>
    <n v="979"/>
    <x v="6"/>
    <s v="Fahad Shah"/>
    <n v="28"/>
    <x v="3"/>
    <x v="1"/>
    <x v="255"/>
    <d v="2023-07-15T00:00:00"/>
    <n v="50"/>
    <x v="4"/>
    <n v="376755"/>
    <x v="1"/>
    <x v="4"/>
    <n v="194"/>
    <n v="92"/>
    <n v="39171408564"/>
    <x v="3"/>
    <x v="3"/>
  </r>
  <r>
    <n v="980"/>
    <x v="10"/>
    <s v="Ibrahim Jafri"/>
    <n v="2"/>
    <x v="4"/>
    <x v="1"/>
    <x v="145"/>
    <d v="2023-08-27T00:00:00"/>
    <n v="203"/>
    <x v="5"/>
    <n v="378705"/>
    <x v="0"/>
    <x v="4"/>
    <n v="189"/>
    <n v="41"/>
    <n v="36136383701"/>
    <x v="3"/>
    <x v="3"/>
  </r>
  <r>
    <n v="981"/>
    <x v="13"/>
    <s v="Khadija Tariq"/>
    <n v="59"/>
    <x v="0"/>
    <x v="1"/>
    <x v="148"/>
    <d v="2023-07-18T00:00:00"/>
    <n v="-95"/>
    <x v="1"/>
    <n v="225116"/>
    <x v="1"/>
    <x v="7"/>
    <n v="195"/>
    <n v="104"/>
    <n v="32034645231"/>
    <x v="0"/>
    <x v="0"/>
  </r>
  <r>
    <n v="982"/>
    <x v="12"/>
    <s v="Sadia Niazi"/>
    <n v="26"/>
    <x v="3"/>
    <x v="0"/>
    <x v="177"/>
    <d v="2023-04-11T00:00:00"/>
    <n v="-54"/>
    <x v="2"/>
    <n v="294097"/>
    <x v="0"/>
    <x v="3"/>
    <n v="166"/>
    <n v="45"/>
    <n v="36250922788"/>
    <x v="2"/>
    <x v="2"/>
  </r>
  <r>
    <n v="983"/>
    <x v="2"/>
    <s v="Erum Niazi"/>
    <n v="100"/>
    <x v="0"/>
    <x v="0"/>
    <x v="136"/>
    <d v="2023-05-18T00:00:00"/>
    <n v="-60"/>
    <x v="2"/>
    <n v="213665"/>
    <x v="0"/>
    <x v="0"/>
    <n v="155"/>
    <n v="78"/>
    <n v="37323440257"/>
    <x v="0"/>
    <x v="0"/>
  </r>
  <r>
    <n v="984"/>
    <x v="2"/>
    <s v="Maryam Jafri"/>
    <n v="81"/>
    <x v="0"/>
    <x v="0"/>
    <x v="131"/>
    <d v="2023-07-05T00:00:00"/>
    <n v="161"/>
    <x v="3"/>
    <n v="352280"/>
    <x v="0"/>
    <x v="1"/>
    <n v="150"/>
    <n v="111"/>
    <n v="32923459533"/>
    <x v="3"/>
    <x v="3"/>
  </r>
  <r>
    <n v="985"/>
    <x v="7"/>
    <s v="Usman Siddiqui"/>
    <n v="43"/>
    <x v="2"/>
    <x v="0"/>
    <x v="6"/>
    <d v="2023-07-13T00:00:00"/>
    <n v="-139"/>
    <x v="0"/>
    <n v="110511"/>
    <x v="0"/>
    <x v="2"/>
    <n v="195"/>
    <n v="57"/>
    <n v="34627155784"/>
    <x v="2"/>
    <x v="2"/>
  </r>
  <r>
    <n v="986"/>
    <x v="0"/>
    <s v="Daniyal Qureshi"/>
    <n v="79"/>
    <x v="0"/>
    <x v="0"/>
    <x v="33"/>
    <d v="2023-05-27T00:00:00"/>
    <n v="-110"/>
    <x v="5"/>
    <n v="24667"/>
    <x v="1"/>
    <x v="1"/>
    <n v="173"/>
    <n v="60"/>
    <n v="37702273013"/>
    <x v="0"/>
    <x v="0"/>
  </r>
  <r>
    <n v="987"/>
    <x v="14"/>
    <s v="Maryam Rehman"/>
    <n v="14"/>
    <x v="1"/>
    <x v="0"/>
    <x v="90"/>
    <d v="2023-07-10T00:00:00"/>
    <n v="140"/>
    <x v="5"/>
    <n v="351906"/>
    <x v="1"/>
    <x v="2"/>
    <n v="197"/>
    <n v="65"/>
    <n v="39549478345"/>
    <x v="2"/>
    <x v="1"/>
  </r>
  <r>
    <n v="988"/>
    <x v="0"/>
    <s v="Noman Khan"/>
    <n v="63"/>
    <x v="0"/>
    <x v="0"/>
    <x v="82"/>
    <d v="2023-04-23T00:00:00"/>
    <n v="99"/>
    <x v="1"/>
    <n v="218849"/>
    <x v="0"/>
    <x v="0"/>
    <n v="173"/>
    <n v="65"/>
    <n v="38113543046"/>
    <x v="2"/>
    <x v="2"/>
  </r>
  <r>
    <n v="989"/>
    <x v="11"/>
    <s v="Hassan Farooqi"/>
    <n v="74"/>
    <x v="0"/>
    <x v="1"/>
    <x v="160"/>
    <d v="2023-09-12T00:00:00"/>
    <n v="-8"/>
    <x v="2"/>
    <n v="215920"/>
    <x v="0"/>
    <x v="3"/>
    <n v="143"/>
    <n v="120"/>
    <n v="37914247972"/>
    <x v="2"/>
    <x v="2"/>
  </r>
  <r>
    <n v="990"/>
    <x v="3"/>
    <s v="Sadia Malik"/>
    <n v="7"/>
    <x v="4"/>
    <x v="0"/>
    <x v="244"/>
    <d v="2023-12-22T00:00:00"/>
    <n v="-88"/>
    <x v="0"/>
    <n v="424840"/>
    <x v="0"/>
    <x v="2"/>
    <n v="183"/>
    <n v="65"/>
    <n v="37787070183"/>
    <x v="3"/>
    <x v="3"/>
  </r>
  <r>
    <n v="991"/>
    <x v="4"/>
    <s v="Sana Rehman"/>
    <n v="52"/>
    <x v="0"/>
    <x v="0"/>
    <x v="158"/>
    <d v="2023-10-12T00:00:00"/>
    <n v="199"/>
    <x v="2"/>
    <n v="304249"/>
    <x v="1"/>
    <x v="7"/>
    <n v="142"/>
    <n v="103"/>
    <n v="35148589216"/>
    <x v="0"/>
    <x v="0"/>
  </r>
  <r>
    <n v="992"/>
    <x v="2"/>
    <s v="Fatima Kazmi"/>
    <n v="27"/>
    <x v="3"/>
    <x v="1"/>
    <x v="187"/>
    <d v="2023-10-08T00:00:00"/>
    <n v="261"/>
    <x v="5"/>
    <n v="415232"/>
    <x v="0"/>
    <x v="6"/>
    <n v="161"/>
    <n v="57"/>
    <n v="36428130369"/>
    <x v="0"/>
    <x v="1"/>
  </r>
  <r>
    <n v="993"/>
    <x v="7"/>
    <s v="Mahnoor Gilani"/>
    <n v="45"/>
    <x v="2"/>
    <x v="0"/>
    <x v="270"/>
    <d v="2023-10-27T00:00:00"/>
    <n v="127"/>
    <x v="2"/>
    <n v="440195"/>
    <x v="1"/>
    <x v="1"/>
    <n v="195"/>
    <n v="44"/>
    <n v="31315294769"/>
    <x v="7"/>
    <x v="1"/>
  </r>
  <r>
    <n v="994"/>
    <x v="7"/>
    <s v="Usman Syed"/>
    <n v="89"/>
    <x v="0"/>
    <x v="0"/>
    <x v="161"/>
    <d v="2023-11-17T00:00:00"/>
    <n v="36"/>
    <x v="4"/>
    <n v="216688"/>
    <x v="0"/>
    <x v="4"/>
    <n v="146"/>
    <n v="108"/>
    <n v="39121599896"/>
    <x v="0"/>
    <x v="0"/>
  </r>
  <r>
    <n v="995"/>
    <x v="14"/>
    <s v="Iqra Rehman"/>
    <n v="39"/>
    <x v="2"/>
    <x v="1"/>
    <x v="234"/>
    <d v="2023-06-09T00:00:00"/>
    <n v="-122"/>
    <x v="0"/>
    <n v="320207"/>
    <x v="1"/>
    <x v="2"/>
    <n v="161"/>
    <n v="111"/>
    <n v="34020793118"/>
    <x v="7"/>
    <x v="1"/>
  </r>
  <r>
    <n v="996"/>
    <x v="9"/>
    <s v="Iqra Gilani"/>
    <n v="42"/>
    <x v="2"/>
    <x v="1"/>
    <x v="271"/>
    <d v="2023-09-12T00:00:00"/>
    <n v="97"/>
    <x v="4"/>
    <n v="228110"/>
    <x v="0"/>
    <x v="2"/>
    <n v="192"/>
    <n v="68"/>
    <n v="35587898322"/>
    <x v="3"/>
    <x v="3"/>
  </r>
  <r>
    <n v="997"/>
    <x v="4"/>
    <s v="Rabia Malik"/>
    <n v="42"/>
    <x v="2"/>
    <x v="0"/>
    <x v="80"/>
    <d v="2023-08-14T00:00:00"/>
    <n v="182"/>
    <x v="5"/>
    <n v="222394"/>
    <x v="1"/>
    <x v="4"/>
    <n v="184"/>
    <n v="97"/>
    <n v="32753107951"/>
    <x v="0"/>
    <x v="0"/>
  </r>
  <r>
    <n v="998"/>
    <x v="1"/>
    <s v="Fatima Farooqi"/>
    <n v="3"/>
    <x v="4"/>
    <x v="1"/>
    <x v="117"/>
    <d v="2023-05-20T00:00:00"/>
    <n v="-5"/>
    <x v="2"/>
    <n v="33112"/>
    <x v="0"/>
    <x v="3"/>
    <n v="149"/>
    <n v="116"/>
    <n v="39769356171"/>
    <x v="2"/>
    <x v="2"/>
  </r>
  <r>
    <n v="999"/>
    <x v="5"/>
    <s v="Erum Hussain"/>
    <n v="14"/>
    <x v="1"/>
    <x v="0"/>
    <x v="217"/>
    <d v="2023-10-13T00:00:00"/>
    <n v="-218"/>
    <x v="0"/>
    <n v="343459"/>
    <x v="1"/>
    <x v="5"/>
    <n v="169"/>
    <n v="116"/>
    <n v="37844009192"/>
    <x v="0"/>
    <x v="0"/>
  </r>
  <r>
    <n v="1000"/>
    <x v="6"/>
    <s v="Sadia Zahid"/>
    <n v="26"/>
    <x v="3"/>
    <x v="1"/>
    <x v="57"/>
    <d v="2023-07-16T00:00:00"/>
    <n v="-25"/>
    <x v="4"/>
    <n v="103853"/>
    <x v="0"/>
    <x v="6"/>
    <n v="167"/>
    <n v="48"/>
    <n v="35559452931"/>
    <x v="2"/>
    <x v="2"/>
  </r>
  <r>
    <n v="1001"/>
    <x v="11"/>
    <s v="Hira Abbasi"/>
    <n v="98"/>
    <x v="0"/>
    <x v="1"/>
    <x v="129"/>
    <d v="2023-07-20T00:00:00"/>
    <n v="-175"/>
    <x v="0"/>
    <n v="466722"/>
    <x v="1"/>
    <x v="4"/>
    <n v="170"/>
    <n v="79"/>
    <n v="31804537801"/>
    <x v="0"/>
    <x v="0"/>
  </r>
  <r>
    <n v="1002"/>
    <x v="11"/>
    <s v="Daniyal Jafri"/>
    <n v="58"/>
    <x v="0"/>
    <x v="0"/>
    <x v="267"/>
    <d v="2023-09-08T00:00:00"/>
    <n v="-20"/>
    <x v="0"/>
    <n v="25111"/>
    <x v="1"/>
    <x v="7"/>
    <n v="173"/>
    <n v="68"/>
    <n v="35661610271"/>
    <x v="3"/>
    <x v="3"/>
  </r>
  <r>
    <n v="1003"/>
    <x v="5"/>
    <s v="Maryam Raja"/>
    <n v="49"/>
    <x v="0"/>
    <x v="1"/>
    <x v="115"/>
    <d v="2023-10-13T00:00:00"/>
    <n v="171"/>
    <x v="4"/>
    <n v="112327"/>
    <x v="1"/>
    <x v="4"/>
    <n v="148"/>
    <n v="103"/>
    <n v="37806323734"/>
    <x v="2"/>
    <x v="2"/>
  </r>
  <r>
    <n v="1004"/>
    <x v="0"/>
    <s v="Ibrahim Shah"/>
    <n v="42"/>
    <x v="2"/>
    <x v="1"/>
    <x v="103"/>
    <d v="2023-07-12T00:00:00"/>
    <n v="-111"/>
    <x v="5"/>
    <n v="236578"/>
    <x v="0"/>
    <x v="4"/>
    <n v="199"/>
    <n v="76"/>
    <n v="38428798778"/>
    <x v="2"/>
    <x v="2"/>
  </r>
  <r>
    <n v="1005"/>
    <x v="2"/>
    <s v="Fahad Butt"/>
    <n v="11"/>
    <x v="4"/>
    <x v="0"/>
    <x v="65"/>
    <d v="2023-05-19T00:00:00"/>
    <n v="-85"/>
    <x v="4"/>
    <n v="40450"/>
    <x v="1"/>
    <x v="0"/>
    <n v="200"/>
    <n v="50"/>
    <n v="31009333062"/>
    <x v="3"/>
    <x v="3"/>
  </r>
  <r>
    <n v="1006"/>
    <x v="13"/>
    <s v="Erum Rehman"/>
    <n v="80"/>
    <x v="0"/>
    <x v="0"/>
    <x v="110"/>
    <d v="2023-11-25T00:00:00"/>
    <n v="195"/>
    <x v="0"/>
    <n v="353836"/>
    <x v="0"/>
    <x v="3"/>
    <n v="166"/>
    <n v="107"/>
    <n v="32422500231"/>
    <x v="5"/>
    <x v="1"/>
  </r>
  <r>
    <n v="1007"/>
    <x v="9"/>
    <s v="Amina Butt"/>
    <n v="66"/>
    <x v="0"/>
    <x v="0"/>
    <x v="96"/>
    <d v="2023-03-22T00:00:00"/>
    <n v="-4"/>
    <x v="0"/>
    <n v="41230"/>
    <x v="1"/>
    <x v="3"/>
    <n v="142"/>
    <n v="71"/>
    <n v="34515250448"/>
    <x v="2"/>
    <x v="2"/>
  </r>
  <r>
    <n v="1008"/>
    <x v="10"/>
    <s v="Ali Zahid"/>
    <n v="6"/>
    <x v="4"/>
    <x v="1"/>
    <x v="247"/>
    <d v="2023-12-03T00:00:00"/>
    <n v="-129"/>
    <x v="4"/>
    <n v="486272"/>
    <x v="0"/>
    <x v="1"/>
    <n v="166"/>
    <n v="84"/>
    <n v="35200232022"/>
    <x v="0"/>
    <x v="0"/>
  </r>
  <r>
    <n v="1009"/>
    <x v="2"/>
    <s v="Daniyal Rehman"/>
    <n v="57"/>
    <x v="0"/>
    <x v="0"/>
    <x v="47"/>
    <d v="2023-10-03T00:00:00"/>
    <n v="181"/>
    <x v="2"/>
    <n v="457788"/>
    <x v="0"/>
    <x v="1"/>
    <n v="149"/>
    <n v="63"/>
    <n v="31417010698"/>
    <x v="2"/>
    <x v="2"/>
  </r>
  <r>
    <n v="1010"/>
    <x v="10"/>
    <s v="Khadija Malik"/>
    <n v="49"/>
    <x v="0"/>
    <x v="0"/>
    <x v="82"/>
    <d v="2023-10-19T00:00:00"/>
    <n v="278"/>
    <x v="5"/>
    <n v="189228"/>
    <x v="1"/>
    <x v="5"/>
    <n v="157"/>
    <n v="80"/>
    <n v="38223671613"/>
    <x v="2"/>
    <x v="2"/>
  </r>
  <r>
    <n v="1011"/>
    <x v="10"/>
    <s v="Mahnoor Kazmi"/>
    <n v="29"/>
    <x v="3"/>
    <x v="1"/>
    <x v="136"/>
    <d v="2023-07-04T00:00:00"/>
    <n v="107"/>
    <x v="5"/>
    <n v="28562"/>
    <x v="0"/>
    <x v="7"/>
    <n v="189"/>
    <n v="92"/>
    <n v="36398545074"/>
    <x v="0"/>
    <x v="0"/>
  </r>
  <r>
    <n v="1012"/>
    <x v="8"/>
    <s v="Khadija Tariq"/>
    <n v="18"/>
    <x v="1"/>
    <x v="1"/>
    <x v="48"/>
    <d v="2023-05-28T00:00:00"/>
    <n v="-126"/>
    <x v="1"/>
    <n v="59174"/>
    <x v="0"/>
    <x v="4"/>
    <n v="156"/>
    <n v="61"/>
    <n v="37161028573"/>
    <x v="2"/>
    <x v="2"/>
  </r>
  <r>
    <n v="1013"/>
    <x v="7"/>
    <s v="Fatima Ashraf"/>
    <n v="50"/>
    <x v="0"/>
    <x v="1"/>
    <x v="177"/>
    <d v="2023-05-09T00:00:00"/>
    <n v="82"/>
    <x v="2"/>
    <n v="366538"/>
    <x v="0"/>
    <x v="6"/>
    <n v="191"/>
    <n v="71"/>
    <n v="37728214203"/>
    <x v="2"/>
    <x v="2"/>
  </r>
  <r>
    <n v="1014"/>
    <x v="10"/>
    <s v="Junaid Jafri"/>
    <n v="92"/>
    <x v="0"/>
    <x v="1"/>
    <x v="104"/>
    <d v="2023-10-11T00:00:00"/>
    <n v="-28"/>
    <x v="0"/>
    <n v="366186"/>
    <x v="0"/>
    <x v="3"/>
    <n v="167"/>
    <n v="108"/>
    <n v="33320354042"/>
    <x v="4"/>
    <x v="1"/>
  </r>
  <r>
    <n v="1015"/>
    <x v="0"/>
    <s v="Maryam Chaudhry"/>
    <n v="59"/>
    <x v="0"/>
    <x v="0"/>
    <x v="105"/>
    <d v="2023-09-04T00:00:00"/>
    <n v="-195"/>
    <x v="2"/>
    <n v="20999"/>
    <x v="0"/>
    <x v="1"/>
    <n v="200"/>
    <n v="100"/>
    <n v="34508407701"/>
    <x v="3"/>
    <x v="3"/>
  </r>
  <r>
    <n v="1016"/>
    <x v="6"/>
    <s v="Mahnoor Tariq"/>
    <n v="67"/>
    <x v="0"/>
    <x v="1"/>
    <x v="93"/>
    <d v="2023-04-03T00:00:00"/>
    <n v="23"/>
    <x v="1"/>
    <n v="250018"/>
    <x v="1"/>
    <x v="3"/>
    <n v="165"/>
    <n v="74"/>
    <n v="38186806430"/>
    <x v="2"/>
    <x v="2"/>
  </r>
  <r>
    <n v="1017"/>
    <x v="2"/>
    <s v="Fahad Rizvi"/>
    <n v="100"/>
    <x v="0"/>
    <x v="0"/>
    <x v="68"/>
    <d v="2023-06-22T00:00:00"/>
    <n v="-56"/>
    <x v="5"/>
    <n v="134626"/>
    <x v="0"/>
    <x v="2"/>
    <n v="175"/>
    <n v="96"/>
    <n v="35277898570"/>
    <x v="3"/>
    <x v="3"/>
  </r>
  <r>
    <n v="1018"/>
    <x v="7"/>
    <s v="Ali Khan"/>
    <n v="24"/>
    <x v="3"/>
    <x v="0"/>
    <x v="178"/>
    <d v="2023-11-07T00:00:00"/>
    <n v="-113"/>
    <x v="3"/>
    <n v="182746"/>
    <x v="0"/>
    <x v="0"/>
    <n v="176"/>
    <n v="97"/>
    <n v="31409565143"/>
    <x v="2"/>
    <x v="2"/>
  </r>
  <r>
    <n v="1019"/>
    <x v="13"/>
    <s v="Ali Butt"/>
    <n v="24"/>
    <x v="3"/>
    <x v="1"/>
    <x v="152"/>
    <d v="2023-11-02T00:00:00"/>
    <n v="-111"/>
    <x v="0"/>
    <n v="365587"/>
    <x v="1"/>
    <x v="5"/>
    <n v="154"/>
    <n v="91"/>
    <n v="32341604450"/>
    <x v="3"/>
    <x v="1"/>
  </r>
  <r>
    <n v="1020"/>
    <x v="14"/>
    <s v="Mahnoor Syed"/>
    <n v="74"/>
    <x v="0"/>
    <x v="0"/>
    <x v="170"/>
    <d v="2023-11-20T00:00:00"/>
    <n v="87"/>
    <x v="5"/>
    <n v="402123"/>
    <x v="1"/>
    <x v="2"/>
    <n v="151"/>
    <n v="106"/>
    <n v="35677049193"/>
    <x v="7"/>
    <x v="1"/>
  </r>
  <r>
    <n v="1021"/>
    <x v="14"/>
    <s v="Amina Gilani"/>
    <n v="71"/>
    <x v="0"/>
    <x v="0"/>
    <x v="117"/>
    <d v="2023-08-23T00:00:00"/>
    <n v="100"/>
    <x v="1"/>
    <n v="359036"/>
    <x v="1"/>
    <x v="4"/>
    <n v="148"/>
    <n v="54"/>
    <n v="31039340873"/>
    <x v="7"/>
    <x v="1"/>
  </r>
  <r>
    <n v="1022"/>
    <x v="4"/>
    <s v="Fahad Gilani"/>
    <n v="88"/>
    <x v="0"/>
    <x v="1"/>
    <x v="8"/>
    <d v="2023-10-13T00:00:00"/>
    <n v="-195"/>
    <x v="1"/>
    <n v="140539"/>
    <x v="0"/>
    <x v="2"/>
    <n v="200"/>
    <n v="81"/>
    <n v="35128262944"/>
    <x v="2"/>
    <x v="2"/>
  </r>
  <r>
    <n v="1023"/>
    <x v="8"/>
    <s v="Noman Syed"/>
    <n v="61"/>
    <x v="0"/>
    <x v="1"/>
    <x v="37"/>
    <d v="2023-12-21T00:00:00"/>
    <n v="156"/>
    <x v="4"/>
    <n v="490846"/>
    <x v="1"/>
    <x v="4"/>
    <n v="188"/>
    <n v="91"/>
    <n v="38004908303"/>
    <x v="2"/>
    <x v="2"/>
  </r>
  <r>
    <n v="1024"/>
    <x v="6"/>
    <s v="Fahad Khan"/>
    <n v="53"/>
    <x v="0"/>
    <x v="0"/>
    <x v="59"/>
    <d v="2023-06-20T00:00:00"/>
    <n v="59"/>
    <x v="3"/>
    <n v="87521"/>
    <x v="0"/>
    <x v="1"/>
    <n v="147"/>
    <n v="95"/>
    <n v="37769924480"/>
    <x v="2"/>
    <x v="2"/>
  </r>
  <r>
    <n v="1025"/>
    <x v="5"/>
    <s v="Ali Raja"/>
    <n v="76"/>
    <x v="0"/>
    <x v="1"/>
    <x v="255"/>
    <d v="2023-06-21T00:00:00"/>
    <n v="26"/>
    <x v="3"/>
    <n v="405665"/>
    <x v="1"/>
    <x v="0"/>
    <n v="175"/>
    <n v="50"/>
    <n v="39166136855"/>
    <x v="3"/>
    <x v="1"/>
  </r>
  <r>
    <n v="1026"/>
    <x v="12"/>
    <s v="Bushra Rizvi"/>
    <n v="51"/>
    <x v="0"/>
    <x v="0"/>
    <x v="84"/>
    <d v="2023-11-21T00:00:00"/>
    <n v="316"/>
    <x v="4"/>
    <n v="494774"/>
    <x v="0"/>
    <x v="5"/>
    <n v="151"/>
    <n v="73"/>
    <n v="36264734660"/>
    <x v="0"/>
    <x v="0"/>
  </r>
  <r>
    <n v="1027"/>
    <x v="1"/>
    <s v="Rabia Farooqi"/>
    <n v="73"/>
    <x v="0"/>
    <x v="1"/>
    <x v="209"/>
    <d v="2023-08-06T00:00:00"/>
    <n v="-165"/>
    <x v="5"/>
    <n v="37001"/>
    <x v="1"/>
    <x v="3"/>
    <n v="187"/>
    <n v="66"/>
    <n v="33531498884"/>
    <x v="0"/>
    <x v="0"/>
  </r>
  <r>
    <n v="1028"/>
    <x v="14"/>
    <s v="Erum Niazi"/>
    <n v="50"/>
    <x v="0"/>
    <x v="1"/>
    <x v="235"/>
    <d v="2023-09-22T00:00:00"/>
    <n v="43"/>
    <x v="1"/>
    <n v="148466"/>
    <x v="1"/>
    <x v="4"/>
    <n v="165"/>
    <n v="59"/>
    <n v="37361210241"/>
    <x v="3"/>
    <x v="1"/>
  </r>
  <r>
    <n v="1029"/>
    <x v="13"/>
    <s v="Iqra Hashmi"/>
    <n v="48"/>
    <x v="0"/>
    <x v="1"/>
    <x v="100"/>
    <d v="2023-12-02T00:00:00"/>
    <n v="-279"/>
    <x v="3"/>
    <n v="290028"/>
    <x v="0"/>
    <x v="1"/>
    <n v="145"/>
    <n v="62"/>
    <n v="34466621031"/>
    <x v="3"/>
    <x v="1"/>
  </r>
  <r>
    <n v="1030"/>
    <x v="0"/>
    <s v="Sara Kazmi"/>
    <n v="44"/>
    <x v="2"/>
    <x v="0"/>
    <x v="115"/>
    <d v="2023-06-24T00:00:00"/>
    <n v="60"/>
    <x v="2"/>
    <n v="365982"/>
    <x v="0"/>
    <x v="7"/>
    <n v="188"/>
    <n v="54"/>
    <n v="32042834421"/>
    <x v="2"/>
    <x v="2"/>
  </r>
  <r>
    <n v="1031"/>
    <x v="8"/>
    <s v="Maryam Chaudhry"/>
    <n v="28"/>
    <x v="3"/>
    <x v="1"/>
    <x v="194"/>
    <d v="2023-08-28T00:00:00"/>
    <n v="33"/>
    <x v="4"/>
    <n v="86001"/>
    <x v="1"/>
    <x v="5"/>
    <n v="192"/>
    <n v="95"/>
    <n v="39828364601"/>
    <x v="6"/>
    <x v="1"/>
  </r>
  <r>
    <n v="1032"/>
    <x v="13"/>
    <s v="Usman Siddiqui"/>
    <n v="15"/>
    <x v="1"/>
    <x v="1"/>
    <x v="213"/>
    <d v="2023-10-01T00:00:00"/>
    <n v="84"/>
    <x v="3"/>
    <n v="361215"/>
    <x v="1"/>
    <x v="3"/>
    <n v="153"/>
    <n v="50"/>
    <n v="32697475991"/>
    <x v="2"/>
    <x v="2"/>
  </r>
  <r>
    <n v="1033"/>
    <x v="3"/>
    <s v="Fatima Raja"/>
    <n v="88"/>
    <x v="0"/>
    <x v="1"/>
    <x v="272"/>
    <d v="2023-11-17T00:00:00"/>
    <n v="180"/>
    <x v="1"/>
    <n v="400785"/>
    <x v="1"/>
    <x v="3"/>
    <n v="154"/>
    <n v="109"/>
    <n v="35124858179"/>
    <x v="0"/>
    <x v="0"/>
  </r>
  <r>
    <n v="1034"/>
    <x v="2"/>
    <s v="Erum Farooqi"/>
    <n v="82"/>
    <x v="0"/>
    <x v="0"/>
    <x v="73"/>
    <d v="2023-09-17T00:00:00"/>
    <n v="25"/>
    <x v="3"/>
    <n v="363754"/>
    <x v="0"/>
    <x v="0"/>
    <n v="178"/>
    <n v="58"/>
    <n v="37024060868"/>
    <x v="2"/>
    <x v="2"/>
  </r>
  <r>
    <n v="1035"/>
    <x v="10"/>
    <s v="Daniyal Sheikh"/>
    <n v="54"/>
    <x v="0"/>
    <x v="0"/>
    <x v="50"/>
    <d v="2023-03-05T00:00:00"/>
    <n v="-63"/>
    <x v="2"/>
    <n v="88706"/>
    <x v="0"/>
    <x v="6"/>
    <n v="158"/>
    <n v="87"/>
    <n v="34503956530"/>
    <x v="0"/>
    <x v="0"/>
  </r>
  <r>
    <n v="1036"/>
    <x v="7"/>
    <s v="Sara Hashmi"/>
    <n v="2"/>
    <x v="4"/>
    <x v="0"/>
    <x v="222"/>
    <d v="2023-05-21T00:00:00"/>
    <n v="-17"/>
    <x v="4"/>
    <n v="418832"/>
    <x v="0"/>
    <x v="0"/>
    <n v="191"/>
    <n v="115"/>
    <n v="37276515120"/>
    <x v="3"/>
    <x v="3"/>
  </r>
  <r>
    <n v="1037"/>
    <x v="13"/>
    <s v="Sana Jafri"/>
    <n v="97"/>
    <x v="0"/>
    <x v="1"/>
    <x v="157"/>
    <d v="2023-08-19T00:00:00"/>
    <n v="102"/>
    <x v="2"/>
    <n v="73487"/>
    <x v="1"/>
    <x v="0"/>
    <n v="183"/>
    <n v="86"/>
    <n v="33203551638"/>
    <x v="3"/>
    <x v="3"/>
  </r>
  <r>
    <n v="1038"/>
    <x v="10"/>
    <s v="Erum Hussain"/>
    <n v="6"/>
    <x v="4"/>
    <x v="0"/>
    <x v="46"/>
    <d v="2023-12-01T00:00:00"/>
    <n v="101"/>
    <x v="2"/>
    <n v="90973"/>
    <x v="0"/>
    <x v="4"/>
    <n v="198"/>
    <n v="64"/>
    <n v="38366048190"/>
    <x v="3"/>
    <x v="3"/>
  </r>
  <r>
    <n v="1039"/>
    <x v="4"/>
    <s v="Ibrahim Butt"/>
    <n v="68"/>
    <x v="0"/>
    <x v="0"/>
    <x v="76"/>
    <d v="2023-06-21T00:00:00"/>
    <n v="151"/>
    <x v="5"/>
    <n v="427397"/>
    <x v="1"/>
    <x v="2"/>
    <n v="177"/>
    <n v="58"/>
    <n v="32694759999"/>
    <x v="3"/>
    <x v="3"/>
  </r>
  <r>
    <n v="1040"/>
    <x v="10"/>
    <s v="Sara Rehman"/>
    <n v="53"/>
    <x v="0"/>
    <x v="1"/>
    <x v="223"/>
    <d v="2023-07-20T00:00:00"/>
    <n v="162"/>
    <x v="0"/>
    <n v="84840"/>
    <x v="0"/>
    <x v="4"/>
    <n v="142"/>
    <n v="47"/>
    <n v="37992674155"/>
    <x v="3"/>
    <x v="3"/>
  </r>
  <r>
    <n v="1041"/>
    <x v="8"/>
    <s v="Hira Rizvi"/>
    <n v="21"/>
    <x v="3"/>
    <x v="0"/>
    <x v="138"/>
    <d v="2023-10-10T00:00:00"/>
    <n v="-90"/>
    <x v="2"/>
    <n v="262056"/>
    <x v="0"/>
    <x v="2"/>
    <n v="166"/>
    <n v="110"/>
    <n v="35736893649"/>
    <x v="0"/>
    <x v="0"/>
  </r>
  <r>
    <n v="1042"/>
    <x v="8"/>
    <s v="Sana Abbasi"/>
    <n v="19"/>
    <x v="3"/>
    <x v="0"/>
    <x v="79"/>
    <d v="2023-08-24T00:00:00"/>
    <n v="230"/>
    <x v="2"/>
    <n v="220287"/>
    <x v="0"/>
    <x v="5"/>
    <n v="188"/>
    <n v="47"/>
    <n v="33362399811"/>
    <x v="3"/>
    <x v="3"/>
  </r>
  <r>
    <n v="1043"/>
    <x v="0"/>
    <s v="Ibrahim Jafri"/>
    <n v="68"/>
    <x v="0"/>
    <x v="1"/>
    <x v="28"/>
    <d v="2023-06-05T00:00:00"/>
    <n v="-76"/>
    <x v="1"/>
    <n v="259839"/>
    <x v="0"/>
    <x v="5"/>
    <n v="196"/>
    <n v="111"/>
    <n v="36937548901"/>
    <x v="0"/>
    <x v="1"/>
  </r>
  <r>
    <n v="1044"/>
    <x v="8"/>
    <s v="Asad Ansari"/>
    <n v="75"/>
    <x v="0"/>
    <x v="0"/>
    <x v="116"/>
    <d v="2023-10-25T00:00:00"/>
    <n v="98"/>
    <x v="3"/>
    <n v="494598"/>
    <x v="0"/>
    <x v="2"/>
    <n v="140"/>
    <n v="77"/>
    <n v="33166166571"/>
    <x v="3"/>
    <x v="3"/>
  </r>
  <r>
    <n v="1045"/>
    <x v="8"/>
    <s v="Noman Rizvi"/>
    <n v="9"/>
    <x v="4"/>
    <x v="0"/>
    <x v="75"/>
    <d v="2023-11-06T00:00:00"/>
    <n v="-267"/>
    <x v="5"/>
    <n v="71095"/>
    <x v="0"/>
    <x v="6"/>
    <n v="177"/>
    <n v="76"/>
    <n v="38333379183"/>
    <x v="4"/>
    <x v="1"/>
  </r>
  <r>
    <n v="1046"/>
    <x v="13"/>
    <s v="Maryam Jafri"/>
    <n v="41"/>
    <x v="2"/>
    <x v="0"/>
    <x v="273"/>
    <d v="2023-09-25T00:00:00"/>
    <n v="130"/>
    <x v="5"/>
    <n v="231103"/>
    <x v="1"/>
    <x v="1"/>
    <n v="182"/>
    <n v="68"/>
    <n v="34435056988"/>
    <x v="5"/>
    <x v="1"/>
  </r>
  <r>
    <n v="1047"/>
    <x v="7"/>
    <s v="Saad Kazmi"/>
    <n v="28"/>
    <x v="3"/>
    <x v="0"/>
    <x v="243"/>
    <d v="2023-10-17T00:00:00"/>
    <n v="205"/>
    <x v="3"/>
    <n v="347901"/>
    <x v="1"/>
    <x v="0"/>
    <n v="167"/>
    <n v="115"/>
    <n v="34730116418"/>
    <x v="0"/>
    <x v="0"/>
  </r>
  <r>
    <n v="1048"/>
    <x v="0"/>
    <s v="Fahad Tariq"/>
    <n v="63"/>
    <x v="0"/>
    <x v="1"/>
    <x v="78"/>
    <d v="2023-07-02T00:00:00"/>
    <n v="18"/>
    <x v="3"/>
    <n v="219278"/>
    <x v="1"/>
    <x v="7"/>
    <n v="149"/>
    <n v="95"/>
    <n v="38581228718"/>
    <x v="3"/>
    <x v="3"/>
  </r>
  <r>
    <n v="1049"/>
    <x v="11"/>
    <s v="Maryam Syed"/>
    <n v="32"/>
    <x v="2"/>
    <x v="1"/>
    <x v="61"/>
    <d v="2023-06-04T00:00:00"/>
    <n v="25"/>
    <x v="4"/>
    <n v="345986"/>
    <x v="0"/>
    <x v="7"/>
    <n v="172"/>
    <n v="98"/>
    <n v="35179083453"/>
    <x v="2"/>
    <x v="2"/>
  </r>
  <r>
    <n v="1050"/>
    <x v="12"/>
    <s v="Saad Butt"/>
    <n v="79"/>
    <x v="0"/>
    <x v="1"/>
    <x v="239"/>
    <d v="2023-12-08T00:00:00"/>
    <n v="-65"/>
    <x v="1"/>
    <n v="450060"/>
    <x v="1"/>
    <x v="7"/>
    <n v="200"/>
    <n v="53"/>
    <n v="35015638609"/>
    <x v="0"/>
    <x v="0"/>
  </r>
  <r>
    <n v="1051"/>
    <x v="10"/>
    <s v="Fatima Butt"/>
    <n v="98"/>
    <x v="0"/>
    <x v="1"/>
    <x v="100"/>
    <d v="2023-10-05T00:00:00"/>
    <n v="-221"/>
    <x v="2"/>
    <n v="276687"/>
    <x v="0"/>
    <x v="1"/>
    <n v="186"/>
    <n v="49"/>
    <n v="39695005307"/>
    <x v="2"/>
    <x v="2"/>
  </r>
  <r>
    <n v="1052"/>
    <x v="10"/>
    <s v="Erum Jafri"/>
    <n v="1"/>
    <x v="4"/>
    <x v="0"/>
    <x v="55"/>
    <d v="2023-06-18T00:00:00"/>
    <n v="-123"/>
    <x v="4"/>
    <n v="338994"/>
    <x v="1"/>
    <x v="7"/>
    <n v="167"/>
    <n v="105"/>
    <n v="36600305687"/>
    <x v="2"/>
    <x v="2"/>
  </r>
  <r>
    <n v="1053"/>
    <x v="1"/>
    <s v="Daniyal Kazmi"/>
    <n v="78"/>
    <x v="0"/>
    <x v="1"/>
    <x v="96"/>
    <d v="2023-04-12T00:00:00"/>
    <n v="-25"/>
    <x v="0"/>
    <n v="269715"/>
    <x v="0"/>
    <x v="3"/>
    <n v="179"/>
    <n v="43"/>
    <n v="38856575022"/>
    <x v="0"/>
    <x v="0"/>
  </r>
  <r>
    <n v="1054"/>
    <x v="3"/>
    <s v="Sana Ansari"/>
    <n v="29"/>
    <x v="3"/>
    <x v="0"/>
    <x v="162"/>
    <d v="2023-09-25T00:00:00"/>
    <n v="147"/>
    <x v="2"/>
    <n v="438301"/>
    <x v="0"/>
    <x v="5"/>
    <n v="172"/>
    <n v="106"/>
    <n v="37722272895"/>
    <x v="0"/>
    <x v="0"/>
  </r>
  <r>
    <n v="1055"/>
    <x v="2"/>
    <s v="Fatima Chaudhry"/>
    <n v="57"/>
    <x v="0"/>
    <x v="1"/>
    <x v="91"/>
    <d v="2023-06-10T00:00:00"/>
    <n v="102"/>
    <x v="4"/>
    <n v="167201"/>
    <x v="1"/>
    <x v="5"/>
    <n v="200"/>
    <n v="42"/>
    <n v="38299278403"/>
    <x v="6"/>
    <x v="1"/>
  </r>
  <r>
    <n v="1056"/>
    <x v="5"/>
    <s v="Erum Farooqi"/>
    <n v="77"/>
    <x v="0"/>
    <x v="0"/>
    <x v="177"/>
    <d v="2023-07-11T00:00:00"/>
    <n v="145"/>
    <x v="2"/>
    <n v="160951"/>
    <x v="0"/>
    <x v="2"/>
    <n v="164"/>
    <n v="73"/>
    <n v="31212683455"/>
    <x v="2"/>
    <x v="2"/>
  </r>
  <r>
    <n v="1057"/>
    <x v="0"/>
    <s v="Ibrahim Butt"/>
    <n v="58"/>
    <x v="0"/>
    <x v="0"/>
    <x v="0"/>
    <d v="2023-06-23T00:00:00"/>
    <n v="90"/>
    <x v="0"/>
    <n v="88853"/>
    <x v="0"/>
    <x v="7"/>
    <n v="169"/>
    <n v="73"/>
    <n v="31862489740"/>
    <x v="2"/>
    <x v="2"/>
  </r>
  <r>
    <n v="1058"/>
    <x v="7"/>
    <s v="Hira Ashraf"/>
    <n v="1"/>
    <x v="4"/>
    <x v="1"/>
    <x v="188"/>
    <d v="2023-03-14T00:00:00"/>
    <n v="-46"/>
    <x v="0"/>
    <n v="256564"/>
    <x v="0"/>
    <x v="7"/>
    <n v="155"/>
    <n v="49"/>
    <n v="34033759535"/>
    <x v="3"/>
    <x v="3"/>
  </r>
  <r>
    <n v="1059"/>
    <x v="13"/>
    <s v="Aisha Malik"/>
    <n v="35"/>
    <x v="2"/>
    <x v="0"/>
    <x v="90"/>
    <d v="2023-03-12T00:00:00"/>
    <n v="-20"/>
    <x v="3"/>
    <n v="230656"/>
    <x v="0"/>
    <x v="4"/>
    <n v="146"/>
    <n v="120"/>
    <n v="38446082717"/>
    <x v="7"/>
    <x v="1"/>
  </r>
  <r>
    <n v="1060"/>
    <x v="1"/>
    <s v="Aisha Ashraf"/>
    <n v="18"/>
    <x v="1"/>
    <x v="1"/>
    <x v="30"/>
    <d v="2023-06-15T00:00:00"/>
    <n v="41"/>
    <x v="0"/>
    <n v="169901"/>
    <x v="0"/>
    <x v="1"/>
    <n v="142"/>
    <n v="111"/>
    <n v="35760030962"/>
    <x v="3"/>
    <x v="3"/>
  </r>
  <r>
    <n v="1061"/>
    <x v="2"/>
    <s v="Fahad Raja"/>
    <n v="81"/>
    <x v="0"/>
    <x v="1"/>
    <x v="73"/>
    <d v="2023-10-13T00:00:00"/>
    <n v="51"/>
    <x v="0"/>
    <n v="495363"/>
    <x v="0"/>
    <x v="1"/>
    <n v="189"/>
    <n v="64"/>
    <n v="31440777488"/>
    <x v="3"/>
    <x v="3"/>
  </r>
  <r>
    <n v="1062"/>
    <x v="14"/>
    <s v="Sara Gilani"/>
    <n v="23"/>
    <x v="3"/>
    <x v="0"/>
    <x v="245"/>
    <d v="2023-12-19T00:00:00"/>
    <n v="62"/>
    <x v="1"/>
    <n v="222626"/>
    <x v="1"/>
    <x v="0"/>
    <n v="200"/>
    <n v="71"/>
    <n v="31925837864"/>
    <x v="0"/>
    <x v="1"/>
  </r>
  <r>
    <n v="1063"/>
    <x v="1"/>
    <s v="Fatima Farooqi"/>
    <n v="97"/>
    <x v="0"/>
    <x v="1"/>
    <x v="65"/>
    <d v="2023-11-28T00:00:00"/>
    <n v="278"/>
    <x v="2"/>
    <n v="32209"/>
    <x v="1"/>
    <x v="7"/>
    <n v="182"/>
    <n v="73"/>
    <n v="32099953195"/>
    <x v="2"/>
    <x v="2"/>
  </r>
  <r>
    <n v="1064"/>
    <x v="12"/>
    <s v="Ibrahim Jafri"/>
    <n v="34"/>
    <x v="2"/>
    <x v="0"/>
    <x v="101"/>
    <d v="2023-08-18T00:00:00"/>
    <n v="156"/>
    <x v="3"/>
    <n v="299454"/>
    <x v="0"/>
    <x v="5"/>
    <n v="165"/>
    <n v="44"/>
    <n v="36746307644"/>
    <x v="0"/>
    <x v="0"/>
  </r>
  <r>
    <n v="1065"/>
    <x v="3"/>
    <s v="Usman Butt"/>
    <n v="19"/>
    <x v="3"/>
    <x v="1"/>
    <x v="86"/>
    <d v="2023-11-19T00:00:00"/>
    <n v="321"/>
    <x v="4"/>
    <n v="128522"/>
    <x v="1"/>
    <x v="0"/>
    <n v="190"/>
    <n v="100"/>
    <n v="38784986013"/>
    <x v="3"/>
    <x v="3"/>
  </r>
  <r>
    <n v="1066"/>
    <x v="4"/>
    <s v="Asad Rizvi"/>
    <n v="89"/>
    <x v="0"/>
    <x v="0"/>
    <x v="85"/>
    <d v="2023-05-28T00:00:00"/>
    <n v="41"/>
    <x v="5"/>
    <n v="218536"/>
    <x v="0"/>
    <x v="6"/>
    <n v="191"/>
    <n v="61"/>
    <n v="34090169137"/>
    <x v="0"/>
    <x v="0"/>
  </r>
  <r>
    <n v="1067"/>
    <x v="12"/>
    <s v="Bushra Butt"/>
    <n v="37"/>
    <x v="2"/>
    <x v="1"/>
    <x v="226"/>
    <d v="2023-09-17T00:00:00"/>
    <n v="-12"/>
    <x v="0"/>
    <n v="161960"/>
    <x v="1"/>
    <x v="4"/>
    <n v="190"/>
    <n v="76"/>
    <n v="34590021267"/>
    <x v="0"/>
    <x v="0"/>
  </r>
  <r>
    <n v="1068"/>
    <x v="3"/>
    <s v="Erum Tariq"/>
    <n v="21"/>
    <x v="3"/>
    <x v="0"/>
    <x v="209"/>
    <d v="2023-03-26T00:00:00"/>
    <n v="-32"/>
    <x v="3"/>
    <n v="160184"/>
    <x v="1"/>
    <x v="6"/>
    <n v="181"/>
    <n v="94"/>
    <n v="37534963291"/>
    <x v="2"/>
    <x v="1"/>
  </r>
  <r>
    <n v="1069"/>
    <x v="8"/>
    <s v="Ali Siddiqui"/>
    <n v="91"/>
    <x v="0"/>
    <x v="1"/>
    <x v="11"/>
    <d v="2023-08-08T00:00:00"/>
    <n v="-63"/>
    <x v="1"/>
    <n v="133916"/>
    <x v="0"/>
    <x v="3"/>
    <n v="157"/>
    <n v="71"/>
    <n v="37449647099"/>
    <x v="3"/>
    <x v="3"/>
  </r>
  <r>
    <n v="1070"/>
    <x v="3"/>
    <s v="Hira Hussain"/>
    <n v="3"/>
    <x v="4"/>
    <x v="1"/>
    <x v="151"/>
    <d v="2023-12-27T00:00:00"/>
    <n v="-111"/>
    <x v="5"/>
    <n v="142488"/>
    <x v="1"/>
    <x v="5"/>
    <n v="198"/>
    <n v="61"/>
    <n v="39886339093"/>
    <x v="0"/>
    <x v="0"/>
  </r>
  <r>
    <n v="1071"/>
    <x v="13"/>
    <s v="Iqra Siddiqui"/>
    <n v="12"/>
    <x v="4"/>
    <x v="1"/>
    <x v="203"/>
    <d v="2023-08-22T00:00:00"/>
    <n v="-136"/>
    <x v="0"/>
    <n v="499226"/>
    <x v="1"/>
    <x v="2"/>
    <n v="191"/>
    <n v="56"/>
    <n v="32891319082"/>
    <x v="2"/>
    <x v="2"/>
  </r>
  <r>
    <n v="1072"/>
    <x v="1"/>
    <s v="Sadia Chaudhry"/>
    <n v="58"/>
    <x v="0"/>
    <x v="1"/>
    <x v="168"/>
    <d v="2023-07-06T00:00:00"/>
    <n v="5"/>
    <x v="4"/>
    <n v="376591"/>
    <x v="1"/>
    <x v="2"/>
    <n v="156"/>
    <n v="46"/>
    <n v="36049202451"/>
    <x v="3"/>
    <x v="3"/>
  </r>
  <r>
    <n v="1073"/>
    <x v="3"/>
    <s v="Ahmed Rehman"/>
    <n v="3"/>
    <x v="4"/>
    <x v="1"/>
    <x v="128"/>
    <d v="2023-05-09T00:00:00"/>
    <n v="11"/>
    <x v="2"/>
    <n v="283133"/>
    <x v="0"/>
    <x v="5"/>
    <n v="173"/>
    <n v="69"/>
    <n v="31249707378"/>
    <x v="3"/>
    <x v="3"/>
  </r>
  <r>
    <n v="1074"/>
    <x v="6"/>
    <s v="Sadia Ashraf"/>
    <n v="34"/>
    <x v="2"/>
    <x v="0"/>
    <x v="31"/>
    <d v="2023-03-11T00:00:00"/>
    <n v="67"/>
    <x v="0"/>
    <n v="70584"/>
    <x v="1"/>
    <x v="6"/>
    <n v="193"/>
    <n v="69"/>
    <n v="34505471858"/>
    <x v="3"/>
    <x v="3"/>
  </r>
  <r>
    <n v="1075"/>
    <x v="5"/>
    <s v="Mahnoor Shah"/>
    <n v="20"/>
    <x v="3"/>
    <x v="0"/>
    <x v="65"/>
    <d v="2023-04-11T00:00:00"/>
    <n v="47"/>
    <x v="1"/>
    <n v="77565"/>
    <x v="1"/>
    <x v="2"/>
    <n v="183"/>
    <n v="103"/>
    <n v="31194405336"/>
    <x v="3"/>
    <x v="3"/>
  </r>
  <r>
    <n v="1076"/>
    <x v="3"/>
    <s v="Bushra Siddiqui"/>
    <n v="71"/>
    <x v="0"/>
    <x v="1"/>
    <x v="61"/>
    <d v="2023-06-02T00:00:00"/>
    <n v="23"/>
    <x v="0"/>
    <n v="428877"/>
    <x v="1"/>
    <x v="1"/>
    <n v="173"/>
    <n v="43"/>
    <n v="31771772560"/>
    <x v="2"/>
    <x v="2"/>
  </r>
  <r>
    <n v="1077"/>
    <x v="4"/>
    <s v="Usman Abbasi"/>
    <n v="37"/>
    <x v="2"/>
    <x v="0"/>
    <x v="55"/>
    <d v="2023-02-22T00:00:00"/>
    <n v="-7"/>
    <x v="2"/>
    <n v="43090"/>
    <x v="1"/>
    <x v="2"/>
    <n v="169"/>
    <n v="64"/>
    <n v="37082292765"/>
    <x v="2"/>
    <x v="2"/>
  </r>
  <r>
    <n v="1078"/>
    <x v="11"/>
    <s v="Noman Hashmi"/>
    <n v="11"/>
    <x v="4"/>
    <x v="0"/>
    <x v="81"/>
    <d v="2023-11-02T00:00:00"/>
    <n v="78"/>
    <x v="4"/>
    <n v="485176"/>
    <x v="0"/>
    <x v="0"/>
    <n v="194"/>
    <n v="43"/>
    <n v="36771548597"/>
    <x v="3"/>
    <x v="3"/>
  </r>
  <r>
    <n v="1079"/>
    <x v="12"/>
    <s v="Sana Zahid"/>
    <n v="79"/>
    <x v="0"/>
    <x v="0"/>
    <x v="90"/>
    <d v="2023-05-22T00:00:00"/>
    <n v="-91"/>
    <x v="3"/>
    <n v="300019"/>
    <x v="1"/>
    <x v="5"/>
    <n v="198"/>
    <n v="60"/>
    <n v="36936528305"/>
    <x v="3"/>
    <x v="3"/>
  </r>
  <r>
    <n v="1080"/>
    <x v="5"/>
    <s v="Daniyal Sheikh"/>
    <n v="1"/>
    <x v="4"/>
    <x v="0"/>
    <x v="107"/>
    <d v="2023-09-26T00:00:00"/>
    <n v="-258"/>
    <x v="0"/>
    <n v="268702"/>
    <x v="1"/>
    <x v="0"/>
    <n v="147"/>
    <n v="40"/>
    <n v="39293154975"/>
    <x v="2"/>
    <x v="2"/>
  </r>
  <r>
    <n v="1081"/>
    <x v="1"/>
    <s v="Rabia Syed"/>
    <n v="58"/>
    <x v="0"/>
    <x v="0"/>
    <x v="124"/>
    <d v="2023-08-14T00:00:00"/>
    <n v="5"/>
    <x v="5"/>
    <n v="484873"/>
    <x v="0"/>
    <x v="4"/>
    <n v="187"/>
    <n v="77"/>
    <n v="33782221714"/>
    <x v="3"/>
    <x v="3"/>
  </r>
  <r>
    <n v="1082"/>
    <x v="3"/>
    <s v="Fatima Zahid"/>
    <n v="87"/>
    <x v="0"/>
    <x v="1"/>
    <x v="93"/>
    <d v="2023-07-17T00:00:00"/>
    <n v="-128"/>
    <x v="3"/>
    <n v="462786"/>
    <x v="0"/>
    <x v="3"/>
    <n v="161"/>
    <n v="45"/>
    <n v="36272859916"/>
    <x v="0"/>
    <x v="0"/>
  </r>
  <r>
    <n v="1083"/>
    <x v="8"/>
    <s v="Sara Butt"/>
    <n v="78"/>
    <x v="0"/>
    <x v="0"/>
    <x v="230"/>
    <d v="2023-10-04T00:00:00"/>
    <n v="51"/>
    <x v="0"/>
    <n v="492580"/>
    <x v="0"/>
    <x v="6"/>
    <n v="145"/>
    <n v="78"/>
    <n v="38679161795"/>
    <x v="2"/>
    <x v="2"/>
  </r>
  <r>
    <n v="1084"/>
    <x v="0"/>
    <s v="Ibrahim Sheikh"/>
    <n v="61"/>
    <x v="0"/>
    <x v="0"/>
    <x v="30"/>
    <d v="2023-08-12T00:00:00"/>
    <n v="-99"/>
    <x v="5"/>
    <n v="479315"/>
    <x v="0"/>
    <x v="0"/>
    <n v="174"/>
    <n v="40"/>
    <n v="31955229773"/>
    <x v="2"/>
    <x v="2"/>
  </r>
  <r>
    <n v="1085"/>
    <x v="1"/>
    <s v="Sara Farooqi"/>
    <n v="84"/>
    <x v="0"/>
    <x v="0"/>
    <x v="189"/>
    <d v="2023-09-26T00:00:00"/>
    <n v="-7"/>
    <x v="3"/>
    <n v="71532"/>
    <x v="0"/>
    <x v="7"/>
    <n v="195"/>
    <n v="51"/>
    <n v="32814958861"/>
    <x v="2"/>
    <x v="2"/>
  </r>
  <r>
    <n v="1086"/>
    <x v="13"/>
    <s v="Hassan Kazmi"/>
    <n v="51"/>
    <x v="0"/>
    <x v="0"/>
    <x v="229"/>
    <d v="2023-09-09T00:00:00"/>
    <n v="-202"/>
    <x v="1"/>
    <n v="87993"/>
    <x v="0"/>
    <x v="5"/>
    <n v="172"/>
    <n v="96"/>
    <n v="33585090318"/>
    <x v="3"/>
    <x v="3"/>
  </r>
  <r>
    <n v="1087"/>
    <x v="14"/>
    <s v="Junaid Syed"/>
    <n v="30"/>
    <x v="3"/>
    <x v="0"/>
    <x v="237"/>
    <d v="2023-05-26T00:00:00"/>
    <n v="90"/>
    <x v="3"/>
    <n v="374003"/>
    <x v="0"/>
    <x v="4"/>
    <n v="160"/>
    <n v="57"/>
    <n v="37860839723"/>
    <x v="3"/>
    <x v="3"/>
  </r>
  <r>
    <n v="1088"/>
    <x v="6"/>
    <s v="Ahmed Niazi"/>
    <n v="62"/>
    <x v="0"/>
    <x v="0"/>
    <x v="156"/>
    <d v="2023-07-19T00:00:00"/>
    <n v="9"/>
    <x v="5"/>
    <n v="79435"/>
    <x v="1"/>
    <x v="7"/>
    <n v="199"/>
    <n v="101"/>
    <n v="37036011235"/>
    <x v="1"/>
    <x v="1"/>
  </r>
  <r>
    <n v="1089"/>
    <x v="0"/>
    <s v="Junaid Hashmi"/>
    <n v="74"/>
    <x v="0"/>
    <x v="1"/>
    <x v="175"/>
    <d v="2023-08-13T00:00:00"/>
    <n v="-54"/>
    <x v="0"/>
    <n v="134353"/>
    <x v="1"/>
    <x v="4"/>
    <n v="195"/>
    <n v="89"/>
    <n v="39711637039"/>
    <x v="3"/>
    <x v="1"/>
  </r>
  <r>
    <n v="1090"/>
    <x v="0"/>
    <s v="Iqra Hashmi"/>
    <n v="89"/>
    <x v="0"/>
    <x v="0"/>
    <x v="274"/>
    <d v="2023-12-22T00:00:00"/>
    <n v="5"/>
    <x v="1"/>
    <n v="209674"/>
    <x v="1"/>
    <x v="1"/>
    <n v="160"/>
    <n v="94"/>
    <n v="32969594217"/>
    <x v="3"/>
    <x v="3"/>
  </r>
  <r>
    <n v="1091"/>
    <x v="9"/>
    <s v="Iqra Abbasi"/>
    <n v="52"/>
    <x v="0"/>
    <x v="0"/>
    <x v="250"/>
    <d v="2023-11-26T00:00:00"/>
    <n v="-73"/>
    <x v="5"/>
    <n v="55562"/>
    <x v="0"/>
    <x v="3"/>
    <n v="184"/>
    <n v="88"/>
    <n v="39110437097"/>
    <x v="2"/>
    <x v="2"/>
  </r>
  <r>
    <n v="1092"/>
    <x v="10"/>
    <s v="Ibrahim Tariq"/>
    <n v="41"/>
    <x v="2"/>
    <x v="0"/>
    <x v="0"/>
    <d v="2023-08-11T00:00:00"/>
    <n v="-139"/>
    <x v="1"/>
    <n v="76852"/>
    <x v="0"/>
    <x v="3"/>
    <n v="151"/>
    <n v="87"/>
    <n v="39357168862"/>
    <x v="2"/>
    <x v="2"/>
  </r>
  <r>
    <n v="1093"/>
    <x v="2"/>
    <s v="Erum Shah"/>
    <n v="81"/>
    <x v="0"/>
    <x v="1"/>
    <x v="237"/>
    <d v="2023-10-06T00:00:00"/>
    <n v="-223"/>
    <x v="4"/>
    <n v="196526"/>
    <x v="0"/>
    <x v="5"/>
    <n v="177"/>
    <n v="74"/>
    <n v="33284531588"/>
    <x v="0"/>
    <x v="0"/>
  </r>
  <r>
    <n v="1094"/>
    <x v="1"/>
    <s v="Sadia Tariq"/>
    <n v="89"/>
    <x v="0"/>
    <x v="1"/>
    <x v="206"/>
    <d v="2023-09-06T00:00:00"/>
    <n v="-136"/>
    <x v="3"/>
    <n v="148372"/>
    <x v="0"/>
    <x v="2"/>
    <n v="145"/>
    <n v="111"/>
    <n v="31918611669"/>
    <x v="2"/>
    <x v="2"/>
  </r>
  <r>
    <n v="1095"/>
    <x v="4"/>
    <s v="Ahmed Niazi"/>
    <n v="58"/>
    <x v="0"/>
    <x v="0"/>
    <x v="72"/>
    <d v="2023-12-13T00:00:00"/>
    <n v="-50"/>
    <x v="4"/>
    <n v="363868"/>
    <x v="0"/>
    <x v="4"/>
    <n v="162"/>
    <n v="72"/>
    <n v="32920576563"/>
    <x v="3"/>
    <x v="1"/>
  </r>
  <r>
    <n v="1096"/>
    <x v="14"/>
    <s v="Rabia Ashraf"/>
    <n v="61"/>
    <x v="0"/>
    <x v="0"/>
    <x v="141"/>
    <d v="2023-06-11T00:00:00"/>
    <n v="-95"/>
    <x v="4"/>
    <n v="51472"/>
    <x v="1"/>
    <x v="7"/>
    <n v="194"/>
    <n v="75"/>
    <n v="39979547729"/>
    <x v="0"/>
    <x v="0"/>
  </r>
  <r>
    <n v="1097"/>
    <x v="14"/>
    <s v="Hassan Ansari"/>
    <n v="33"/>
    <x v="2"/>
    <x v="0"/>
    <x v="85"/>
    <d v="2023-06-04T00:00:00"/>
    <n v="48"/>
    <x v="0"/>
    <n v="33012"/>
    <x v="0"/>
    <x v="3"/>
    <n v="162"/>
    <n v="61"/>
    <n v="37430106409"/>
    <x v="3"/>
    <x v="3"/>
  </r>
  <r>
    <n v="1098"/>
    <x v="14"/>
    <s v="Aisha Tariq"/>
    <n v="73"/>
    <x v="0"/>
    <x v="1"/>
    <x v="71"/>
    <d v="2023-12-27T00:00:00"/>
    <n v="-155"/>
    <x v="0"/>
    <n v="243080"/>
    <x v="1"/>
    <x v="3"/>
    <n v="172"/>
    <n v="120"/>
    <n v="36511228858"/>
    <x v="4"/>
    <x v="1"/>
  </r>
  <r>
    <n v="1099"/>
    <x v="0"/>
    <s v="Aisha Rehman"/>
    <n v="63"/>
    <x v="0"/>
    <x v="0"/>
    <x v="188"/>
    <d v="2023-07-26T00:00:00"/>
    <n v="-180"/>
    <x v="0"/>
    <n v="11180"/>
    <x v="0"/>
    <x v="1"/>
    <n v="193"/>
    <n v="83"/>
    <n v="33833204547"/>
    <x v="2"/>
    <x v="2"/>
  </r>
  <r>
    <n v="1100"/>
    <x v="13"/>
    <s v="Noman Raja"/>
    <n v="38"/>
    <x v="2"/>
    <x v="1"/>
    <x v="187"/>
    <d v="2023-08-06T00:00:00"/>
    <n v="-198"/>
    <x v="0"/>
    <n v="123633"/>
    <x v="0"/>
    <x v="1"/>
    <n v="170"/>
    <n v="84"/>
    <n v="35956040379"/>
    <x v="3"/>
    <x v="3"/>
  </r>
  <r>
    <n v="1101"/>
    <x v="13"/>
    <s v="Ibrahim Shah"/>
    <n v="100"/>
    <x v="0"/>
    <x v="1"/>
    <x v="243"/>
    <d v="2023-11-14T00:00:00"/>
    <n v="233"/>
    <x v="4"/>
    <n v="48975"/>
    <x v="0"/>
    <x v="1"/>
    <n v="143"/>
    <n v="70"/>
    <n v="33711086482"/>
    <x v="2"/>
    <x v="1"/>
  </r>
  <r>
    <n v="1102"/>
    <x v="11"/>
    <s v="Iqra Farooqi"/>
    <n v="79"/>
    <x v="0"/>
    <x v="0"/>
    <x v="187"/>
    <d v="2023-02-04T00:00:00"/>
    <n v="15"/>
    <x v="2"/>
    <n v="254511"/>
    <x v="0"/>
    <x v="4"/>
    <n v="174"/>
    <n v="111"/>
    <n v="39915679480"/>
    <x v="3"/>
    <x v="3"/>
  </r>
  <r>
    <n v="1103"/>
    <x v="0"/>
    <s v="Mahnoor Khan"/>
    <n v="48"/>
    <x v="0"/>
    <x v="0"/>
    <x v="31"/>
    <d v="2023-10-10T00:00:00"/>
    <n v="-280"/>
    <x v="2"/>
    <n v="140714"/>
    <x v="0"/>
    <x v="0"/>
    <n v="189"/>
    <n v="103"/>
    <n v="36882936614"/>
    <x v="2"/>
    <x v="2"/>
  </r>
  <r>
    <n v="1104"/>
    <x v="12"/>
    <s v="Aisha Khan"/>
    <n v="86"/>
    <x v="0"/>
    <x v="1"/>
    <x v="75"/>
    <d v="2023-04-19T00:00:00"/>
    <n v="-66"/>
    <x v="5"/>
    <n v="437028"/>
    <x v="1"/>
    <x v="6"/>
    <n v="175"/>
    <n v="79"/>
    <n v="39059456450"/>
    <x v="3"/>
    <x v="3"/>
  </r>
  <r>
    <n v="1105"/>
    <x v="3"/>
    <s v="Amina Butt"/>
    <n v="5"/>
    <x v="4"/>
    <x v="0"/>
    <x v="14"/>
    <d v="2023-12-22T00:00:00"/>
    <n v="124"/>
    <x v="0"/>
    <n v="292877"/>
    <x v="1"/>
    <x v="6"/>
    <n v="186"/>
    <n v="111"/>
    <n v="38551899293"/>
    <x v="2"/>
    <x v="2"/>
  </r>
  <r>
    <n v="1106"/>
    <x v="12"/>
    <s v="Aisha Jafri"/>
    <n v="26"/>
    <x v="3"/>
    <x v="1"/>
    <x v="59"/>
    <d v="2023-10-26T00:00:00"/>
    <n v="187"/>
    <x v="1"/>
    <n v="129284"/>
    <x v="1"/>
    <x v="0"/>
    <n v="179"/>
    <n v="57"/>
    <n v="39449123501"/>
    <x v="5"/>
    <x v="1"/>
  </r>
  <r>
    <n v="1107"/>
    <x v="4"/>
    <s v="Sara Zahid"/>
    <n v="58"/>
    <x v="0"/>
    <x v="1"/>
    <x v="241"/>
    <d v="2023-08-16T00:00:00"/>
    <n v="24"/>
    <x v="5"/>
    <n v="291088"/>
    <x v="0"/>
    <x v="7"/>
    <n v="184"/>
    <n v="118"/>
    <n v="36774900878"/>
    <x v="0"/>
    <x v="1"/>
  </r>
  <r>
    <n v="1108"/>
    <x v="11"/>
    <s v="Junaid Malik"/>
    <n v="10"/>
    <x v="4"/>
    <x v="0"/>
    <x v="139"/>
    <d v="2023-10-11T00:00:00"/>
    <n v="185"/>
    <x v="5"/>
    <n v="307835"/>
    <x v="1"/>
    <x v="7"/>
    <n v="146"/>
    <n v="93"/>
    <n v="34726735931"/>
    <x v="5"/>
    <x v="1"/>
  </r>
  <r>
    <n v="1109"/>
    <x v="7"/>
    <s v="Bushra Ansari"/>
    <n v="97"/>
    <x v="0"/>
    <x v="0"/>
    <x v="29"/>
    <d v="2023-10-11T00:00:00"/>
    <n v="129"/>
    <x v="3"/>
    <n v="315624"/>
    <x v="0"/>
    <x v="6"/>
    <n v="171"/>
    <n v="60"/>
    <n v="38760121917"/>
    <x v="0"/>
    <x v="0"/>
  </r>
  <r>
    <n v="1110"/>
    <x v="11"/>
    <s v="Sana Rehman"/>
    <n v="88"/>
    <x v="0"/>
    <x v="0"/>
    <x v="242"/>
    <d v="2023-07-20T00:00:00"/>
    <n v="15"/>
    <x v="1"/>
    <n v="320664"/>
    <x v="1"/>
    <x v="0"/>
    <n v="142"/>
    <n v="46"/>
    <n v="31815043632"/>
    <x v="6"/>
    <x v="1"/>
  </r>
  <r>
    <n v="1111"/>
    <x v="10"/>
    <s v="Hassan Malik"/>
    <n v="22"/>
    <x v="3"/>
    <x v="0"/>
    <x v="16"/>
    <d v="2023-07-09T00:00:00"/>
    <n v="-38"/>
    <x v="4"/>
    <n v="55562"/>
    <x v="1"/>
    <x v="7"/>
    <n v="196"/>
    <n v="50"/>
    <n v="33659341802"/>
    <x v="1"/>
    <x v="1"/>
  </r>
  <r>
    <n v="1112"/>
    <x v="8"/>
    <s v="Erum Malik"/>
    <n v="84"/>
    <x v="0"/>
    <x v="0"/>
    <x v="225"/>
    <d v="2023-06-07T00:00:00"/>
    <n v="-135"/>
    <x v="1"/>
    <n v="155214"/>
    <x v="0"/>
    <x v="7"/>
    <n v="176"/>
    <n v="40"/>
    <n v="38436414661"/>
    <x v="0"/>
    <x v="0"/>
  </r>
  <r>
    <n v="1113"/>
    <x v="0"/>
    <s v="Hira Niazi"/>
    <n v="45"/>
    <x v="2"/>
    <x v="1"/>
    <x v="216"/>
    <d v="2023-09-22T00:00:00"/>
    <n v="-142"/>
    <x v="5"/>
    <n v="421952"/>
    <x v="0"/>
    <x v="5"/>
    <n v="178"/>
    <n v="49"/>
    <n v="34651396054"/>
    <x v="0"/>
    <x v="0"/>
  </r>
  <r>
    <n v="1114"/>
    <x v="3"/>
    <s v="Sara Tariq"/>
    <n v="55"/>
    <x v="0"/>
    <x v="1"/>
    <x v="43"/>
    <d v="2023-10-06T00:00:00"/>
    <n v="49"/>
    <x v="2"/>
    <n v="454746"/>
    <x v="1"/>
    <x v="2"/>
    <n v="165"/>
    <n v="103"/>
    <n v="36159127688"/>
    <x v="2"/>
    <x v="2"/>
  </r>
  <r>
    <n v="1115"/>
    <x v="13"/>
    <s v="Fatima Farooqi"/>
    <n v="59"/>
    <x v="0"/>
    <x v="1"/>
    <x v="35"/>
    <d v="2023-12-14T00:00:00"/>
    <n v="-156"/>
    <x v="0"/>
    <n v="496501"/>
    <x v="0"/>
    <x v="0"/>
    <n v="196"/>
    <n v="113"/>
    <n v="36303490714"/>
    <x v="3"/>
    <x v="3"/>
  </r>
  <r>
    <n v="1116"/>
    <x v="4"/>
    <s v="Hira Hashmi"/>
    <n v="37"/>
    <x v="2"/>
    <x v="1"/>
    <x v="176"/>
    <d v="2023-06-08T00:00:00"/>
    <n v="5"/>
    <x v="4"/>
    <n v="284167"/>
    <x v="0"/>
    <x v="7"/>
    <n v="182"/>
    <n v="107"/>
    <n v="34304359660"/>
    <x v="2"/>
    <x v="2"/>
  </r>
  <r>
    <n v="1117"/>
    <x v="0"/>
    <s v="Hira Rizvi"/>
    <n v="15"/>
    <x v="1"/>
    <x v="1"/>
    <x v="136"/>
    <d v="2023-12-03T00:00:00"/>
    <n v="-259"/>
    <x v="0"/>
    <n v="75991"/>
    <x v="1"/>
    <x v="0"/>
    <n v="141"/>
    <n v="77"/>
    <n v="38334159047"/>
    <x v="0"/>
    <x v="0"/>
  </r>
  <r>
    <n v="1118"/>
    <x v="12"/>
    <s v="Saad Gilani"/>
    <n v="79"/>
    <x v="0"/>
    <x v="1"/>
    <x v="185"/>
    <d v="2023-12-09T00:00:00"/>
    <n v="211"/>
    <x v="5"/>
    <n v="19857"/>
    <x v="1"/>
    <x v="7"/>
    <n v="185"/>
    <n v="94"/>
    <n v="34009776624"/>
    <x v="0"/>
    <x v="0"/>
  </r>
  <r>
    <n v="1119"/>
    <x v="11"/>
    <s v="Hassan Malik"/>
    <n v="16"/>
    <x v="1"/>
    <x v="1"/>
    <x v="177"/>
    <d v="2023-03-07T00:00:00"/>
    <n v="19"/>
    <x v="3"/>
    <n v="420942"/>
    <x v="1"/>
    <x v="5"/>
    <n v="180"/>
    <n v="112"/>
    <n v="31631649274"/>
    <x v="5"/>
    <x v="1"/>
  </r>
  <r>
    <n v="1120"/>
    <x v="14"/>
    <s v="Ahmed Chaudhry"/>
    <n v="30"/>
    <x v="3"/>
    <x v="0"/>
    <x v="96"/>
    <d v="2023-05-25T00:00:00"/>
    <n v="68"/>
    <x v="0"/>
    <n v="110161"/>
    <x v="1"/>
    <x v="3"/>
    <n v="173"/>
    <n v="93"/>
    <n v="36090352185"/>
    <x v="0"/>
    <x v="0"/>
  </r>
  <r>
    <n v="1121"/>
    <x v="0"/>
    <s v="Daniyal Zahid"/>
    <n v="74"/>
    <x v="0"/>
    <x v="0"/>
    <x v="146"/>
    <d v="2023-12-13T00:00:00"/>
    <n v="282"/>
    <x v="4"/>
    <n v="227027"/>
    <x v="1"/>
    <x v="3"/>
    <n v="147"/>
    <n v="46"/>
    <n v="37007225249"/>
    <x v="3"/>
    <x v="3"/>
  </r>
  <r>
    <n v="1122"/>
    <x v="13"/>
    <s v="Iqra Hussain"/>
    <n v="85"/>
    <x v="0"/>
    <x v="0"/>
    <x v="167"/>
    <d v="2023-05-02T00:00:00"/>
    <n v="-59"/>
    <x v="0"/>
    <n v="254782"/>
    <x v="1"/>
    <x v="2"/>
    <n v="199"/>
    <n v="69"/>
    <n v="33706673827"/>
    <x v="0"/>
    <x v="0"/>
  </r>
  <r>
    <n v="1123"/>
    <x v="9"/>
    <s v="Aisha Tariq"/>
    <n v="33"/>
    <x v="2"/>
    <x v="1"/>
    <x v="38"/>
    <d v="2023-10-13T00:00:00"/>
    <n v="144"/>
    <x v="2"/>
    <n v="97558"/>
    <x v="0"/>
    <x v="5"/>
    <n v="179"/>
    <n v="115"/>
    <n v="36996008114"/>
    <x v="0"/>
    <x v="1"/>
  </r>
  <r>
    <n v="1124"/>
    <x v="10"/>
    <s v="Hira Zahid"/>
    <n v="30"/>
    <x v="3"/>
    <x v="0"/>
    <x v="157"/>
    <d v="2023-11-26T00:00:00"/>
    <n v="201"/>
    <x v="2"/>
    <n v="71461"/>
    <x v="1"/>
    <x v="3"/>
    <n v="154"/>
    <n v="98"/>
    <n v="39098551269"/>
    <x v="2"/>
    <x v="2"/>
  </r>
  <r>
    <n v="1125"/>
    <x v="0"/>
    <s v="Maryam Farooqi"/>
    <n v="43"/>
    <x v="2"/>
    <x v="0"/>
    <x v="204"/>
    <d v="2023-07-19T00:00:00"/>
    <n v="-106"/>
    <x v="3"/>
    <n v="380380"/>
    <x v="0"/>
    <x v="4"/>
    <n v="199"/>
    <n v="100"/>
    <n v="32613533524"/>
    <x v="0"/>
    <x v="0"/>
  </r>
  <r>
    <n v="1126"/>
    <x v="10"/>
    <s v="Ali Syed"/>
    <n v="28"/>
    <x v="3"/>
    <x v="1"/>
    <x v="237"/>
    <d v="2023-06-18T00:00:00"/>
    <n v="-113"/>
    <x v="4"/>
    <n v="431416"/>
    <x v="0"/>
    <x v="7"/>
    <n v="185"/>
    <n v="112"/>
    <n v="38311594887"/>
    <x v="7"/>
    <x v="1"/>
  </r>
  <r>
    <n v="1127"/>
    <x v="4"/>
    <s v="Maryam Hashmi"/>
    <n v="44"/>
    <x v="2"/>
    <x v="0"/>
    <x v="134"/>
    <d v="2023-10-18T00:00:00"/>
    <n v="154"/>
    <x v="1"/>
    <n v="139009"/>
    <x v="1"/>
    <x v="6"/>
    <n v="177"/>
    <n v="54"/>
    <n v="36068550439"/>
    <x v="0"/>
    <x v="0"/>
  </r>
  <r>
    <n v="1128"/>
    <x v="8"/>
    <s v="Amina Kazmi"/>
    <n v="87"/>
    <x v="0"/>
    <x v="1"/>
    <x v="146"/>
    <d v="2023-04-05T00:00:00"/>
    <n v="30"/>
    <x v="4"/>
    <n v="185802"/>
    <x v="0"/>
    <x v="3"/>
    <n v="185"/>
    <n v="97"/>
    <n v="34975067353"/>
    <x v="2"/>
    <x v="2"/>
  </r>
  <r>
    <n v="1129"/>
    <x v="11"/>
    <s v="Junaid Tariq"/>
    <n v="27"/>
    <x v="3"/>
    <x v="1"/>
    <x v="36"/>
    <d v="2023-07-14T00:00:00"/>
    <n v="-153"/>
    <x v="0"/>
    <n v="365023"/>
    <x v="1"/>
    <x v="7"/>
    <n v="149"/>
    <n v="111"/>
    <n v="38197728217"/>
    <x v="6"/>
    <x v="1"/>
  </r>
  <r>
    <n v="1130"/>
    <x v="12"/>
    <s v="Rabia Jafri"/>
    <n v="99"/>
    <x v="0"/>
    <x v="0"/>
    <x v="40"/>
    <d v="2023-06-07T00:00:00"/>
    <n v="62"/>
    <x v="3"/>
    <n v="187295"/>
    <x v="1"/>
    <x v="2"/>
    <n v="196"/>
    <n v="76"/>
    <n v="39142541264"/>
    <x v="2"/>
    <x v="2"/>
  </r>
  <r>
    <n v="1131"/>
    <x v="12"/>
    <s v="Daniyal Syed"/>
    <n v="20"/>
    <x v="3"/>
    <x v="0"/>
    <x v="48"/>
    <d v="2023-08-10T00:00:00"/>
    <n v="200"/>
    <x v="2"/>
    <n v="35731"/>
    <x v="0"/>
    <x v="1"/>
    <n v="170"/>
    <n v="79"/>
    <n v="34367777794"/>
    <x v="2"/>
    <x v="2"/>
  </r>
  <r>
    <n v="1132"/>
    <x v="8"/>
    <s v="Noman Jafri"/>
    <n v="3"/>
    <x v="4"/>
    <x v="0"/>
    <x v="82"/>
    <d v="2023-03-23T00:00:00"/>
    <n v="-68"/>
    <x v="0"/>
    <n v="182989"/>
    <x v="0"/>
    <x v="0"/>
    <n v="191"/>
    <n v="91"/>
    <n v="31427274311"/>
    <x v="2"/>
    <x v="2"/>
  </r>
  <r>
    <n v="1133"/>
    <x v="0"/>
    <s v="Ahmed Siddiqui"/>
    <n v="92"/>
    <x v="0"/>
    <x v="1"/>
    <x v="195"/>
    <d v="2023-10-17T00:00:00"/>
    <n v="-273"/>
    <x v="4"/>
    <n v="390406"/>
    <x v="1"/>
    <x v="7"/>
    <n v="161"/>
    <n v="96"/>
    <n v="32570437462"/>
    <x v="3"/>
    <x v="3"/>
  </r>
  <r>
    <n v="1134"/>
    <x v="6"/>
    <s v="Hira Butt"/>
    <n v="36"/>
    <x v="2"/>
    <x v="1"/>
    <x v="174"/>
    <d v="2023-08-10T00:00:00"/>
    <n v="-33"/>
    <x v="3"/>
    <n v="20130"/>
    <x v="1"/>
    <x v="4"/>
    <n v="195"/>
    <n v="92"/>
    <n v="38718273990"/>
    <x v="0"/>
    <x v="0"/>
  </r>
  <r>
    <n v="1135"/>
    <x v="6"/>
    <s v="Ali Jafri"/>
    <n v="12"/>
    <x v="4"/>
    <x v="0"/>
    <x v="16"/>
    <d v="2023-09-12T00:00:00"/>
    <n v="-103"/>
    <x v="3"/>
    <n v="457321"/>
    <x v="1"/>
    <x v="5"/>
    <n v="140"/>
    <n v="93"/>
    <n v="35087100679"/>
    <x v="4"/>
    <x v="1"/>
  </r>
  <r>
    <n v="1136"/>
    <x v="5"/>
    <s v="Noman Abbasi"/>
    <n v="13"/>
    <x v="1"/>
    <x v="0"/>
    <x v="93"/>
    <d v="2023-09-16T00:00:00"/>
    <n v="-189"/>
    <x v="4"/>
    <n v="129871"/>
    <x v="0"/>
    <x v="4"/>
    <n v="190"/>
    <n v="108"/>
    <n v="31059995495"/>
    <x v="3"/>
    <x v="3"/>
  </r>
  <r>
    <n v="1137"/>
    <x v="13"/>
    <s v="Sadia Hashmi"/>
    <n v="27"/>
    <x v="3"/>
    <x v="0"/>
    <x v="211"/>
    <d v="2023-12-21T00:00:00"/>
    <n v="268"/>
    <x v="2"/>
    <n v="430196"/>
    <x v="1"/>
    <x v="3"/>
    <n v="155"/>
    <n v="104"/>
    <n v="34251003795"/>
    <x v="3"/>
    <x v="3"/>
  </r>
  <r>
    <n v="1138"/>
    <x v="13"/>
    <s v="Hira Chaudhry"/>
    <n v="18"/>
    <x v="1"/>
    <x v="0"/>
    <x v="208"/>
    <d v="2023-11-04T00:00:00"/>
    <n v="-10"/>
    <x v="2"/>
    <n v="53927"/>
    <x v="1"/>
    <x v="5"/>
    <n v="189"/>
    <n v="41"/>
    <n v="33193529364"/>
    <x v="3"/>
    <x v="3"/>
  </r>
  <r>
    <n v="1139"/>
    <x v="8"/>
    <s v="Asad Malik"/>
    <n v="81"/>
    <x v="0"/>
    <x v="1"/>
    <x v="162"/>
    <d v="2023-08-14T00:00:00"/>
    <n v="-105"/>
    <x v="0"/>
    <n v="354226"/>
    <x v="1"/>
    <x v="2"/>
    <n v="151"/>
    <n v="40"/>
    <n v="39491495048"/>
    <x v="3"/>
    <x v="3"/>
  </r>
  <r>
    <n v="1140"/>
    <x v="10"/>
    <s v="Sadia Qureshi"/>
    <n v="92"/>
    <x v="0"/>
    <x v="0"/>
    <x v="125"/>
    <d v="2023-10-21T00:00:00"/>
    <n v="150"/>
    <x v="1"/>
    <n v="94173"/>
    <x v="1"/>
    <x v="0"/>
    <n v="189"/>
    <n v="101"/>
    <n v="35286695819"/>
    <x v="3"/>
    <x v="3"/>
  </r>
  <r>
    <n v="1141"/>
    <x v="7"/>
    <s v="Maryam Jafri"/>
    <n v="4"/>
    <x v="4"/>
    <x v="1"/>
    <x v="112"/>
    <d v="2023-06-06T00:00:00"/>
    <n v="-99"/>
    <x v="5"/>
    <n v="438545"/>
    <x v="1"/>
    <x v="6"/>
    <n v="192"/>
    <n v="107"/>
    <n v="32806304155"/>
    <x v="3"/>
    <x v="3"/>
  </r>
  <r>
    <n v="1142"/>
    <x v="10"/>
    <s v="Saad Ansari"/>
    <n v="95"/>
    <x v="0"/>
    <x v="0"/>
    <x v="121"/>
    <d v="2023-09-17T00:00:00"/>
    <n v="-184"/>
    <x v="4"/>
    <n v="496452"/>
    <x v="0"/>
    <x v="6"/>
    <n v="179"/>
    <n v="60"/>
    <n v="33238204648"/>
    <x v="7"/>
    <x v="1"/>
  </r>
  <r>
    <n v="1143"/>
    <x v="6"/>
    <s v="Ahmed Shah"/>
    <n v="33"/>
    <x v="2"/>
    <x v="1"/>
    <x v="253"/>
    <d v="2023-11-17T00:00:00"/>
    <n v="-34"/>
    <x v="4"/>
    <n v="248466"/>
    <x v="1"/>
    <x v="1"/>
    <n v="169"/>
    <n v="71"/>
    <n v="39336451065"/>
    <x v="2"/>
    <x v="2"/>
  </r>
  <r>
    <n v="1144"/>
    <x v="7"/>
    <s v="Iqra Syed"/>
    <n v="84"/>
    <x v="0"/>
    <x v="0"/>
    <x v="45"/>
    <d v="2023-06-18T00:00:00"/>
    <n v="-157"/>
    <x v="3"/>
    <n v="492961"/>
    <x v="0"/>
    <x v="7"/>
    <n v="145"/>
    <n v="106"/>
    <n v="38215830001"/>
    <x v="3"/>
    <x v="3"/>
  </r>
  <r>
    <n v="1145"/>
    <x v="12"/>
    <s v="Rabia Malik"/>
    <n v="62"/>
    <x v="0"/>
    <x v="0"/>
    <x v="77"/>
    <d v="2023-03-13T00:00:00"/>
    <n v="-56"/>
    <x v="1"/>
    <n v="242617"/>
    <x v="0"/>
    <x v="4"/>
    <n v="183"/>
    <n v="47"/>
    <n v="32595399565"/>
    <x v="3"/>
    <x v="1"/>
  </r>
  <r>
    <n v="1146"/>
    <x v="0"/>
    <s v="Ahmed Raja"/>
    <n v="50"/>
    <x v="0"/>
    <x v="0"/>
    <x v="225"/>
    <d v="2023-05-06T00:00:00"/>
    <n v="-103"/>
    <x v="1"/>
    <n v="168219"/>
    <x v="1"/>
    <x v="6"/>
    <n v="140"/>
    <n v="98"/>
    <n v="37832353284"/>
    <x v="3"/>
    <x v="3"/>
  </r>
  <r>
    <n v="1147"/>
    <x v="5"/>
    <s v="Saad Farooqi"/>
    <n v="49"/>
    <x v="0"/>
    <x v="0"/>
    <x v="110"/>
    <d v="2023-06-13T00:00:00"/>
    <n v="30"/>
    <x v="2"/>
    <n v="112739"/>
    <x v="0"/>
    <x v="1"/>
    <n v="151"/>
    <n v="43"/>
    <n v="37042196468"/>
    <x v="2"/>
    <x v="1"/>
  </r>
  <r>
    <n v="1148"/>
    <x v="12"/>
    <s v="Bushra Raja"/>
    <n v="40"/>
    <x v="2"/>
    <x v="0"/>
    <x v="129"/>
    <d v="2023-05-06T00:00:00"/>
    <n v="100"/>
    <x v="1"/>
    <n v="208064"/>
    <x v="1"/>
    <x v="5"/>
    <n v="154"/>
    <n v="78"/>
    <n v="32399087594"/>
    <x v="0"/>
    <x v="0"/>
  </r>
  <r>
    <n v="1149"/>
    <x v="10"/>
    <s v="Erum Zahid"/>
    <n v="61"/>
    <x v="0"/>
    <x v="0"/>
    <x v="237"/>
    <d v="2023-12-13T00:00:00"/>
    <n v="-291"/>
    <x v="3"/>
    <n v="105635"/>
    <x v="1"/>
    <x v="6"/>
    <n v="189"/>
    <n v="65"/>
    <n v="36738742632"/>
    <x v="0"/>
    <x v="1"/>
  </r>
  <r>
    <n v="1150"/>
    <x v="14"/>
    <s v="Sara Abbasi"/>
    <n v="23"/>
    <x v="3"/>
    <x v="1"/>
    <x v="93"/>
    <d v="2023-10-05T00:00:00"/>
    <n v="208"/>
    <x v="3"/>
    <n v="224984"/>
    <x v="0"/>
    <x v="0"/>
    <n v="176"/>
    <n v="62"/>
    <n v="35031323828"/>
    <x v="6"/>
    <x v="1"/>
  </r>
  <r>
    <n v="1151"/>
    <x v="5"/>
    <s v="Maryam Hashmi"/>
    <n v="15"/>
    <x v="1"/>
    <x v="1"/>
    <x v="163"/>
    <d v="2023-11-23T00:00:00"/>
    <n v="221"/>
    <x v="1"/>
    <n v="489275"/>
    <x v="1"/>
    <x v="6"/>
    <n v="198"/>
    <n v="107"/>
    <n v="37154838999"/>
    <x v="0"/>
    <x v="0"/>
  </r>
  <r>
    <n v="1152"/>
    <x v="13"/>
    <s v="Hassan Abbasi"/>
    <n v="2"/>
    <x v="4"/>
    <x v="1"/>
    <x v="215"/>
    <d v="2023-10-12T00:00:00"/>
    <n v="-11"/>
    <x v="0"/>
    <n v="219576"/>
    <x v="1"/>
    <x v="5"/>
    <n v="162"/>
    <n v="117"/>
    <n v="35442250298"/>
    <x v="4"/>
    <x v="1"/>
  </r>
  <r>
    <n v="1153"/>
    <x v="12"/>
    <s v="Daniyal Tariq"/>
    <n v="61"/>
    <x v="0"/>
    <x v="0"/>
    <x v="275"/>
    <d v="2023-09-17T00:00:00"/>
    <n v="41"/>
    <x v="1"/>
    <n v="223494"/>
    <x v="1"/>
    <x v="5"/>
    <n v="192"/>
    <n v="40"/>
    <n v="33466998292"/>
    <x v="3"/>
    <x v="1"/>
  </r>
  <r>
    <n v="1154"/>
    <x v="7"/>
    <s v="Fahad Niazi"/>
    <n v="62"/>
    <x v="0"/>
    <x v="0"/>
    <x v="152"/>
    <d v="2023-11-17T00:00:00"/>
    <n v="126"/>
    <x v="0"/>
    <n v="403217"/>
    <x v="0"/>
    <x v="1"/>
    <n v="140"/>
    <n v="48"/>
    <n v="33820035086"/>
    <x v="3"/>
    <x v="3"/>
  </r>
  <r>
    <n v="1155"/>
    <x v="2"/>
    <s v="Sara Siddiqui"/>
    <n v="84"/>
    <x v="0"/>
    <x v="1"/>
    <x v="33"/>
    <d v="2023-05-10T00:00:00"/>
    <n v="93"/>
    <x v="3"/>
    <n v="421932"/>
    <x v="1"/>
    <x v="1"/>
    <n v="185"/>
    <n v="74"/>
    <n v="34352095711"/>
    <x v="2"/>
    <x v="2"/>
  </r>
  <r>
    <n v="1156"/>
    <x v="10"/>
    <s v="Sara Tariq"/>
    <n v="27"/>
    <x v="3"/>
    <x v="1"/>
    <x v="252"/>
    <d v="2023-11-12T00:00:00"/>
    <n v="138"/>
    <x v="4"/>
    <n v="275939"/>
    <x v="1"/>
    <x v="0"/>
    <n v="160"/>
    <n v="65"/>
    <n v="38789964717"/>
    <x v="3"/>
    <x v="1"/>
  </r>
  <r>
    <n v="1157"/>
    <x v="11"/>
    <s v="Junaid Abbasi"/>
    <n v="5"/>
    <x v="4"/>
    <x v="1"/>
    <x v="16"/>
    <d v="2023-08-27T00:00:00"/>
    <n v="-87"/>
    <x v="2"/>
    <n v="268480"/>
    <x v="0"/>
    <x v="0"/>
    <n v="152"/>
    <n v="50"/>
    <n v="32541459137"/>
    <x v="0"/>
    <x v="0"/>
  </r>
  <r>
    <n v="1158"/>
    <x v="10"/>
    <s v="Fahad Raja"/>
    <n v="33"/>
    <x v="2"/>
    <x v="0"/>
    <x v="109"/>
    <d v="2023-06-09T00:00:00"/>
    <n v="63"/>
    <x v="1"/>
    <n v="77618"/>
    <x v="0"/>
    <x v="2"/>
    <n v="180"/>
    <n v="95"/>
    <n v="34829043399"/>
    <x v="2"/>
    <x v="2"/>
  </r>
  <r>
    <n v="1159"/>
    <x v="0"/>
    <s v="Junaid Niazi"/>
    <n v="22"/>
    <x v="3"/>
    <x v="0"/>
    <x v="255"/>
    <d v="2023-11-07T00:00:00"/>
    <n v="-165"/>
    <x v="3"/>
    <n v="365136"/>
    <x v="1"/>
    <x v="2"/>
    <n v="157"/>
    <n v="113"/>
    <n v="36922343457"/>
    <x v="6"/>
    <x v="1"/>
  </r>
  <r>
    <n v="1160"/>
    <x v="11"/>
    <s v="Hira Mughal"/>
    <n v="70"/>
    <x v="0"/>
    <x v="0"/>
    <x v="182"/>
    <d v="2023-09-04T00:00:00"/>
    <n v="33"/>
    <x v="2"/>
    <n v="94360"/>
    <x v="0"/>
    <x v="6"/>
    <n v="193"/>
    <n v="104"/>
    <n v="31332192410"/>
    <x v="3"/>
    <x v="3"/>
  </r>
  <r>
    <n v="1161"/>
    <x v="10"/>
    <s v="Erum Sheikh"/>
    <n v="52"/>
    <x v="0"/>
    <x v="1"/>
    <x v="243"/>
    <d v="2023-11-22T00:00:00"/>
    <n v="241"/>
    <x v="4"/>
    <n v="63701"/>
    <x v="1"/>
    <x v="6"/>
    <n v="168"/>
    <n v="83"/>
    <n v="32376235708"/>
    <x v="0"/>
    <x v="1"/>
  </r>
  <r>
    <n v="1162"/>
    <x v="12"/>
    <s v="Daniyal Khan"/>
    <n v="41"/>
    <x v="2"/>
    <x v="1"/>
    <x v="101"/>
    <d v="2023-05-20T00:00:00"/>
    <n v="-66"/>
    <x v="5"/>
    <n v="61173"/>
    <x v="1"/>
    <x v="4"/>
    <n v="200"/>
    <n v="59"/>
    <n v="31772308243"/>
    <x v="0"/>
    <x v="0"/>
  </r>
  <r>
    <n v="1163"/>
    <x v="11"/>
    <s v="Hassan Hussain"/>
    <n v="41"/>
    <x v="2"/>
    <x v="1"/>
    <x v="62"/>
    <d v="2023-05-17T00:00:00"/>
    <n v="-34"/>
    <x v="2"/>
    <n v="288519"/>
    <x v="1"/>
    <x v="0"/>
    <n v="147"/>
    <n v="65"/>
    <n v="35001468424"/>
    <x v="3"/>
    <x v="3"/>
  </r>
  <r>
    <n v="1164"/>
    <x v="6"/>
    <s v="Bushra Siddiqui"/>
    <n v="80"/>
    <x v="0"/>
    <x v="0"/>
    <x v="118"/>
    <d v="2023-06-07T00:00:00"/>
    <n v="89"/>
    <x v="2"/>
    <n v="57031"/>
    <x v="1"/>
    <x v="0"/>
    <n v="181"/>
    <n v="101"/>
    <n v="37180036572"/>
    <x v="3"/>
    <x v="3"/>
  </r>
  <r>
    <n v="1165"/>
    <x v="13"/>
    <s v="Bushra Gilani"/>
    <n v="86"/>
    <x v="0"/>
    <x v="0"/>
    <x v="97"/>
    <d v="2023-11-09T00:00:00"/>
    <n v="97"/>
    <x v="1"/>
    <n v="219009"/>
    <x v="1"/>
    <x v="4"/>
    <n v="192"/>
    <n v="118"/>
    <n v="38422204778"/>
    <x v="3"/>
    <x v="3"/>
  </r>
  <r>
    <n v="1166"/>
    <x v="11"/>
    <s v="Maryam Syed"/>
    <n v="18"/>
    <x v="1"/>
    <x v="1"/>
    <x v="102"/>
    <d v="2023-06-19T00:00:00"/>
    <n v="157"/>
    <x v="0"/>
    <n v="233336"/>
    <x v="1"/>
    <x v="3"/>
    <n v="141"/>
    <n v="84"/>
    <n v="32927725957"/>
    <x v="3"/>
    <x v="3"/>
  </r>
  <r>
    <n v="1167"/>
    <x v="10"/>
    <s v="Usman Niazi"/>
    <n v="73"/>
    <x v="0"/>
    <x v="1"/>
    <x v="196"/>
    <d v="2023-04-27T00:00:00"/>
    <n v="76"/>
    <x v="1"/>
    <n v="491649"/>
    <x v="1"/>
    <x v="5"/>
    <n v="163"/>
    <n v="48"/>
    <n v="38888264243"/>
    <x v="0"/>
    <x v="0"/>
  </r>
  <r>
    <n v="1168"/>
    <x v="6"/>
    <s v="Sara Gilani"/>
    <n v="1"/>
    <x v="4"/>
    <x v="0"/>
    <x v="147"/>
    <d v="2023-06-26T00:00:00"/>
    <n v="-46"/>
    <x v="2"/>
    <n v="343386"/>
    <x v="0"/>
    <x v="0"/>
    <n v="171"/>
    <n v="75"/>
    <n v="32673251170"/>
    <x v="2"/>
    <x v="2"/>
  </r>
  <r>
    <n v="1169"/>
    <x v="9"/>
    <s v="Asad Raja"/>
    <n v="9"/>
    <x v="4"/>
    <x v="1"/>
    <x v="69"/>
    <d v="2023-10-04T00:00:00"/>
    <n v="185"/>
    <x v="1"/>
    <n v="73331"/>
    <x v="1"/>
    <x v="6"/>
    <n v="161"/>
    <n v="67"/>
    <n v="34273739823"/>
    <x v="3"/>
    <x v="3"/>
  </r>
  <r>
    <n v="1170"/>
    <x v="12"/>
    <s v="Sana Kazmi"/>
    <n v="45"/>
    <x v="2"/>
    <x v="0"/>
    <x v="230"/>
    <d v="2023-09-21T00:00:00"/>
    <n v="38"/>
    <x v="5"/>
    <n v="237057"/>
    <x v="0"/>
    <x v="1"/>
    <n v="170"/>
    <n v="91"/>
    <n v="33443324008"/>
    <x v="0"/>
    <x v="0"/>
  </r>
  <r>
    <n v="1171"/>
    <x v="9"/>
    <s v="Amina Shah"/>
    <n v="32"/>
    <x v="2"/>
    <x v="0"/>
    <x v="79"/>
    <d v="2023-08-27T00:00:00"/>
    <n v="233"/>
    <x v="2"/>
    <n v="174835"/>
    <x v="1"/>
    <x v="7"/>
    <n v="148"/>
    <n v="109"/>
    <n v="39202429993"/>
    <x v="3"/>
    <x v="3"/>
  </r>
  <r>
    <n v="1172"/>
    <x v="11"/>
    <s v="Sana Mughal"/>
    <n v="78"/>
    <x v="0"/>
    <x v="0"/>
    <x v="198"/>
    <d v="2023-11-19T00:00:00"/>
    <n v="223"/>
    <x v="2"/>
    <n v="261451"/>
    <x v="1"/>
    <x v="2"/>
    <n v="154"/>
    <n v="120"/>
    <n v="33336112932"/>
    <x v="0"/>
    <x v="0"/>
  </r>
  <r>
    <n v="1173"/>
    <x v="14"/>
    <s v="Amina Niazi"/>
    <n v="87"/>
    <x v="0"/>
    <x v="0"/>
    <x v="89"/>
    <d v="2023-11-19T00:00:00"/>
    <n v="-183"/>
    <x v="1"/>
    <n v="466196"/>
    <x v="1"/>
    <x v="0"/>
    <n v="150"/>
    <n v="85"/>
    <n v="36963960060"/>
    <x v="2"/>
    <x v="2"/>
  </r>
  <r>
    <n v="1174"/>
    <x v="8"/>
    <s v="Ibrahim Hashmi"/>
    <n v="71"/>
    <x v="0"/>
    <x v="1"/>
    <x v="177"/>
    <d v="2023-07-12T00:00:00"/>
    <n v="146"/>
    <x v="5"/>
    <n v="420402"/>
    <x v="0"/>
    <x v="3"/>
    <n v="174"/>
    <n v="103"/>
    <n v="31997847352"/>
    <x v="2"/>
    <x v="1"/>
  </r>
  <r>
    <n v="1175"/>
    <x v="9"/>
    <s v="Hira Sheikh"/>
    <n v="6"/>
    <x v="4"/>
    <x v="1"/>
    <x v="1"/>
    <d v="2023-04-13T00:00:00"/>
    <n v="85"/>
    <x v="1"/>
    <n v="332496"/>
    <x v="0"/>
    <x v="1"/>
    <n v="173"/>
    <n v="56"/>
    <n v="37567063469"/>
    <x v="2"/>
    <x v="2"/>
  </r>
  <r>
    <n v="1176"/>
    <x v="4"/>
    <s v="Maryam Gilani"/>
    <n v="62"/>
    <x v="0"/>
    <x v="0"/>
    <x v="110"/>
    <d v="2023-06-06T00:00:00"/>
    <n v="23"/>
    <x v="4"/>
    <n v="95336"/>
    <x v="0"/>
    <x v="5"/>
    <n v="170"/>
    <n v="107"/>
    <n v="35677135216"/>
    <x v="5"/>
    <x v="1"/>
  </r>
  <r>
    <n v="1177"/>
    <x v="0"/>
    <s v="Iqra Butt"/>
    <n v="7"/>
    <x v="4"/>
    <x v="1"/>
    <x v="139"/>
    <d v="2023-12-15T00:00:00"/>
    <n v="-250"/>
    <x v="3"/>
    <n v="191866"/>
    <x v="1"/>
    <x v="7"/>
    <n v="140"/>
    <n v="43"/>
    <n v="32089806452"/>
    <x v="2"/>
    <x v="1"/>
  </r>
  <r>
    <n v="1178"/>
    <x v="11"/>
    <s v="Khadija Rizvi"/>
    <n v="69"/>
    <x v="0"/>
    <x v="0"/>
    <x v="82"/>
    <d v="2023-02-22T00:00:00"/>
    <n v="-39"/>
    <x v="5"/>
    <n v="201381"/>
    <x v="0"/>
    <x v="6"/>
    <n v="184"/>
    <n v="58"/>
    <n v="38919228937"/>
    <x v="0"/>
    <x v="0"/>
  </r>
  <r>
    <n v="1179"/>
    <x v="9"/>
    <s v="Fatima Rizvi"/>
    <n v="65"/>
    <x v="0"/>
    <x v="1"/>
    <x v="30"/>
    <d v="2023-07-28T00:00:00"/>
    <n v="84"/>
    <x v="0"/>
    <n v="181782"/>
    <x v="1"/>
    <x v="6"/>
    <n v="156"/>
    <n v="105"/>
    <n v="32364239951"/>
    <x v="4"/>
    <x v="1"/>
  </r>
  <r>
    <n v="1180"/>
    <x v="9"/>
    <s v="Aisha Ashraf"/>
    <n v="81"/>
    <x v="0"/>
    <x v="1"/>
    <x v="136"/>
    <d v="2023-12-19T00:00:00"/>
    <n v="-275"/>
    <x v="5"/>
    <n v="456577"/>
    <x v="0"/>
    <x v="0"/>
    <n v="169"/>
    <n v="75"/>
    <n v="35835890162"/>
    <x v="6"/>
    <x v="1"/>
  </r>
  <r>
    <n v="1181"/>
    <x v="5"/>
    <s v="Erum Siddiqui"/>
    <n v="50"/>
    <x v="0"/>
    <x v="1"/>
    <x v="276"/>
    <d v="2023-08-27T00:00:00"/>
    <n v="-160"/>
    <x v="2"/>
    <n v="146408"/>
    <x v="0"/>
    <x v="6"/>
    <n v="189"/>
    <n v="99"/>
    <n v="34891530132"/>
    <x v="0"/>
    <x v="0"/>
  </r>
  <r>
    <n v="1182"/>
    <x v="4"/>
    <s v="Usman Tariq"/>
    <n v="60"/>
    <x v="0"/>
    <x v="0"/>
    <x v="69"/>
    <d v="2023-09-20T00:00:00"/>
    <n v="-171"/>
    <x v="3"/>
    <n v="82940"/>
    <x v="1"/>
    <x v="2"/>
    <n v="193"/>
    <n v="119"/>
    <n v="33823911996"/>
    <x v="0"/>
    <x v="0"/>
  </r>
  <r>
    <n v="1183"/>
    <x v="0"/>
    <s v="Erum Ashraf"/>
    <n v="3"/>
    <x v="4"/>
    <x v="1"/>
    <x v="178"/>
    <d v="2023-07-21T00:00:00"/>
    <n v="-4"/>
    <x v="0"/>
    <n v="34741"/>
    <x v="0"/>
    <x v="4"/>
    <n v="163"/>
    <n v="80"/>
    <n v="38102511718"/>
    <x v="2"/>
    <x v="2"/>
  </r>
  <r>
    <n v="1184"/>
    <x v="4"/>
    <s v="Ali Farooqi"/>
    <n v="44"/>
    <x v="2"/>
    <x v="1"/>
    <x v="100"/>
    <d v="2023-12-02T00:00:00"/>
    <n v="-279"/>
    <x v="2"/>
    <n v="146054"/>
    <x v="0"/>
    <x v="7"/>
    <n v="146"/>
    <n v="119"/>
    <n v="36700079002"/>
    <x v="3"/>
    <x v="3"/>
  </r>
  <r>
    <n v="1185"/>
    <x v="12"/>
    <s v="Ahmed Hashmi"/>
    <n v="8"/>
    <x v="4"/>
    <x v="0"/>
    <x v="135"/>
    <d v="2023-07-22T00:00:00"/>
    <n v="-110"/>
    <x v="3"/>
    <n v="174733"/>
    <x v="1"/>
    <x v="3"/>
    <n v="144"/>
    <n v="117"/>
    <n v="37358455308"/>
    <x v="0"/>
    <x v="0"/>
  </r>
  <r>
    <n v="1186"/>
    <x v="14"/>
    <s v="Amina Farooqi"/>
    <n v="76"/>
    <x v="0"/>
    <x v="0"/>
    <x v="146"/>
    <d v="2023-05-04T00:00:00"/>
    <n v="59"/>
    <x v="3"/>
    <n v="387110"/>
    <x v="0"/>
    <x v="2"/>
    <n v="175"/>
    <n v="53"/>
    <n v="32027004201"/>
    <x v="3"/>
    <x v="3"/>
  </r>
  <r>
    <n v="1187"/>
    <x v="8"/>
    <s v="Daniyal Gilani"/>
    <n v="21"/>
    <x v="3"/>
    <x v="0"/>
    <x v="29"/>
    <d v="2023-06-24T00:00:00"/>
    <n v="20"/>
    <x v="4"/>
    <n v="145714"/>
    <x v="0"/>
    <x v="6"/>
    <n v="142"/>
    <n v="102"/>
    <n v="38163271161"/>
    <x v="6"/>
    <x v="1"/>
  </r>
  <r>
    <n v="1188"/>
    <x v="10"/>
    <s v="Mahnoor Rizvi"/>
    <n v="11"/>
    <x v="4"/>
    <x v="1"/>
    <x v="198"/>
    <d v="2023-10-07T00:00:00"/>
    <n v="-180"/>
    <x v="1"/>
    <n v="359971"/>
    <x v="0"/>
    <x v="3"/>
    <n v="199"/>
    <n v="87"/>
    <n v="31940232175"/>
    <x v="0"/>
    <x v="0"/>
  </r>
  <r>
    <n v="1189"/>
    <x v="13"/>
    <s v="Ibrahim Ashraf"/>
    <n v="64"/>
    <x v="0"/>
    <x v="0"/>
    <x v="181"/>
    <d v="2023-08-11T00:00:00"/>
    <n v="76"/>
    <x v="2"/>
    <n v="323956"/>
    <x v="1"/>
    <x v="5"/>
    <n v="147"/>
    <n v="85"/>
    <n v="39998761462"/>
    <x v="2"/>
    <x v="2"/>
  </r>
  <r>
    <n v="1190"/>
    <x v="0"/>
    <s v="Ahmed Qureshi"/>
    <n v="3"/>
    <x v="4"/>
    <x v="1"/>
    <x v="277"/>
    <d v="2023-10-15T00:00:00"/>
    <n v="-8"/>
    <x v="0"/>
    <n v="30526"/>
    <x v="0"/>
    <x v="1"/>
    <n v="170"/>
    <n v="104"/>
    <n v="34712992202"/>
    <x v="2"/>
    <x v="2"/>
  </r>
  <r>
    <n v="1191"/>
    <x v="4"/>
    <s v="Bushra Hashmi"/>
    <n v="11"/>
    <x v="4"/>
    <x v="1"/>
    <x v="63"/>
    <d v="2023-06-15T00:00:00"/>
    <n v="-126"/>
    <x v="3"/>
    <n v="329936"/>
    <x v="1"/>
    <x v="0"/>
    <n v="185"/>
    <n v="61"/>
    <n v="32340857088"/>
    <x v="3"/>
    <x v="3"/>
  </r>
  <r>
    <n v="1192"/>
    <x v="0"/>
    <s v="Junaid Abbasi"/>
    <n v="47"/>
    <x v="0"/>
    <x v="1"/>
    <x v="139"/>
    <d v="2023-09-15T00:00:00"/>
    <n v="159"/>
    <x v="4"/>
    <n v="143066"/>
    <x v="0"/>
    <x v="6"/>
    <n v="152"/>
    <n v="97"/>
    <n v="34042077663"/>
    <x v="2"/>
    <x v="2"/>
  </r>
  <r>
    <n v="1193"/>
    <x v="9"/>
    <s v="Iqra Rehman"/>
    <n v="13"/>
    <x v="1"/>
    <x v="1"/>
    <x v="278"/>
    <d v="2023-12-28T00:00:00"/>
    <n v="3"/>
    <x v="1"/>
    <n v="70880"/>
    <x v="0"/>
    <x v="5"/>
    <n v="152"/>
    <n v="106"/>
    <n v="35048565598"/>
    <x v="0"/>
    <x v="0"/>
  </r>
  <r>
    <n v="1194"/>
    <x v="8"/>
    <s v="Erum Niazi"/>
    <n v="45"/>
    <x v="2"/>
    <x v="0"/>
    <x v="142"/>
    <d v="2023-10-19T00:00:00"/>
    <n v="33"/>
    <x v="2"/>
    <n v="386180"/>
    <x v="0"/>
    <x v="7"/>
    <n v="145"/>
    <n v="48"/>
    <n v="37967986055"/>
    <x v="0"/>
    <x v="0"/>
  </r>
  <r>
    <n v="1195"/>
    <x v="4"/>
    <s v="Daniyal Rizvi"/>
    <n v="69"/>
    <x v="0"/>
    <x v="0"/>
    <x v="125"/>
    <d v="2023-09-02T00:00:00"/>
    <n v="101"/>
    <x v="3"/>
    <n v="35031"/>
    <x v="0"/>
    <x v="2"/>
    <n v="181"/>
    <n v="69"/>
    <n v="32451272770"/>
    <x v="2"/>
    <x v="2"/>
  </r>
  <r>
    <n v="1196"/>
    <x v="9"/>
    <s v="Iqra Ansari"/>
    <n v="28"/>
    <x v="3"/>
    <x v="0"/>
    <x v="31"/>
    <d v="2023-11-24T00:00:00"/>
    <n v="325"/>
    <x v="1"/>
    <n v="217664"/>
    <x v="0"/>
    <x v="1"/>
    <n v="185"/>
    <n v="75"/>
    <n v="38618364753"/>
    <x v="2"/>
    <x v="2"/>
  </r>
  <r>
    <n v="1197"/>
    <x v="1"/>
    <s v="Khadija Shah"/>
    <n v="43"/>
    <x v="2"/>
    <x v="1"/>
    <x v="267"/>
    <d v="2023-11-21T00:00:00"/>
    <n v="94"/>
    <x v="4"/>
    <n v="299010"/>
    <x v="0"/>
    <x v="7"/>
    <n v="190"/>
    <n v="86"/>
    <n v="33727741303"/>
    <x v="2"/>
    <x v="2"/>
  </r>
  <r>
    <n v="1198"/>
    <x v="13"/>
    <s v="Fatima Abbasi"/>
    <n v="89"/>
    <x v="0"/>
    <x v="0"/>
    <x v="85"/>
    <d v="2023-11-05T00:00:00"/>
    <n v="202"/>
    <x v="0"/>
    <n v="176597"/>
    <x v="0"/>
    <x v="1"/>
    <n v="163"/>
    <n v="101"/>
    <n v="37695972316"/>
    <x v="0"/>
    <x v="0"/>
  </r>
  <r>
    <n v="1199"/>
    <x v="0"/>
    <s v="Daniyal Raja"/>
    <n v="8"/>
    <x v="4"/>
    <x v="1"/>
    <x v="1"/>
    <d v="2023-10-05T00:00:00"/>
    <n v="-260"/>
    <x v="4"/>
    <n v="460114"/>
    <x v="1"/>
    <x v="1"/>
    <n v="194"/>
    <n v="55"/>
    <n v="37488632620"/>
    <x v="0"/>
    <x v="0"/>
  </r>
  <r>
    <n v="1200"/>
    <x v="12"/>
    <s v="Asad Raja"/>
    <n v="84"/>
    <x v="0"/>
    <x v="0"/>
    <x v="47"/>
    <d v="2023-06-13T00:00:00"/>
    <n v="69"/>
    <x v="2"/>
    <n v="415255"/>
    <x v="0"/>
    <x v="6"/>
    <n v="179"/>
    <n v="116"/>
    <n v="33751050729"/>
    <x v="2"/>
    <x v="2"/>
  </r>
  <r>
    <n v="1201"/>
    <x v="7"/>
    <s v="Aisha Ashraf"/>
    <n v="94"/>
    <x v="0"/>
    <x v="1"/>
    <x v="203"/>
    <d v="2023-07-09T00:00:00"/>
    <n v="-92"/>
    <x v="3"/>
    <n v="490777"/>
    <x v="1"/>
    <x v="4"/>
    <n v="167"/>
    <n v="79"/>
    <n v="34483262013"/>
    <x v="2"/>
    <x v="2"/>
  </r>
  <r>
    <n v="1202"/>
    <x v="11"/>
    <s v="Fahad Tariq"/>
    <n v="81"/>
    <x v="0"/>
    <x v="1"/>
    <x v="276"/>
    <d v="2023-09-10T00:00:00"/>
    <n v="174"/>
    <x v="5"/>
    <n v="161351"/>
    <x v="0"/>
    <x v="1"/>
    <n v="153"/>
    <n v="41"/>
    <n v="38779796942"/>
    <x v="3"/>
    <x v="3"/>
  </r>
  <r>
    <n v="1203"/>
    <x v="4"/>
    <s v="Asad Ashraf"/>
    <n v="5"/>
    <x v="4"/>
    <x v="1"/>
    <x v="168"/>
    <d v="2023-08-07T00:00:00"/>
    <n v="37"/>
    <x v="0"/>
    <n v="414757"/>
    <x v="1"/>
    <x v="7"/>
    <n v="179"/>
    <n v="81"/>
    <n v="35176952687"/>
    <x v="3"/>
    <x v="3"/>
  </r>
  <r>
    <n v="1204"/>
    <x v="14"/>
    <s v="Ahmed Sheikh"/>
    <n v="98"/>
    <x v="0"/>
    <x v="1"/>
    <x v="61"/>
    <d v="2023-10-18T00:00:00"/>
    <n v="161"/>
    <x v="4"/>
    <n v="186628"/>
    <x v="0"/>
    <x v="6"/>
    <n v="179"/>
    <n v="63"/>
    <n v="34078277989"/>
    <x v="0"/>
    <x v="0"/>
  </r>
  <r>
    <n v="1205"/>
    <x v="10"/>
    <s v="Sana Malik"/>
    <n v="94"/>
    <x v="0"/>
    <x v="1"/>
    <x v="196"/>
    <d v="2023-06-09T00:00:00"/>
    <n v="-119"/>
    <x v="5"/>
    <n v="314371"/>
    <x v="0"/>
    <x v="2"/>
    <n v="196"/>
    <n v="85"/>
    <n v="33511278924"/>
    <x v="0"/>
    <x v="0"/>
  </r>
  <r>
    <n v="1206"/>
    <x v="6"/>
    <s v="Rabia Kazmi"/>
    <n v="60"/>
    <x v="0"/>
    <x v="0"/>
    <x v="39"/>
    <d v="2023-09-10T00:00:00"/>
    <n v="-180"/>
    <x v="5"/>
    <n v="323512"/>
    <x v="1"/>
    <x v="5"/>
    <n v="140"/>
    <n v="82"/>
    <n v="39564107315"/>
    <x v="7"/>
    <x v="1"/>
  </r>
  <r>
    <n v="1207"/>
    <x v="10"/>
    <s v="Asad Qureshi"/>
    <n v="68"/>
    <x v="0"/>
    <x v="0"/>
    <x v="156"/>
    <d v="2023-10-11T00:00:00"/>
    <n v="-93"/>
    <x v="5"/>
    <n v="223146"/>
    <x v="1"/>
    <x v="6"/>
    <n v="160"/>
    <n v="62"/>
    <n v="37084945942"/>
    <x v="0"/>
    <x v="0"/>
  </r>
  <r>
    <n v="1208"/>
    <x v="8"/>
    <s v="Junaid Kazmi"/>
    <n v="17"/>
    <x v="1"/>
    <x v="0"/>
    <x v="171"/>
    <d v="2023-11-12T00:00:00"/>
    <n v="301"/>
    <x v="3"/>
    <n v="207897"/>
    <x v="1"/>
    <x v="5"/>
    <n v="189"/>
    <n v="106"/>
    <n v="32168432343"/>
    <x v="0"/>
    <x v="0"/>
  </r>
  <r>
    <n v="1209"/>
    <x v="7"/>
    <s v="Asad Abbasi"/>
    <n v="67"/>
    <x v="0"/>
    <x v="0"/>
    <x v="22"/>
    <d v="2023-07-28T00:00:00"/>
    <n v="-81"/>
    <x v="3"/>
    <n v="366424"/>
    <x v="1"/>
    <x v="1"/>
    <n v="146"/>
    <n v="73"/>
    <n v="32083560747"/>
    <x v="2"/>
    <x v="2"/>
  </r>
  <r>
    <n v="1210"/>
    <x v="0"/>
    <s v="Ibrahim Tariq"/>
    <n v="43"/>
    <x v="2"/>
    <x v="0"/>
    <x v="196"/>
    <d v="2023-09-06T00:00:00"/>
    <n v="208"/>
    <x v="1"/>
    <n v="174360"/>
    <x v="0"/>
    <x v="5"/>
    <n v="157"/>
    <n v="110"/>
    <n v="34682832109"/>
    <x v="3"/>
    <x v="3"/>
  </r>
  <r>
    <n v="1211"/>
    <x v="4"/>
    <s v="Rabia Rizvi"/>
    <n v="32"/>
    <x v="2"/>
    <x v="1"/>
    <x v="223"/>
    <d v="2023-04-01T00:00:00"/>
    <n v="52"/>
    <x v="2"/>
    <n v="255557"/>
    <x v="0"/>
    <x v="6"/>
    <n v="143"/>
    <n v="76"/>
    <n v="31846860200"/>
    <x v="0"/>
    <x v="0"/>
  </r>
  <r>
    <n v="1212"/>
    <x v="2"/>
    <s v="Ibrahim Butt"/>
    <n v="68"/>
    <x v="0"/>
    <x v="0"/>
    <x v="107"/>
    <d v="2023-03-16T00:00:00"/>
    <n v="64"/>
    <x v="1"/>
    <n v="265642"/>
    <x v="1"/>
    <x v="4"/>
    <n v="143"/>
    <n v="53"/>
    <n v="31150582414"/>
    <x v="0"/>
    <x v="0"/>
  </r>
  <r>
    <n v="1213"/>
    <x v="13"/>
    <s v="Sana Shah"/>
    <n v="32"/>
    <x v="2"/>
    <x v="1"/>
    <x v="206"/>
    <d v="2023-07-27T00:00:00"/>
    <n v="95"/>
    <x v="5"/>
    <n v="166222"/>
    <x v="1"/>
    <x v="1"/>
    <n v="176"/>
    <n v="101"/>
    <n v="39509323451"/>
    <x v="2"/>
    <x v="2"/>
  </r>
  <r>
    <n v="1214"/>
    <x v="1"/>
    <s v="Mahnoor Kazmi"/>
    <n v="70"/>
    <x v="0"/>
    <x v="1"/>
    <x v="152"/>
    <d v="2023-08-02T00:00:00"/>
    <n v="19"/>
    <x v="5"/>
    <n v="101406"/>
    <x v="1"/>
    <x v="0"/>
    <n v="169"/>
    <n v="61"/>
    <n v="37078806087"/>
    <x v="3"/>
    <x v="3"/>
  </r>
  <r>
    <n v="1215"/>
    <x v="14"/>
    <s v="Saad Niazi"/>
    <n v="56"/>
    <x v="0"/>
    <x v="0"/>
    <x v="84"/>
    <d v="2023-03-13T00:00:00"/>
    <n v="63"/>
    <x v="4"/>
    <n v="290491"/>
    <x v="1"/>
    <x v="5"/>
    <n v="154"/>
    <n v="84"/>
    <n v="36585780307"/>
    <x v="3"/>
    <x v="3"/>
  </r>
  <r>
    <n v="1216"/>
    <x v="14"/>
    <s v="Fahad Siddiqui"/>
    <n v="58"/>
    <x v="0"/>
    <x v="1"/>
    <x v="136"/>
    <d v="2023-05-22T00:00:00"/>
    <n v="64"/>
    <x v="4"/>
    <n v="27706"/>
    <x v="0"/>
    <x v="0"/>
    <n v="196"/>
    <n v="103"/>
    <n v="32756366319"/>
    <x v="3"/>
    <x v="3"/>
  </r>
  <r>
    <n v="1217"/>
    <x v="13"/>
    <s v="Maryam Zahid"/>
    <n v="49"/>
    <x v="0"/>
    <x v="1"/>
    <x v="206"/>
    <d v="2023-06-02T00:00:00"/>
    <n v="-40"/>
    <x v="4"/>
    <n v="307429"/>
    <x v="1"/>
    <x v="3"/>
    <n v="184"/>
    <n v="114"/>
    <n v="35573412641"/>
    <x v="3"/>
    <x v="3"/>
  </r>
  <r>
    <n v="1218"/>
    <x v="1"/>
    <s v="Ali Siddiqui"/>
    <n v="60"/>
    <x v="0"/>
    <x v="0"/>
    <x v="222"/>
    <d v="2023-10-13T00:00:00"/>
    <n v="162"/>
    <x v="5"/>
    <n v="145162"/>
    <x v="0"/>
    <x v="4"/>
    <n v="146"/>
    <n v="87"/>
    <n v="31909158356"/>
    <x v="2"/>
    <x v="2"/>
  </r>
  <r>
    <n v="1219"/>
    <x v="7"/>
    <s v="Bushra Qureshi"/>
    <n v="25"/>
    <x v="3"/>
    <x v="0"/>
    <x v="32"/>
    <d v="2023-07-01T00:00:00"/>
    <n v="6"/>
    <x v="3"/>
    <n v="164890"/>
    <x v="0"/>
    <x v="6"/>
    <n v="152"/>
    <n v="114"/>
    <n v="35000430035"/>
    <x v="2"/>
    <x v="2"/>
  </r>
  <r>
    <n v="1220"/>
    <x v="5"/>
    <s v="Rabia Ashraf"/>
    <n v="94"/>
    <x v="0"/>
    <x v="1"/>
    <x v="41"/>
    <d v="2023-01-08T00:00:00"/>
    <n v="-1"/>
    <x v="4"/>
    <n v="373494"/>
    <x v="0"/>
    <x v="3"/>
    <n v="186"/>
    <n v="83"/>
    <n v="34680634036"/>
    <x v="2"/>
    <x v="2"/>
  </r>
  <r>
    <n v="1221"/>
    <x v="5"/>
    <s v="Sana Qureshi"/>
    <n v="6"/>
    <x v="4"/>
    <x v="1"/>
    <x v="58"/>
    <d v="2023-11-20T00:00:00"/>
    <n v="107"/>
    <x v="5"/>
    <n v="499805"/>
    <x v="0"/>
    <x v="7"/>
    <n v="158"/>
    <n v="52"/>
    <n v="32626336361"/>
    <x v="0"/>
    <x v="0"/>
  </r>
  <r>
    <n v="1222"/>
    <x v="7"/>
    <s v="Fahad Raja"/>
    <n v="95"/>
    <x v="0"/>
    <x v="1"/>
    <x v="259"/>
    <d v="2023-12-15T00:00:00"/>
    <n v="-179"/>
    <x v="2"/>
    <n v="255143"/>
    <x v="0"/>
    <x v="0"/>
    <n v="161"/>
    <n v="64"/>
    <n v="38477363319"/>
    <x v="0"/>
    <x v="0"/>
  </r>
  <r>
    <n v="1223"/>
    <x v="10"/>
    <s v="Ibrahim Gilani"/>
    <n v="12"/>
    <x v="4"/>
    <x v="0"/>
    <x v="74"/>
    <d v="2023-08-25T00:00:00"/>
    <n v="-135"/>
    <x v="5"/>
    <n v="442290"/>
    <x v="1"/>
    <x v="2"/>
    <n v="173"/>
    <n v="65"/>
    <n v="33530865152"/>
    <x v="3"/>
    <x v="3"/>
  </r>
  <r>
    <n v="1224"/>
    <x v="0"/>
    <s v="Erum Siddiqui"/>
    <n v="11"/>
    <x v="4"/>
    <x v="0"/>
    <x v="222"/>
    <d v="2023-11-21T00:00:00"/>
    <n v="-201"/>
    <x v="4"/>
    <n v="316324"/>
    <x v="1"/>
    <x v="5"/>
    <n v="191"/>
    <n v="65"/>
    <n v="34313499153"/>
    <x v="2"/>
    <x v="2"/>
  </r>
  <r>
    <n v="1225"/>
    <x v="13"/>
    <s v="Maryam Abbasi"/>
    <n v="12"/>
    <x v="4"/>
    <x v="0"/>
    <x v="41"/>
    <d v="2023-09-11T00:00:00"/>
    <n v="247"/>
    <x v="1"/>
    <n v="364330"/>
    <x v="0"/>
    <x v="7"/>
    <n v="179"/>
    <n v="83"/>
    <n v="32330746343"/>
    <x v="7"/>
    <x v="1"/>
  </r>
  <r>
    <n v="1226"/>
    <x v="8"/>
    <s v="Ali Ansari"/>
    <n v="48"/>
    <x v="0"/>
    <x v="1"/>
    <x v="64"/>
    <d v="2023-09-10T00:00:00"/>
    <n v="-4"/>
    <x v="4"/>
    <n v="150188"/>
    <x v="1"/>
    <x v="6"/>
    <n v="199"/>
    <n v="76"/>
    <n v="36484809935"/>
    <x v="0"/>
    <x v="0"/>
  </r>
  <r>
    <n v="1227"/>
    <x v="1"/>
    <s v="Ahmed Siddiqui"/>
    <n v="23"/>
    <x v="3"/>
    <x v="0"/>
    <x v="106"/>
    <d v="2023-06-18T00:00:00"/>
    <n v="-1"/>
    <x v="0"/>
    <n v="28841"/>
    <x v="0"/>
    <x v="7"/>
    <n v="142"/>
    <n v="50"/>
    <n v="33537436391"/>
    <x v="3"/>
    <x v="1"/>
  </r>
  <r>
    <n v="1228"/>
    <x v="6"/>
    <s v="Junaid Siddiqui"/>
    <n v="67"/>
    <x v="0"/>
    <x v="0"/>
    <x v="69"/>
    <d v="2023-12-03T00:00:00"/>
    <n v="-245"/>
    <x v="4"/>
    <n v="263199"/>
    <x v="0"/>
    <x v="4"/>
    <n v="165"/>
    <n v="40"/>
    <n v="33285178184"/>
    <x v="0"/>
    <x v="0"/>
  </r>
  <r>
    <n v="1229"/>
    <x v="0"/>
    <s v="Noman Zahid"/>
    <n v="78"/>
    <x v="0"/>
    <x v="1"/>
    <x v="229"/>
    <d v="2023-12-10T00:00:00"/>
    <n v="-294"/>
    <x v="1"/>
    <n v="494056"/>
    <x v="1"/>
    <x v="5"/>
    <n v="192"/>
    <n v="117"/>
    <n v="35058148793"/>
    <x v="1"/>
    <x v="1"/>
  </r>
  <r>
    <n v="1230"/>
    <x v="8"/>
    <s v="Amina Abbasi"/>
    <n v="45"/>
    <x v="2"/>
    <x v="0"/>
    <x v="7"/>
    <d v="2023-12-15T00:00:00"/>
    <n v="-126"/>
    <x v="2"/>
    <n v="334767"/>
    <x v="0"/>
    <x v="5"/>
    <n v="191"/>
    <n v="76"/>
    <n v="33064363380"/>
    <x v="2"/>
    <x v="2"/>
  </r>
  <r>
    <n v="1231"/>
    <x v="6"/>
    <s v="Maryam Hussain"/>
    <n v="92"/>
    <x v="0"/>
    <x v="1"/>
    <x v="88"/>
    <d v="2023-04-27T00:00:00"/>
    <n v="109"/>
    <x v="2"/>
    <n v="125328"/>
    <x v="0"/>
    <x v="6"/>
    <n v="183"/>
    <n v="51"/>
    <n v="36217863953"/>
    <x v="5"/>
    <x v="1"/>
  </r>
  <r>
    <n v="1232"/>
    <x v="10"/>
    <s v="Fatima Ashraf"/>
    <n v="42"/>
    <x v="2"/>
    <x v="0"/>
    <x v="127"/>
    <d v="2023-07-04T00:00:00"/>
    <n v="104"/>
    <x v="0"/>
    <n v="7817"/>
    <x v="1"/>
    <x v="0"/>
    <n v="147"/>
    <n v="53"/>
    <n v="39215603395"/>
    <x v="3"/>
    <x v="1"/>
  </r>
  <r>
    <n v="1233"/>
    <x v="2"/>
    <s v="Maryam Rehman"/>
    <n v="38"/>
    <x v="2"/>
    <x v="1"/>
    <x v="210"/>
    <d v="2023-08-10T00:00:00"/>
    <n v="-43"/>
    <x v="3"/>
    <n v="203585"/>
    <x v="0"/>
    <x v="5"/>
    <n v="143"/>
    <n v="67"/>
    <n v="38539752181"/>
    <x v="3"/>
    <x v="3"/>
  </r>
  <r>
    <n v="1234"/>
    <x v="9"/>
    <s v="Daniyal Siddiqui"/>
    <n v="82"/>
    <x v="0"/>
    <x v="1"/>
    <x v="163"/>
    <d v="2023-11-11T00:00:00"/>
    <n v="-209"/>
    <x v="3"/>
    <n v="70863"/>
    <x v="1"/>
    <x v="2"/>
    <n v="167"/>
    <n v="72"/>
    <n v="31995486786"/>
    <x v="2"/>
    <x v="1"/>
  </r>
  <r>
    <n v="1235"/>
    <x v="5"/>
    <s v="Noman Gilani"/>
    <n v="87"/>
    <x v="0"/>
    <x v="1"/>
    <x v="213"/>
    <d v="2023-12-26T00:00:00"/>
    <n v="-170"/>
    <x v="2"/>
    <n v="19757"/>
    <x v="0"/>
    <x v="6"/>
    <n v="160"/>
    <n v="86"/>
    <n v="31419286948"/>
    <x v="0"/>
    <x v="0"/>
  </r>
  <r>
    <n v="1236"/>
    <x v="0"/>
    <s v="Saad Shah"/>
    <n v="1"/>
    <x v="4"/>
    <x v="0"/>
    <x v="132"/>
    <d v="2023-10-12T00:00:00"/>
    <n v="202"/>
    <x v="1"/>
    <n v="123406"/>
    <x v="1"/>
    <x v="5"/>
    <n v="153"/>
    <n v="55"/>
    <n v="34087103677"/>
    <x v="0"/>
    <x v="0"/>
  </r>
  <r>
    <n v="1237"/>
    <x v="5"/>
    <s v="Sara Siddiqui"/>
    <n v="49"/>
    <x v="0"/>
    <x v="0"/>
    <x v="75"/>
    <d v="2023-05-25T00:00:00"/>
    <n v="102"/>
    <x v="3"/>
    <n v="260761"/>
    <x v="1"/>
    <x v="7"/>
    <n v="197"/>
    <n v="66"/>
    <n v="34339993681"/>
    <x v="7"/>
    <x v="1"/>
  </r>
  <r>
    <n v="1238"/>
    <x v="7"/>
    <s v="Rabia Syed"/>
    <n v="98"/>
    <x v="0"/>
    <x v="1"/>
    <x v="97"/>
    <d v="2023-11-19T00:00:00"/>
    <n v="107"/>
    <x v="0"/>
    <n v="112868"/>
    <x v="0"/>
    <x v="1"/>
    <n v="198"/>
    <n v="66"/>
    <n v="39555460521"/>
    <x v="0"/>
    <x v="0"/>
  </r>
  <r>
    <n v="1239"/>
    <x v="1"/>
    <s v="Fatima Sheikh"/>
    <n v="35"/>
    <x v="2"/>
    <x v="0"/>
    <x v="55"/>
    <d v="2023-12-08T00:00:00"/>
    <n v="-296"/>
    <x v="0"/>
    <n v="48891"/>
    <x v="0"/>
    <x v="1"/>
    <n v="153"/>
    <n v="105"/>
    <n v="36668508831"/>
    <x v="3"/>
    <x v="3"/>
  </r>
  <r>
    <n v="1240"/>
    <x v="4"/>
    <s v="Erum Rizvi"/>
    <n v="52"/>
    <x v="0"/>
    <x v="0"/>
    <x v="54"/>
    <d v="2023-11-16T00:00:00"/>
    <n v="-254"/>
    <x v="1"/>
    <n v="45403"/>
    <x v="0"/>
    <x v="1"/>
    <n v="191"/>
    <n v="52"/>
    <n v="35365635793"/>
    <x v="2"/>
    <x v="2"/>
  </r>
  <r>
    <n v="1241"/>
    <x v="13"/>
    <s v="Junaid Gilani"/>
    <n v="74"/>
    <x v="0"/>
    <x v="0"/>
    <x v="82"/>
    <d v="2023-02-02T00:00:00"/>
    <n v="19"/>
    <x v="2"/>
    <n v="319924"/>
    <x v="1"/>
    <x v="7"/>
    <n v="172"/>
    <n v="62"/>
    <n v="36292924710"/>
    <x v="0"/>
    <x v="0"/>
  </r>
  <r>
    <n v="1242"/>
    <x v="6"/>
    <s v="Fahad Ashraf"/>
    <n v="75"/>
    <x v="0"/>
    <x v="1"/>
    <x v="116"/>
    <d v="2023-12-18T00:00:00"/>
    <n v="152"/>
    <x v="2"/>
    <n v="30631"/>
    <x v="1"/>
    <x v="6"/>
    <n v="163"/>
    <n v="51"/>
    <n v="31716748275"/>
    <x v="3"/>
    <x v="3"/>
  </r>
  <r>
    <n v="1243"/>
    <x v="7"/>
    <s v="Junaid Rizvi"/>
    <n v="33"/>
    <x v="2"/>
    <x v="0"/>
    <x v="53"/>
    <d v="2023-06-18T00:00:00"/>
    <n v="-30"/>
    <x v="2"/>
    <n v="423056"/>
    <x v="0"/>
    <x v="2"/>
    <n v="196"/>
    <n v="120"/>
    <n v="35792943824"/>
    <x v="3"/>
    <x v="3"/>
  </r>
  <r>
    <n v="1244"/>
    <x v="0"/>
    <s v="Rabia Abbasi"/>
    <n v="66"/>
    <x v="0"/>
    <x v="1"/>
    <x v="83"/>
    <d v="2023-10-20T00:00:00"/>
    <n v="-245"/>
    <x v="4"/>
    <n v="433290"/>
    <x v="0"/>
    <x v="1"/>
    <n v="176"/>
    <n v="50"/>
    <n v="35167280889"/>
    <x v="5"/>
    <x v="1"/>
  </r>
  <r>
    <n v="1245"/>
    <x v="10"/>
    <s v="Mahnoor Tariq"/>
    <n v="30"/>
    <x v="3"/>
    <x v="1"/>
    <x v="161"/>
    <d v="2023-11-03T00:00:00"/>
    <n v="22"/>
    <x v="2"/>
    <n v="296955"/>
    <x v="0"/>
    <x v="2"/>
    <n v="168"/>
    <n v="120"/>
    <n v="34769450987"/>
    <x v="3"/>
    <x v="3"/>
  </r>
  <r>
    <n v="1246"/>
    <x v="13"/>
    <s v="Bushra Kazmi"/>
    <n v="88"/>
    <x v="0"/>
    <x v="1"/>
    <x v="66"/>
    <d v="2023-09-25T00:00:00"/>
    <n v="-13"/>
    <x v="2"/>
    <n v="397574"/>
    <x v="0"/>
    <x v="5"/>
    <n v="147"/>
    <n v="86"/>
    <n v="35226187881"/>
    <x v="1"/>
    <x v="1"/>
  </r>
  <r>
    <n v="1247"/>
    <x v="10"/>
    <s v="Asad Syed"/>
    <n v="100"/>
    <x v="0"/>
    <x v="0"/>
    <x v="80"/>
    <d v="2023-05-25T00:00:00"/>
    <n v="-101"/>
    <x v="4"/>
    <n v="94950"/>
    <x v="1"/>
    <x v="1"/>
    <n v="193"/>
    <n v="40"/>
    <n v="32094395570"/>
    <x v="2"/>
    <x v="2"/>
  </r>
  <r>
    <n v="1248"/>
    <x v="4"/>
    <s v="Noman Qureshi"/>
    <n v="55"/>
    <x v="0"/>
    <x v="1"/>
    <x v="112"/>
    <d v="2023-08-17T00:00:00"/>
    <n v="-171"/>
    <x v="2"/>
    <n v="442625"/>
    <x v="1"/>
    <x v="4"/>
    <n v="145"/>
    <n v="77"/>
    <n v="34167215782"/>
    <x v="3"/>
    <x v="3"/>
  </r>
  <r>
    <n v="1249"/>
    <x v="9"/>
    <s v="Aisha Hussain"/>
    <n v="21"/>
    <x v="3"/>
    <x v="1"/>
    <x v="49"/>
    <d v="2023-06-10T00:00:00"/>
    <n v="133"/>
    <x v="1"/>
    <n v="476512"/>
    <x v="1"/>
    <x v="3"/>
    <n v="158"/>
    <n v="74"/>
    <n v="36548778890"/>
    <x v="2"/>
    <x v="2"/>
  </r>
  <r>
    <n v="1250"/>
    <x v="2"/>
    <s v="Sadia Syed"/>
    <n v="76"/>
    <x v="0"/>
    <x v="1"/>
    <x v="46"/>
    <d v="2023-09-25T00:00:00"/>
    <n v="-34"/>
    <x v="4"/>
    <n v="173818"/>
    <x v="0"/>
    <x v="7"/>
    <n v="182"/>
    <n v="88"/>
    <n v="35106288560"/>
    <x v="4"/>
    <x v="1"/>
  </r>
  <r>
    <n v="1251"/>
    <x v="6"/>
    <s v="Iqra Hussain"/>
    <n v="82"/>
    <x v="0"/>
    <x v="0"/>
    <x v="225"/>
    <d v="2023-05-05T00:00:00"/>
    <n v="-102"/>
    <x v="0"/>
    <n v="364346"/>
    <x v="1"/>
    <x v="7"/>
    <n v="181"/>
    <n v="40"/>
    <n v="35939059030"/>
    <x v="0"/>
    <x v="0"/>
  </r>
  <r>
    <n v="1252"/>
    <x v="3"/>
    <s v="Ibrahim Ansari"/>
    <n v="63"/>
    <x v="0"/>
    <x v="0"/>
    <x v="44"/>
    <d v="2023-05-04T00:00:00"/>
    <n v="-100"/>
    <x v="0"/>
    <n v="194794"/>
    <x v="0"/>
    <x v="0"/>
    <n v="156"/>
    <n v="95"/>
    <n v="38471191319"/>
    <x v="0"/>
    <x v="1"/>
  </r>
  <r>
    <n v="1253"/>
    <x v="9"/>
    <s v="Noman Tariq"/>
    <n v="94"/>
    <x v="0"/>
    <x v="0"/>
    <x v="241"/>
    <d v="2023-09-12T00:00:00"/>
    <n v="51"/>
    <x v="1"/>
    <n v="263409"/>
    <x v="1"/>
    <x v="3"/>
    <n v="182"/>
    <n v="120"/>
    <n v="37759048137"/>
    <x v="3"/>
    <x v="3"/>
  </r>
  <r>
    <n v="1254"/>
    <x v="14"/>
    <s v="Sana Butt"/>
    <n v="12"/>
    <x v="4"/>
    <x v="0"/>
    <x v="226"/>
    <d v="2023-11-02T00:00:00"/>
    <n v="-58"/>
    <x v="5"/>
    <n v="489431"/>
    <x v="0"/>
    <x v="6"/>
    <n v="162"/>
    <n v="67"/>
    <n v="33151108859"/>
    <x v="3"/>
    <x v="3"/>
  </r>
  <r>
    <n v="1255"/>
    <x v="2"/>
    <s v="Ali Siddiqui"/>
    <n v="65"/>
    <x v="0"/>
    <x v="1"/>
    <x v="191"/>
    <d v="2023-02-27T00:00:00"/>
    <n v="-48"/>
    <x v="4"/>
    <n v="417092"/>
    <x v="0"/>
    <x v="3"/>
    <n v="168"/>
    <n v="44"/>
    <n v="38052075475"/>
    <x v="3"/>
    <x v="3"/>
  </r>
  <r>
    <n v="1256"/>
    <x v="3"/>
    <s v="Daniyal Rizvi"/>
    <n v="47"/>
    <x v="0"/>
    <x v="1"/>
    <x v="184"/>
    <d v="2023-11-21T00:00:00"/>
    <n v="-180"/>
    <x v="0"/>
    <n v="285840"/>
    <x v="1"/>
    <x v="2"/>
    <n v="194"/>
    <n v="53"/>
    <n v="31682313753"/>
    <x v="0"/>
    <x v="0"/>
  </r>
  <r>
    <n v="1257"/>
    <x v="4"/>
    <s v="Amina Kazmi"/>
    <n v="45"/>
    <x v="2"/>
    <x v="0"/>
    <x v="145"/>
    <d v="2023-09-02T00:00:00"/>
    <n v="-209"/>
    <x v="4"/>
    <n v="292679"/>
    <x v="0"/>
    <x v="4"/>
    <n v="165"/>
    <n v="77"/>
    <n v="31618209129"/>
    <x v="3"/>
    <x v="3"/>
  </r>
  <r>
    <n v="1258"/>
    <x v="3"/>
    <s v="Junaid Hashmi"/>
    <n v="4"/>
    <x v="4"/>
    <x v="1"/>
    <x v="131"/>
    <d v="2023-03-25T00:00:00"/>
    <n v="59"/>
    <x v="4"/>
    <n v="277665"/>
    <x v="1"/>
    <x v="0"/>
    <n v="151"/>
    <n v="53"/>
    <n v="37020293437"/>
    <x v="3"/>
    <x v="3"/>
  </r>
  <r>
    <n v="1259"/>
    <x v="11"/>
    <s v="Fahad Syed"/>
    <n v="26"/>
    <x v="3"/>
    <x v="0"/>
    <x v="196"/>
    <d v="2023-05-27T00:00:00"/>
    <n v="106"/>
    <x v="0"/>
    <n v="49213"/>
    <x v="0"/>
    <x v="5"/>
    <n v="151"/>
    <n v="90"/>
    <n v="33837856875"/>
    <x v="0"/>
    <x v="0"/>
  </r>
  <r>
    <n v="1260"/>
    <x v="10"/>
    <s v="Bushra Rehman"/>
    <n v="99"/>
    <x v="0"/>
    <x v="0"/>
    <x v="24"/>
    <d v="2023-11-24T00:00:00"/>
    <n v="84"/>
    <x v="3"/>
    <n v="322924"/>
    <x v="1"/>
    <x v="1"/>
    <n v="193"/>
    <n v="90"/>
    <n v="38313210226"/>
    <x v="0"/>
    <x v="0"/>
  </r>
  <r>
    <n v="1261"/>
    <x v="0"/>
    <s v="Usman Farooqi"/>
    <n v="100"/>
    <x v="0"/>
    <x v="1"/>
    <x v="192"/>
    <d v="2023-07-28T00:00:00"/>
    <n v="190"/>
    <x v="1"/>
    <n v="123119"/>
    <x v="1"/>
    <x v="0"/>
    <n v="188"/>
    <n v="58"/>
    <n v="34856558774"/>
    <x v="0"/>
    <x v="0"/>
  </r>
  <r>
    <n v="1262"/>
    <x v="13"/>
    <s v="Hira Chaudhry"/>
    <n v="16"/>
    <x v="1"/>
    <x v="1"/>
    <x v="92"/>
    <d v="2023-09-03T00:00:00"/>
    <n v="-182"/>
    <x v="0"/>
    <n v="143925"/>
    <x v="0"/>
    <x v="1"/>
    <n v="199"/>
    <n v="75"/>
    <n v="38326937292"/>
    <x v="2"/>
    <x v="2"/>
  </r>
  <r>
    <n v="1263"/>
    <x v="2"/>
    <s v="Iqra Niazi"/>
    <n v="100"/>
    <x v="0"/>
    <x v="1"/>
    <x v="228"/>
    <d v="2023-06-16T00:00:00"/>
    <n v="135"/>
    <x v="5"/>
    <n v="162766"/>
    <x v="0"/>
    <x v="5"/>
    <n v="188"/>
    <n v="62"/>
    <n v="31275544112"/>
    <x v="0"/>
    <x v="0"/>
  </r>
  <r>
    <n v="1264"/>
    <x v="1"/>
    <s v="Fatima Butt"/>
    <n v="54"/>
    <x v="0"/>
    <x v="0"/>
    <x v="228"/>
    <d v="2023-12-13T00:00:00"/>
    <n v="315"/>
    <x v="5"/>
    <n v="140474"/>
    <x v="1"/>
    <x v="1"/>
    <n v="188"/>
    <n v="51"/>
    <n v="31788646808"/>
    <x v="3"/>
    <x v="3"/>
  </r>
  <r>
    <n v="1265"/>
    <x v="10"/>
    <s v="Saad Kazmi"/>
    <n v="57"/>
    <x v="0"/>
    <x v="0"/>
    <x v="143"/>
    <d v="2023-07-09T00:00:00"/>
    <n v="47"/>
    <x v="3"/>
    <n v="448113"/>
    <x v="1"/>
    <x v="6"/>
    <n v="165"/>
    <n v="83"/>
    <n v="37980200111"/>
    <x v="0"/>
    <x v="0"/>
  </r>
  <r>
    <n v="1266"/>
    <x v="10"/>
    <s v="Junaid Sheikh"/>
    <n v="78"/>
    <x v="0"/>
    <x v="1"/>
    <x v="165"/>
    <d v="2023-06-26T00:00:00"/>
    <n v="-173"/>
    <x v="4"/>
    <n v="269047"/>
    <x v="1"/>
    <x v="1"/>
    <n v="190"/>
    <n v="40"/>
    <n v="32732276278"/>
    <x v="0"/>
    <x v="0"/>
  </r>
  <r>
    <n v="1267"/>
    <x v="14"/>
    <s v="Khadija Ansari"/>
    <n v="16"/>
    <x v="1"/>
    <x v="0"/>
    <x v="55"/>
    <d v="2023-06-25T00:00:00"/>
    <n v="-130"/>
    <x v="2"/>
    <n v="228942"/>
    <x v="1"/>
    <x v="5"/>
    <n v="185"/>
    <n v="61"/>
    <n v="37437823734"/>
    <x v="0"/>
    <x v="0"/>
  </r>
  <r>
    <n v="1268"/>
    <x v="2"/>
    <s v="Junaid Farooqi"/>
    <n v="5"/>
    <x v="4"/>
    <x v="0"/>
    <x v="21"/>
    <d v="2023-11-11T00:00:00"/>
    <n v="162"/>
    <x v="3"/>
    <n v="314188"/>
    <x v="0"/>
    <x v="7"/>
    <n v="195"/>
    <n v="43"/>
    <n v="39607493448"/>
    <x v="0"/>
    <x v="0"/>
  </r>
  <r>
    <n v="1269"/>
    <x v="12"/>
    <s v="Ali Rizvi"/>
    <n v="51"/>
    <x v="0"/>
    <x v="0"/>
    <x v="45"/>
    <d v="2023-04-27T00:00:00"/>
    <n v="105"/>
    <x v="3"/>
    <n v="437209"/>
    <x v="1"/>
    <x v="2"/>
    <n v="143"/>
    <n v="66"/>
    <n v="33834211509"/>
    <x v="6"/>
    <x v="1"/>
  </r>
  <r>
    <n v="1270"/>
    <x v="11"/>
    <s v="Hira Kazmi"/>
    <n v="62"/>
    <x v="0"/>
    <x v="1"/>
    <x v="264"/>
    <d v="2023-10-24T00:00:00"/>
    <n v="109"/>
    <x v="3"/>
    <n v="128044"/>
    <x v="1"/>
    <x v="3"/>
    <n v="197"/>
    <n v="64"/>
    <n v="33389873215"/>
    <x v="0"/>
    <x v="0"/>
  </r>
  <r>
    <n v="1271"/>
    <x v="4"/>
    <s v="Aisha Rizvi"/>
    <n v="25"/>
    <x v="3"/>
    <x v="0"/>
    <x v="201"/>
    <d v="2023-11-14T00:00:00"/>
    <n v="-149"/>
    <x v="3"/>
    <n v="145449"/>
    <x v="1"/>
    <x v="6"/>
    <n v="193"/>
    <n v="82"/>
    <n v="33027303057"/>
    <x v="3"/>
    <x v="3"/>
  </r>
  <r>
    <n v="1272"/>
    <x v="5"/>
    <s v="Khadija Farooqi"/>
    <n v="7"/>
    <x v="4"/>
    <x v="0"/>
    <x v="38"/>
    <d v="2023-09-14T00:00:00"/>
    <n v="115"/>
    <x v="0"/>
    <n v="182695"/>
    <x v="0"/>
    <x v="7"/>
    <n v="181"/>
    <n v="83"/>
    <n v="35771373364"/>
    <x v="3"/>
    <x v="3"/>
  </r>
  <r>
    <n v="1273"/>
    <x v="8"/>
    <s v="Noman Niazi"/>
    <n v="15"/>
    <x v="1"/>
    <x v="1"/>
    <x v="94"/>
    <d v="2023-08-13T00:00:00"/>
    <n v="62"/>
    <x v="2"/>
    <n v="90957"/>
    <x v="1"/>
    <x v="5"/>
    <n v="141"/>
    <n v="41"/>
    <n v="36258645225"/>
    <x v="3"/>
    <x v="3"/>
  </r>
  <r>
    <n v="1274"/>
    <x v="14"/>
    <s v="Hassan Qureshi"/>
    <n v="37"/>
    <x v="2"/>
    <x v="0"/>
    <x v="105"/>
    <d v="2023-07-02T00:00:00"/>
    <n v="131"/>
    <x v="4"/>
    <n v="277636"/>
    <x v="0"/>
    <x v="1"/>
    <n v="186"/>
    <n v="41"/>
    <n v="33346443976"/>
    <x v="0"/>
    <x v="0"/>
  </r>
  <r>
    <n v="1275"/>
    <x v="13"/>
    <s v="Ahmed Kazmi"/>
    <n v="5"/>
    <x v="4"/>
    <x v="1"/>
    <x v="237"/>
    <d v="2023-10-26T00:00:00"/>
    <n v="243"/>
    <x v="1"/>
    <n v="245657"/>
    <x v="0"/>
    <x v="7"/>
    <n v="162"/>
    <n v="97"/>
    <n v="32250666493"/>
    <x v="0"/>
    <x v="0"/>
  </r>
  <r>
    <n v="1276"/>
    <x v="12"/>
    <s v="Sadia Rehman"/>
    <n v="60"/>
    <x v="0"/>
    <x v="1"/>
    <x v="48"/>
    <d v="2023-09-26T00:00:00"/>
    <n v="-247"/>
    <x v="3"/>
    <n v="16405"/>
    <x v="0"/>
    <x v="2"/>
    <n v="166"/>
    <n v="80"/>
    <n v="35566034495"/>
    <x v="3"/>
    <x v="3"/>
  </r>
  <r>
    <n v="1277"/>
    <x v="6"/>
    <s v="Sadia Butt"/>
    <n v="34"/>
    <x v="2"/>
    <x v="1"/>
    <x v="126"/>
    <d v="2023-10-26T00:00:00"/>
    <n v="63"/>
    <x v="5"/>
    <n v="225592"/>
    <x v="1"/>
    <x v="0"/>
    <n v="179"/>
    <n v="104"/>
    <n v="34050799959"/>
    <x v="1"/>
    <x v="1"/>
  </r>
  <r>
    <n v="1278"/>
    <x v="7"/>
    <s v="Amina Farooqi"/>
    <n v="31"/>
    <x v="2"/>
    <x v="1"/>
    <x v="206"/>
    <d v="2023-08-02T00:00:00"/>
    <n v="-101"/>
    <x v="2"/>
    <n v="30433"/>
    <x v="1"/>
    <x v="4"/>
    <n v="156"/>
    <n v="107"/>
    <n v="33365661586"/>
    <x v="3"/>
    <x v="3"/>
  </r>
  <r>
    <n v="1279"/>
    <x v="2"/>
    <s v="Junaid Shah"/>
    <n v="100"/>
    <x v="0"/>
    <x v="0"/>
    <x v="86"/>
    <d v="2023-06-17T00:00:00"/>
    <n v="166"/>
    <x v="0"/>
    <n v="317794"/>
    <x v="1"/>
    <x v="0"/>
    <n v="183"/>
    <n v="96"/>
    <n v="32411763946"/>
    <x v="2"/>
    <x v="2"/>
  </r>
  <r>
    <n v="1280"/>
    <x v="0"/>
    <s v="Fahad Zahid"/>
    <n v="100"/>
    <x v="0"/>
    <x v="1"/>
    <x v="105"/>
    <d v="2023-04-01T00:00:00"/>
    <n v="-39"/>
    <x v="0"/>
    <n v="193486"/>
    <x v="0"/>
    <x v="3"/>
    <n v="186"/>
    <n v="50"/>
    <n v="39380927060"/>
    <x v="2"/>
    <x v="2"/>
  </r>
  <r>
    <n v="1281"/>
    <x v="10"/>
    <s v="Erum Mughal"/>
    <n v="75"/>
    <x v="0"/>
    <x v="0"/>
    <x v="222"/>
    <d v="2023-06-04T00:00:00"/>
    <n v="31"/>
    <x v="1"/>
    <n v="274993"/>
    <x v="0"/>
    <x v="7"/>
    <n v="181"/>
    <n v="61"/>
    <n v="34452903987"/>
    <x v="0"/>
    <x v="0"/>
  </r>
  <r>
    <n v="1282"/>
    <x v="10"/>
    <s v="Asad Qureshi"/>
    <n v="25"/>
    <x v="3"/>
    <x v="1"/>
    <x v="191"/>
    <d v="2023-05-12T00:00:00"/>
    <n v="122"/>
    <x v="4"/>
    <n v="382646"/>
    <x v="0"/>
    <x v="4"/>
    <n v="176"/>
    <n v="106"/>
    <n v="35371143944"/>
    <x v="3"/>
    <x v="3"/>
  </r>
  <r>
    <n v="1283"/>
    <x v="3"/>
    <s v="Erum Raja"/>
    <n v="38"/>
    <x v="2"/>
    <x v="0"/>
    <x v="89"/>
    <d v="2023-06-11T00:00:00"/>
    <n v="-22"/>
    <x v="1"/>
    <n v="221254"/>
    <x v="0"/>
    <x v="1"/>
    <n v="155"/>
    <n v="96"/>
    <n v="34482253336"/>
    <x v="3"/>
    <x v="3"/>
  </r>
  <r>
    <n v="1284"/>
    <x v="4"/>
    <s v="Rabia Syed"/>
    <n v="33"/>
    <x v="2"/>
    <x v="0"/>
    <x v="99"/>
    <d v="2023-11-10T00:00:00"/>
    <n v="178"/>
    <x v="4"/>
    <n v="139166"/>
    <x v="0"/>
    <x v="3"/>
    <n v="174"/>
    <n v="96"/>
    <n v="37381465426"/>
    <x v="3"/>
    <x v="3"/>
  </r>
  <r>
    <n v="1285"/>
    <x v="2"/>
    <s v="Fahad Hashmi"/>
    <n v="5"/>
    <x v="4"/>
    <x v="1"/>
    <x v="105"/>
    <d v="2023-08-27T00:00:00"/>
    <n v="-187"/>
    <x v="2"/>
    <n v="273119"/>
    <x v="1"/>
    <x v="2"/>
    <n v="183"/>
    <n v="95"/>
    <n v="36383810350"/>
    <x v="3"/>
    <x v="3"/>
  </r>
  <r>
    <n v="1286"/>
    <x v="0"/>
    <s v="Maryam Sheikh"/>
    <n v="45"/>
    <x v="2"/>
    <x v="1"/>
    <x v="190"/>
    <d v="2023-11-28T00:00:00"/>
    <n v="67"/>
    <x v="4"/>
    <n v="109974"/>
    <x v="0"/>
    <x v="4"/>
    <n v="181"/>
    <n v="90"/>
    <n v="38739248780"/>
    <x v="2"/>
    <x v="2"/>
  </r>
  <r>
    <n v="1287"/>
    <x v="14"/>
    <s v="Hira Niazi"/>
    <n v="36"/>
    <x v="2"/>
    <x v="1"/>
    <x v="210"/>
    <d v="2023-12-14T00:00:00"/>
    <n v="-169"/>
    <x v="3"/>
    <n v="112306"/>
    <x v="0"/>
    <x v="1"/>
    <n v="165"/>
    <n v="92"/>
    <n v="39560882110"/>
    <x v="2"/>
    <x v="1"/>
  </r>
  <r>
    <n v="1288"/>
    <x v="13"/>
    <s v="Ali Gilani"/>
    <n v="36"/>
    <x v="2"/>
    <x v="0"/>
    <x v="269"/>
    <d v="2023-12-21T00:00:00"/>
    <n v="-46"/>
    <x v="5"/>
    <n v="479505"/>
    <x v="0"/>
    <x v="0"/>
    <n v="184"/>
    <n v="99"/>
    <n v="36753245146"/>
    <x v="3"/>
    <x v="3"/>
  </r>
  <r>
    <n v="1289"/>
    <x v="5"/>
    <s v="Asad Chaudhry"/>
    <n v="52"/>
    <x v="0"/>
    <x v="0"/>
    <x v="207"/>
    <d v="2023-07-07T00:00:00"/>
    <n v="66"/>
    <x v="0"/>
    <n v="72728"/>
    <x v="0"/>
    <x v="2"/>
    <n v="140"/>
    <n v="110"/>
    <n v="31221124545"/>
    <x v="3"/>
    <x v="3"/>
  </r>
  <r>
    <n v="1290"/>
    <x v="9"/>
    <s v="Asad Zahid"/>
    <n v="52"/>
    <x v="0"/>
    <x v="0"/>
    <x v="63"/>
    <d v="2023-04-14T00:00:00"/>
    <n v="64"/>
    <x v="3"/>
    <n v="382504"/>
    <x v="0"/>
    <x v="5"/>
    <n v="189"/>
    <n v="110"/>
    <n v="35552075248"/>
    <x v="2"/>
    <x v="2"/>
  </r>
  <r>
    <n v="1291"/>
    <x v="0"/>
    <s v="Fatima Sheikh"/>
    <n v="90"/>
    <x v="0"/>
    <x v="0"/>
    <x v="50"/>
    <d v="2023-01-06T00:00:00"/>
    <n v="5"/>
    <x v="2"/>
    <n v="140031"/>
    <x v="1"/>
    <x v="4"/>
    <n v="164"/>
    <n v="109"/>
    <n v="38851866502"/>
    <x v="0"/>
    <x v="0"/>
  </r>
  <r>
    <n v="1292"/>
    <x v="4"/>
    <s v="Noman Qureshi"/>
    <n v="73"/>
    <x v="0"/>
    <x v="1"/>
    <x v="84"/>
    <d v="2023-03-25T00:00:00"/>
    <n v="75"/>
    <x v="5"/>
    <n v="481694"/>
    <x v="0"/>
    <x v="6"/>
    <n v="153"/>
    <n v="101"/>
    <n v="38704375979"/>
    <x v="2"/>
    <x v="2"/>
  </r>
  <r>
    <n v="1293"/>
    <x v="12"/>
    <s v="Iqra Syed"/>
    <n v="89"/>
    <x v="0"/>
    <x v="1"/>
    <x v="74"/>
    <d v="2023-12-07T00:00:00"/>
    <n v="239"/>
    <x v="3"/>
    <n v="156366"/>
    <x v="1"/>
    <x v="3"/>
    <n v="155"/>
    <n v="75"/>
    <n v="34718969364"/>
    <x v="3"/>
    <x v="1"/>
  </r>
  <r>
    <n v="1294"/>
    <x v="0"/>
    <s v="Ali Zahid"/>
    <n v="36"/>
    <x v="2"/>
    <x v="0"/>
    <x v="25"/>
    <d v="2023-11-02T00:00:00"/>
    <n v="-173"/>
    <x v="0"/>
    <n v="370005"/>
    <x v="1"/>
    <x v="7"/>
    <n v="149"/>
    <n v="101"/>
    <n v="31664208605"/>
    <x v="0"/>
    <x v="0"/>
  </r>
  <r>
    <n v="1295"/>
    <x v="13"/>
    <s v="Aisha Rehman"/>
    <n v="5"/>
    <x v="4"/>
    <x v="0"/>
    <x v="144"/>
    <d v="2023-09-04T00:00:00"/>
    <n v="213"/>
    <x v="3"/>
    <n v="317055"/>
    <x v="0"/>
    <x v="2"/>
    <n v="158"/>
    <n v="112"/>
    <n v="31622488853"/>
    <x v="4"/>
    <x v="1"/>
  </r>
  <r>
    <n v="1296"/>
    <x v="7"/>
    <s v="Sadia Shah"/>
    <n v="28"/>
    <x v="3"/>
    <x v="1"/>
    <x v="276"/>
    <d v="2023-07-03T00:00:00"/>
    <n v="105"/>
    <x v="2"/>
    <n v="383394"/>
    <x v="0"/>
    <x v="1"/>
    <n v="199"/>
    <n v="79"/>
    <n v="34076074759"/>
    <x v="0"/>
    <x v="1"/>
  </r>
  <r>
    <n v="1297"/>
    <x v="5"/>
    <s v="Ali Abbasi"/>
    <n v="53"/>
    <x v="0"/>
    <x v="1"/>
    <x v="79"/>
    <d v="2023-11-19T00:00:00"/>
    <n v="-317"/>
    <x v="5"/>
    <n v="327413"/>
    <x v="1"/>
    <x v="7"/>
    <n v="176"/>
    <n v="53"/>
    <n v="34286194519"/>
    <x v="3"/>
    <x v="3"/>
  </r>
  <r>
    <n v="1298"/>
    <x v="0"/>
    <s v="Ibrahim Tariq"/>
    <n v="58"/>
    <x v="0"/>
    <x v="0"/>
    <x v="251"/>
    <d v="2023-11-16T00:00:00"/>
    <n v="-81"/>
    <x v="0"/>
    <n v="490486"/>
    <x v="0"/>
    <x v="6"/>
    <n v="159"/>
    <n v="102"/>
    <n v="38841068108"/>
    <x v="0"/>
    <x v="0"/>
  </r>
  <r>
    <n v="1299"/>
    <x v="13"/>
    <s v="Bushra Abbasi"/>
    <n v="25"/>
    <x v="3"/>
    <x v="0"/>
    <x v="246"/>
    <d v="2023-09-13T00:00:00"/>
    <n v="-53"/>
    <x v="2"/>
    <n v="349842"/>
    <x v="1"/>
    <x v="4"/>
    <n v="191"/>
    <n v="58"/>
    <n v="32678522047"/>
    <x v="3"/>
    <x v="3"/>
  </r>
  <r>
    <n v="1300"/>
    <x v="10"/>
    <s v="Usman Raja"/>
    <n v="10"/>
    <x v="4"/>
    <x v="0"/>
    <x v="97"/>
    <d v="2023-09-28T00:00:00"/>
    <n v="-55"/>
    <x v="0"/>
    <n v="232304"/>
    <x v="1"/>
    <x v="3"/>
    <n v="192"/>
    <n v="70"/>
    <n v="32791247227"/>
    <x v="7"/>
    <x v="1"/>
  </r>
  <r>
    <n v="1301"/>
    <x v="11"/>
    <s v="Junaid Butt"/>
    <n v="99"/>
    <x v="0"/>
    <x v="0"/>
    <x v="246"/>
    <d v="2023-12-04T00:00:00"/>
    <n v="-135"/>
    <x v="4"/>
    <n v="318262"/>
    <x v="0"/>
    <x v="1"/>
    <n v="177"/>
    <n v="86"/>
    <n v="39782079355"/>
    <x v="1"/>
    <x v="1"/>
  </r>
  <r>
    <n v="1302"/>
    <x v="6"/>
    <s v="Fatima Rehman"/>
    <n v="16"/>
    <x v="1"/>
    <x v="0"/>
    <x v="12"/>
    <d v="2023-12-17T00:00:00"/>
    <n v="52"/>
    <x v="4"/>
    <n v="220897"/>
    <x v="0"/>
    <x v="4"/>
    <n v="161"/>
    <n v="63"/>
    <n v="31155817713"/>
    <x v="2"/>
    <x v="2"/>
  </r>
  <r>
    <n v="1303"/>
    <x v="7"/>
    <s v="Hassan Raja"/>
    <n v="75"/>
    <x v="0"/>
    <x v="1"/>
    <x v="153"/>
    <d v="2023-10-05T00:00:00"/>
    <n v="217"/>
    <x v="2"/>
    <n v="17155"/>
    <x v="1"/>
    <x v="3"/>
    <n v="166"/>
    <n v="93"/>
    <n v="31870603019"/>
    <x v="0"/>
    <x v="0"/>
  </r>
  <r>
    <n v="1304"/>
    <x v="6"/>
    <s v="Saad Abbasi"/>
    <n v="17"/>
    <x v="1"/>
    <x v="1"/>
    <x v="241"/>
    <d v="2023-10-22T00:00:00"/>
    <n v="91"/>
    <x v="3"/>
    <n v="314488"/>
    <x v="1"/>
    <x v="5"/>
    <n v="165"/>
    <n v="83"/>
    <n v="32597413012"/>
    <x v="2"/>
    <x v="2"/>
  </r>
  <r>
    <n v="1305"/>
    <x v="4"/>
    <s v="Ali Butt"/>
    <n v="70"/>
    <x v="0"/>
    <x v="0"/>
    <x v="246"/>
    <d v="2023-12-17T00:00:00"/>
    <n v="-148"/>
    <x v="2"/>
    <n v="63581"/>
    <x v="1"/>
    <x v="2"/>
    <n v="176"/>
    <n v="54"/>
    <n v="38566979284"/>
    <x v="4"/>
    <x v="1"/>
  </r>
  <r>
    <n v="1306"/>
    <x v="3"/>
    <s v="Sadia Abbasi"/>
    <n v="16"/>
    <x v="1"/>
    <x v="0"/>
    <x v="8"/>
    <d v="2023-05-18T00:00:00"/>
    <n v="-47"/>
    <x v="5"/>
    <n v="457079"/>
    <x v="0"/>
    <x v="1"/>
    <n v="188"/>
    <n v="46"/>
    <n v="34225719480"/>
    <x v="2"/>
    <x v="2"/>
  </r>
  <r>
    <n v="1307"/>
    <x v="7"/>
    <s v="Aisha Hussain"/>
    <n v="73"/>
    <x v="0"/>
    <x v="1"/>
    <x v="279"/>
    <d v="2023-12-05T00:00:00"/>
    <n v="-19"/>
    <x v="1"/>
    <n v="7874"/>
    <x v="0"/>
    <x v="2"/>
    <n v="176"/>
    <n v="61"/>
    <n v="35081953134"/>
    <x v="3"/>
    <x v="3"/>
  </r>
  <r>
    <n v="1308"/>
    <x v="1"/>
    <s v="Maryam Chaudhry"/>
    <n v="38"/>
    <x v="2"/>
    <x v="0"/>
    <x v="85"/>
    <d v="2023-12-26T00:00:00"/>
    <n v="-253"/>
    <x v="3"/>
    <n v="14473"/>
    <x v="0"/>
    <x v="2"/>
    <n v="152"/>
    <n v="86"/>
    <n v="39528855101"/>
    <x v="2"/>
    <x v="2"/>
  </r>
  <r>
    <n v="1309"/>
    <x v="13"/>
    <s v="Fahad Butt"/>
    <n v="75"/>
    <x v="0"/>
    <x v="0"/>
    <x v="272"/>
    <d v="2023-08-10T00:00:00"/>
    <n v="81"/>
    <x v="0"/>
    <n v="90443"/>
    <x v="0"/>
    <x v="6"/>
    <n v="165"/>
    <n v="120"/>
    <n v="33692349283"/>
    <x v="3"/>
    <x v="3"/>
  </r>
  <r>
    <n v="1310"/>
    <x v="5"/>
    <s v="Khadija Hashmi"/>
    <n v="59"/>
    <x v="0"/>
    <x v="0"/>
    <x v="19"/>
    <d v="2023-07-15T00:00:00"/>
    <n v="-80"/>
    <x v="0"/>
    <n v="332008"/>
    <x v="1"/>
    <x v="2"/>
    <n v="152"/>
    <n v="55"/>
    <n v="37932500889"/>
    <x v="0"/>
    <x v="0"/>
  </r>
  <r>
    <n v="1311"/>
    <x v="13"/>
    <s v="Hassan Ashraf"/>
    <n v="38"/>
    <x v="2"/>
    <x v="1"/>
    <x v="130"/>
    <d v="2023-09-09T00:00:00"/>
    <n v="23"/>
    <x v="1"/>
    <n v="354116"/>
    <x v="0"/>
    <x v="1"/>
    <n v="145"/>
    <n v="66"/>
    <n v="36139986974"/>
    <x v="0"/>
    <x v="0"/>
  </r>
  <r>
    <n v="1312"/>
    <x v="2"/>
    <s v="Ali Mughal"/>
    <n v="98"/>
    <x v="0"/>
    <x v="0"/>
    <x v="255"/>
    <d v="2023-10-04T00:00:00"/>
    <n v="-131"/>
    <x v="2"/>
    <n v="247924"/>
    <x v="0"/>
    <x v="5"/>
    <n v="141"/>
    <n v="115"/>
    <n v="31211606023"/>
    <x v="3"/>
    <x v="3"/>
  </r>
  <r>
    <n v="1313"/>
    <x v="10"/>
    <s v="Mahnoor Malik"/>
    <n v="47"/>
    <x v="0"/>
    <x v="1"/>
    <x v="34"/>
    <d v="2023-09-17T00:00:00"/>
    <n v="0"/>
    <x v="3"/>
    <n v="20312"/>
    <x v="0"/>
    <x v="6"/>
    <n v="186"/>
    <n v="104"/>
    <n v="38471738244"/>
    <x v="0"/>
    <x v="0"/>
  </r>
  <r>
    <n v="1314"/>
    <x v="6"/>
    <s v="Iqra Gilani"/>
    <n v="53"/>
    <x v="0"/>
    <x v="0"/>
    <x v="128"/>
    <d v="2023-07-17T00:00:00"/>
    <n v="-80"/>
    <x v="4"/>
    <n v="281434"/>
    <x v="1"/>
    <x v="3"/>
    <n v="177"/>
    <n v="69"/>
    <n v="38147790577"/>
    <x v="3"/>
    <x v="3"/>
  </r>
  <r>
    <n v="1315"/>
    <x v="13"/>
    <s v="Noman Jafri"/>
    <n v="72"/>
    <x v="0"/>
    <x v="1"/>
    <x v="33"/>
    <d v="2023-11-22T00:00:00"/>
    <n v="289"/>
    <x v="0"/>
    <n v="347219"/>
    <x v="0"/>
    <x v="4"/>
    <n v="150"/>
    <n v="68"/>
    <n v="32981454987"/>
    <x v="7"/>
    <x v="1"/>
  </r>
  <r>
    <n v="1316"/>
    <x v="13"/>
    <s v="Rabia Butt"/>
    <n v="37"/>
    <x v="2"/>
    <x v="0"/>
    <x v="103"/>
    <d v="2023-10-25T00:00:00"/>
    <n v="-216"/>
    <x v="2"/>
    <n v="193154"/>
    <x v="1"/>
    <x v="3"/>
    <n v="167"/>
    <n v="112"/>
    <n v="35853289159"/>
    <x v="3"/>
    <x v="3"/>
  </r>
  <r>
    <n v="1317"/>
    <x v="5"/>
    <s v="Junaid Chaudhry"/>
    <n v="52"/>
    <x v="0"/>
    <x v="1"/>
    <x v="69"/>
    <d v="2023-08-18T00:00:00"/>
    <n v="138"/>
    <x v="3"/>
    <n v="290990"/>
    <x v="0"/>
    <x v="2"/>
    <n v="190"/>
    <n v="64"/>
    <n v="31338835463"/>
    <x v="0"/>
    <x v="0"/>
  </r>
  <r>
    <n v="1318"/>
    <x v="4"/>
    <s v="Ibrahim Abbasi"/>
    <n v="100"/>
    <x v="0"/>
    <x v="1"/>
    <x v="29"/>
    <d v="2023-12-27T00:00:00"/>
    <n v="206"/>
    <x v="5"/>
    <n v="169385"/>
    <x v="0"/>
    <x v="0"/>
    <n v="147"/>
    <n v="102"/>
    <n v="36775054942"/>
    <x v="0"/>
    <x v="0"/>
  </r>
  <r>
    <n v="1319"/>
    <x v="7"/>
    <s v="Sara Kazmi"/>
    <n v="58"/>
    <x v="0"/>
    <x v="0"/>
    <x v="40"/>
    <d v="2023-12-19T00:00:00"/>
    <n v="-257"/>
    <x v="1"/>
    <n v="222742"/>
    <x v="1"/>
    <x v="6"/>
    <n v="166"/>
    <n v="111"/>
    <n v="35740564235"/>
    <x v="1"/>
    <x v="1"/>
  </r>
  <r>
    <n v="1320"/>
    <x v="3"/>
    <s v="Sara Syed"/>
    <n v="6"/>
    <x v="4"/>
    <x v="1"/>
    <x v="116"/>
    <d v="2023-11-09T00:00:00"/>
    <n v="113"/>
    <x v="3"/>
    <n v="107859"/>
    <x v="1"/>
    <x v="4"/>
    <n v="200"/>
    <n v="92"/>
    <n v="36466666915"/>
    <x v="7"/>
    <x v="1"/>
  </r>
  <r>
    <n v="1321"/>
    <x v="13"/>
    <s v="Sara Raja"/>
    <n v="52"/>
    <x v="0"/>
    <x v="0"/>
    <x v="127"/>
    <d v="2023-08-05T00:00:00"/>
    <n v="136"/>
    <x v="5"/>
    <n v="355021"/>
    <x v="1"/>
    <x v="3"/>
    <n v="160"/>
    <n v="110"/>
    <n v="32310613111"/>
    <x v="2"/>
    <x v="2"/>
  </r>
  <r>
    <n v="1322"/>
    <x v="10"/>
    <s v="Aisha Abbasi"/>
    <n v="41"/>
    <x v="2"/>
    <x v="0"/>
    <x v="256"/>
    <d v="2023-11-28T00:00:00"/>
    <n v="-61"/>
    <x v="0"/>
    <n v="88583"/>
    <x v="1"/>
    <x v="7"/>
    <n v="200"/>
    <n v="58"/>
    <n v="37857961896"/>
    <x v="0"/>
    <x v="1"/>
  </r>
  <r>
    <n v="1323"/>
    <x v="9"/>
    <s v="Mahnoor Shah"/>
    <n v="100"/>
    <x v="0"/>
    <x v="0"/>
    <x v="57"/>
    <d v="2023-11-19T00:00:00"/>
    <n v="-151"/>
    <x v="1"/>
    <n v="462646"/>
    <x v="1"/>
    <x v="1"/>
    <n v="147"/>
    <n v="88"/>
    <n v="39891183830"/>
    <x v="2"/>
    <x v="2"/>
  </r>
  <r>
    <n v="1324"/>
    <x v="6"/>
    <s v="Iqra Abbasi"/>
    <n v="34"/>
    <x v="2"/>
    <x v="0"/>
    <x v="178"/>
    <d v="2023-09-18T00:00:00"/>
    <n v="63"/>
    <x v="0"/>
    <n v="440204"/>
    <x v="1"/>
    <x v="2"/>
    <n v="171"/>
    <n v="84"/>
    <n v="36482648986"/>
    <x v="3"/>
    <x v="3"/>
  </r>
  <r>
    <n v="1325"/>
    <x v="7"/>
    <s v="Saad Rizvi"/>
    <n v="85"/>
    <x v="0"/>
    <x v="0"/>
    <x v="21"/>
    <d v="2023-07-25T00:00:00"/>
    <n v="-53"/>
    <x v="1"/>
    <n v="257719"/>
    <x v="0"/>
    <x v="7"/>
    <n v="170"/>
    <n v="112"/>
    <n v="34469918622"/>
    <x v="2"/>
    <x v="2"/>
  </r>
  <r>
    <n v="1326"/>
    <x v="13"/>
    <s v="Usman Syed"/>
    <n v="54"/>
    <x v="0"/>
    <x v="0"/>
    <x v="41"/>
    <d v="2023-08-20T00:00:00"/>
    <n v="225"/>
    <x v="0"/>
    <n v="226761"/>
    <x v="0"/>
    <x v="6"/>
    <n v="153"/>
    <n v="57"/>
    <n v="33771018932"/>
    <x v="0"/>
    <x v="0"/>
  </r>
  <r>
    <n v="1327"/>
    <x v="5"/>
    <s v="Ali Siddiqui"/>
    <n v="47"/>
    <x v="0"/>
    <x v="1"/>
    <x v="167"/>
    <d v="2023-05-06T00:00:00"/>
    <n v="63"/>
    <x v="0"/>
    <n v="445503"/>
    <x v="1"/>
    <x v="2"/>
    <n v="176"/>
    <n v="52"/>
    <n v="37810416298"/>
    <x v="3"/>
    <x v="3"/>
  </r>
  <r>
    <n v="1328"/>
    <x v="8"/>
    <s v="Usman Hashmi"/>
    <n v="81"/>
    <x v="0"/>
    <x v="1"/>
    <x v="50"/>
    <d v="2023-07-13T00:00:00"/>
    <n v="-193"/>
    <x v="5"/>
    <n v="299504"/>
    <x v="1"/>
    <x v="0"/>
    <n v="187"/>
    <n v="60"/>
    <n v="31927549333"/>
    <x v="2"/>
    <x v="1"/>
  </r>
  <r>
    <n v="1329"/>
    <x v="5"/>
    <s v="Hassan Raja"/>
    <n v="51"/>
    <x v="0"/>
    <x v="1"/>
    <x v="104"/>
    <d v="2023-11-14T00:00:00"/>
    <n v="62"/>
    <x v="0"/>
    <n v="88366"/>
    <x v="0"/>
    <x v="5"/>
    <n v="160"/>
    <n v="90"/>
    <n v="37755863849"/>
    <x v="3"/>
    <x v="3"/>
  </r>
  <r>
    <n v="1330"/>
    <x v="0"/>
    <s v="Asad Hashmi"/>
    <n v="78"/>
    <x v="0"/>
    <x v="0"/>
    <x v="26"/>
    <d v="2023-05-26T00:00:00"/>
    <n v="-36"/>
    <x v="1"/>
    <n v="147975"/>
    <x v="1"/>
    <x v="6"/>
    <n v="184"/>
    <n v="60"/>
    <n v="32049177306"/>
    <x v="2"/>
    <x v="2"/>
  </r>
  <r>
    <n v="1331"/>
    <x v="2"/>
    <s v="Iqra Siddiqui"/>
    <n v="48"/>
    <x v="0"/>
    <x v="1"/>
    <x v="5"/>
    <d v="2023-08-10T00:00:00"/>
    <n v="113"/>
    <x v="4"/>
    <n v="367516"/>
    <x v="1"/>
    <x v="2"/>
    <n v="167"/>
    <n v="72"/>
    <n v="34159716640"/>
    <x v="0"/>
    <x v="0"/>
  </r>
  <r>
    <n v="1332"/>
    <x v="13"/>
    <s v="Saad Jafri"/>
    <n v="18"/>
    <x v="1"/>
    <x v="1"/>
    <x v="95"/>
    <d v="2023-10-09T00:00:00"/>
    <n v="-86"/>
    <x v="3"/>
    <n v="99718"/>
    <x v="1"/>
    <x v="5"/>
    <n v="159"/>
    <n v="82"/>
    <n v="39528226511"/>
    <x v="3"/>
    <x v="1"/>
  </r>
  <r>
    <n v="1333"/>
    <x v="14"/>
    <s v="Fatima Rizvi"/>
    <n v="1"/>
    <x v="4"/>
    <x v="0"/>
    <x v="68"/>
    <d v="2023-09-16T00:00:00"/>
    <n v="142"/>
    <x v="4"/>
    <n v="306573"/>
    <x v="0"/>
    <x v="6"/>
    <n v="190"/>
    <n v="89"/>
    <n v="38367494098"/>
    <x v="3"/>
    <x v="3"/>
  </r>
  <r>
    <n v="1334"/>
    <x v="10"/>
    <s v="Junaid Sheikh"/>
    <n v="88"/>
    <x v="0"/>
    <x v="0"/>
    <x v="44"/>
    <d v="2023-03-21T00:00:00"/>
    <n v="56"/>
    <x v="5"/>
    <n v="100451"/>
    <x v="0"/>
    <x v="5"/>
    <n v="184"/>
    <n v="91"/>
    <n v="31161345592"/>
    <x v="3"/>
    <x v="1"/>
  </r>
  <r>
    <n v="1335"/>
    <x v="11"/>
    <s v="Amina Abbasi"/>
    <n v="17"/>
    <x v="1"/>
    <x v="0"/>
    <x v="77"/>
    <d v="2023-03-22T00:00:00"/>
    <n v="-65"/>
    <x v="4"/>
    <n v="199363"/>
    <x v="0"/>
    <x v="3"/>
    <n v="196"/>
    <n v="111"/>
    <n v="37682203297"/>
    <x v="2"/>
    <x v="1"/>
  </r>
  <r>
    <n v="1336"/>
    <x v="2"/>
    <s v="Sana Qureshi"/>
    <n v="55"/>
    <x v="0"/>
    <x v="1"/>
    <x v="168"/>
    <d v="2023-09-17T00:00:00"/>
    <n v="78"/>
    <x v="5"/>
    <n v="429724"/>
    <x v="0"/>
    <x v="7"/>
    <n v="198"/>
    <n v="77"/>
    <n v="39118251753"/>
    <x v="0"/>
    <x v="0"/>
  </r>
  <r>
    <n v="1337"/>
    <x v="12"/>
    <s v="Daniyal Gilani"/>
    <n v="32"/>
    <x v="2"/>
    <x v="1"/>
    <x v="79"/>
    <d v="2023-11-18T00:00:00"/>
    <n v="-316"/>
    <x v="5"/>
    <n v="200098"/>
    <x v="1"/>
    <x v="3"/>
    <n v="176"/>
    <n v="76"/>
    <n v="32073130808"/>
    <x v="0"/>
    <x v="0"/>
  </r>
  <r>
    <n v="1338"/>
    <x v="4"/>
    <s v="Ali Malik"/>
    <n v="19"/>
    <x v="3"/>
    <x v="1"/>
    <x v="79"/>
    <d v="2023-03-26T00:00:00"/>
    <n v="-79"/>
    <x v="2"/>
    <n v="366298"/>
    <x v="0"/>
    <x v="4"/>
    <n v="187"/>
    <n v="102"/>
    <n v="31628126217"/>
    <x v="2"/>
    <x v="2"/>
  </r>
  <r>
    <n v="1339"/>
    <x v="2"/>
    <s v="Amina Shah"/>
    <n v="100"/>
    <x v="0"/>
    <x v="1"/>
    <x v="111"/>
    <d v="2023-12-08T00:00:00"/>
    <n v="241"/>
    <x v="0"/>
    <n v="73839"/>
    <x v="1"/>
    <x v="3"/>
    <n v="198"/>
    <n v="53"/>
    <n v="36082946204"/>
    <x v="3"/>
    <x v="3"/>
  </r>
  <r>
    <n v="1340"/>
    <x v="12"/>
    <s v="Ahmed Abbasi"/>
    <n v="32"/>
    <x v="2"/>
    <x v="1"/>
    <x v="237"/>
    <d v="2023-10-27T00:00:00"/>
    <n v="244"/>
    <x v="1"/>
    <n v="339510"/>
    <x v="0"/>
    <x v="2"/>
    <n v="199"/>
    <n v="94"/>
    <n v="37461878166"/>
    <x v="3"/>
    <x v="3"/>
  </r>
  <r>
    <n v="1341"/>
    <x v="5"/>
    <s v="Bushra Shah"/>
    <n v="39"/>
    <x v="2"/>
    <x v="0"/>
    <x v="185"/>
    <d v="2023-11-14T00:00:00"/>
    <n v="-186"/>
    <x v="4"/>
    <n v="62096"/>
    <x v="0"/>
    <x v="7"/>
    <n v="148"/>
    <n v="55"/>
    <n v="33526098715"/>
    <x v="1"/>
    <x v="1"/>
  </r>
  <r>
    <n v="1342"/>
    <x v="8"/>
    <s v="Ibrahim Hashmi"/>
    <n v="67"/>
    <x v="0"/>
    <x v="0"/>
    <x v="70"/>
    <d v="2023-12-13T00:00:00"/>
    <n v="272"/>
    <x v="3"/>
    <n v="148158"/>
    <x v="0"/>
    <x v="0"/>
    <n v="157"/>
    <n v="112"/>
    <n v="33432688972"/>
    <x v="6"/>
    <x v="1"/>
  </r>
  <r>
    <n v="1343"/>
    <x v="14"/>
    <s v="Daniyal Tariq"/>
    <n v="95"/>
    <x v="0"/>
    <x v="0"/>
    <x v="128"/>
    <d v="2023-08-09T00:00:00"/>
    <n v="103"/>
    <x v="4"/>
    <n v="185200"/>
    <x v="1"/>
    <x v="5"/>
    <n v="174"/>
    <n v="51"/>
    <n v="32825440899"/>
    <x v="2"/>
    <x v="1"/>
  </r>
  <r>
    <n v="1344"/>
    <x v="8"/>
    <s v="Sadia Syed"/>
    <n v="15"/>
    <x v="1"/>
    <x v="1"/>
    <x v="105"/>
    <d v="2023-02-26T00:00:00"/>
    <n v="5"/>
    <x v="2"/>
    <n v="338469"/>
    <x v="1"/>
    <x v="6"/>
    <n v="175"/>
    <n v="50"/>
    <n v="36005453246"/>
    <x v="0"/>
    <x v="0"/>
  </r>
  <r>
    <n v="1345"/>
    <x v="3"/>
    <s v="Mahnoor Niazi"/>
    <n v="45"/>
    <x v="2"/>
    <x v="0"/>
    <x v="68"/>
    <d v="2023-05-26T00:00:00"/>
    <n v="29"/>
    <x v="3"/>
    <n v="474584"/>
    <x v="0"/>
    <x v="0"/>
    <n v="152"/>
    <n v="93"/>
    <n v="36721290011"/>
    <x v="2"/>
    <x v="2"/>
  </r>
  <r>
    <n v="1346"/>
    <x v="5"/>
    <s v="Sara Syed"/>
    <n v="20"/>
    <x v="3"/>
    <x v="1"/>
    <x v="181"/>
    <d v="2023-06-10T00:00:00"/>
    <n v="-14"/>
    <x v="1"/>
    <n v="305844"/>
    <x v="1"/>
    <x v="7"/>
    <n v="159"/>
    <n v="89"/>
    <n v="39261324928"/>
    <x v="0"/>
    <x v="0"/>
  </r>
  <r>
    <n v="1347"/>
    <x v="5"/>
    <s v="Erum Rehman"/>
    <n v="23"/>
    <x v="3"/>
    <x v="1"/>
    <x v="54"/>
    <d v="2023-12-01T00:00:00"/>
    <n v="269"/>
    <x v="1"/>
    <n v="34531"/>
    <x v="0"/>
    <x v="5"/>
    <n v="159"/>
    <n v="56"/>
    <n v="35025708235"/>
    <x v="2"/>
    <x v="2"/>
  </r>
  <r>
    <n v="1348"/>
    <x v="1"/>
    <s v="Amina Shah"/>
    <n v="86"/>
    <x v="0"/>
    <x v="0"/>
    <x v="225"/>
    <d v="2023-08-21T00:00:00"/>
    <n v="210"/>
    <x v="2"/>
    <n v="369134"/>
    <x v="1"/>
    <x v="6"/>
    <n v="199"/>
    <n v="53"/>
    <n v="34615200047"/>
    <x v="3"/>
    <x v="3"/>
  </r>
  <r>
    <n v="1349"/>
    <x v="0"/>
    <s v="Daniyal Abbasi"/>
    <n v="60"/>
    <x v="0"/>
    <x v="0"/>
    <x v="229"/>
    <d v="2023-08-01T00:00:00"/>
    <n v="-163"/>
    <x v="1"/>
    <n v="121300"/>
    <x v="1"/>
    <x v="2"/>
    <n v="189"/>
    <n v="76"/>
    <n v="36008028830"/>
    <x v="2"/>
    <x v="2"/>
  </r>
  <r>
    <n v="1350"/>
    <x v="12"/>
    <s v="Asad Hussain"/>
    <n v="50"/>
    <x v="0"/>
    <x v="1"/>
    <x v="18"/>
    <d v="2023-10-13T00:00:00"/>
    <n v="120"/>
    <x v="3"/>
    <n v="308320"/>
    <x v="0"/>
    <x v="6"/>
    <n v="142"/>
    <n v="114"/>
    <n v="39119886927"/>
    <x v="0"/>
    <x v="0"/>
  </r>
  <r>
    <n v="1351"/>
    <x v="14"/>
    <s v="Ahmed Jafri"/>
    <n v="64"/>
    <x v="0"/>
    <x v="1"/>
    <x v="213"/>
    <d v="2023-07-27T00:00:00"/>
    <n v="-18"/>
    <x v="1"/>
    <n v="389281"/>
    <x v="0"/>
    <x v="4"/>
    <n v="148"/>
    <n v="100"/>
    <n v="34892145096"/>
    <x v="0"/>
    <x v="0"/>
  </r>
  <r>
    <n v="1352"/>
    <x v="14"/>
    <s v="Fahad Raja"/>
    <n v="85"/>
    <x v="0"/>
    <x v="1"/>
    <x v="107"/>
    <d v="2023-09-16T00:00:00"/>
    <n v="-248"/>
    <x v="4"/>
    <n v="294124"/>
    <x v="1"/>
    <x v="0"/>
    <n v="193"/>
    <n v="97"/>
    <n v="31679704079"/>
    <x v="2"/>
    <x v="2"/>
  </r>
  <r>
    <n v="1353"/>
    <x v="10"/>
    <s v="Ibrahim Abbasi"/>
    <n v="45"/>
    <x v="2"/>
    <x v="0"/>
    <x v="162"/>
    <d v="2023-06-08T00:00:00"/>
    <n v="-38"/>
    <x v="0"/>
    <n v="232592"/>
    <x v="1"/>
    <x v="1"/>
    <n v="164"/>
    <n v="65"/>
    <n v="31660446049"/>
    <x v="3"/>
    <x v="3"/>
  </r>
  <r>
    <n v="1354"/>
    <x v="12"/>
    <s v="Amina Zahid"/>
    <n v="28"/>
    <x v="3"/>
    <x v="0"/>
    <x v="167"/>
    <d v="2023-03-26T00:00:00"/>
    <n v="22"/>
    <x v="3"/>
    <n v="497831"/>
    <x v="1"/>
    <x v="7"/>
    <n v="152"/>
    <n v="94"/>
    <n v="36125193794"/>
    <x v="0"/>
    <x v="0"/>
  </r>
  <r>
    <n v="1355"/>
    <x v="4"/>
    <s v="Daniyal Ashraf"/>
    <n v="3"/>
    <x v="4"/>
    <x v="0"/>
    <x v="174"/>
    <d v="2023-07-18T00:00:00"/>
    <n v="10"/>
    <x v="5"/>
    <n v="193849"/>
    <x v="1"/>
    <x v="5"/>
    <n v="187"/>
    <n v="102"/>
    <n v="39639441616"/>
    <x v="3"/>
    <x v="3"/>
  </r>
  <r>
    <n v="1356"/>
    <x v="7"/>
    <s v="Fatima Mughal"/>
    <n v="46"/>
    <x v="0"/>
    <x v="1"/>
    <x v="267"/>
    <d v="2023-10-02T00:00:00"/>
    <n v="44"/>
    <x v="5"/>
    <n v="269941"/>
    <x v="1"/>
    <x v="5"/>
    <n v="186"/>
    <n v="99"/>
    <n v="32242611053"/>
    <x v="0"/>
    <x v="0"/>
  </r>
  <r>
    <n v="1357"/>
    <x v="10"/>
    <s v="Hassan Zahid"/>
    <n v="3"/>
    <x v="4"/>
    <x v="0"/>
    <x v="207"/>
    <d v="2023-11-24T00:00:00"/>
    <n v="-206"/>
    <x v="4"/>
    <n v="15502"/>
    <x v="0"/>
    <x v="5"/>
    <n v="189"/>
    <n v="68"/>
    <n v="35883618933"/>
    <x v="0"/>
    <x v="0"/>
  </r>
  <r>
    <n v="1358"/>
    <x v="13"/>
    <s v="Aisha Chaudhry"/>
    <n v="48"/>
    <x v="0"/>
    <x v="1"/>
    <x v="280"/>
    <d v="2023-12-05T00:00:00"/>
    <n v="10"/>
    <x v="5"/>
    <n v="442266"/>
    <x v="0"/>
    <x v="3"/>
    <n v="148"/>
    <n v="53"/>
    <n v="31585707498"/>
    <x v="0"/>
    <x v="1"/>
  </r>
  <r>
    <n v="1359"/>
    <x v="4"/>
    <s v="Fahad Hussain"/>
    <n v="89"/>
    <x v="0"/>
    <x v="0"/>
    <x v="267"/>
    <d v="2023-10-12T00:00:00"/>
    <n v="54"/>
    <x v="2"/>
    <n v="324724"/>
    <x v="1"/>
    <x v="0"/>
    <n v="185"/>
    <n v="60"/>
    <n v="35704064418"/>
    <x v="6"/>
    <x v="1"/>
  </r>
  <r>
    <n v="1360"/>
    <x v="1"/>
    <s v="Aisha Ashraf"/>
    <n v="39"/>
    <x v="2"/>
    <x v="0"/>
    <x v="103"/>
    <d v="2023-12-25T00:00:00"/>
    <n v="-277"/>
    <x v="4"/>
    <n v="402011"/>
    <x v="1"/>
    <x v="4"/>
    <n v="181"/>
    <n v="97"/>
    <n v="39145764231"/>
    <x v="0"/>
    <x v="0"/>
  </r>
  <r>
    <n v="1361"/>
    <x v="6"/>
    <s v="Noman Rizvi"/>
    <n v="23"/>
    <x v="3"/>
    <x v="1"/>
    <x v="15"/>
    <d v="2023-12-04T00:00:00"/>
    <n v="-133"/>
    <x v="4"/>
    <n v="441702"/>
    <x v="1"/>
    <x v="6"/>
    <n v="189"/>
    <n v="104"/>
    <n v="36904441989"/>
    <x v="2"/>
    <x v="2"/>
  </r>
  <r>
    <n v="1362"/>
    <x v="10"/>
    <s v="Sara Malik"/>
    <n v="71"/>
    <x v="0"/>
    <x v="1"/>
    <x v="167"/>
    <d v="2023-10-26T00:00:00"/>
    <n v="-236"/>
    <x v="5"/>
    <n v="146057"/>
    <x v="1"/>
    <x v="5"/>
    <n v="145"/>
    <n v="86"/>
    <n v="35827381652"/>
    <x v="7"/>
    <x v="1"/>
  </r>
  <r>
    <n v="1363"/>
    <x v="14"/>
    <s v="Erum Chaudhry"/>
    <n v="22"/>
    <x v="3"/>
    <x v="1"/>
    <x v="8"/>
    <d v="2023-05-26T00:00:00"/>
    <n v="55"/>
    <x v="5"/>
    <n v="69948"/>
    <x v="1"/>
    <x v="4"/>
    <n v="173"/>
    <n v="71"/>
    <n v="39487705089"/>
    <x v="2"/>
    <x v="2"/>
  </r>
  <r>
    <n v="1364"/>
    <x v="14"/>
    <s v="Rabia Sheikh"/>
    <n v="46"/>
    <x v="0"/>
    <x v="1"/>
    <x v="147"/>
    <d v="2023-07-28T00:00:00"/>
    <n v="78"/>
    <x v="4"/>
    <n v="95506"/>
    <x v="1"/>
    <x v="3"/>
    <n v="165"/>
    <n v="104"/>
    <n v="38674377249"/>
    <x v="0"/>
    <x v="0"/>
  </r>
  <r>
    <n v="1365"/>
    <x v="2"/>
    <s v="Usman Shah"/>
    <n v="71"/>
    <x v="0"/>
    <x v="0"/>
    <x v="185"/>
    <d v="2023-11-25T00:00:00"/>
    <n v="-197"/>
    <x v="3"/>
    <n v="72322"/>
    <x v="0"/>
    <x v="5"/>
    <n v="200"/>
    <n v="105"/>
    <n v="37100800181"/>
    <x v="0"/>
    <x v="0"/>
  </r>
  <r>
    <n v="1366"/>
    <x v="11"/>
    <s v="Ibrahim Rizvi"/>
    <n v="13"/>
    <x v="1"/>
    <x v="0"/>
    <x v="114"/>
    <d v="2023-10-23T00:00:00"/>
    <n v="182"/>
    <x v="4"/>
    <n v="114486"/>
    <x v="1"/>
    <x v="1"/>
    <n v="147"/>
    <n v="101"/>
    <n v="35629881763"/>
    <x v="2"/>
    <x v="2"/>
  </r>
  <r>
    <n v="1367"/>
    <x v="11"/>
    <s v="Hassan Malik"/>
    <n v="19"/>
    <x v="3"/>
    <x v="1"/>
    <x v="141"/>
    <d v="2023-07-24T00:00:00"/>
    <n v="-138"/>
    <x v="0"/>
    <n v="349064"/>
    <x v="1"/>
    <x v="3"/>
    <n v="145"/>
    <n v="113"/>
    <n v="39951833640"/>
    <x v="0"/>
    <x v="0"/>
  </r>
  <r>
    <n v="1368"/>
    <x v="7"/>
    <s v="Iqra Farooqi"/>
    <n v="67"/>
    <x v="0"/>
    <x v="1"/>
    <x v="281"/>
    <d v="2023-12-01T00:00:00"/>
    <n v="115"/>
    <x v="2"/>
    <n v="297286"/>
    <x v="1"/>
    <x v="5"/>
    <n v="160"/>
    <n v="82"/>
    <n v="33928469165"/>
    <x v="0"/>
    <x v="1"/>
  </r>
  <r>
    <n v="1369"/>
    <x v="2"/>
    <s v="Noman Abbasi"/>
    <n v="47"/>
    <x v="0"/>
    <x v="0"/>
    <x v="33"/>
    <d v="2023-05-12T00:00:00"/>
    <n v="-95"/>
    <x v="3"/>
    <n v="171828"/>
    <x v="1"/>
    <x v="3"/>
    <n v="182"/>
    <n v="107"/>
    <n v="33903669319"/>
    <x v="3"/>
    <x v="1"/>
  </r>
  <r>
    <n v="1370"/>
    <x v="5"/>
    <s v="Aisha Rizvi"/>
    <n v="65"/>
    <x v="0"/>
    <x v="0"/>
    <x v="276"/>
    <d v="2023-05-24T00:00:00"/>
    <n v="65"/>
    <x v="0"/>
    <n v="130290"/>
    <x v="1"/>
    <x v="3"/>
    <n v="177"/>
    <n v="65"/>
    <n v="36615035352"/>
    <x v="0"/>
    <x v="0"/>
  </r>
  <r>
    <n v="1371"/>
    <x v="0"/>
    <s v="Sara Ansari"/>
    <n v="66"/>
    <x v="0"/>
    <x v="0"/>
    <x v="220"/>
    <d v="2023-11-28T00:00:00"/>
    <n v="221"/>
    <x v="5"/>
    <n v="367029"/>
    <x v="1"/>
    <x v="5"/>
    <n v="159"/>
    <n v="118"/>
    <n v="39378730266"/>
    <x v="0"/>
    <x v="0"/>
  </r>
  <r>
    <n v="1372"/>
    <x v="14"/>
    <s v="Hira Syed"/>
    <n v="95"/>
    <x v="0"/>
    <x v="0"/>
    <x v="6"/>
    <d v="2023-11-11T00:00:00"/>
    <n v="260"/>
    <x v="0"/>
    <n v="78935"/>
    <x v="1"/>
    <x v="3"/>
    <n v="154"/>
    <n v="46"/>
    <n v="39879194870"/>
    <x v="2"/>
    <x v="2"/>
  </r>
  <r>
    <n v="1373"/>
    <x v="7"/>
    <s v="Noman Zahid"/>
    <n v="81"/>
    <x v="0"/>
    <x v="1"/>
    <x v="70"/>
    <d v="2023-11-06T00:00:00"/>
    <n v="235"/>
    <x v="0"/>
    <n v="316324"/>
    <x v="1"/>
    <x v="0"/>
    <n v="168"/>
    <n v="76"/>
    <n v="35565368629"/>
    <x v="0"/>
    <x v="0"/>
  </r>
  <r>
    <n v="1374"/>
    <x v="4"/>
    <s v="Fatima Tariq"/>
    <n v="63"/>
    <x v="0"/>
    <x v="0"/>
    <x v="129"/>
    <d v="2023-08-09T00:00:00"/>
    <n v="-195"/>
    <x v="3"/>
    <n v="330172"/>
    <x v="0"/>
    <x v="1"/>
    <n v="184"/>
    <n v="120"/>
    <n v="39122774211"/>
    <x v="2"/>
    <x v="2"/>
  </r>
  <r>
    <n v="1375"/>
    <x v="4"/>
    <s v="Hassan Ashraf"/>
    <n v="62"/>
    <x v="0"/>
    <x v="1"/>
    <x v="147"/>
    <d v="2023-08-02T00:00:00"/>
    <n v="-83"/>
    <x v="3"/>
    <n v="360227"/>
    <x v="0"/>
    <x v="6"/>
    <n v="141"/>
    <n v="89"/>
    <n v="34692447477"/>
    <x v="3"/>
    <x v="1"/>
  </r>
  <r>
    <n v="1376"/>
    <x v="12"/>
    <s v="Fahad Shah"/>
    <n v="26"/>
    <x v="3"/>
    <x v="0"/>
    <x v="139"/>
    <d v="2023-05-08T00:00:00"/>
    <n v="-29"/>
    <x v="2"/>
    <n v="399797"/>
    <x v="0"/>
    <x v="6"/>
    <n v="146"/>
    <n v="84"/>
    <n v="37426558646"/>
    <x v="2"/>
    <x v="1"/>
  </r>
  <r>
    <n v="1377"/>
    <x v="3"/>
    <s v="Mahnoor Jafri"/>
    <n v="47"/>
    <x v="0"/>
    <x v="1"/>
    <x v="112"/>
    <d v="2023-10-21T00:00:00"/>
    <n v="236"/>
    <x v="5"/>
    <n v="406416"/>
    <x v="0"/>
    <x v="3"/>
    <n v="178"/>
    <n v="53"/>
    <n v="34355842441"/>
    <x v="2"/>
    <x v="2"/>
  </r>
  <r>
    <n v="1378"/>
    <x v="3"/>
    <s v="Amina Chaudhry"/>
    <n v="61"/>
    <x v="0"/>
    <x v="0"/>
    <x v="259"/>
    <d v="2023-09-28T00:00:00"/>
    <n v="101"/>
    <x v="5"/>
    <n v="416812"/>
    <x v="1"/>
    <x v="0"/>
    <n v="188"/>
    <n v="88"/>
    <n v="37504737818"/>
    <x v="7"/>
    <x v="1"/>
  </r>
  <r>
    <n v="1379"/>
    <x v="9"/>
    <s v="Ali Tariq"/>
    <n v="21"/>
    <x v="3"/>
    <x v="1"/>
    <x v="211"/>
    <d v="2023-09-01T00:00:00"/>
    <n v="157"/>
    <x v="0"/>
    <n v="361738"/>
    <x v="1"/>
    <x v="4"/>
    <n v="185"/>
    <n v="62"/>
    <n v="31644689716"/>
    <x v="0"/>
    <x v="1"/>
  </r>
  <r>
    <n v="1380"/>
    <x v="12"/>
    <s v="Rabia Farooqi"/>
    <n v="56"/>
    <x v="0"/>
    <x v="1"/>
    <x v="100"/>
    <d v="2023-03-08T00:00:00"/>
    <n v="-10"/>
    <x v="5"/>
    <n v="483808"/>
    <x v="1"/>
    <x v="0"/>
    <n v="189"/>
    <n v="108"/>
    <n v="36328210059"/>
    <x v="3"/>
    <x v="3"/>
  </r>
  <r>
    <n v="1381"/>
    <x v="2"/>
    <s v="Erum Kazmi"/>
    <n v="5"/>
    <x v="4"/>
    <x v="0"/>
    <x v="199"/>
    <d v="2023-04-21T00:00:00"/>
    <n v="3"/>
    <x v="5"/>
    <n v="396512"/>
    <x v="0"/>
    <x v="2"/>
    <n v="162"/>
    <n v="118"/>
    <n v="32441670464"/>
    <x v="2"/>
    <x v="2"/>
  </r>
  <r>
    <n v="1382"/>
    <x v="3"/>
    <s v="Khadija Shah"/>
    <n v="96"/>
    <x v="0"/>
    <x v="0"/>
    <x v="282"/>
    <d v="2023-11-21T00:00:00"/>
    <n v="-92"/>
    <x v="4"/>
    <n v="455995"/>
    <x v="1"/>
    <x v="1"/>
    <n v="155"/>
    <n v="45"/>
    <n v="33748128190"/>
    <x v="2"/>
    <x v="2"/>
  </r>
  <r>
    <n v="1383"/>
    <x v="2"/>
    <s v="Asad Zahid"/>
    <n v="64"/>
    <x v="0"/>
    <x v="0"/>
    <x v="115"/>
    <d v="2023-06-21T00:00:00"/>
    <n v="57"/>
    <x v="4"/>
    <n v="217997"/>
    <x v="0"/>
    <x v="0"/>
    <n v="184"/>
    <n v="97"/>
    <n v="37145299772"/>
    <x v="3"/>
    <x v="1"/>
  </r>
  <r>
    <n v="1384"/>
    <x v="4"/>
    <s v="Junaid Hashmi"/>
    <n v="41"/>
    <x v="2"/>
    <x v="0"/>
    <x v="237"/>
    <d v="2023-05-22T00:00:00"/>
    <n v="86"/>
    <x v="2"/>
    <n v="129688"/>
    <x v="1"/>
    <x v="4"/>
    <n v="189"/>
    <n v="108"/>
    <n v="33421931737"/>
    <x v="0"/>
    <x v="0"/>
  </r>
  <r>
    <n v="1385"/>
    <x v="5"/>
    <s v="Ibrahim Chaudhry"/>
    <n v="52"/>
    <x v="0"/>
    <x v="0"/>
    <x v="28"/>
    <d v="2023-07-10T00:00:00"/>
    <n v="-111"/>
    <x v="0"/>
    <n v="412975"/>
    <x v="0"/>
    <x v="0"/>
    <n v="174"/>
    <n v="100"/>
    <n v="35597238977"/>
    <x v="0"/>
    <x v="0"/>
  </r>
  <r>
    <n v="1386"/>
    <x v="3"/>
    <s v="Mahnoor Siddiqui"/>
    <n v="28"/>
    <x v="3"/>
    <x v="1"/>
    <x v="82"/>
    <d v="2023-10-02T00:00:00"/>
    <n v="-261"/>
    <x v="4"/>
    <n v="497932"/>
    <x v="1"/>
    <x v="0"/>
    <n v="162"/>
    <n v="108"/>
    <n v="38385385569"/>
    <x v="2"/>
    <x v="2"/>
  </r>
  <r>
    <n v="1387"/>
    <x v="0"/>
    <s v="Junaid Shah"/>
    <n v="75"/>
    <x v="0"/>
    <x v="0"/>
    <x v="130"/>
    <d v="2023-10-18T00:00:00"/>
    <n v="-62"/>
    <x v="2"/>
    <n v="338042"/>
    <x v="1"/>
    <x v="6"/>
    <n v="190"/>
    <n v="62"/>
    <n v="38176951040"/>
    <x v="5"/>
    <x v="1"/>
  </r>
  <r>
    <n v="1388"/>
    <x v="4"/>
    <s v="Amina Zahid"/>
    <n v="99"/>
    <x v="0"/>
    <x v="0"/>
    <x v="281"/>
    <d v="2023-10-20T00:00:00"/>
    <n v="73"/>
    <x v="4"/>
    <n v="169487"/>
    <x v="1"/>
    <x v="7"/>
    <n v="182"/>
    <n v="71"/>
    <n v="35192036855"/>
    <x v="0"/>
    <x v="0"/>
  </r>
  <r>
    <n v="1389"/>
    <x v="12"/>
    <s v="Iqra Khan"/>
    <n v="33"/>
    <x v="2"/>
    <x v="0"/>
    <x v="94"/>
    <d v="2023-07-28T00:00:00"/>
    <n v="-46"/>
    <x v="1"/>
    <n v="226852"/>
    <x v="1"/>
    <x v="2"/>
    <n v="167"/>
    <n v="120"/>
    <n v="33985293624"/>
    <x v="0"/>
    <x v="0"/>
  </r>
  <r>
    <n v="1390"/>
    <x v="13"/>
    <s v="Ali Niazi"/>
    <n v="77"/>
    <x v="0"/>
    <x v="0"/>
    <x v="16"/>
    <d v="2023-08-14T00:00:00"/>
    <n v="74"/>
    <x v="3"/>
    <n v="340706"/>
    <x v="0"/>
    <x v="5"/>
    <n v="166"/>
    <n v="118"/>
    <n v="36275836126"/>
    <x v="3"/>
    <x v="3"/>
  </r>
  <r>
    <n v="1391"/>
    <x v="13"/>
    <s v="Amina Farooqi"/>
    <n v="15"/>
    <x v="1"/>
    <x v="1"/>
    <x v="127"/>
    <d v="2023-12-08T00:00:00"/>
    <n v="-261"/>
    <x v="2"/>
    <n v="46948"/>
    <x v="0"/>
    <x v="4"/>
    <n v="177"/>
    <n v="112"/>
    <n v="34966883544"/>
    <x v="0"/>
    <x v="0"/>
  </r>
  <r>
    <n v="1392"/>
    <x v="13"/>
    <s v="Ibrahim Rizvi"/>
    <n v="68"/>
    <x v="0"/>
    <x v="1"/>
    <x v="165"/>
    <d v="2023-10-02T00:00:00"/>
    <n v="-271"/>
    <x v="2"/>
    <n v="128205"/>
    <x v="0"/>
    <x v="6"/>
    <n v="182"/>
    <n v="45"/>
    <n v="32361873632"/>
    <x v="2"/>
    <x v="2"/>
  </r>
  <r>
    <n v="1393"/>
    <x v="7"/>
    <s v="Junaid Niazi"/>
    <n v="6"/>
    <x v="4"/>
    <x v="0"/>
    <x v="149"/>
    <d v="2023-09-12T00:00:00"/>
    <n v="9"/>
    <x v="2"/>
    <n v="450820"/>
    <x v="1"/>
    <x v="1"/>
    <n v="145"/>
    <n v="45"/>
    <n v="35563248540"/>
    <x v="0"/>
    <x v="0"/>
  </r>
  <r>
    <n v="1394"/>
    <x v="6"/>
    <s v="Hassan Hussain"/>
    <n v="50"/>
    <x v="0"/>
    <x v="1"/>
    <x v="153"/>
    <d v="2023-04-09T00:00:00"/>
    <n v="38"/>
    <x v="4"/>
    <n v="71607"/>
    <x v="1"/>
    <x v="0"/>
    <n v="157"/>
    <n v="104"/>
    <n v="38555746331"/>
    <x v="2"/>
    <x v="1"/>
  </r>
  <r>
    <n v="1395"/>
    <x v="14"/>
    <s v="Hira Chaudhry"/>
    <n v="91"/>
    <x v="0"/>
    <x v="0"/>
    <x v="88"/>
    <d v="2023-09-04T00:00:00"/>
    <n v="239"/>
    <x v="0"/>
    <n v="371141"/>
    <x v="1"/>
    <x v="3"/>
    <n v="192"/>
    <n v="50"/>
    <n v="35406431644"/>
    <x v="2"/>
    <x v="2"/>
  </r>
  <r>
    <n v="1396"/>
    <x v="11"/>
    <s v="Sana Rehman"/>
    <n v="43"/>
    <x v="2"/>
    <x v="1"/>
    <x v="217"/>
    <d v="2023-06-27T00:00:00"/>
    <n v="110"/>
    <x v="4"/>
    <n v="180806"/>
    <x v="1"/>
    <x v="4"/>
    <n v="169"/>
    <n v="96"/>
    <n v="32024548367"/>
    <x v="3"/>
    <x v="3"/>
  </r>
  <r>
    <n v="1397"/>
    <x v="12"/>
    <s v="Asad Tariq"/>
    <n v="38"/>
    <x v="2"/>
    <x v="0"/>
    <x v="190"/>
    <d v="2023-11-27T00:00:00"/>
    <n v="-66"/>
    <x v="4"/>
    <n v="92375"/>
    <x v="1"/>
    <x v="7"/>
    <n v="140"/>
    <n v="120"/>
    <n v="39544362493"/>
    <x v="2"/>
    <x v="2"/>
  </r>
  <r>
    <n v="1398"/>
    <x v="0"/>
    <s v="Saad Rizvi"/>
    <n v="81"/>
    <x v="0"/>
    <x v="1"/>
    <x v="227"/>
    <d v="2023-11-23T00:00:00"/>
    <n v="-66"/>
    <x v="3"/>
    <n v="64546"/>
    <x v="0"/>
    <x v="1"/>
    <n v="190"/>
    <n v="102"/>
    <n v="39437800755"/>
    <x v="2"/>
    <x v="2"/>
  </r>
  <r>
    <n v="1399"/>
    <x v="8"/>
    <s v="Ali Farooqi"/>
    <n v="97"/>
    <x v="0"/>
    <x v="1"/>
    <x v="70"/>
    <d v="2023-07-22T00:00:00"/>
    <n v="128"/>
    <x v="2"/>
    <n v="434958"/>
    <x v="1"/>
    <x v="0"/>
    <n v="143"/>
    <n v="107"/>
    <n v="36716515093"/>
    <x v="1"/>
    <x v="1"/>
  </r>
  <r>
    <n v="1400"/>
    <x v="14"/>
    <s v="Maryam Qureshi"/>
    <n v="56"/>
    <x v="0"/>
    <x v="1"/>
    <x v="103"/>
    <d v="2023-09-24T00:00:00"/>
    <n v="185"/>
    <x v="5"/>
    <n v="188357"/>
    <x v="0"/>
    <x v="0"/>
    <n v="200"/>
    <n v="86"/>
    <n v="32952943031"/>
    <x v="6"/>
    <x v="1"/>
  </r>
  <r>
    <n v="1401"/>
    <x v="1"/>
    <s v="Aisha Malik"/>
    <n v="55"/>
    <x v="0"/>
    <x v="0"/>
    <x v="271"/>
    <d v="2023-06-18T00:00:00"/>
    <n v="11"/>
    <x v="0"/>
    <n v="407047"/>
    <x v="1"/>
    <x v="4"/>
    <n v="181"/>
    <n v="79"/>
    <n v="37344300279"/>
    <x v="0"/>
    <x v="0"/>
  </r>
  <r>
    <n v="1402"/>
    <x v="3"/>
    <s v="Ibrahim Rizvi"/>
    <n v="6"/>
    <x v="4"/>
    <x v="1"/>
    <x v="65"/>
    <d v="2023-11-14T00:00:00"/>
    <n v="264"/>
    <x v="4"/>
    <n v="10139"/>
    <x v="0"/>
    <x v="0"/>
    <n v="193"/>
    <n v="98"/>
    <n v="36986887427"/>
    <x v="3"/>
    <x v="3"/>
  </r>
  <r>
    <n v="1403"/>
    <x v="9"/>
    <s v="Hira Qureshi"/>
    <n v="24"/>
    <x v="3"/>
    <x v="0"/>
    <x v="247"/>
    <d v="2023-12-01T00:00:00"/>
    <n v="127"/>
    <x v="4"/>
    <n v="71606"/>
    <x v="0"/>
    <x v="6"/>
    <n v="156"/>
    <n v="62"/>
    <n v="31628504074"/>
    <x v="1"/>
    <x v="1"/>
  </r>
  <r>
    <n v="1404"/>
    <x v="11"/>
    <s v="Rabia Rizvi"/>
    <n v="70"/>
    <x v="0"/>
    <x v="1"/>
    <x v="165"/>
    <d v="2023-04-11T00:00:00"/>
    <n v="97"/>
    <x v="0"/>
    <n v="132751"/>
    <x v="1"/>
    <x v="5"/>
    <n v="158"/>
    <n v="97"/>
    <n v="33324101474"/>
    <x v="2"/>
    <x v="2"/>
  </r>
  <r>
    <n v="1405"/>
    <x v="11"/>
    <s v="Fatima Tariq"/>
    <n v="92"/>
    <x v="0"/>
    <x v="1"/>
    <x v="86"/>
    <d v="2023-03-23T00:00:00"/>
    <n v="-80"/>
    <x v="3"/>
    <n v="478523"/>
    <x v="1"/>
    <x v="7"/>
    <n v="155"/>
    <n v="47"/>
    <n v="38611480741"/>
    <x v="0"/>
    <x v="1"/>
  </r>
  <r>
    <n v="1406"/>
    <x v="4"/>
    <s v="Maryam Shah"/>
    <n v="37"/>
    <x v="2"/>
    <x v="0"/>
    <x v="139"/>
    <d v="2023-05-25T00:00:00"/>
    <n v="-46"/>
    <x v="0"/>
    <n v="350127"/>
    <x v="1"/>
    <x v="4"/>
    <n v="164"/>
    <n v="61"/>
    <n v="39291485404"/>
    <x v="0"/>
    <x v="0"/>
  </r>
  <r>
    <n v="1407"/>
    <x v="4"/>
    <s v="Mahnoor Syed"/>
    <n v="91"/>
    <x v="0"/>
    <x v="1"/>
    <x v="101"/>
    <d v="2023-05-12T00:00:00"/>
    <n v="-58"/>
    <x v="0"/>
    <n v="463217"/>
    <x v="0"/>
    <x v="5"/>
    <n v="170"/>
    <n v="66"/>
    <n v="32165512031"/>
    <x v="1"/>
    <x v="1"/>
  </r>
  <r>
    <n v="1408"/>
    <x v="3"/>
    <s v="Hassan Mughal"/>
    <n v="8"/>
    <x v="4"/>
    <x v="0"/>
    <x v="242"/>
    <d v="2023-10-26T00:00:00"/>
    <n v="-113"/>
    <x v="2"/>
    <n v="202541"/>
    <x v="0"/>
    <x v="6"/>
    <n v="156"/>
    <n v="69"/>
    <n v="33247546590"/>
    <x v="3"/>
    <x v="3"/>
  </r>
  <r>
    <n v="1409"/>
    <x v="1"/>
    <s v="Bushra Mughal"/>
    <n v="59"/>
    <x v="0"/>
    <x v="0"/>
    <x v="83"/>
    <d v="2023-12-04T00:00:00"/>
    <n v="290"/>
    <x v="4"/>
    <n v="365237"/>
    <x v="1"/>
    <x v="7"/>
    <n v="168"/>
    <n v="73"/>
    <n v="31341818922"/>
    <x v="5"/>
    <x v="1"/>
  </r>
  <r>
    <n v="1410"/>
    <x v="2"/>
    <s v="Mahnoor Shah"/>
    <n v="76"/>
    <x v="0"/>
    <x v="0"/>
    <x v="31"/>
    <d v="2023-11-14T00:00:00"/>
    <n v="315"/>
    <x v="2"/>
    <n v="40653"/>
    <x v="1"/>
    <x v="7"/>
    <n v="186"/>
    <n v="77"/>
    <n v="39279558834"/>
    <x v="2"/>
    <x v="2"/>
  </r>
  <r>
    <n v="1411"/>
    <x v="12"/>
    <s v="Ahmed Niazi"/>
    <n v="14"/>
    <x v="1"/>
    <x v="0"/>
    <x v="226"/>
    <d v="2023-12-26T00:00:00"/>
    <n v="-112"/>
    <x v="0"/>
    <n v="117676"/>
    <x v="0"/>
    <x v="7"/>
    <n v="198"/>
    <n v="61"/>
    <n v="39350512030"/>
    <x v="7"/>
    <x v="1"/>
  </r>
  <r>
    <n v="1412"/>
    <x v="6"/>
    <s v="Iqra Hussain"/>
    <n v="35"/>
    <x v="2"/>
    <x v="1"/>
    <x v="120"/>
    <d v="2023-05-08T00:00:00"/>
    <n v="-23"/>
    <x v="4"/>
    <n v="112434"/>
    <x v="1"/>
    <x v="3"/>
    <n v="200"/>
    <n v="77"/>
    <n v="36093635062"/>
    <x v="1"/>
    <x v="1"/>
  </r>
  <r>
    <n v="1413"/>
    <x v="0"/>
    <s v="Bushra Tariq"/>
    <n v="11"/>
    <x v="4"/>
    <x v="1"/>
    <x v="45"/>
    <d v="2023-10-18T00:00:00"/>
    <n v="279"/>
    <x v="5"/>
    <n v="155266"/>
    <x v="1"/>
    <x v="7"/>
    <n v="158"/>
    <n v="117"/>
    <n v="39281997476"/>
    <x v="2"/>
    <x v="2"/>
  </r>
  <r>
    <n v="1414"/>
    <x v="5"/>
    <s v="Junaid Farooqi"/>
    <n v="64"/>
    <x v="0"/>
    <x v="1"/>
    <x v="162"/>
    <d v="2023-12-16T00:00:00"/>
    <n v="-229"/>
    <x v="4"/>
    <n v="256711"/>
    <x v="1"/>
    <x v="2"/>
    <n v="175"/>
    <n v="70"/>
    <n v="36569692226"/>
    <x v="4"/>
    <x v="1"/>
  </r>
  <r>
    <n v="1415"/>
    <x v="2"/>
    <s v="Erum Hashmi"/>
    <n v="42"/>
    <x v="2"/>
    <x v="0"/>
    <x v="156"/>
    <d v="2023-10-27T00:00:00"/>
    <n v="-109"/>
    <x v="3"/>
    <n v="183967"/>
    <x v="0"/>
    <x v="2"/>
    <n v="157"/>
    <n v="81"/>
    <n v="33903547365"/>
    <x v="3"/>
    <x v="3"/>
  </r>
  <r>
    <n v="1416"/>
    <x v="7"/>
    <s v="Ali Tariq"/>
    <n v="32"/>
    <x v="2"/>
    <x v="0"/>
    <x v="77"/>
    <d v="2023-08-23T00:00:00"/>
    <n v="219"/>
    <x v="4"/>
    <n v="313517"/>
    <x v="1"/>
    <x v="5"/>
    <n v="164"/>
    <n v="115"/>
    <n v="36198896859"/>
    <x v="3"/>
    <x v="1"/>
  </r>
  <r>
    <n v="1417"/>
    <x v="10"/>
    <s v="Hira Jafri"/>
    <n v="66"/>
    <x v="0"/>
    <x v="0"/>
    <x v="262"/>
    <d v="2023-12-18T00:00:00"/>
    <n v="-71"/>
    <x v="1"/>
    <n v="415242"/>
    <x v="1"/>
    <x v="3"/>
    <n v="162"/>
    <n v="92"/>
    <n v="35248165912"/>
    <x v="3"/>
    <x v="3"/>
  </r>
  <r>
    <n v="1418"/>
    <x v="6"/>
    <s v="Sadia Shah"/>
    <n v="21"/>
    <x v="3"/>
    <x v="1"/>
    <x v="83"/>
    <d v="2023-09-05T00:00:00"/>
    <n v="200"/>
    <x v="3"/>
    <n v="244810"/>
    <x v="1"/>
    <x v="2"/>
    <n v="142"/>
    <n v="67"/>
    <n v="33886948582"/>
    <x v="6"/>
    <x v="1"/>
  </r>
  <r>
    <n v="1419"/>
    <x v="7"/>
    <s v="Saad Kazmi"/>
    <n v="93"/>
    <x v="0"/>
    <x v="1"/>
    <x v="243"/>
    <d v="2023-05-13T00:00:00"/>
    <n v="48"/>
    <x v="3"/>
    <n v="224423"/>
    <x v="0"/>
    <x v="3"/>
    <n v="186"/>
    <n v="103"/>
    <n v="35684708455"/>
    <x v="2"/>
    <x v="2"/>
  </r>
  <r>
    <n v="1420"/>
    <x v="12"/>
    <s v="Usman Hussain"/>
    <n v="13"/>
    <x v="1"/>
    <x v="1"/>
    <x v="223"/>
    <d v="2023-11-02T00:00:00"/>
    <n v="-267"/>
    <x v="1"/>
    <n v="60043"/>
    <x v="0"/>
    <x v="1"/>
    <n v="160"/>
    <n v="118"/>
    <n v="33086780647"/>
    <x v="0"/>
    <x v="0"/>
  </r>
  <r>
    <n v="1421"/>
    <x v="13"/>
    <s v="Saad Hussain"/>
    <n v="87"/>
    <x v="0"/>
    <x v="1"/>
    <x v="12"/>
    <d v="2023-12-13T00:00:00"/>
    <n v="-48"/>
    <x v="3"/>
    <n v="412149"/>
    <x v="1"/>
    <x v="1"/>
    <n v="152"/>
    <n v="58"/>
    <n v="34467735434"/>
    <x v="3"/>
    <x v="3"/>
  </r>
  <r>
    <n v="1422"/>
    <x v="8"/>
    <s v="Hassan Gilani"/>
    <n v="96"/>
    <x v="0"/>
    <x v="0"/>
    <x v="0"/>
    <d v="2023-03-26T00:00:00"/>
    <n v="1"/>
    <x v="1"/>
    <n v="27598"/>
    <x v="0"/>
    <x v="3"/>
    <n v="189"/>
    <n v="89"/>
    <n v="37177725789"/>
    <x v="0"/>
    <x v="0"/>
  </r>
  <r>
    <n v="1423"/>
    <x v="10"/>
    <s v="Saad Shah"/>
    <n v="45"/>
    <x v="2"/>
    <x v="1"/>
    <x v="74"/>
    <d v="2023-09-08T00:00:00"/>
    <n v="-149"/>
    <x v="0"/>
    <n v="159145"/>
    <x v="1"/>
    <x v="3"/>
    <n v="146"/>
    <n v="112"/>
    <n v="32232782440"/>
    <x v="2"/>
    <x v="2"/>
  </r>
  <r>
    <n v="1424"/>
    <x v="9"/>
    <s v="Sara Ashraf"/>
    <n v="99"/>
    <x v="0"/>
    <x v="1"/>
    <x v="87"/>
    <d v="2023-07-05T00:00:00"/>
    <n v="-124"/>
    <x v="1"/>
    <n v="458314"/>
    <x v="1"/>
    <x v="0"/>
    <n v="156"/>
    <n v="72"/>
    <n v="33792455228"/>
    <x v="6"/>
    <x v="1"/>
  </r>
  <r>
    <n v="1425"/>
    <x v="4"/>
    <s v="Ali Hashmi"/>
    <n v="21"/>
    <x v="3"/>
    <x v="0"/>
    <x v="264"/>
    <d v="2023-08-12T00:00:00"/>
    <n v="36"/>
    <x v="5"/>
    <n v="478045"/>
    <x v="1"/>
    <x v="2"/>
    <n v="164"/>
    <n v="45"/>
    <n v="33816033633"/>
    <x v="2"/>
    <x v="2"/>
  </r>
  <r>
    <n v="1426"/>
    <x v="12"/>
    <s v="Maryam Rizvi"/>
    <n v="79"/>
    <x v="0"/>
    <x v="0"/>
    <x v="98"/>
    <d v="2023-10-01T00:00:00"/>
    <n v="-99"/>
    <x v="0"/>
    <n v="141300"/>
    <x v="0"/>
    <x v="2"/>
    <n v="169"/>
    <n v="82"/>
    <n v="38405069053"/>
    <x v="3"/>
    <x v="3"/>
  </r>
  <r>
    <n v="1427"/>
    <x v="9"/>
    <s v="Daniyal Ashraf"/>
    <n v="50"/>
    <x v="0"/>
    <x v="0"/>
    <x v="8"/>
    <d v="2023-11-17T00:00:00"/>
    <n v="230"/>
    <x v="4"/>
    <n v="10324"/>
    <x v="1"/>
    <x v="1"/>
    <n v="169"/>
    <n v="102"/>
    <n v="35506420583"/>
    <x v="3"/>
    <x v="3"/>
  </r>
  <r>
    <n v="1428"/>
    <x v="10"/>
    <s v="Amina Malik"/>
    <n v="11"/>
    <x v="4"/>
    <x v="0"/>
    <x v="55"/>
    <d v="2023-03-21T00:00:00"/>
    <n v="34"/>
    <x v="3"/>
    <n v="246570"/>
    <x v="0"/>
    <x v="6"/>
    <n v="193"/>
    <n v="72"/>
    <n v="36509009290"/>
    <x v="3"/>
    <x v="3"/>
  </r>
  <r>
    <n v="1429"/>
    <x v="0"/>
    <s v="Aisha Butt"/>
    <n v="39"/>
    <x v="2"/>
    <x v="1"/>
    <x v="87"/>
    <d v="2023-12-25T00:00:00"/>
    <n v="-297"/>
    <x v="2"/>
    <n v="111471"/>
    <x v="1"/>
    <x v="1"/>
    <n v="160"/>
    <n v="110"/>
    <n v="38424262880"/>
    <x v="0"/>
    <x v="0"/>
  </r>
  <r>
    <n v="1430"/>
    <x v="9"/>
    <s v="Amina Jafri"/>
    <n v="21"/>
    <x v="3"/>
    <x v="0"/>
    <x v="150"/>
    <d v="2023-10-27T00:00:00"/>
    <n v="228"/>
    <x v="1"/>
    <n v="248267"/>
    <x v="1"/>
    <x v="2"/>
    <n v="156"/>
    <n v="75"/>
    <n v="35565857863"/>
    <x v="2"/>
    <x v="2"/>
  </r>
  <r>
    <n v="1431"/>
    <x v="9"/>
    <s v="Aisha Raja"/>
    <n v="83"/>
    <x v="0"/>
    <x v="0"/>
    <x v="18"/>
    <d v="2023-11-25T00:00:00"/>
    <n v="-163"/>
    <x v="1"/>
    <n v="12192"/>
    <x v="1"/>
    <x v="7"/>
    <n v="141"/>
    <n v="63"/>
    <n v="31604873214"/>
    <x v="4"/>
    <x v="1"/>
  </r>
  <r>
    <n v="1432"/>
    <x v="14"/>
    <s v="Maryam Ansari"/>
    <n v="2"/>
    <x v="4"/>
    <x v="1"/>
    <x v="131"/>
    <d v="2023-12-11T00:00:00"/>
    <n v="320"/>
    <x v="1"/>
    <n v="421827"/>
    <x v="1"/>
    <x v="6"/>
    <n v="152"/>
    <n v="120"/>
    <n v="33800381338"/>
    <x v="3"/>
    <x v="3"/>
  </r>
  <r>
    <n v="1433"/>
    <x v="9"/>
    <s v="Fahad Chaudhry"/>
    <n v="93"/>
    <x v="0"/>
    <x v="1"/>
    <x v="148"/>
    <d v="2023-11-28T00:00:00"/>
    <n v="228"/>
    <x v="3"/>
    <n v="32283"/>
    <x v="0"/>
    <x v="3"/>
    <n v="146"/>
    <n v="113"/>
    <n v="31795014993"/>
    <x v="2"/>
    <x v="2"/>
  </r>
  <r>
    <n v="1434"/>
    <x v="14"/>
    <s v="Usman Hashmi"/>
    <n v="69"/>
    <x v="0"/>
    <x v="1"/>
    <x v="38"/>
    <d v="2023-09-12T00:00:00"/>
    <n v="-113"/>
    <x v="5"/>
    <n v="129610"/>
    <x v="0"/>
    <x v="0"/>
    <n v="142"/>
    <n v="105"/>
    <n v="32227953974"/>
    <x v="4"/>
    <x v="1"/>
  </r>
  <r>
    <n v="1435"/>
    <x v="14"/>
    <s v="Ibrahim Niazi"/>
    <n v="25"/>
    <x v="3"/>
    <x v="1"/>
    <x v="0"/>
    <d v="2023-08-24T00:00:00"/>
    <n v="152"/>
    <x v="5"/>
    <n v="66114"/>
    <x v="1"/>
    <x v="6"/>
    <n v="174"/>
    <n v="64"/>
    <n v="39960011332"/>
    <x v="6"/>
    <x v="1"/>
  </r>
  <r>
    <n v="1436"/>
    <x v="6"/>
    <s v="Ibrahim Tariq"/>
    <n v="39"/>
    <x v="2"/>
    <x v="0"/>
    <x v="283"/>
    <d v="2023-11-15T00:00:00"/>
    <n v="-13"/>
    <x v="1"/>
    <n v="151802"/>
    <x v="1"/>
    <x v="4"/>
    <n v="150"/>
    <n v="49"/>
    <n v="38195827791"/>
    <x v="2"/>
    <x v="2"/>
  </r>
  <r>
    <n v="1437"/>
    <x v="1"/>
    <s v="Khadija Malik"/>
    <n v="51"/>
    <x v="0"/>
    <x v="0"/>
    <x v="193"/>
    <d v="2023-10-06T00:00:00"/>
    <n v="-112"/>
    <x v="4"/>
    <n v="267412"/>
    <x v="0"/>
    <x v="7"/>
    <n v="176"/>
    <n v="72"/>
    <n v="33880068956"/>
    <x v="3"/>
    <x v="1"/>
  </r>
  <r>
    <n v="1438"/>
    <x v="10"/>
    <s v="Sana Rizvi"/>
    <n v="14"/>
    <x v="1"/>
    <x v="0"/>
    <x v="41"/>
    <d v="2023-07-19T00:00:00"/>
    <n v="-193"/>
    <x v="2"/>
    <n v="458912"/>
    <x v="1"/>
    <x v="0"/>
    <n v="150"/>
    <n v="66"/>
    <n v="36666233111"/>
    <x v="0"/>
    <x v="0"/>
  </r>
  <r>
    <n v="1439"/>
    <x v="6"/>
    <s v="Aisha Raja"/>
    <n v="50"/>
    <x v="0"/>
    <x v="0"/>
    <x v="102"/>
    <d v="2023-05-16T00:00:00"/>
    <n v="123"/>
    <x v="1"/>
    <n v="253044"/>
    <x v="1"/>
    <x v="2"/>
    <n v="177"/>
    <n v="81"/>
    <n v="38785609803"/>
    <x v="2"/>
    <x v="2"/>
  </r>
  <r>
    <n v="1440"/>
    <x v="10"/>
    <s v="Fahad Mughal"/>
    <n v="55"/>
    <x v="0"/>
    <x v="0"/>
    <x v="154"/>
    <d v="2023-11-16T00:00:00"/>
    <n v="37"/>
    <x v="3"/>
    <n v="300110"/>
    <x v="1"/>
    <x v="3"/>
    <n v="156"/>
    <n v="100"/>
    <n v="38783093193"/>
    <x v="0"/>
    <x v="0"/>
  </r>
  <r>
    <n v="1441"/>
    <x v="11"/>
    <s v="Sara Abbasi"/>
    <n v="49"/>
    <x v="0"/>
    <x v="0"/>
    <x v="152"/>
    <d v="2023-12-05T00:00:00"/>
    <n v="-144"/>
    <x v="3"/>
    <n v="229876"/>
    <x v="0"/>
    <x v="5"/>
    <n v="169"/>
    <n v="43"/>
    <n v="31947883857"/>
    <x v="3"/>
    <x v="3"/>
  </r>
  <r>
    <n v="1442"/>
    <x v="11"/>
    <s v="Fahad Farooqi"/>
    <n v="84"/>
    <x v="0"/>
    <x v="0"/>
    <x v="48"/>
    <d v="2023-06-11T00:00:00"/>
    <n v="-140"/>
    <x v="1"/>
    <n v="106478"/>
    <x v="0"/>
    <x v="5"/>
    <n v="199"/>
    <n v="112"/>
    <n v="32605776735"/>
    <x v="0"/>
    <x v="0"/>
  </r>
  <r>
    <n v="1443"/>
    <x v="9"/>
    <s v="Sara Mughal"/>
    <n v="6"/>
    <x v="4"/>
    <x v="0"/>
    <x v="143"/>
    <d v="2023-09-12T00:00:00"/>
    <n v="112"/>
    <x v="4"/>
    <n v="276754"/>
    <x v="1"/>
    <x v="6"/>
    <n v="187"/>
    <n v="62"/>
    <n v="36548137729"/>
    <x v="0"/>
    <x v="0"/>
  </r>
  <r>
    <n v="1444"/>
    <x v="3"/>
    <s v="Saad Sheikh"/>
    <n v="72"/>
    <x v="0"/>
    <x v="0"/>
    <x v="171"/>
    <d v="2023-02-02T00:00:00"/>
    <n v="18"/>
    <x v="2"/>
    <n v="228754"/>
    <x v="1"/>
    <x v="7"/>
    <n v="178"/>
    <n v="88"/>
    <n v="31795517869"/>
    <x v="3"/>
    <x v="3"/>
  </r>
  <r>
    <n v="1445"/>
    <x v="3"/>
    <s v="Rabia Zahid"/>
    <n v="52"/>
    <x v="0"/>
    <x v="0"/>
    <x v="14"/>
    <d v="2023-10-08T00:00:00"/>
    <n v="-49"/>
    <x v="3"/>
    <n v="142849"/>
    <x v="1"/>
    <x v="7"/>
    <n v="153"/>
    <n v="59"/>
    <n v="34158107579"/>
    <x v="3"/>
    <x v="1"/>
  </r>
  <r>
    <n v="1446"/>
    <x v="12"/>
    <s v="Usman Khan"/>
    <n v="91"/>
    <x v="0"/>
    <x v="1"/>
    <x v="54"/>
    <d v="2023-03-22T00:00:00"/>
    <n v="15"/>
    <x v="3"/>
    <n v="428127"/>
    <x v="0"/>
    <x v="3"/>
    <n v="184"/>
    <n v="97"/>
    <n v="32778155169"/>
    <x v="4"/>
    <x v="1"/>
  </r>
  <r>
    <n v="1447"/>
    <x v="14"/>
    <s v="Saad Kazmi"/>
    <n v="67"/>
    <x v="0"/>
    <x v="0"/>
    <x v="202"/>
    <d v="2023-08-18T00:00:00"/>
    <n v="-33"/>
    <x v="5"/>
    <n v="204547"/>
    <x v="0"/>
    <x v="5"/>
    <n v="193"/>
    <n v="52"/>
    <n v="35608847091"/>
    <x v="4"/>
    <x v="1"/>
  </r>
  <r>
    <n v="1448"/>
    <x v="6"/>
    <s v="Saad Rehman"/>
    <n v="96"/>
    <x v="0"/>
    <x v="0"/>
    <x v="114"/>
    <d v="2023-04-28T00:00:00"/>
    <n v="4"/>
    <x v="5"/>
    <n v="416312"/>
    <x v="0"/>
    <x v="4"/>
    <n v="182"/>
    <n v="43"/>
    <n v="34162384520"/>
    <x v="0"/>
    <x v="0"/>
  </r>
  <r>
    <n v="1449"/>
    <x v="10"/>
    <s v="Mahnoor Raja"/>
    <n v="94"/>
    <x v="0"/>
    <x v="1"/>
    <x v="223"/>
    <d v="2023-08-01T00:00:00"/>
    <n v="174"/>
    <x v="4"/>
    <n v="436794"/>
    <x v="0"/>
    <x v="2"/>
    <n v="169"/>
    <n v="43"/>
    <n v="34928487933"/>
    <x v="0"/>
    <x v="0"/>
  </r>
  <r>
    <n v="1450"/>
    <x v="5"/>
    <s v="Sara Abbasi"/>
    <n v="22"/>
    <x v="3"/>
    <x v="1"/>
    <x v="139"/>
    <d v="2023-04-11T00:00:00"/>
    <n v="-2"/>
    <x v="0"/>
    <n v="323150"/>
    <x v="0"/>
    <x v="6"/>
    <n v="198"/>
    <n v="108"/>
    <n v="35364969727"/>
    <x v="7"/>
    <x v="1"/>
  </r>
  <r>
    <n v="1451"/>
    <x v="10"/>
    <s v="Asad Chaudhry"/>
    <n v="28"/>
    <x v="3"/>
    <x v="0"/>
    <x v="58"/>
    <d v="2023-09-18T00:00:00"/>
    <n v="44"/>
    <x v="3"/>
    <n v="424568"/>
    <x v="1"/>
    <x v="2"/>
    <n v="192"/>
    <n v="89"/>
    <n v="35652212213"/>
    <x v="2"/>
    <x v="2"/>
  </r>
  <r>
    <n v="1452"/>
    <x v="10"/>
    <s v="Ahmed Ashraf"/>
    <n v="48"/>
    <x v="0"/>
    <x v="0"/>
    <x v="63"/>
    <d v="2023-09-22T00:00:00"/>
    <n v="-225"/>
    <x v="5"/>
    <n v="120261"/>
    <x v="0"/>
    <x v="0"/>
    <n v="179"/>
    <n v="73"/>
    <n v="36441447838"/>
    <x v="0"/>
    <x v="1"/>
  </r>
  <r>
    <n v="1453"/>
    <x v="2"/>
    <s v="Usman Zahid"/>
    <n v="68"/>
    <x v="0"/>
    <x v="0"/>
    <x v="44"/>
    <d v="2023-12-09T00:00:00"/>
    <n v="-319"/>
    <x v="4"/>
    <n v="196282"/>
    <x v="1"/>
    <x v="4"/>
    <n v="197"/>
    <n v="58"/>
    <n v="39916009965"/>
    <x v="3"/>
    <x v="3"/>
  </r>
  <r>
    <n v="1454"/>
    <x v="3"/>
    <s v="Fahad Chaudhry"/>
    <n v="98"/>
    <x v="0"/>
    <x v="0"/>
    <x v="42"/>
    <d v="2023-09-16T00:00:00"/>
    <n v="99"/>
    <x v="3"/>
    <n v="285370"/>
    <x v="0"/>
    <x v="0"/>
    <n v="143"/>
    <n v="60"/>
    <n v="39512995959"/>
    <x v="3"/>
    <x v="1"/>
  </r>
  <r>
    <n v="1455"/>
    <x v="14"/>
    <s v="Daniyal Gilani"/>
    <n v="22"/>
    <x v="3"/>
    <x v="1"/>
    <x v="96"/>
    <d v="2023-12-08T00:00:00"/>
    <n v="-265"/>
    <x v="3"/>
    <n v="259016"/>
    <x v="1"/>
    <x v="6"/>
    <n v="147"/>
    <n v="79"/>
    <n v="32516280569"/>
    <x v="0"/>
    <x v="0"/>
  </r>
  <r>
    <n v="1456"/>
    <x v="1"/>
    <s v="Junaid Rizvi"/>
    <n v="39"/>
    <x v="2"/>
    <x v="1"/>
    <x v="33"/>
    <d v="2023-04-23T00:00:00"/>
    <n v="-76"/>
    <x v="3"/>
    <n v="16042"/>
    <x v="1"/>
    <x v="6"/>
    <n v="198"/>
    <n v="94"/>
    <n v="37181801302"/>
    <x v="6"/>
    <x v="1"/>
  </r>
  <r>
    <n v="1457"/>
    <x v="1"/>
    <s v="Noman Khan"/>
    <n v="29"/>
    <x v="3"/>
    <x v="1"/>
    <x v="41"/>
    <d v="2023-07-17T00:00:00"/>
    <n v="-191"/>
    <x v="3"/>
    <n v="167966"/>
    <x v="1"/>
    <x v="3"/>
    <n v="179"/>
    <n v="48"/>
    <n v="38029083204"/>
    <x v="0"/>
    <x v="0"/>
  </r>
  <r>
    <n v="1458"/>
    <x v="14"/>
    <s v="Fatima Mughal"/>
    <n v="10"/>
    <x v="4"/>
    <x v="0"/>
    <x v="83"/>
    <d v="2023-05-01T00:00:00"/>
    <n v="-73"/>
    <x v="5"/>
    <n v="347604"/>
    <x v="0"/>
    <x v="7"/>
    <n v="163"/>
    <n v="84"/>
    <n v="37211868462"/>
    <x v="3"/>
    <x v="3"/>
  </r>
  <r>
    <n v="1459"/>
    <x v="13"/>
    <s v="Noman Farooqi"/>
    <n v="12"/>
    <x v="4"/>
    <x v="0"/>
    <x v="260"/>
    <d v="2023-09-04T00:00:00"/>
    <n v="-214"/>
    <x v="2"/>
    <n v="402372"/>
    <x v="0"/>
    <x v="7"/>
    <n v="153"/>
    <n v="40"/>
    <n v="31631356589"/>
    <x v="2"/>
    <x v="1"/>
  </r>
  <r>
    <n v="1460"/>
    <x v="13"/>
    <s v="Usman Mughal"/>
    <n v="18"/>
    <x v="1"/>
    <x v="1"/>
    <x v="185"/>
    <d v="2023-12-16T00:00:00"/>
    <n v="-218"/>
    <x v="3"/>
    <n v="385500"/>
    <x v="0"/>
    <x v="0"/>
    <n v="174"/>
    <n v="54"/>
    <n v="36357166899"/>
    <x v="0"/>
    <x v="0"/>
  </r>
  <r>
    <n v="1461"/>
    <x v="7"/>
    <s v="Sara Siddiqui"/>
    <n v="59"/>
    <x v="0"/>
    <x v="0"/>
    <x v="90"/>
    <d v="2023-12-03T00:00:00"/>
    <n v="286"/>
    <x v="3"/>
    <n v="50177"/>
    <x v="0"/>
    <x v="3"/>
    <n v="179"/>
    <n v="65"/>
    <n v="36524483942"/>
    <x v="2"/>
    <x v="2"/>
  </r>
  <r>
    <n v="1462"/>
    <x v="13"/>
    <s v="Amina Hussain"/>
    <n v="64"/>
    <x v="0"/>
    <x v="0"/>
    <x v="48"/>
    <d v="2023-11-27T00:00:00"/>
    <n v="-309"/>
    <x v="1"/>
    <n v="13600"/>
    <x v="1"/>
    <x v="5"/>
    <n v="168"/>
    <n v="79"/>
    <n v="37722229570"/>
    <x v="2"/>
    <x v="2"/>
  </r>
  <r>
    <n v="1463"/>
    <x v="14"/>
    <s v="Khadija Rehman"/>
    <n v="89"/>
    <x v="0"/>
    <x v="1"/>
    <x v="163"/>
    <d v="2023-06-13T00:00:00"/>
    <n v="58"/>
    <x v="4"/>
    <n v="127180"/>
    <x v="0"/>
    <x v="3"/>
    <n v="165"/>
    <n v="111"/>
    <n v="38390592337"/>
    <x v="0"/>
    <x v="0"/>
  </r>
  <r>
    <n v="1464"/>
    <x v="13"/>
    <s v="Sana Niazi"/>
    <n v="58"/>
    <x v="0"/>
    <x v="1"/>
    <x v="184"/>
    <d v="2023-05-27T00:00:00"/>
    <n v="-2"/>
    <x v="0"/>
    <n v="454189"/>
    <x v="0"/>
    <x v="0"/>
    <n v="188"/>
    <n v="87"/>
    <n v="36589027229"/>
    <x v="3"/>
    <x v="3"/>
  </r>
  <r>
    <n v="1465"/>
    <x v="13"/>
    <s v="Noman Shah"/>
    <n v="26"/>
    <x v="3"/>
    <x v="0"/>
    <x v="28"/>
    <d v="2023-10-02T00:00:00"/>
    <n v="-195"/>
    <x v="0"/>
    <n v="394085"/>
    <x v="0"/>
    <x v="6"/>
    <n v="175"/>
    <n v="67"/>
    <n v="39241606405"/>
    <x v="3"/>
    <x v="3"/>
  </r>
  <r>
    <n v="1466"/>
    <x v="4"/>
    <s v="Amina Hussain"/>
    <n v="71"/>
    <x v="0"/>
    <x v="1"/>
    <x v="107"/>
    <d v="2023-06-27T00:00:00"/>
    <n v="167"/>
    <x v="3"/>
    <n v="262871"/>
    <x v="1"/>
    <x v="6"/>
    <n v="160"/>
    <n v="45"/>
    <n v="35561517799"/>
    <x v="2"/>
    <x v="2"/>
  </r>
  <r>
    <n v="1467"/>
    <x v="5"/>
    <s v="Ahmed Rizvi"/>
    <n v="74"/>
    <x v="0"/>
    <x v="1"/>
    <x v="105"/>
    <d v="2023-04-02T00:00:00"/>
    <n v="40"/>
    <x v="4"/>
    <n v="229782"/>
    <x v="1"/>
    <x v="6"/>
    <n v="153"/>
    <n v="75"/>
    <n v="37549153880"/>
    <x v="6"/>
    <x v="1"/>
  </r>
  <r>
    <n v="1468"/>
    <x v="7"/>
    <s v="Noman Malik"/>
    <n v="71"/>
    <x v="0"/>
    <x v="0"/>
    <x v="42"/>
    <d v="2023-07-19T00:00:00"/>
    <n v="-40"/>
    <x v="5"/>
    <n v="425064"/>
    <x v="1"/>
    <x v="3"/>
    <n v="156"/>
    <n v="80"/>
    <n v="33883428709"/>
    <x v="3"/>
    <x v="3"/>
  </r>
  <r>
    <n v="1469"/>
    <x v="6"/>
    <s v="Saad Rehman"/>
    <n v="43"/>
    <x v="2"/>
    <x v="0"/>
    <x v="218"/>
    <d v="2023-08-18T00:00:00"/>
    <n v="-104"/>
    <x v="1"/>
    <n v="6550"/>
    <x v="0"/>
    <x v="0"/>
    <n v="147"/>
    <n v="93"/>
    <n v="34019113970"/>
    <x v="2"/>
    <x v="2"/>
  </r>
  <r>
    <n v="1470"/>
    <x v="9"/>
    <s v="Sadia Malik"/>
    <n v="4"/>
    <x v="4"/>
    <x v="1"/>
    <x v="96"/>
    <d v="2023-07-15T00:00:00"/>
    <n v="119"/>
    <x v="5"/>
    <n v="204501"/>
    <x v="0"/>
    <x v="0"/>
    <n v="183"/>
    <n v="104"/>
    <n v="31058838938"/>
    <x v="3"/>
    <x v="3"/>
  </r>
  <r>
    <n v="1471"/>
    <x v="6"/>
    <s v="Ali Khan"/>
    <n v="77"/>
    <x v="0"/>
    <x v="1"/>
    <x v="146"/>
    <d v="2023-09-17T00:00:00"/>
    <n v="195"/>
    <x v="4"/>
    <n v="180808"/>
    <x v="1"/>
    <x v="2"/>
    <n v="181"/>
    <n v="114"/>
    <n v="39993881926"/>
    <x v="3"/>
    <x v="1"/>
  </r>
  <r>
    <n v="1472"/>
    <x v="14"/>
    <s v="Mahnoor Tariq"/>
    <n v="67"/>
    <x v="0"/>
    <x v="1"/>
    <x v="217"/>
    <d v="2023-06-25T00:00:00"/>
    <n v="-108"/>
    <x v="0"/>
    <n v="236758"/>
    <x v="0"/>
    <x v="0"/>
    <n v="172"/>
    <n v="90"/>
    <n v="36485865806"/>
    <x v="5"/>
    <x v="1"/>
  </r>
  <r>
    <n v="1473"/>
    <x v="12"/>
    <s v="Erum Siddiqui"/>
    <n v="50"/>
    <x v="0"/>
    <x v="0"/>
    <x v="106"/>
    <d v="2023-11-21T00:00:00"/>
    <n v="157"/>
    <x v="3"/>
    <n v="440781"/>
    <x v="1"/>
    <x v="6"/>
    <n v="144"/>
    <n v="75"/>
    <n v="33303063925"/>
    <x v="2"/>
    <x v="2"/>
  </r>
  <r>
    <n v="1474"/>
    <x v="2"/>
    <s v="Saad Butt"/>
    <n v="63"/>
    <x v="0"/>
    <x v="0"/>
    <x v="235"/>
    <d v="2023-08-14T00:00:00"/>
    <n v="4"/>
    <x v="0"/>
    <n v="228546"/>
    <x v="0"/>
    <x v="3"/>
    <n v="175"/>
    <n v="90"/>
    <n v="34029343814"/>
    <x v="3"/>
    <x v="3"/>
  </r>
  <r>
    <n v="1475"/>
    <x v="14"/>
    <s v="Hira Khan"/>
    <n v="88"/>
    <x v="0"/>
    <x v="0"/>
    <x v="4"/>
    <d v="2023-10-15T00:00:00"/>
    <n v="101"/>
    <x v="3"/>
    <n v="65157"/>
    <x v="0"/>
    <x v="3"/>
    <n v="144"/>
    <n v="94"/>
    <n v="35997226463"/>
    <x v="0"/>
    <x v="0"/>
  </r>
  <r>
    <n v="1476"/>
    <x v="7"/>
    <s v="Sadia Ashraf"/>
    <n v="65"/>
    <x v="0"/>
    <x v="0"/>
    <x v="265"/>
    <d v="2023-12-12T00:00:00"/>
    <n v="-79"/>
    <x v="1"/>
    <n v="174696"/>
    <x v="1"/>
    <x v="5"/>
    <n v="157"/>
    <n v="45"/>
    <n v="32368641616"/>
    <x v="6"/>
    <x v="1"/>
  </r>
  <r>
    <n v="1477"/>
    <x v="13"/>
    <s v="Noman Rizvi"/>
    <n v="26"/>
    <x v="3"/>
    <x v="1"/>
    <x v="194"/>
    <d v="2023-09-09T00:00:00"/>
    <n v="45"/>
    <x v="1"/>
    <n v="8181"/>
    <x v="1"/>
    <x v="2"/>
    <n v="140"/>
    <n v="105"/>
    <n v="34710100472"/>
    <x v="1"/>
    <x v="1"/>
  </r>
  <r>
    <n v="1478"/>
    <x v="10"/>
    <s v="Asad Mughal"/>
    <n v="53"/>
    <x v="0"/>
    <x v="1"/>
    <x v="8"/>
    <d v="2023-07-25T00:00:00"/>
    <n v="-115"/>
    <x v="2"/>
    <n v="19553"/>
    <x v="1"/>
    <x v="7"/>
    <n v="188"/>
    <n v="61"/>
    <n v="33250790859"/>
    <x v="0"/>
    <x v="0"/>
  </r>
  <r>
    <n v="1479"/>
    <x v="1"/>
    <s v="Aisha Butt"/>
    <n v="76"/>
    <x v="0"/>
    <x v="0"/>
    <x v="41"/>
    <d v="2023-02-02T00:00:00"/>
    <n v="26"/>
    <x v="1"/>
    <n v="118369"/>
    <x v="1"/>
    <x v="5"/>
    <n v="198"/>
    <n v="99"/>
    <n v="31178134056"/>
    <x v="3"/>
    <x v="3"/>
  </r>
  <r>
    <n v="1480"/>
    <x v="1"/>
    <s v="Ibrahim Butt"/>
    <n v="57"/>
    <x v="0"/>
    <x v="0"/>
    <x v="222"/>
    <d v="2023-06-25T00:00:00"/>
    <n v="52"/>
    <x v="4"/>
    <n v="248475"/>
    <x v="1"/>
    <x v="7"/>
    <n v="187"/>
    <n v="70"/>
    <n v="35039608009"/>
    <x v="0"/>
    <x v="0"/>
  </r>
  <r>
    <n v="1481"/>
    <x v="2"/>
    <s v="Maryam Chaudhry"/>
    <n v="26"/>
    <x v="3"/>
    <x v="0"/>
    <x v="8"/>
    <d v="2023-10-04T00:00:00"/>
    <n v="186"/>
    <x v="1"/>
    <n v="177276"/>
    <x v="1"/>
    <x v="6"/>
    <n v="169"/>
    <n v="51"/>
    <n v="35270681686"/>
    <x v="2"/>
    <x v="2"/>
  </r>
  <r>
    <n v="1482"/>
    <x v="14"/>
    <s v="Sana Rizvi"/>
    <n v="15"/>
    <x v="1"/>
    <x v="0"/>
    <x v="135"/>
    <d v="2023-09-09T00:00:00"/>
    <n v="-159"/>
    <x v="4"/>
    <n v="400835"/>
    <x v="1"/>
    <x v="7"/>
    <n v="187"/>
    <n v="94"/>
    <n v="37133843949"/>
    <x v="4"/>
    <x v="1"/>
  </r>
  <r>
    <n v="1483"/>
    <x v="5"/>
    <s v="Sana Malik"/>
    <n v="34"/>
    <x v="2"/>
    <x v="0"/>
    <x v="11"/>
    <d v="2023-09-28T00:00:00"/>
    <n v="114"/>
    <x v="1"/>
    <n v="296714"/>
    <x v="1"/>
    <x v="1"/>
    <n v="177"/>
    <n v="58"/>
    <n v="32654361798"/>
    <x v="4"/>
    <x v="1"/>
  </r>
  <r>
    <n v="1484"/>
    <x v="8"/>
    <s v="Noman Tariq"/>
    <n v="16"/>
    <x v="1"/>
    <x v="1"/>
    <x v="10"/>
    <d v="2023-11-24T00:00:00"/>
    <n v="110"/>
    <x v="2"/>
    <n v="186524"/>
    <x v="0"/>
    <x v="7"/>
    <n v="163"/>
    <n v="95"/>
    <n v="36929072262"/>
    <x v="2"/>
    <x v="2"/>
  </r>
  <r>
    <n v="1485"/>
    <x v="6"/>
    <s v="Hira Sheikh"/>
    <n v="9"/>
    <x v="4"/>
    <x v="0"/>
    <x v="92"/>
    <d v="2023-12-06T00:00:00"/>
    <n v="276"/>
    <x v="4"/>
    <n v="259202"/>
    <x v="0"/>
    <x v="7"/>
    <n v="160"/>
    <n v="76"/>
    <n v="32558210275"/>
    <x v="1"/>
    <x v="1"/>
  </r>
  <r>
    <n v="1486"/>
    <x v="1"/>
    <s v="Sara Khan"/>
    <n v="36"/>
    <x v="2"/>
    <x v="0"/>
    <x v="165"/>
    <d v="2023-07-12T00:00:00"/>
    <n v="189"/>
    <x v="4"/>
    <n v="458783"/>
    <x v="1"/>
    <x v="6"/>
    <n v="185"/>
    <n v="120"/>
    <n v="32185100556"/>
    <x v="3"/>
    <x v="3"/>
  </r>
  <r>
    <n v="1487"/>
    <x v="0"/>
    <s v="Noman Kazmi"/>
    <n v="14"/>
    <x v="1"/>
    <x v="1"/>
    <x v="241"/>
    <d v="2023-10-18T00:00:00"/>
    <n v="87"/>
    <x v="3"/>
    <n v="347742"/>
    <x v="0"/>
    <x v="5"/>
    <n v="200"/>
    <n v="89"/>
    <n v="34137404183"/>
    <x v="2"/>
    <x v="2"/>
  </r>
  <r>
    <n v="1488"/>
    <x v="12"/>
    <s v="Usman Rizvi"/>
    <n v="61"/>
    <x v="0"/>
    <x v="0"/>
    <x v="43"/>
    <d v="2023-09-28T00:00:00"/>
    <n v="-41"/>
    <x v="0"/>
    <n v="152983"/>
    <x v="1"/>
    <x v="4"/>
    <n v="187"/>
    <n v="104"/>
    <n v="38307716302"/>
    <x v="0"/>
    <x v="0"/>
  </r>
  <r>
    <n v="1489"/>
    <x v="9"/>
    <s v="Daniyal Hashmi"/>
    <n v="77"/>
    <x v="0"/>
    <x v="1"/>
    <x v="193"/>
    <d v="2023-08-20T00:00:00"/>
    <n v="-65"/>
    <x v="2"/>
    <n v="29408"/>
    <x v="1"/>
    <x v="0"/>
    <n v="193"/>
    <n v="62"/>
    <n v="32466728837"/>
    <x v="2"/>
    <x v="1"/>
  </r>
  <r>
    <n v="1490"/>
    <x v="1"/>
    <s v="Amina Gilani"/>
    <n v="8"/>
    <x v="4"/>
    <x v="1"/>
    <x v="116"/>
    <d v="2023-11-24T00:00:00"/>
    <n v="-128"/>
    <x v="5"/>
    <n v="141086"/>
    <x v="1"/>
    <x v="3"/>
    <n v="196"/>
    <n v="73"/>
    <n v="33010392171"/>
    <x v="2"/>
    <x v="2"/>
  </r>
  <r>
    <n v="1491"/>
    <x v="1"/>
    <s v="Erum Farooqi"/>
    <n v="11"/>
    <x v="4"/>
    <x v="0"/>
    <x v="241"/>
    <d v="2023-09-10T00:00:00"/>
    <n v="-49"/>
    <x v="1"/>
    <n v="35448"/>
    <x v="0"/>
    <x v="3"/>
    <n v="199"/>
    <n v="94"/>
    <n v="37789039431"/>
    <x v="0"/>
    <x v="0"/>
  </r>
  <r>
    <n v="1492"/>
    <x v="13"/>
    <s v="Amina Khan"/>
    <n v="11"/>
    <x v="4"/>
    <x v="0"/>
    <x v="186"/>
    <d v="2023-10-09T00:00:00"/>
    <n v="81"/>
    <x v="3"/>
    <n v="422777"/>
    <x v="1"/>
    <x v="5"/>
    <n v="171"/>
    <n v="90"/>
    <n v="36282040985"/>
    <x v="2"/>
    <x v="2"/>
  </r>
  <r>
    <n v="1493"/>
    <x v="13"/>
    <s v="Hassan Raja"/>
    <n v="66"/>
    <x v="0"/>
    <x v="0"/>
    <x v="44"/>
    <d v="2023-12-20T00:00:00"/>
    <n v="330"/>
    <x v="5"/>
    <n v="238181"/>
    <x v="1"/>
    <x v="3"/>
    <n v="145"/>
    <n v="80"/>
    <n v="37016233756"/>
    <x v="0"/>
    <x v="0"/>
  </r>
  <r>
    <n v="1494"/>
    <x v="13"/>
    <s v="Rabia Ansari"/>
    <n v="100"/>
    <x v="0"/>
    <x v="0"/>
    <x v="190"/>
    <d v="2023-11-04T00:00:00"/>
    <n v="43"/>
    <x v="4"/>
    <n v="299308"/>
    <x v="0"/>
    <x v="6"/>
    <n v="146"/>
    <n v="59"/>
    <n v="39302949234"/>
    <x v="2"/>
    <x v="2"/>
  </r>
  <r>
    <n v="1495"/>
    <x v="14"/>
    <s v="Noman Tariq"/>
    <n v="47"/>
    <x v="0"/>
    <x v="0"/>
    <x v="150"/>
    <d v="2023-10-12T00:00:00"/>
    <n v="213"/>
    <x v="5"/>
    <n v="343899"/>
    <x v="1"/>
    <x v="6"/>
    <n v="157"/>
    <n v="76"/>
    <n v="39192703294"/>
    <x v="2"/>
    <x v="2"/>
  </r>
  <r>
    <n v="1496"/>
    <x v="0"/>
    <s v="Sadia Rizvi"/>
    <n v="98"/>
    <x v="0"/>
    <x v="0"/>
    <x v="88"/>
    <d v="2023-11-09T00:00:00"/>
    <n v="305"/>
    <x v="5"/>
    <n v="31142"/>
    <x v="1"/>
    <x v="1"/>
    <n v="158"/>
    <n v="111"/>
    <n v="38320917691"/>
    <x v="0"/>
    <x v="0"/>
  </r>
  <r>
    <n v="1497"/>
    <x v="3"/>
    <s v="Ali Chaudhry"/>
    <n v="43"/>
    <x v="2"/>
    <x v="1"/>
    <x v="102"/>
    <d v="2023-02-21T00:00:00"/>
    <n v="39"/>
    <x v="3"/>
    <n v="236871"/>
    <x v="1"/>
    <x v="5"/>
    <n v="143"/>
    <n v="95"/>
    <n v="34471848345"/>
    <x v="0"/>
    <x v="1"/>
  </r>
  <r>
    <n v="1498"/>
    <x v="4"/>
    <s v="Hira Farooqi"/>
    <n v="22"/>
    <x v="3"/>
    <x v="1"/>
    <x v="132"/>
    <d v="2023-10-24T00:00:00"/>
    <n v="214"/>
    <x v="5"/>
    <n v="433000"/>
    <x v="1"/>
    <x v="4"/>
    <n v="160"/>
    <n v="85"/>
    <n v="35797086444"/>
    <x v="3"/>
    <x v="3"/>
  </r>
  <r>
    <n v="1499"/>
    <x v="9"/>
    <s v="Fahad Mughal"/>
    <n v="18"/>
    <x v="1"/>
    <x v="1"/>
    <x v="106"/>
    <d v="2023-08-28T00:00:00"/>
    <n v="-72"/>
    <x v="5"/>
    <n v="20062"/>
    <x v="0"/>
    <x v="1"/>
    <n v="178"/>
    <n v="69"/>
    <n v="37019959346"/>
    <x v="2"/>
    <x v="2"/>
  </r>
  <r>
    <n v="1500"/>
    <x v="11"/>
    <s v="Fahad Ansari"/>
    <n v="67"/>
    <x v="0"/>
    <x v="0"/>
    <x v="284"/>
    <d v="2023-11-27T00:00:00"/>
    <n v="17"/>
    <x v="3"/>
    <n v="290109"/>
    <x v="1"/>
    <x v="2"/>
    <n v="181"/>
    <n v="90"/>
    <n v="36707687161"/>
    <x v="0"/>
    <x v="0"/>
  </r>
  <r>
    <n v="1501"/>
    <x v="4"/>
    <s v="Daniyal Rizvi"/>
    <n v="11"/>
    <x v="4"/>
    <x v="0"/>
    <x v="234"/>
    <d v="2023-10-04T00:00:00"/>
    <n v="-239"/>
    <x v="3"/>
    <n v="480411"/>
    <x v="0"/>
    <x v="5"/>
    <n v="196"/>
    <n v="108"/>
    <n v="31984417424"/>
    <x v="3"/>
    <x v="3"/>
  </r>
  <r>
    <n v="1502"/>
    <x v="2"/>
    <s v="Usman Hashmi"/>
    <n v="58"/>
    <x v="0"/>
    <x v="1"/>
    <x v="168"/>
    <d v="2023-11-24T00:00:00"/>
    <n v="146"/>
    <x v="3"/>
    <n v="394874"/>
    <x v="0"/>
    <x v="7"/>
    <n v="189"/>
    <n v="83"/>
    <n v="38161381283"/>
    <x v="5"/>
    <x v="1"/>
  </r>
  <r>
    <n v="1503"/>
    <x v="11"/>
    <s v="Ahmed Shah"/>
    <n v="41"/>
    <x v="2"/>
    <x v="1"/>
    <x v="54"/>
    <d v="2023-09-15T00:00:00"/>
    <n v="-192"/>
    <x v="5"/>
    <n v="438237"/>
    <x v="1"/>
    <x v="4"/>
    <n v="196"/>
    <n v="116"/>
    <n v="39580426018"/>
    <x v="6"/>
    <x v="1"/>
  </r>
  <r>
    <n v="1504"/>
    <x v="13"/>
    <s v="Erum Khan"/>
    <n v="87"/>
    <x v="0"/>
    <x v="0"/>
    <x v="41"/>
    <d v="2023-01-18T00:00:00"/>
    <n v="-11"/>
    <x v="2"/>
    <n v="215040"/>
    <x v="1"/>
    <x v="3"/>
    <n v="162"/>
    <n v="68"/>
    <n v="38529756519"/>
    <x v="0"/>
    <x v="0"/>
  </r>
  <r>
    <n v="1505"/>
    <x v="13"/>
    <s v="Aisha Syed"/>
    <n v="29"/>
    <x v="3"/>
    <x v="1"/>
    <x v="92"/>
    <d v="2023-05-17T00:00:00"/>
    <n v="73"/>
    <x v="2"/>
    <n v="218515"/>
    <x v="0"/>
    <x v="4"/>
    <n v="187"/>
    <n v="115"/>
    <n v="38137236445"/>
    <x v="3"/>
    <x v="3"/>
  </r>
  <r>
    <n v="1506"/>
    <x v="8"/>
    <s v="Hira Sheikh"/>
    <n v="53"/>
    <x v="0"/>
    <x v="1"/>
    <x v="88"/>
    <d v="2023-09-11T00:00:00"/>
    <n v="246"/>
    <x v="3"/>
    <n v="23966"/>
    <x v="0"/>
    <x v="7"/>
    <n v="172"/>
    <n v="109"/>
    <n v="37368583670"/>
    <x v="0"/>
    <x v="0"/>
  </r>
  <r>
    <n v="1507"/>
    <x v="14"/>
    <s v="Hira Ashraf"/>
    <n v="66"/>
    <x v="0"/>
    <x v="1"/>
    <x v="192"/>
    <d v="2023-10-27T00:00:00"/>
    <n v="281"/>
    <x v="3"/>
    <n v="402601"/>
    <x v="0"/>
    <x v="5"/>
    <n v="192"/>
    <n v="51"/>
    <n v="37680319870"/>
    <x v="5"/>
    <x v="1"/>
  </r>
  <r>
    <n v="1508"/>
    <x v="6"/>
    <s v="Khadija Malik"/>
    <n v="90"/>
    <x v="0"/>
    <x v="1"/>
    <x v="209"/>
    <d v="2023-10-11T00:00:00"/>
    <n v="-231"/>
    <x v="2"/>
    <n v="307789"/>
    <x v="1"/>
    <x v="7"/>
    <n v="158"/>
    <n v="84"/>
    <n v="35684228865"/>
    <x v="0"/>
    <x v="0"/>
  </r>
  <r>
    <n v="1509"/>
    <x v="8"/>
    <s v="Asad Qureshi"/>
    <n v="15"/>
    <x v="1"/>
    <x v="1"/>
    <x v="85"/>
    <d v="2023-11-20T00:00:00"/>
    <n v="-217"/>
    <x v="1"/>
    <n v="186476"/>
    <x v="0"/>
    <x v="5"/>
    <n v="194"/>
    <n v="83"/>
    <n v="34922378643"/>
    <x v="3"/>
    <x v="3"/>
  </r>
  <r>
    <n v="1510"/>
    <x v="4"/>
    <s v="Ahmed Jafri"/>
    <n v="19"/>
    <x v="3"/>
    <x v="0"/>
    <x v="237"/>
    <d v="2023-09-22T00:00:00"/>
    <n v="209"/>
    <x v="4"/>
    <n v="198957"/>
    <x v="0"/>
    <x v="3"/>
    <n v="175"/>
    <n v="101"/>
    <n v="32990060681"/>
    <x v="0"/>
    <x v="0"/>
  </r>
  <r>
    <n v="1511"/>
    <x v="8"/>
    <s v="Junaid Shah"/>
    <n v="26"/>
    <x v="3"/>
    <x v="1"/>
    <x v="150"/>
    <d v="2023-05-10T00:00:00"/>
    <n v="58"/>
    <x v="4"/>
    <n v="411176"/>
    <x v="0"/>
    <x v="0"/>
    <n v="198"/>
    <n v="87"/>
    <n v="39106039056"/>
    <x v="1"/>
    <x v="1"/>
  </r>
  <r>
    <n v="1512"/>
    <x v="0"/>
    <s v="Sara Chaudhry"/>
    <n v="39"/>
    <x v="2"/>
    <x v="1"/>
    <x v="93"/>
    <d v="2023-05-15T00:00:00"/>
    <n v="-65"/>
    <x v="3"/>
    <n v="341458"/>
    <x v="1"/>
    <x v="6"/>
    <n v="158"/>
    <n v="47"/>
    <n v="39953072620"/>
    <x v="2"/>
    <x v="2"/>
  </r>
  <r>
    <n v="1513"/>
    <x v="4"/>
    <s v="Usman Chaudhry"/>
    <n v="97"/>
    <x v="0"/>
    <x v="0"/>
    <x v="96"/>
    <d v="2023-11-03T00:00:00"/>
    <n v="230"/>
    <x v="1"/>
    <n v="27913"/>
    <x v="0"/>
    <x v="5"/>
    <n v="174"/>
    <n v="51"/>
    <n v="32973243651"/>
    <x v="0"/>
    <x v="0"/>
  </r>
  <r>
    <n v="1514"/>
    <x v="13"/>
    <s v="Noman Hussain"/>
    <n v="96"/>
    <x v="0"/>
    <x v="1"/>
    <x v="145"/>
    <d v="2023-04-08T00:00:00"/>
    <n v="62"/>
    <x v="0"/>
    <n v="85204"/>
    <x v="1"/>
    <x v="5"/>
    <n v="164"/>
    <n v="120"/>
    <n v="34606069350"/>
    <x v="3"/>
    <x v="3"/>
  </r>
  <r>
    <n v="1515"/>
    <x v="7"/>
    <s v="Usman Ansari"/>
    <n v="74"/>
    <x v="0"/>
    <x v="0"/>
    <x v="200"/>
    <d v="2023-10-27T00:00:00"/>
    <n v="-116"/>
    <x v="3"/>
    <n v="333726"/>
    <x v="1"/>
    <x v="7"/>
    <n v="196"/>
    <n v="51"/>
    <n v="38483552587"/>
    <x v="1"/>
    <x v="1"/>
  </r>
  <r>
    <n v="1516"/>
    <x v="10"/>
    <s v="Erum Gilani"/>
    <n v="22"/>
    <x v="3"/>
    <x v="0"/>
    <x v="31"/>
    <d v="2023-04-04T00:00:00"/>
    <n v="-91"/>
    <x v="0"/>
    <n v="154791"/>
    <x v="0"/>
    <x v="5"/>
    <n v="163"/>
    <n v="78"/>
    <n v="33206181587"/>
    <x v="0"/>
    <x v="0"/>
  </r>
  <r>
    <n v="1517"/>
    <x v="8"/>
    <s v="Ali Ansari"/>
    <n v="90"/>
    <x v="0"/>
    <x v="1"/>
    <x v="285"/>
    <d v="2023-12-23T00:00:00"/>
    <n v="-33"/>
    <x v="0"/>
    <n v="248959"/>
    <x v="0"/>
    <x v="4"/>
    <n v="190"/>
    <n v="83"/>
    <n v="31914131065"/>
    <x v="2"/>
    <x v="2"/>
  </r>
  <r>
    <n v="1518"/>
    <x v="13"/>
    <s v="Amina Niazi"/>
    <n v="47"/>
    <x v="0"/>
    <x v="0"/>
    <x v="1"/>
    <d v="2023-12-03T00:00:00"/>
    <n v="319"/>
    <x v="3"/>
    <n v="156613"/>
    <x v="1"/>
    <x v="4"/>
    <n v="151"/>
    <n v="111"/>
    <n v="31330714033"/>
    <x v="3"/>
    <x v="3"/>
  </r>
  <r>
    <n v="1519"/>
    <x v="12"/>
    <s v="Fahad Butt"/>
    <n v="38"/>
    <x v="2"/>
    <x v="0"/>
    <x v="188"/>
    <d v="2023-05-18T00:00:00"/>
    <n v="-111"/>
    <x v="0"/>
    <n v="490411"/>
    <x v="0"/>
    <x v="1"/>
    <n v="156"/>
    <n v="98"/>
    <n v="33600433824"/>
    <x v="2"/>
    <x v="2"/>
  </r>
  <r>
    <n v="1520"/>
    <x v="1"/>
    <s v="Ibrahim Syed"/>
    <n v="25"/>
    <x v="3"/>
    <x v="1"/>
    <x v="76"/>
    <d v="2023-02-09T00:00:00"/>
    <n v="19"/>
    <x v="1"/>
    <n v="80282"/>
    <x v="1"/>
    <x v="5"/>
    <n v="178"/>
    <n v="49"/>
    <n v="36089709645"/>
    <x v="0"/>
    <x v="0"/>
  </r>
  <r>
    <n v="1521"/>
    <x v="7"/>
    <s v="Erum Qureshi"/>
    <n v="16"/>
    <x v="1"/>
    <x v="0"/>
    <x v="193"/>
    <d v="2023-07-15T00:00:00"/>
    <n v="-29"/>
    <x v="2"/>
    <n v="218878"/>
    <x v="1"/>
    <x v="4"/>
    <n v="197"/>
    <n v="115"/>
    <n v="34011448115"/>
    <x v="0"/>
    <x v="0"/>
  </r>
  <r>
    <n v="1522"/>
    <x v="1"/>
    <s v="Mahnoor Syed"/>
    <n v="31"/>
    <x v="2"/>
    <x v="1"/>
    <x v="146"/>
    <d v="2023-06-23T00:00:00"/>
    <n v="-109"/>
    <x v="3"/>
    <n v="280795"/>
    <x v="1"/>
    <x v="3"/>
    <n v="184"/>
    <n v="43"/>
    <n v="36265517382"/>
    <x v="1"/>
    <x v="1"/>
  </r>
  <r>
    <n v="1523"/>
    <x v="6"/>
    <s v="Ali Ashraf"/>
    <n v="81"/>
    <x v="0"/>
    <x v="0"/>
    <x v="74"/>
    <d v="2023-09-17T00:00:00"/>
    <n v="158"/>
    <x v="5"/>
    <n v="485916"/>
    <x v="1"/>
    <x v="4"/>
    <n v="197"/>
    <n v="87"/>
    <n v="33923293190"/>
    <x v="2"/>
    <x v="2"/>
  </r>
  <r>
    <n v="1524"/>
    <x v="9"/>
    <s v="Sana Jafri"/>
    <n v="95"/>
    <x v="0"/>
    <x v="0"/>
    <x v="215"/>
    <d v="2023-10-12T00:00:00"/>
    <n v="11"/>
    <x v="2"/>
    <n v="319735"/>
    <x v="0"/>
    <x v="4"/>
    <n v="154"/>
    <n v="94"/>
    <n v="37360951941"/>
    <x v="1"/>
    <x v="1"/>
  </r>
  <r>
    <n v="1525"/>
    <x v="0"/>
    <s v="Maryam Raja"/>
    <n v="68"/>
    <x v="0"/>
    <x v="1"/>
    <x v="189"/>
    <d v="2023-10-22T00:00:00"/>
    <n v="33"/>
    <x v="5"/>
    <n v="357573"/>
    <x v="1"/>
    <x v="5"/>
    <n v="150"/>
    <n v="52"/>
    <n v="31892201556"/>
    <x v="0"/>
    <x v="0"/>
  </r>
  <r>
    <n v="1526"/>
    <x v="2"/>
    <s v="Ibrahim Khan"/>
    <n v="78"/>
    <x v="0"/>
    <x v="1"/>
    <x v="110"/>
    <d v="2023-07-21T00:00:00"/>
    <n v="-68"/>
    <x v="0"/>
    <n v="201555"/>
    <x v="1"/>
    <x v="3"/>
    <n v="183"/>
    <n v="104"/>
    <n v="34408884813"/>
    <x v="1"/>
    <x v="1"/>
  </r>
  <r>
    <n v="1527"/>
    <x v="14"/>
    <s v="Hassan Zahid"/>
    <n v="71"/>
    <x v="0"/>
    <x v="0"/>
    <x v="234"/>
    <d v="2023-12-21T00:00:00"/>
    <n v="-317"/>
    <x v="1"/>
    <n v="12735"/>
    <x v="0"/>
    <x v="0"/>
    <n v="195"/>
    <n v="98"/>
    <n v="33477899394"/>
    <x v="0"/>
    <x v="0"/>
  </r>
  <r>
    <n v="1528"/>
    <x v="12"/>
    <s v="Iqra Ashraf"/>
    <n v="32"/>
    <x v="2"/>
    <x v="0"/>
    <x v="107"/>
    <d v="2023-06-24T00:00:00"/>
    <n v="164"/>
    <x v="4"/>
    <n v="480461"/>
    <x v="1"/>
    <x v="1"/>
    <n v="189"/>
    <n v="58"/>
    <n v="35082229123"/>
    <x v="0"/>
    <x v="0"/>
  </r>
  <r>
    <n v="1529"/>
    <x v="1"/>
    <s v="Noman Shah"/>
    <n v="76"/>
    <x v="0"/>
    <x v="1"/>
    <x v="286"/>
    <d v="2023-11-22T00:00:00"/>
    <n v="-60"/>
    <x v="4"/>
    <n v="8338"/>
    <x v="0"/>
    <x v="5"/>
    <n v="174"/>
    <n v="119"/>
    <n v="38067576803"/>
    <x v="3"/>
    <x v="3"/>
  </r>
  <r>
    <n v="1530"/>
    <x v="11"/>
    <s v="Maryam Syed"/>
    <n v="14"/>
    <x v="1"/>
    <x v="0"/>
    <x v="110"/>
    <d v="2023-07-12T00:00:00"/>
    <n v="59"/>
    <x v="4"/>
    <n v="32429"/>
    <x v="0"/>
    <x v="5"/>
    <n v="162"/>
    <n v="77"/>
    <n v="34954994837"/>
    <x v="2"/>
    <x v="2"/>
  </r>
  <r>
    <n v="1531"/>
    <x v="14"/>
    <s v="Amina Ashraf"/>
    <n v="7"/>
    <x v="4"/>
    <x v="1"/>
    <x v="224"/>
    <d v="2023-07-19T00:00:00"/>
    <n v="-36"/>
    <x v="3"/>
    <n v="349598"/>
    <x v="0"/>
    <x v="5"/>
    <n v="150"/>
    <n v="92"/>
    <n v="38362994508"/>
    <x v="2"/>
    <x v="2"/>
  </r>
  <r>
    <n v="1532"/>
    <x v="13"/>
    <s v="Usman Zahid"/>
    <n v="72"/>
    <x v="0"/>
    <x v="0"/>
    <x v="282"/>
    <d v="2023-11-09T00:00:00"/>
    <n v="-80"/>
    <x v="5"/>
    <n v="141737"/>
    <x v="0"/>
    <x v="2"/>
    <n v="165"/>
    <n v="112"/>
    <n v="31508359880"/>
    <x v="2"/>
    <x v="2"/>
  </r>
  <r>
    <n v="1533"/>
    <x v="2"/>
    <s v="Bushra Qureshi"/>
    <n v="14"/>
    <x v="1"/>
    <x v="1"/>
    <x v="143"/>
    <d v="2023-12-21T00:00:00"/>
    <n v="212"/>
    <x v="4"/>
    <n v="230762"/>
    <x v="1"/>
    <x v="2"/>
    <n v="158"/>
    <n v="44"/>
    <n v="39046326137"/>
    <x v="2"/>
    <x v="2"/>
  </r>
  <r>
    <n v="1534"/>
    <x v="3"/>
    <s v="Ahmed Khan"/>
    <n v="30"/>
    <x v="3"/>
    <x v="0"/>
    <x v="246"/>
    <d v="2023-08-13T00:00:00"/>
    <n v="-22"/>
    <x v="3"/>
    <n v="334352"/>
    <x v="1"/>
    <x v="0"/>
    <n v="164"/>
    <n v="97"/>
    <n v="33673262167"/>
    <x v="3"/>
    <x v="1"/>
  </r>
  <r>
    <n v="1535"/>
    <x v="3"/>
    <s v="Maryam Raja"/>
    <n v="33"/>
    <x v="2"/>
    <x v="1"/>
    <x v="69"/>
    <d v="2023-04-18T00:00:00"/>
    <n v="-16"/>
    <x v="0"/>
    <n v="33123"/>
    <x v="0"/>
    <x v="3"/>
    <n v="146"/>
    <n v="118"/>
    <n v="38108649575"/>
    <x v="1"/>
    <x v="1"/>
  </r>
  <r>
    <n v="1536"/>
    <x v="8"/>
    <s v="Rabia Syed"/>
    <n v="32"/>
    <x v="2"/>
    <x v="0"/>
    <x v="59"/>
    <d v="2023-05-24T00:00:00"/>
    <n v="-32"/>
    <x v="1"/>
    <n v="341495"/>
    <x v="1"/>
    <x v="7"/>
    <n v="192"/>
    <n v="72"/>
    <n v="34709188889"/>
    <x v="7"/>
    <x v="1"/>
  </r>
  <r>
    <n v="1537"/>
    <x v="14"/>
    <s v="Aisha Sheikh"/>
    <n v="59"/>
    <x v="0"/>
    <x v="0"/>
    <x v="239"/>
    <d v="2023-12-12T00:00:00"/>
    <n v="69"/>
    <x v="5"/>
    <n v="306078"/>
    <x v="0"/>
    <x v="2"/>
    <n v="163"/>
    <n v="59"/>
    <n v="32140882023"/>
    <x v="0"/>
    <x v="1"/>
  </r>
  <r>
    <n v="1538"/>
    <x v="3"/>
    <s v="Sadia Rizvi"/>
    <n v="20"/>
    <x v="3"/>
    <x v="0"/>
    <x v="200"/>
    <d v="2023-09-09T00:00:00"/>
    <n v="-68"/>
    <x v="0"/>
    <n v="16241"/>
    <x v="1"/>
    <x v="1"/>
    <n v="179"/>
    <n v="66"/>
    <n v="38445213290"/>
    <x v="0"/>
    <x v="1"/>
  </r>
  <r>
    <n v="1539"/>
    <x v="5"/>
    <s v="Fahad Hashmi"/>
    <n v="94"/>
    <x v="0"/>
    <x v="0"/>
    <x v="86"/>
    <d v="2023-08-16T00:00:00"/>
    <n v="226"/>
    <x v="3"/>
    <n v="416121"/>
    <x v="1"/>
    <x v="2"/>
    <n v="170"/>
    <n v="61"/>
    <n v="32200477262"/>
    <x v="7"/>
    <x v="1"/>
  </r>
  <r>
    <n v="1540"/>
    <x v="11"/>
    <s v="Bushra Malik"/>
    <n v="4"/>
    <x v="4"/>
    <x v="1"/>
    <x v="83"/>
    <d v="2023-05-14T00:00:00"/>
    <n v="86"/>
    <x v="0"/>
    <n v="476248"/>
    <x v="0"/>
    <x v="0"/>
    <n v="157"/>
    <n v="97"/>
    <n v="39870320891"/>
    <x v="1"/>
    <x v="1"/>
  </r>
  <r>
    <n v="1541"/>
    <x v="8"/>
    <s v="Rabia Chaudhry"/>
    <n v="9"/>
    <x v="4"/>
    <x v="1"/>
    <x v="220"/>
    <d v="2023-07-03T00:00:00"/>
    <n v="73"/>
    <x v="1"/>
    <n v="140054"/>
    <x v="0"/>
    <x v="6"/>
    <n v="191"/>
    <n v="51"/>
    <n v="36996105068"/>
    <x v="6"/>
    <x v="1"/>
  </r>
  <r>
    <n v="1542"/>
    <x v="5"/>
    <s v="Usman Qureshi"/>
    <n v="14"/>
    <x v="1"/>
    <x v="1"/>
    <x v="240"/>
    <d v="2023-09-25T00:00:00"/>
    <n v="-43"/>
    <x v="1"/>
    <n v="130897"/>
    <x v="0"/>
    <x v="1"/>
    <n v="195"/>
    <n v="98"/>
    <n v="36388951912"/>
    <x v="0"/>
    <x v="1"/>
  </r>
  <r>
    <n v="1543"/>
    <x v="10"/>
    <s v="Mahnoor Mughal"/>
    <n v="49"/>
    <x v="0"/>
    <x v="0"/>
    <x v="88"/>
    <d v="2023-10-20T00:00:00"/>
    <n v="285"/>
    <x v="1"/>
    <n v="101914"/>
    <x v="1"/>
    <x v="7"/>
    <n v="156"/>
    <n v="54"/>
    <n v="35722348069"/>
    <x v="1"/>
    <x v="1"/>
  </r>
  <r>
    <n v="1544"/>
    <x v="8"/>
    <s v="Amina Sheikh"/>
    <n v="97"/>
    <x v="0"/>
    <x v="0"/>
    <x v="79"/>
    <d v="2023-11-24T00:00:00"/>
    <n v="-322"/>
    <x v="0"/>
    <n v="156558"/>
    <x v="1"/>
    <x v="3"/>
    <n v="145"/>
    <n v="120"/>
    <n v="35766301287"/>
    <x v="2"/>
    <x v="2"/>
  </r>
  <r>
    <n v="1545"/>
    <x v="14"/>
    <s v="Aisha Ansari"/>
    <n v="14"/>
    <x v="1"/>
    <x v="1"/>
    <x v="91"/>
    <d v="2023-09-03T00:00:00"/>
    <n v="187"/>
    <x v="3"/>
    <n v="323327"/>
    <x v="0"/>
    <x v="7"/>
    <n v="153"/>
    <n v="111"/>
    <n v="31868248831"/>
    <x v="2"/>
    <x v="2"/>
  </r>
  <r>
    <n v="1546"/>
    <x v="4"/>
    <s v="Ali Farooqi"/>
    <n v="30"/>
    <x v="3"/>
    <x v="0"/>
    <x v="287"/>
    <d v="2023-11-11T00:00:00"/>
    <n v="-37"/>
    <x v="5"/>
    <n v="373186"/>
    <x v="1"/>
    <x v="4"/>
    <n v="141"/>
    <n v="107"/>
    <n v="39219120792"/>
    <x v="2"/>
    <x v="1"/>
  </r>
  <r>
    <n v="1547"/>
    <x v="7"/>
    <s v="Asad Qureshi"/>
    <n v="25"/>
    <x v="3"/>
    <x v="1"/>
    <x v="93"/>
    <d v="2023-04-21T00:00:00"/>
    <n v="41"/>
    <x v="2"/>
    <n v="116663"/>
    <x v="0"/>
    <x v="2"/>
    <n v="155"/>
    <n v="65"/>
    <n v="37488377636"/>
    <x v="2"/>
    <x v="1"/>
  </r>
  <r>
    <n v="1548"/>
    <x v="5"/>
    <s v="Fatima Mughal"/>
    <n v="6"/>
    <x v="4"/>
    <x v="1"/>
    <x v="198"/>
    <d v="2023-12-06T00:00:00"/>
    <n v="-240"/>
    <x v="1"/>
    <n v="279241"/>
    <x v="0"/>
    <x v="5"/>
    <n v="142"/>
    <n v="86"/>
    <n v="36947486154"/>
    <x v="1"/>
    <x v="1"/>
  </r>
  <r>
    <n v="1549"/>
    <x v="3"/>
    <s v="Junaid Gilani"/>
    <n v="92"/>
    <x v="0"/>
    <x v="0"/>
    <x v="131"/>
    <d v="2023-05-20T00:00:00"/>
    <n v="-115"/>
    <x v="1"/>
    <n v="362426"/>
    <x v="0"/>
    <x v="6"/>
    <n v="197"/>
    <n v="42"/>
    <n v="33432561178"/>
    <x v="2"/>
    <x v="2"/>
  </r>
  <r>
    <n v="1550"/>
    <x v="14"/>
    <s v="Rabia Malik"/>
    <n v="69"/>
    <x v="0"/>
    <x v="0"/>
    <x v="277"/>
    <d v="2023-11-18T00:00:00"/>
    <n v="-42"/>
    <x v="0"/>
    <n v="14841"/>
    <x v="1"/>
    <x v="7"/>
    <n v="185"/>
    <n v="75"/>
    <n v="31912803651"/>
    <x v="0"/>
    <x v="0"/>
  </r>
  <r>
    <n v="1551"/>
    <x v="12"/>
    <s v="Rabia Rizvi"/>
    <n v="50"/>
    <x v="0"/>
    <x v="1"/>
    <x v="184"/>
    <d v="2023-08-11T00:00:00"/>
    <n v="-78"/>
    <x v="3"/>
    <n v="334777"/>
    <x v="1"/>
    <x v="6"/>
    <n v="196"/>
    <n v="104"/>
    <n v="37846625324"/>
    <x v="0"/>
    <x v="0"/>
  </r>
  <r>
    <n v="1552"/>
    <x v="1"/>
    <s v="Erum Abbasi"/>
    <n v="15"/>
    <x v="1"/>
    <x v="0"/>
    <x v="49"/>
    <d v="2023-12-19T00:00:00"/>
    <n v="325"/>
    <x v="4"/>
    <n v="50156"/>
    <x v="0"/>
    <x v="3"/>
    <n v="147"/>
    <n v="102"/>
    <n v="35927620971"/>
    <x v="2"/>
    <x v="2"/>
  </r>
  <r>
    <n v="1553"/>
    <x v="10"/>
    <s v="Asad Malik"/>
    <n v="43"/>
    <x v="2"/>
    <x v="1"/>
    <x v="17"/>
    <d v="2023-08-10T00:00:00"/>
    <n v="61"/>
    <x v="2"/>
    <n v="9489"/>
    <x v="1"/>
    <x v="2"/>
    <n v="174"/>
    <n v="68"/>
    <n v="37690550930"/>
    <x v="3"/>
    <x v="1"/>
  </r>
  <r>
    <n v="1554"/>
    <x v="14"/>
    <s v="Fatima Niazi"/>
    <n v="47"/>
    <x v="0"/>
    <x v="0"/>
    <x v="288"/>
    <d v="2023-11-21T00:00:00"/>
    <n v="-13"/>
    <x v="0"/>
    <n v="302680"/>
    <x v="1"/>
    <x v="5"/>
    <n v="167"/>
    <n v="59"/>
    <n v="35371360832"/>
    <x v="0"/>
    <x v="0"/>
  </r>
  <r>
    <n v="1555"/>
    <x v="8"/>
    <s v="Daniyal Jafri"/>
    <n v="33"/>
    <x v="2"/>
    <x v="0"/>
    <x v="276"/>
    <d v="2023-07-26T00:00:00"/>
    <n v="128"/>
    <x v="5"/>
    <n v="257363"/>
    <x v="1"/>
    <x v="2"/>
    <n v="156"/>
    <n v="48"/>
    <n v="34087663893"/>
    <x v="2"/>
    <x v="1"/>
  </r>
  <r>
    <n v="1556"/>
    <x v="3"/>
    <s v="Rabia Farooqi"/>
    <n v="36"/>
    <x v="2"/>
    <x v="1"/>
    <x v="205"/>
    <d v="2023-12-22T00:00:00"/>
    <n v="311"/>
    <x v="3"/>
    <n v="293359"/>
    <x v="1"/>
    <x v="2"/>
    <n v="144"/>
    <n v="94"/>
    <n v="36049532911"/>
    <x v="2"/>
    <x v="1"/>
  </r>
  <r>
    <n v="1557"/>
    <x v="13"/>
    <s v="Fatima Khan"/>
    <n v="16"/>
    <x v="1"/>
    <x v="0"/>
    <x v="184"/>
    <d v="2023-09-08T00:00:00"/>
    <n v="106"/>
    <x v="5"/>
    <n v="162655"/>
    <x v="0"/>
    <x v="1"/>
    <n v="162"/>
    <n v="118"/>
    <n v="33435271225"/>
    <x v="0"/>
    <x v="0"/>
  </r>
  <r>
    <n v="1558"/>
    <x v="8"/>
    <s v="Usman Zahid"/>
    <n v="23"/>
    <x v="3"/>
    <x v="0"/>
    <x v="157"/>
    <d v="2023-08-22T00:00:00"/>
    <n v="-105"/>
    <x v="1"/>
    <n v="24799"/>
    <x v="1"/>
    <x v="1"/>
    <n v="181"/>
    <n v="115"/>
    <n v="35203212620"/>
    <x v="0"/>
    <x v="0"/>
  </r>
  <r>
    <n v="1559"/>
    <x v="13"/>
    <s v="Hira Butt"/>
    <n v="18"/>
    <x v="1"/>
    <x v="0"/>
    <x v="134"/>
    <d v="2023-09-02T00:00:00"/>
    <n v="-108"/>
    <x v="4"/>
    <n v="212679"/>
    <x v="1"/>
    <x v="3"/>
    <n v="160"/>
    <n v="110"/>
    <n v="35928170846"/>
    <x v="2"/>
    <x v="2"/>
  </r>
  <r>
    <n v="1560"/>
    <x v="4"/>
    <s v="Usman Rizvi"/>
    <n v="53"/>
    <x v="0"/>
    <x v="1"/>
    <x v="257"/>
    <d v="2023-11-01T00:00:00"/>
    <n v="-60"/>
    <x v="0"/>
    <n v="326522"/>
    <x v="1"/>
    <x v="2"/>
    <n v="185"/>
    <n v="58"/>
    <n v="31360206767"/>
    <x v="3"/>
    <x v="3"/>
  </r>
  <r>
    <n v="1561"/>
    <x v="0"/>
    <s v="Iqra Gilani"/>
    <n v="80"/>
    <x v="0"/>
    <x v="1"/>
    <x v="220"/>
    <d v="2023-12-21T00:00:00"/>
    <n v="-244"/>
    <x v="5"/>
    <n v="34019"/>
    <x v="0"/>
    <x v="1"/>
    <n v="161"/>
    <n v="55"/>
    <n v="39446510368"/>
    <x v="0"/>
    <x v="0"/>
  </r>
  <r>
    <n v="1562"/>
    <x v="13"/>
    <s v="Ahmed Chaudhry"/>
    <n v="95"/>
    <x v="0"/>
    <x v="1"/>
    <x v="246"/>
    <d v="2023-09-09T00:00:00"/>
    <n v="49"/>
    <x v="5"/>
    <n v="432650"/>
    <x v="0"/>
    <x v="0"/>
    <n v="152"/>
    <n v="68"/>
    <n v="37903125296"/>
    <x v="0"/>
    <x v="0"/>
  </r>
  <r>
    <n v="1563"/>
    <x v="1"/>
    <s v="Noman Malik"/>
    <n v="64"/>
    <x v="0"/>
    <x v="0"/>
    <x v="120"/>
    <d v="2023-10-08T00:00:00"/>
    <n v="-176"/>
    <x v="0"/>
    <n v="471233"/>
    <x v="0"/>
    <x v="3"/>
    <n v="151"/>
    <n v="61"/>
    <n v="31174700839"/>
    <x v="2"/>
    <x v="2"/>
  </r>
  <r>
    <n v="1564"/>
    <x v="14"/>
    <s v="Junaid Ashraf"/>
    <n v="34"/>
    <x v="2"/>
    <x v="0"/>
    <x v="252"/>
    <d v="2023-08-17T00:00:00"/>
    <n v="-51"/>
    <x v="2"/>
    <n v="407880"/>
    <x v="1"/>
    <x v="3"/>
    <n v="147"/>
    <n v="73"/>
    <n v="34645868689"/>
    <x v="2"/>
    <x v="2"/>
  </r>
  <r>
    <n v="1565"/>
    <x v="6"/>
    <s v="Saad Mughal"/>
    <n v="3"/>
    <x v="4"/>
    <x v="1"/>
    <x v="218"/>
    <d v="2023-08-15T00:00:00"/>
    <n v="-101"/>
    <x v="5"/>
    <n v="115645"/>
    <x v="0"/>
    <x v="5"/>
    <n v="172"/>
    <n v="110"/>
    <n v="39663614440"/>
    <x v="6"/>
    <x v="1"/>
  </r>
  <r>
    <n v="1566"/>
    <x v="10"/>
    <s v="Fatima Ashraf"/>
    <n v="68"/>
    <x v="0"/>
    <x v="1"/>
    <x v="136"/>
    <d v="2023-07-23T00:00:00"/>
    <n v="-126"/>
    <x v="4"/>
    <n v="427738"/>
    <x v="0"/>
    <x v="2"/>
    <n v="158"/>
    <n v="85"/>
    <n v="37124644818"/>
    <x v="2"/>
    <x v="2"/>
  </r>
  <r>
    <n v="1567"/>
    <x v="2"/>
    <s v="Asad Rizvi"/>
    <n v="74"/>
    <x v="0"/>
    <x v="1"/>
    <x v="2"/>
    <d v="2023-12-24T00:00:00"/>
    <n v="353"/>
    <x v="0"/>
    <n v="274891"/>
    <x v="1"/>
    <x v="2"/>
    <n v="171"/>
    <n v="82"/>
    <n v="34642018399"/>
    <x v="0"/>
    <x v="0"/>
  </r>
  <r>
    <n v="1568"/>
    <x v="9"/>
    <s v="Noman Kazmi"/>
    <n v="43"/>
    <x v="2"/>
    <x v="1"/>
    <x v="8"/>
    <d v="2023-10-15T00:00:00"/>
    <n v="197"/>
    <x v="5"/>
    <n v="419838"/>
    <x v="0"/>
    <x v="0"/>
    <n v="158"/>
    <n v="51"/>
    <n v="33122937556"/>
    <x v="6"/>
    <x v="1"/>
  </r>
  <r>
    <n v="1569"/>
    <x v="2"/>
    <s v="Maryam Siddiqui"/>
    <n v="61"/>
    <x v="0"/>
    <x v="0"/>
    <x v="251"/>
    <d v="2023-10-17T00:00:00"/>
    <n v="-51"/>
    <x v="3"/>
    <n v="474600"/>
    <x v="1"/>
    <x v="1"/>
    <n v="170"/>
    <n v="86"/>
    <n v="35438365897"/>
    <x v="3"/>
    <x v="3"/>
  </r>
  <r>
    <n v="1570"/>
    <x v="7"/>
    <s v="Ali Shah"/>
    <n v="56"/>
    <x v="0"/>
    <x v="1"/>
    <x v="108"/>
    <d v="2023-12-17T00:00:00"/>
    <n v="23"/>
    <x v="1"/>
    <n v="208874"/>
    <x v="1"/>
    <x v="1"/>
    <n v="191"/>
    <n v="42"/>
    <n v="39677224900"/>
    <x v="2"/>
    <x v="2"/>
  </r>
  <r>
    <n v="1571"/>
    <x v="4"/>
    <s v="Amina Ashraf"/>
    <n v="13"/>
    <x v="1"/>
    <x v="0"/>
    <x v="174"/>
    <d v="2023-11-12T00:00:00"/>
    <n v="-127"/>
    <x v="5"/>
    <n v="126043"/>
    <x v="0"/>
    <x v="0"/>
    <n v="143"/>
    <n v="82"/>
    <n v="39540990406"/>
    <x v="3"/>
    <x v="3"/>
  </r>
  <r>
    <n v="1572"/>
    <x v="5"/>
    <s v="Mahnoor Rehman"/>
    <n v="12"/>
    <x v="4"/>
    <x v="1"/>
    <x v="39"/>
    <d v="2023-07-04T00:00:00"/>
    <n v="-112"/>
    <x v="0"/>
    <n v="486024"/>
    <x v="1"/>
    <x v="5"/>
    <n v="151"/>
    <n v="116"/>
    <n v="34124791887"/>
    <x v="0"/>
    <x v="0"/>
  </r>
  <r>
    <n v="1573"/>
    <x v="5"/>
    <s v="Bushra Khan"/>
    <n v="91"/>
    <x v="0"/>
    <x v="1"/>
    <x v="289"/>
    <d v="2023-11-23T00:00:00"/>
    <n v="69"/>
    <x v="1"/>
    <n v="132779"/>
    <x v="1"/>
    <x v="0"/>
    <n v="173"/>
    <n v="112"/>
    <n v="36437240498"/>
    <x v="3"/>
    <x v="3"/>
  </r>
  <r>
    <n v="1574"/>
    <x v="10"/>
    <s v="Usman Rehman"/>
    <n v="41"/>
    <x v="2"/>
    <x v="0"/>
    <x v="253"/>
    <d v="2023-12-05T00:00:00"/>
    <n v="-52"/>
    <x v="4"/>
    <n v="63590"/>
    <x v="0"/>
    <x v="2"/>
    <n v="198"/>
    <n v="42"/>
    <n v="38912160561"/>
    <x v="0"/>
    <x v="0"/>
  </r>
  <r>
    <n v="1575"/>
    <x v="3"/>
    <s v="Rabia Jafri"/>
    <n v="10"/>
    <x v="4"/>
    <x v="0"/>
    <x v="101"/>
    <d v="2023-03-22T00:00:00"/>
    <n v="-7"/>
    <x v="0"/>
    <n v="399381"/>
    <x v="0"/>
    <x v="7"/>
    <n v="161"/>
    <n v="101"/>
    <n v="36379798732"/>
    <x v="3"/>
    <x v="3"/>
  </r>
  <r>
    <n v="1576"/>
    <x v="1"/>
    <s v="Ibrahim Shah"/>
    <n v="47"/>
    <x v="0"/>
    <x v="1"/>
    <x v="188"/>
    <d v="2023-04-21T00:00:00"/>
    <n v="84"/>
    <x v="1"/>
    <n v="105278"/>
    <x v="0"/>
    <x v="1"/>
    <n v="197"/>
    <n v="63"/>
    <n v="35348961776"/>
    <x v="1"/>
    <x v="1"/>
  </r>
  <r>
    <n v="1577"/>
    <x v="6"/>
    <s v="Sadia Ashraf"/>
    <n v="2"/>
    <x v="4"/>
    <x v="1"/>
    <x v="88"/>
    <d v="2023-10-04T00:00:00"/>
    <n v="269"/>
    <x v="2"/>
    <n v="420122"/>
    <x v="1"/>
    <x v="5"/>
    <n v="198"/>
    <n v="83"/>
    <n v="35469391812"/>
    <x v="2"/>
    <x v="2"/>
  </r>
  <r>
    <n v="1578"/>
    <x v="14"/>
    <s v="Fatima Niazi"/>
    <n v="78"/>
    <x v="0"/>
    <x v="0"/>
    <x v="86"/>
    <d v="2023-05-19T00:00:00"/>
    <n v="-137"/>
    <x v="0"/>
    <n v="444368"/>
    <x v="0"/>
    <x v="0"/>
    <n v="197"/>
    <n v="87"/>
    <n v="38062401662"/>
    <x v="0"/>
    <x v="0"/>
  </r>
  <r>
    <n v="1579"/>
    <x v="0"/>
    <s v="Junaid Ansari"/>
    <n v="5"/>
    <x v="4"/>
    <x v="0"/>
    <x v="222"/>
    <d v="2023-07-25T00:00:00"/>
    <n v="82"/>
    <x v="4"/>
    <n v="332330"/>
    <x v="1"/>
    <x v="5"/>
    <n v="183"/>
    <n v="58"/>
    <n v="36651330665"/>
    <x v="3"/>
    <x v="3"/>
  </r>
  <r>
    <n v="1580"/>
    <x v="7"/>
    <s v="Ali Khan"/>
    <n v="13"/>
    <x v="1"/>
    <x v="0"/>
    <x v="163"/>
    <d v="2023-08-08T00:00:00"/>
    <n v="-114"/>
    <x v="1"/>
    <n v="432731"/>
    <x v="0"/>
    <x v="6"/>
    <n v="187"/>
    <n v="72"/>
    <n v="38709469958"/>
    <x v="0"/>
    <x v="0"/>
  </r>
  <r>
    <n v="1581"/>
    <x v="1"/>
    <s v="Iqra Chaudhry"/>
    <n v="69"/>
    <x v="0"/>
    <x v="0"/>
    <x v="290"/>
    <d v="2023-12-12T00:00:00"/>
    <n v="31"/>
    <x v="2"/>
    <n v="92004"/>
    <x v="1"/>
    <x v="0"/>
    <n v="148"/>
    <n v="90"/>
    <n v="38561517887"/>
    <x v="3"/>
    <x v="3"/>
  </r>
  <r>
    <n v="1582"/>
    <x v="0"/>
    <s v="Mahnoor Chaudhry"/>
    <n v="28"/>
    <x v="3"/>
    <x v="0"/>
    <x v="194"/>
    <d v="2023-09-22T00:00:00"/>
    <n v="-58"/>
    <x v="4"/>
    <n v="6490"/>
    <x v="0"/>
    <x v="2"/>
    <n v="180"/>
    <n v="77"/>
    <n v="37771727434"/>
    <x v="1"/>
    <x v="1"/>
  </r>
  <r>
    <n v="1583"/>
    <x v="10"/>
    <s v="Ali Syed"/>
    <n v="81"/>
    <x v="0"/>
    <x v="0"/>
    <x v="76"/>
    <d v="2023-04-06T00:00:00"/>
    <n v="-75"/>
    <x v="4"/>
    <n v="104105"/>
    <x v="1"/>
    <x v="7"/>
    <n v="165"/>
    <n v="93"/>
    <n v="31287704259"/>
    <x v="0"/>
    <x v="0"/>
  </r>
  <r>
    <n v="1584"/>
    <x v="6"/>
    <s v="Fatima Butt"/>
    <n v="4"/>
    <x v="4"/>
    <x v="1"/>
    <x v="185"/>
    <d v="2023-10-27T00:00:00"/>
    <n v="-168"/>
    <x v="0"/>
    <n v="395772"/>
    <x v="0"/>
    <x v="6"/>
    <n v="163"/>
    <n v="80"/>
    <n v="31596472306"/>
    <x v="3"/>
    <x v="3"/>
  </r>
  <r>
    <n v="1585"/>
    <x v="13"/>
    <s v="Hassan Siddiqui"/>
    <n v="52"/>
    <x v="0"/>
    <x v="1"/>
    <x v="120"/>
    <d v="2023-08-01T00:00:00"/>
    <n v="-108"/>
    <x v="4"/>
    <n v="287437"/>
    <x v="0"/>
    <x v="3"/>
    <n v="167"/>
    <n v="63"/>
    <n v="37538552121"/>
    <x v="3"/>
    <x v="3"/>
  </r>
  <r>
    <n v="1586"/>
    <x v="4"/>
    <s v="Rabia Gilani"/>
    <n v="27"/>
    <x v="3"/>
    <x v="1"/>
    <x v="166"/>
    <d v="2023-08-01T00:00:00"/>
    <n v="-4"/>
    <x v="0"/>
    <n v="146740"/>
    <x v="1"/>
    <x v="5"/>
    <n v="157"/>
    <n v="96"/>
    <n v="32982895957"/>
    <x v="0"/>
    <x v="0"/>
  </r>
  <r>
    <n v="1587"/>
    <x v="0"/>
    <s v="Sana Raja"/>
    <n v="54"/>
    <x v="0"/>
    <x v="0"/>
    <x v="265"/>
    <d v="2023-10-11T00:00:00"/>
    <n v="17"/>
    <x v="4"/>
    <n v="301266"/>
    <x v="0"/>
    <x v="6"/>
    <n v="183"/>
    <n v="87"/>
    <n v="39286739776"/>
    <x v="2"/>
    <x v="2"/>
  </r>
  <r>
    <n v="1588"/>
    <x v="1"/>
    <s v="Bushra Hashmi"/>
    <n v="4"/>
    <x v="4"/>
    <x v="1"/>
    <x v="240"/>
    <d v="2023-09-13T00:00:00"/>
    <n v="-31"/>
    <x v="5"/>
    <n v="58991"/>
    <x v="1"/>
    <x v="4"/>
    <n v="158"/>
    <n v="74"/>
    <n v="36860981358"/>
    <x v="3"/>
    <x v="3"/>
  </r>
  <r>
    <n v="1589"/>
    <x v="7"/>
    <s v="Fahad Rehman"/>
    <n v="50"/>
    <x v="0"/>
    <x v="1"/>
    <x v="110"/>
    <d v="2023-11-14T00:00:00"/>
    <n v="-184"/>
    <x v="1"/>
    <n v="39392"/>
    <x v="0"/>
    <x v="6"/>
    <n v="149"/>
    <n v="40"/>
    <n v="37642972803"/>
    <x v="2"/>
    <x v="2"/>
  </r>
  <r>
    <n v="1590"/>
    <x v="5"/>
    <s v="Sadia Tariq"/>
    <n v="71"/>
    <x v="0"/>
    <x v="0"/>
    <x v="90"/>
    <d v="2023-07-03T00:00:00"/>
    <n v="133"/>
    <x v="4"/>
    <n v="295273"/>
    <x v="1"/>
    <x v="0"/>
    <n v="178"/>
    <n v="73"/>
    <n v="35835717370"/>
    <x v="0"/>
    <x v="0"/>
  </r>
  <r>
    <n v="1591"/>
    <x v="7"/>
    <s v="Noman Siddiqui"/>
    <n v="60"/>
    <x v="0"/>
    <x v="0"/>
    <x v="31"/>
    <d v="2023-07-28T00:00:00"/>
    <n v="-206"/>
    <x v="5"/>
    <n v="40802"/>
    <x v="1"/>
    <x v="0"/>
    <n v="151"/>
    <n v="105"/>
    <n v="33227806968"/>
    <x v="0"/>
    <x v="0"/>
  </r>
  <r>
    <n v="1592"/>
    <x v="11"/>
    <s v="Daniyal Tariq"/>
    <n v="74"/>
    <x v="0"/>
    <x v="1"/>
    <x v="55"/>
    <d v="2023-09-11T00:00:00"/>
    <n v="-208"/>
    <x v="1"/>
    <n v="198104"/>
    <x v="1"/>
    <x v="7"/>
    <n v="169"/>
    <n v="86"/>
    <n v="31379468299"/>
    <x v="0"/>
    <x v="0"/>
  </r>
  <r>
    <n v="1593"/>
    <x v="10"/>
    <s v="Bushra Gilani"/>
    <n v="91"/>
    <x v="0"/>
    <x v="1"/>
    <x v="96"/>
    <d v="2023-07-17T00:00:00"/>
    <n v="121"/>
    <x v="0"/>
    <n v="390265"/>
    <x v="1"/>
    <x v="2"/>
    <n v="157"/>
    <n v="120"/>
    <n v="35826885759"/>
    <x v="6"/>
    <x v="1"/>
  </r>
  <r>
    <n v="1594"/>
    <x v="12"/>
    <s v="Sadia Chaudhry"/>
    <n v="80"/>
    <x v="0"/>
    <x v="1"/>
    <x v="131"/>
    <d v="2023-12-25T00:00:00"/>
    <n v="334"/>
    <x v="4"/>
    <n v="100939"/>
    <x v="1"/>
    <x v="4"/>
    <n v="147"/>
    <n v="52"/>
    <n v="34013844771"/>
    <x v="2"/>
    <x v="2"/>
  </r>
  <r>
    <n v="1595"/>
    <x v="5"/>
    <s v="Hassan Shah"/>
    <n v="45"/>
    <x v="2"/>
    <x v="0"/>
    <x v="144"/>
    <d v="2023-06-05T00:00:00"/>
    <n v="-122"/>
    <x v="0"/>
    <n v="427130"/>
    <x v="1"/>
    <x v="4"/>
    <n v="144"/>
    <n v="43"/>
    <n v="34534330737"/>
    <x v="2"/>
    <x v="1"/>
  </r>
  <r>
    <n v="1596"/>
    <x v="4"/>
    <s v="Fahad Malik"/>
    <n v="21"/>
    <x v="3"/>
    <x v="0"/>
    <x v="86"/>
    <d v="2023-12-07T00:00:00"/>
    <n v="-339"/>
    <x v="0"/>
    <n v="405374"/>
    <x v="1"/>
    <x v="3"/>
    <n v="149"/>
    <n v="113"/>
    <n v="37800188405"/>
    <x v="5"/>
    <x v="1"/>
  </r>
  <r>
    <n v="1597"/>
    <x v="5"/>
    <s v="Khadija Hussain"/>
    <n v="13"/>
    <x v="1"/>
    <x v="0"/>
    <x v="229"/>
    <d v="2023-06-05T00:00:00"/>
    <n v="-106"/>
    <x v="2"/>
    <n v="205018"/>
    <x v="1"/>
    <x v="6"/>
    <n v="145"/>
    <n v="93"/>
    <n v="39462755599"/>
    <x v="2"/>
    <x v="2"/>
  </r>
  <r>
    <n v="1598"/>
    <x v="4"/>
    <s v="Noman Khan"/>
    <n v="25"/>
    <x v="3"/>
    <x v="0"/>
    <x v="209"/>
    <d v="2023-09-05T00:00:00"/>
    <n v="195"/>
    <x v="3"/>
    <n v="84716"/>
    <x v="1"/>
    <x v="0"/>
    <n v="166"/>
    <n v="53"/>
    <n v="34182575088"/>
    <x v="7"/>
    <x v="1"/>
  </r>
  <r>
    <n v="1599"/>
    <x v="8"/>
    <s v="Sara Sheikh"/>
    <n v="68"/>
    <x v="0"/>
    <x v="1"/>
    <x v="53"/>
    <d v="2023-08-08T00:00:00"/>
    <n v="81"/>
    <x v="4"/>
    <n v="58798"/>
    <x v="0"/>
    <x v="5"/>
    <n v="151"/>
    <n v="52"/>
    <n v="39045046834"/>
    <x v="4"/>
    <x v="1"/>
  </r>
  <r>
    <n v="1600"/>
    <x v="13"/>
    <s v="Iqra Ansari"/>
    <n v="8"/>
    <x v="4"/>
    <x v="0"/>
    <x v="63"/>
    <d v="2023-02-18T00:00:00"/>
    <n v="-9"/>
    <x v="1"/>
    <n v="214789"/>
    <x v="0"/>
    <x v="4"/>
    <n v="146"/>
    <n v="57"/>
    <n v="37905489258"/>
    <x v="2"/>
    <x v="2"/>
  </r>
  <r>
    <n v="1601"/>
    <x v="4"/>
    <s v="Amina Rizvi"/>
    <n v="68"/>
    <x v="0"/>
    <x v="0"/>
    <x v="141"/>
    <d v="2023-07-22T00:00:00"/>
    <n v="136"/>
    <x v="0"/>
    <n v="415528"/>
    <x v="1"/>
    <x v="0"/>
    <n v="178"/>
    <n v="52"/>
    <n v="31272947748"/>
    <x v="2"/>
    <x v="2"/>
  </r>
  <r>
    <n v="1602"/>
    <x v="7"/>
    <s v="Sadia Syed"/>
    <n v="69"/>
    <x v="0"/>
    <x v="0"/>
    <x v="112"/>
    <d v="2023-10-13T00:00:00"/>
    <n v="228"/>
    <x v="5"/>
    <n v="18995"/>
    <x v="0"/>
    <x v="6"/>
    <n v="200"/>
    <n v="79"/>
    <n v="39283608446"/>
    <x v="6"/>
    <x v="1"/>
  </r>
  <r>
    <n v="1603"/>
    <x v="0"/>
    <s v="Fatima Siddiqui"/>
    <n v="96"/>
    <x v="0"/>
    <x v="1"/>
    <x v="182"/>
    <d v="2023-10-21T00:00:00"/>
    <n v="80"/>
    <x v="1"/>
    <n v="333738"/>
    <x v="1"/>
    <x v="6"/>
    <n v="184"/>
    <n v="81"/>
    <n v="37396472353"/>
    <x v="0"/>
    <x v="0"/>
  </r>
  <r>
    <n v="1604"/>
    <x v="2"/>
    <s v="Aisha Malik"/>
    <n v="70"/>
    <x v="0"/>
    <x v="1"/>
    <x v="228"/>
    <d v="2023-03-16T00:00:00"/>
    <n v="43"/>
    <x v="0"/>
    <n v="62121"/>
    <x v="0"/>
    <x v="4"/>
    <n v="140"/>
    <n v="69"/>
    <n v="35470500424"/>
    <x v="2"/>
    <x v="2"/>
  </r>
  <r>
    <n v="1605"/>
    <x v="11"/>
    <s v="Sara Mughal"/>
    <n v="46"/>
    <x v="0"/>
    <x v="1"/>
    <x v="229"/>
    <d v="2023-10-16T00:00:00"/>
    <n v="-239"/>
    <x v="3"/>
    <n v="352301"/>
    <x v="0"/>
    <x v="1"/>
    <n v="192"/>
    <n v="104"/>
    <n v="39699775958"/>
    <x v="2"/>
    <x v="2"/>
  </r>
  <r>
    <n v="1606"/>
    <x v="13"/>
    <s v="Ali Siddiqui"/>
    <n v="31"/>
    <x v="2"/>
    <x v="1"/>
    <x v="275"/>
    <d v="2023-10-23T00:00:00"/>
    <n v="-77"/>
    <x v="0"/>
    <n v="155695"/>
    <x v="1"/>
    <x v="4"/>
    <n v="162"/>
    <n v="81"/>
    <n v="32176971142"/>
    <x v="0"/>
    <x v="0"/>
  </r>
  <r>
    <n v="1607"/>
    <x v="13"/>
    <s v="Ali Ashraf"/>
    <n v="91"/>
    <x v="0"/>
    <x v="1"/>
    <x v="10"/>
    <d v="2023-09-11T00:00:00"/>
    <n v="36"/>
    <x v="3"/>
    <n v="328393"/>
    <x v="0"/>
    <x v="3"/>
    <n v="176"/>
    <n v="51"/>
    <n v="32243309678"/>
    <x v="2"/>
    <x v="2"/>
  </r>
  <r>
    <n v="1608"/>
    <x v="8"/>
    <s v="Iqra Ashraf"/>
    <n v="39"/>
    <x v="2"/>
    <x v="0"/>
    <x v="139"/>
    <d v="2023-08-20T00:00:00"/>
    <n v="-133"/>
    <x v="4"/>
    <n v="117061"/>
    <x v="0"/>
    <x v="2"/>
    <n v="180"/>
    <n v="120"/>
    <n v="32357634117"/>
    <x v="3"/>
    <x v="3"/>
  </r>
  <r>
    <n v="1609"/>
    <x v="1"/>
    <s v="Maryam Khan"/>
    <n v="29"/>
    <x v="3"/>
    <x v="0"/>
    <x v="250"/>
    <d v="2023-10-16T00:00:00"/>
    <n v="-32"/>
    <x v="2"/>
    <n v="371475"/>
    <x v="0"/>
    <x v="2"/>
    <n v="188"/>
    <n v="44"/>
    <n v="34032591809"/>
    <x v="0"/>
    <x v="0"/>
  </r>
  <r>
    <n v="1610"/>
    <x v="1"/>
    <s v="Bushra Rizvi"/>
    <n v="79"/>
    <x v="0"/>
    <x v="1"/>
    <x v="41"/>
    <d v="2023-06-01T00:00:00"/>
    <n v="145"/>
    <x v="2"/>
    <n v="199418"/>
    <x v="1"/>
    <x v="1"/>
    <n v="185"/>
    <n v="58"/>
    <n v="39820996945"/>
    <x v="6"/>
    <x v="1"/>
  </r>
  <r>
    <n v="1611"/>
    <x v="13"/>
    <s v="Daniyal Siddiqui"/>
    <n v="44"/>
    <x v="2"/>
    <x v="1"/>
    <x v="291"/>
    <d v="2023-11-21T00:00:00"/>
    <n v="-265"/>
    <x v="5"/>
    <n v="310851"/>
    <x v="0"/>
    <x v="6"/>
    <n v="179"/>
    <n v="62"/>
    <n v="32103450312"/>
    <x v="3"/>
    <x v="3"/>
  </r>
  <r>
    <n v="1612"/>
    <x v="7"/>
    <s v="Sara Syed"/>
    <n v="69"/>
    <x v="0"/>
    <x v="0"/>
    <x v="277"/>
    <d v="2023-11-13T00:00:00"/>
    <n v="37"/>
    <x v="2"/>
    <n v="365993"/>
    <x v="0"/>
    <x v="7"/>
    <n v="172"/>
    <n v="92"/>
    <n v="32799578504"/>
    <x v="0"/>
    <x v="0"/>
  </r>
  <r>
    <n v="1613"/>
    <x v="13"/>
    <s v="Usman Zahid"/>
    <n v="2"/>
    <x v="4"/>
    <x v="0"/>
    <x v="203"/>
    <d v="2023-08-07T00:00:00"/>
    <n v="-121"/>
    <x v="2"/>
    <n v="393963"/>
    <x v="0"/>
    <x v="4"/>
    <n v="169"/>
    <n v="83"/>
    <n v="37668140035"/>
    <x v="4"/>
    <x v="1"/>
  </r>
  <r>
    <n v="1614"/>
    <x v="1"/>
    <s v="Fatima Ashraf"/>
    <n v="37"/>
    <x v="2"/>
    <x v="1"/>
    <x v="75"/>
    <d v="2023-11-08T00:00:00"/>
    <n v="269"/>
    <x v="5"/>
    <n v="182694"/>
    <x v="1"/>
    <x v="5"/>
    <n v="195"/>
    <n v="88"/>
    <n v="37507474089"/>
    <x v="2"/>
    <x v="1"/>
  </r>
  <r>
    <n v="1615"/>
    <x v="4"/>
    <s v="Maryam Siddiqui"/>
    <n v="89"/>
    <x v="0"/>
    <x v="1"/>
    <x v="292"/>
    <d v="2023-12-25T00:00:00"/>
    <n v="36"/>
    <x v="5"/>
    <n v="48028"/>
    <x v="1"/>
    <x v="4"/>
    <n v="158"/>
    <n v="57"/>
    <n v="33439190413"/>
    <x v="0"/>
    <x v="0"/>
  </r>
  <r>
    <n v="1616"/>
    <x v="8"/>
    <s v="Saad Farooqi"/>
    <n v="68"/>
    <x v="0"/>
    <x v="1"/>
    <x v="102"/>
    <d v="2023-03-10T00:00:00"/>
    <n v="-56"/>
    <x v="1"/>
    <n v="30959"/>
    <x v="1"/>
    <x v="5"/>
    <n v="181"/>
    <n v="83"/>
    <n v="33244954072"/>
    <x v="3"/>
    <x v="3"/>
  </r>
  <r>
    <n v="1617"/>
    <x v="7"/>
    <s v="Asad Khan"/>
    <n v="2"/>
    <x v="4"/>
    <x v="1"/>
    <x v="68"/>
    <d v="2023-12-12T00:00:00"/>
    <n v="-229"/>
    <x v="2"/>
    <n v="351025"/>
    <x v="1"/>
    <x v="6"/>
    <n v="156"/>
    <n v="84"/>
    <n v="36325179424"/>
    <x v="7"/>
    <x v="1"/>
  </r>
  <r>
    <n v="1618"/>
    <x v="9"/>
    <s v="Amina Rehman"/>
    <n v="31"/>
    <x v="2"/>
    <x v="1"/>
    <x v="217"/>
    <d v="2023-09-05T00:00:00"/>
    <n v="-180"/>
    <x v="3"/>
    <n v="298388"/>
    <x v="0"/>
    <x v="7"/>
    <n v="186"/>
    <n v="69"/>
    <n v="38810420201"/>
    <x v="3"/>
    <x v="3"/>
  </r>
  <r>
    <n v="1619"/>
    <x v="12"/>
    <s v="Ahmed Hussain"/>
    <n v="90"/>
    <x v="0"/>
    <x v="0"/>
    <x v="165"/>
    <d v="2023-04-17T00:00:00"/>
    <n v="103"/>
    <x v="0"/>
    <n v="118812"/>
    <x v="1"/>
    <x v="3"/>
    <n v="195"/>
    <n v="87"/>
    <n v="33720199649"/>
    <x v="2"/>
    <x v="2"/>
  </r>
  <r>
    <n v="1620"/>
    <x v="7"/>
    <s v="Maryam Siddiqui"/>
    <n v="72"/>
    <x v="0"/>
    <x v="1"/>
    <x v="228"/>
    <d v="2023-12-12T00:00:00"/>
    <n v="314"/>
    <x v="3"/>
    <n v="441997"/>
    <x v="1"/>
    <x v="6"/>
    <n v="197"/>
    <n v="62"/>
    <n v="32133123589"/>
    <x v="0"/>
    <x v="0"/>
  </r>
  <r>
    <n v="1621"/>
    <x v="9"/>
    <s v="Ali Sheikh"/>
    <n v="53"/>
    <x v="0"/>
    <x v="1"/>
    <x v="291"/>
    <d v="2023-09-23T00:00:00"/>
    <n v="-206"/>
    <x v="1"/>
    <n v="155416"/>
    <x v="0"/>
    <x v="1"/>
    <n v="185"/>
    <n v="74"/>
    <n v="33681894162"/>
    <x v="2"/>
    <x v="2"/>
  </r>
  <r>
    <n v="1622"/>
    <x v="1"/>
    <s v="Ahmed Qureshi"/>
    <n v="65"/>
    <x v="0"/>
    <x v="0"/>
    <x v="129"/>
    <d v="2023-06-19T00:00:00"/>
    <n v="-144"/>
    <x v="4"/>
    <n v="301996"/>
    <x v="1"/>
    <x v="4"/>
    <n v="170"/>
    <n v="103"/>
    <n v="32662140775"/>
    <x v="3"/>
    <x v="3"/>
  </r>
  <r>
    <n v="1623"/>
    <x v="12"/>
    <s v="Bushra Malik"/>
    <n v="18"/>
    <x v="1"/>
    <x v="0"/>
    <x v="28"/>
    <d v="2023-04-05T00:00:00"/>
    <n v="15"/>
    <x v="1"/>
    <n v="287720"/>
    <x v="0"/>
    <x v="5"/>
    <n v="188"/>
    <n v="83"/>
    <n v="39024687175"/>
    <x v="2"/>
    <x v="2"/>
  </r>
  <r>
    <n v="1624"/>
    <x v="14"/>
    <s v="Khadija Siddiqui"/>
    <n v="7"/>
    <x v="4"/>
    <x v="0"/>
    <x v="126"/>
    <d v="2023-12-04T00:00:00"/>
    <n v="102"/>
    <x v="1"/>
    <n v="255763"/>
    <x v="0"/>
    <x v="4"/>
    <n v="160"/>
    <n v="57"/>
    <n v="35148364648"/>
    <x v="3"/>
    <x v="3"/>
  </r>
  <r>
    <n v="1625"/>
    <x v="5"/>
    <s v="Sana Chaudhry"/>
    <n v="98"/>
    <x v="0"/>
    <x v="0"/>
    <x v="187"/>
    <d v="2023-02-17T00:00:00"/>
    <n v="28"/>
    <x v="0"/>
    <n v="51549"/>
    <x v="1"/>
    <x v="1"/>
    <n v="144"/>
    <n v="59"/>
    <n v="38445347717"/>
    <x v="0"/>
    <x v="0"/>
  </r>
  <r>
    <n v="1626"/>
    <x v="8"/>
    <s v="Amina Raja"/>
    <n v="30"/>
    <x v="3"/>
    <x v="0"/>
    <x v="107"/>
    <d v="2023-04-12T00:00:00"/>
    <n v="91"/>
    <x v="0"/>
    <n v="304887"/>
    <x v="1"/>
    <x v="4"/>
    <n v="162"/>
    <n v="60"/>
    <n v="31748435897"/>
    <x v="2"/>
    <x v="2"/>
  </r>
  <r>
    <n v="1627"/>
    <x v="13"/>
    <s v="Sara Zahid"/>
    <n v="67"/>
    <x v="0"/>
    <x v="0"/>
    <x v="145"/>
    <d v="2023-04-25T00:00:00"/>
    <n v="-79"/>
    <x v="5"/>
    <n v="484630"/>
    <x v="0"/>
    <x v="3"/>
    <n v="144"/>
    <n v="89"/>
    <n v="39242625864"/>
    <x v="3"/>
    <x v="3"/>
  </r>
  <r>
    <n v="1628"/>
    <x v="5"/>
    <s v="Aisha Chaudhry"/>
    <n v="22"/>
    <x v="3"/>
    <x v="1"/>
    <x v="223"/>
    <d v="2023-10-08T00:00:00"/>
    <n v="242"/>
    <x v="0"/>
    <n v="142829"/>
    <x v="0"/>
    <x v="3"/>
    <n v="198"/>
    <n v="80"/>
    <n v="32871157846"/>
    <x v="3"/>
    <x v="3"/>
  </r>
  <r>
    <n v="1629"/>
    <x v="12"/>
    <s v="Sana Syed"/>
    <n v="92"/>
    <x v="0"/>
    <x v="1"/>
    <x v="267"/>
    <d v="2023-09-03T00:00:00"/>
    <n v="15"/>
    <x v="5"/>
    <n v="355626"/>
    <x v="0"/>
    <x v="3"/>
    <n v="164"/>
    <n v="60"/>
    <n v="37895185289"/>
    <x v="2"/>
    <x v="2"/>
  </r>
  <r>
    <n v="1630"/>
    <x v="11"/>
    <s v="Sara Siddiqui"/>
    <n v="83"/>
    <x v="0"/>
    <x v="0"/>
    <x v="112"/>
    <d v="2023-06-07T00:00:00"/>
    <n v="-100"/>
    <x v="5"/>
    <n v="11403"/>
    <x v="0"/>
    <x v="4"/>
    <n v="195"/>
    <n v="80"/>
    <n v="31418369415"/>
    <x v="3"/>
    <x v="3"/>
  </r>
  <r>
    <n v="1631"/>
    <x v="6"/>
    <s v="Sara Tariq"/>
    <n v="48"/>
    <x v="0"/>
    <x v="1"/>
    <x v="93"/>
    <d v="2023-10-27T00:00:00"/>
    <n v="230"/>
    <x v="5"/>
    <n v="48610"/>
    <x v="1"/>
    <x v="1"/>
    <n v="184"/>
    <n v="112"/>
    <n v="38144865909"/>
    <x v="2"/>
    <x v="1"/>
  </r>
  <r>
    <n v="1632"/>
    <x v="1"/>
    <s v="Usman Chaudhry"/>
    <n v="96"/>
    <x v="0"/>
    <x v="0"/>
    <x v="271"/>
    <d v="2023-09-17T00:00:00"/>
    <n v="-102"/>
    <x v="2"/>
    <n v="20255"/>
    <x v="0"/>
    <x v="7"/>
    <n v="177"/>
    <n v="53"/>
    <n v="38694858249"/>
    <x v="2"/>
    <x v="2"/>
  </r>
  <r>
    <n v="1633"/>
    <x v="14"/>
    <s v="Ibrahim Hashmi"/>
    <n v="27"/>
    <x v="3"/>
    <x v="0"/>
    <x v="141"/>
    <d v="2023-05-05T00:00:00"/>
    <n v="58"/>
    <x v="1"/>
    <n v="217778"/>
    <x v="0"/>
    <x v="3"/>
    <n v="175"/>
    <n v="108"/>
    <n v="38610110005"/>
    <x v="3"/>
    <x v="3"/>
  </r>
  <r>
    <n v="1634"/>
    <x v="10"/>
    <s v="Junaid Shah"/>
    <n v="47"/>
    <x v="0"/>
    <x v="1"/>
    <x v="229"/>
    <d v="2023-12-07T00:00:00"/>
    <n v="291"/>
    <x v="5"/>
    <n v="158102"/>
    <x v="1"/>
    <x v="1"/>
    <n v="188"/>
    <n v="78"/>
    <n v="34161079041"/>
    <x v="3"/>
    <x v="3"/>
  </r>
  <r>
    <n v="1635"/>
    <x v="6"/>
    <s v="Hira Sheikh"/>
    <n v="6"/>
    <x v="4"/>
    <x v="0"/>
    <x v="170"/>
    <d v="2023-12-11T00:00:00"/>
    <n v="-108"/>
    <x v="5"/>
    <n v="338508"/>
    <x v="0"/>
    <x v="2"/>
    <n v="199"/>
    <n v="56"/>
    <n v="32078034416"/>
    <x v="0"/>
    <x v="0"/>
  </r>
  <r>
    <n v="1636"/>
    <x v="6"/>
    <s v="Hira Khan"/>
    <n v="97"/>
    <x v="0"/>
    <x v="0"/>
    <x v="63"/>
    <d v="2023-09-03T00:00:00"/>
    <n v="206"/>
    <x v="3"/>
    <n v="109274"/>
    <x v="0"/>
    <x v="6"/>
    <n v="181"/>
    <n v="89"/>
    <n v="37028067810"/>
    <x v="2"/>
    <x v="2"/>
  </r>
  <r>
    <n v="1637"/>
    <x v="4"/>
    <s v="Noman Kazmi"/>
    <n v="3"/>
    <x v="4"/>
    <x v="1"/>
    <x v="86"/>
    <d v="2023-07-12T00:00:00"/>
    <n v="191"/>
    <x v="4"/>
    <n v="441012"/>
    <x v="1"/>
    <x v="5"/>
    <n v="186"/>
    <n v="51"/>
    <n v="34137979456"/>
    <x v="0"/>
    <x v="0"/>
  </r>
  <r>
    <n v="1638"/>
    <x v="4"/>
    <s v="Hira Syed"/>
    <n v="3"/>
    <x v="4"/>
    <x v="0"/>
    <x v="181"/>
    <d v="2023-09-21T00:00:00"/>
    <n v="-117"/>
    <x v="5"/>
    <n v="201006"/>
    <x v="0"/>
    <x v="5"/>
    <n v="161"/>
    <n v="119"/>
    <n v="38665563566"/>
    <x v="2"/>
    <x v="2"/>
  </r>
  <r>
    <n v="1639"/>
    <x v="12"/>
    <s v="Ali Butt"/>
    <n v="55"/>
    <x v="0"/>
    <x v="1"/>
    <x v="103"/>
    <d v="2023-09-26T00:00:00"/>
    <n v="187"/>
    <x v="3"/>
    <n v="386215"/>
    <x v="1"/>
    <x v="7"/>
    <n v="189"/>
    <n v="75"/>
    <n v="34658370116"/>
    <x v="3"/>
    <x v="3"/>
  </r>
  <r>
    <n v="1640"/>
    <x v="3"/>
    <s v="Maryam Kazmi"/>
    <n v="5"/>
    <x v="4"/>
    <x v="0"/>
    <x v="166"/>
    <d v="2023-11-27T00:00:00"/>
    <n v="-122"/>
    <x v="2"/>
    <n v="292586"/>
    <x v="1"/>
    <x v="0"/>
    <n v="157"/>
    <n v="57"/>
    <n v="37136220439"/>
    <x v="2"/>
    <x v="2"/>
  </r>
  <r>
    <n v="1641"/>
    <x v="1"/>
    <s v="Rabia Chaudhry"/>
    <n v="86"/>
    <x v="0"/>
    <x v="1"/>
    <x v="56"/>
    <d v="2023-12-25T00:00:00"/>
    <n v="-119"/>
    <x v="1"/>
    <n v="309787"/>
    <x v="1"/>
    <x v="1"/>
    <n v="156"/>
    <n v="94"/>
    <n v="36133177732"/>
    <x v="0"/>
    <x v="0"/>
  </r>
  <r>
    <n v="1642"/>
    <x v="12"/>
    <s v="Bushra Ansari"/>
    <n v="100"/>
    <x v="0"/>
    <x v="1"/>
    <x v="200"/>
    <d v="2023-09-04T00:00:00"/>
    <n v="-63"/>
    <x v="4"/>
    <n v="340680"/>
    <x v="0"/>
    <x v="6"/>
    <n v="173"/>
    <n v="108"/>
    <n v="35249375329"/>
    <x v="3"/>
    <x v="3"/>
  </r>
  <r>
    <n v="1643"/>
    <x v="8"/>
    <s v="Ibrahim Raja"/>
    <n v="84"/>
    <x v="0"/>
    <x v="1"/>
    <x v="276"/>
    <d v="2023-03-24T00:00:00"/>
    <n v="-4"/>
    <x v="0"/>
    <n v="106086"/>
    <x v="1"/>
    <x v="5"/>
    <n v="167"/>
    <n v="75"/>
    <n v="38973846467"/>
    <x v="2"/>
    <x v="2"/>
  </r>
  <r>
    <n v="1644"/>
    <x v="1"/>
    <s v="Sadia Butt"/>
    <n v="31"/>
    <x v="2"/>
    <x v="0"/>
    <x v="243"/>
    <d v="2023-05-28T00:00:00"/>
    <n v="-63"/>
    <x v="4"/>
    <n v="373645"/>
    <x v="1"/>
    <x v="7"/>
    <n v="154"/>
    <n v="43"/>
    <n v="32643689723"/>
    <x v="2"/>
    <x v="2"/>
  </r>
  <r>
    <n v="1645"/>
    <x v="6"/>
    <s v="Ibrahim Rizvi"/>
    <n v="99"/>
    <x v="0"/>
    <x v="0"/>
    <x v="211"/>
    <d v="2023-07-08T00:00:00"/>
    <n v="102"/>
    <x v="2"/>
    <n v="97629"/>
    <x v="0"/>
    <x v="3"/>
    <n v="151"/>
    <n v="105"/>
    <n v="38335187000"/>
    <x v="2"/>
    <x v="2"/>
  </r>
  <r>
    <n v="1646"/>
    <x v="0"/>
    <s v="Noman Raja"/>
    <n v="54"/>
    <x v="0"/>
    <x v="1"/>
    <x v="45"/>
    <d v="2023-09-06T00:00:00"/>
    <n v="-237"/>
    <x v="5"/>
    <n v="446192"/>
    <x v="0"/>
    <x v="1"/>
    <n v="188"/>
    <n v="52"/>
    <n v="35241661088"/>
    <x v="3"/>
    <x v="1"/>
  </r>
  <r>
    <n v="1647"/>
    <x v="1"/>
    <s v="Mahnoor Niazi"/>
    <n v="26"/>
    <x v="3"/>
    <x v="1"/>
    <x v="168"/>
    <d v="2023-10-07T00:00:00"/>
    <n v="98"/>
    <x v="0"/>
    <n v="463632"/>
    <x v="1"/>
    <x v="4"/>
    <n v="170"/>
    <n v="98"/>
    <n v="39106027286"/>
    <x v="0"/>
    <x v="0"/>
  </r>
  <r>
    <n v="1648"/>
    <x v="3"/>
    <s v="Rabia Zahid"/>
    <n v="18"/>
    <x v="1"/>
    <x v="0"/>
    <x v="51"/>
    <d v="2023-11-13T00:00:00"/>
    <n v="123"/>
    <x v="2"/>
    <n v="474810"/>
    <x v="0"/>
    <x v="0"/>
    <n v="169"/>
    <n v="44"/>
    <n v="38619980893"/>
    <x v="0"/>
    <x v="0"/>
  </r>
  <r>
    <n v="1649"/>
    <x v="13"/>
    <s v="Rabia Ashraf"/>
    <n v="40"/>
    <x v="2"/>
    <x v="0"/>
    <x v="0"/>
    <d v="2023-06-05T00:00:00"/>
    <n v="72"/>
    <x v="0"/>
    <n v="394911"/>
    <x v="1"/>
    <x v="1"/>
    <n v="147"/>
    <n v="109"/>
    <n v="31788220102"/>
    <x v="0"/>
    <x v="0"/>
  </r>
  <r>
    <n v="1650"/>
    <x v="4"/>
    <s v="Hira Ansari"/>
    <n v="58"/>
    <x v="0"/>
    <x v="1"/>
    <x v="207"/>
    <d v="2023-05-26T00:00:00"/>
    <n v="24"/>
    <x v="4"/>
    <n v="486429"/>
    <x v="0"/>
    <x v="0"/>
    <n v="165"/>
    <n v="112"/>
    <n v="37110784995"/>
    <x v="0"/>
    <x v="0"/>
  </r>
  <r>
    <n v="1651"/>
    <x v="2"/>
    <s v="Maryam Shah"/>
    <n v="97"/>
    <x v="0"/>
    <x v="0"/>
    <x v="186"/>
    <d v="2023-11-20T00:00:00"/>
    <n v="123"/>
    <x v="3"/>
    <n v="74667"/>
    <x v="0"/>
    <x v="7"/>
    <n v="160"/>
    <n v="54"/>
    <n v="31801619260"/>
    <x v="3"/>
    <x v="1"/>
  </r>
  <r>
    <n v="1652"/>
    <x v="2"/>
    <s v="Noman Chaudhry"/>
    <n v="6"/>
    <x v="4"/>
    <x v="1"/>
    <x v="87"/>
    <d v="2023-10-02T00:00:00"/>
    <n v="213"/>
    <x v="0"/>
    <n v="242333"/>
    <x v="1"/>
    <x v="1"/>
    <n v="142"/>
    <n v="85"/>
    <n v="35520818116"/>
    <x v="0"/>
    <x v="0"/>
  </r>
  <r>
    <n v="1653"/>
    <x v="13"/>
    <s v="Ahmed Hashmi"/>
    <n v="69"/>
    <x v="0"/>
    <x v="1"/>
    <x v="82"/>
    <d v="2023-06-12T00:00:00"/>
    <n v="-149"/>
    <x v="4"/>
    <n v="90946"/>
    <x v="0"/>
    <x v="5"/>
    <n v="171"/>
    <n v="95"/>
    <n v="39673715320"/>
    <x v="1"/>
    <x v="1"/>
  </r>
  <r>
    <n v="1654"/>
    <x v="2"/>
    <s v="Usman Malik"/>
    <n v="85"/>
    <x v="0"/>
    <x v="1"/>
    <x v="27"/>
    <d v="2023-09-13T00:00:00"/>
    <n v="-129"/>
    <x v="0"/>
    <n v="172683"/>
    <x v="1"/>
    <x v="6"/>
    <n v="160"/>
    <n v="72"/>
    <n v="31243087792"/>
    <x v="2"/>
    <x v="2"/>
  </r>
  <r>
    <n v="1655"/>
    <x v="4"/>
    <s v="Fatima Butt"/>
    <n v="5"/>
    <x v="4"/>
    <x v="1"/>
    <x v="163"/>
    <d v="2023-06-20T00:00:00"/>
    <n v="65"/>
    <x v="4"/>
    <n v="392795"/>
    <x v="1"/>
    <x v="3"/>
    <n v="180"/>
    <n v="49"/>
    <n v="38801619712"/>
    <x v="5"/>
    <x v="1"/>
  </r>
  <r>
    <n v="1656"/>
    <x v="6"/>
    <s v="Fatima Raja"/>
    <n v="62"/>
    <x v="0"/>
    <x v="1"/>
    <x v="8"/>
    <d v="2023-12-22T00:00:00"/>
    <n v="-265"/>
    <x v="5"/>
    <n v="490166"/>
    <x v="0"/>
    <x v="0"/>
    <n v="170"/>
    <n v="46"/>
    <n v="34118881216"/>
    <x v="3"/>
    <x v="1"/>
  </r>
  <r>
    <n v="1657"/>
    <x v="3"/>
    <s v="Fatima Gilani"/>
    <n v="35"/>
    <x v="2"/>
    <x v="0"/>
    <x v="169"/>
    <d v="2023-08-13T00:00:00"/>
    <n v="23"/>
    <x v="5"/>
    <n v="273872"/>
    <x v="1"/>
    <x v="5"/>
    <n v="158"/>
    <n v="94"/>
    <n v="34515620305"/>
    <x v="3"/>
    <x v="3"/>
  </r>
  <r>
    <n v="1658"/>
    <x v="7"/>
    <s v="Usman Butt"/>
    <n v="70"/>
    <x v="0"/>
    <x v="1"/>
    <x v="192"/>
    <d v="2023-11-22T00:00:00"/>
    <n v="-307"/>
    <x v="1"/>
    <n v="83530"/>
    <x v="1"/>
    <x v="6"/>
    <n v="175"/>
    <n v="55"/>
    <n v="37302342353"/>
    <x v="3"/>
    <x v="3"/>
  </r>
  <r>
    <n v="1659"/>
    <x v="3"/>
    <s v="Ali Khan"/>
    <n v="88"/>
    <x v="0"/>
    <x v="0"/>
    <x v="191"/>
    <d v="2023-02-09T00:00:00"/>
    <n v="30"/>
    <x v="1"/>
    <n v="226720"/>
    <x v="0"/>
    <x v="7"/>
    <n v="158"/>
    <n v="77"/>
    <n v="34699026223"/>
    <x v="0"/>
    <x v="0"/>
  </r>
  <r>
    <n v="1660"/>
    <x v="13"/>
    <s v="Rabia Zahid"/>
    <n v="55"/>
    <x v="0"/>
    <x v="1"/>
    <x v="67"/>
    <d v="2023-10-02T00:00:00"/>
    <n v="-22"/>
    <x v="3"/>
    <n v="436783"/>
    <x v="1"/>
    <x v="5"/>
    <n v="149"/>
    <n v="53"/>
    <n v="34865865013"/>
    <x v="2"/>
    <x v="2"/>
  </r>
  <r>
    <n v="1661"/>
    <x v="12"/>
    <s v="Bushra Shah"/>
    <n v="47"/>
    <x v="0"/>
    <x v="1"/>
    <x v="162"/>
    <d v="2023-12-25T00:00:00"/>
    <n v="238"/>
    <x v="2"/>
    <n v="393115"/>
    <x v="0"/>
    <x v="0"/>
    <n v="195"/>
    <n v="55"/>
    <n v="35369010569"/>
    <x v="0"/>
    <x v="0"/>
  </r>
  <r>
    <n v="1662"/>
    <x v="0"/>
    <s v="Erum Malik"/>
    <n v="9"/>
    <x v="4"/>
    <x v="1"/>
    <x v="194"/>
    <d v="2023-12-12T00:00:00"/>
    <n v="-139"/>
    <x v="4"/>
    <n v="394358"/>
    <x v="1"/>
    <x v="0"/>
    <n v="185"/>
    <n v="109"/>
    <n v="34692313996"/>
    <x v="0"/>
    <x v="0"/>
  </r>
  <r>
    <n v="1663"/>
    <x v="7"/>
    <s v="Asad Hashmi"/>
    <n v="59"/>
    <x v="0"/>
    <x v="1"/>
    <x v="49"/>
    <d v="2023-11-05T00:00:00"/>
    <n v="-281"/>
    <x v="4"/>
    <n v="265213"/>
    <x v="1"/>
    <x v="4"/>
    <n v="143"/>
    <n v="92"/>
    <n v="38272505845"/>
    <x v="2"/>
    <x v="2"/>
  </r>
  <r>
    <n v="1664"/>
    <x v="6"/>
    <s v="Daniyal Qureshi"/>
    <n v="61"/>
    <x v="0"/>
    <x v="1"/>
    <x v="9"/>
    <d v="2023-10-09T00:00:00"/>
    <n v="-211"/>
    <x v="5"/>
    <n v="84979"/>
    <x v="0"/>
    <x v="4"/>
    <n v="200"/>
    <n v="50"/>
    <n v="38877014120"/>
    <x v="6"/>
    <x v="1"/>
  </r>
  <r>
    <n v="1665"/>
    <x v="12"/>
    <s v="Noman Rizvi"/>
    <n v="87"/>
    <x v="0"/>
    <x v="1"/>
    <x v="124"/>
    <d v="2023-09-21T00:00:00"/>
    <n v="43"/>
    <x v="0"/>
    <n v="458142"/>
    <x v="0"/>
    <x v="6"/>
    <n v="151"/>
    <n v="78"/>
    <n v="31495977065"/>
    <x v="3"/>
    <x v="3"/>
  </r>
  <r>
    <n v="1666"/>
    <x v="0"/>
    <s v="Ali Qureshi"/>
    <n v="14"/>
    <x v="1"/>
    <x v="0"/>
    <x v="293"/>
    <d v="2023-12-19T00:00:00"/>
    <n v="-31"/>
    <x v="1"/>
    <n v="312148"/>
    <x v="0"/>
    <x v="0"/>
    <n v="162"/>
    <n v="69"/>
    <n v="31489800183"/>
    <x v="2"/>
    <x v="2"/>
  </r>
  <r>
    <n v="1667"/>
    <x v="2"/>
    <s v="Daniyal Hussain"/>
    <n v="12"/>
    <x v="4"/>
    <x v="0"/>
    <x v="205"/>
    <d v="2023-11-06T00:00:00"/>
    <n v="265"/>
    <x v="1"/>
    <n v="237573"/>
    <x v="1"/>
    <x v="6"/>
    <n v="159"/>
    <n v="90"/>
    <n v="35178377450"/>
    <x v="2"/>
    <x v="1"/>
  </r>
  <r>
    <n v="1668"/>
    <x v="3"/>
    <s v="Fahad Rizvi"/>
    <n v="53"/>
    <x v="0"/>
    <x v="1"/>
    <x v="109"/>
    <d v="2023-05-09T00:00:00"/>
    <n v="32"/>
    <x v="2"/>
    <n v="209342"/>
    <x v="1"/>
    <x v="3"/>
    <n v="179"/>
    <n v="114"/>
    <n v="38293628882"/>
    <x v="0"/>
    <x v="0"/>
  </r>
  <r>
    <n v="1669"/>
    <x v="8"/>
    <s v="Erum Malik"/>
    <n v="80"/>
    <x v="0"/>
    <x v="1"/>
    <x v="92"/>
    <d v="2023-05-01T00:00:00"/>
    <n v="57"/>
    <x v="3"/>
    <n v="55713"/>
    <x v="1"/>
    <x v="4"/>
    <n v="165"/>
    <n v="98"/>
    <n v="38118023501"/>
    <x v="0"/>
    <x v="0"/>
  </r>
  <r>
    <n v="1670"/>
    <x v="8"/>
    <s v="Maryam Chaudhry"/>
    <n v="79"/>
    <x v="0"/>
    <x v="0"/>
    <x v="62"/>
    <d v="2023-09-21T00:00:00"/>
    <n v="-161"/>
    <x v="1"/>
    <n v="94762"/>
    <x v="1"/>
    <x v="0"/>
    <n v="187"/>
    <n v="109"/>
    <n v="36857840417"/>
    <x v="2"/>
    <x v="2"/>
  </r>
  <r>
    <n v="1671"/>
    <x v="4"/>
    <s v="Junaid Niazi"/>
    <n v="10"/>
    <x v="4"/>
    <x v="0"/>
    <x v="1"/>
    <d v="2023-02-13T00:00:00"/>
    <n v="-26"/>
    <x v="2"/>
    <n v="485227"/>
    <x v="0"/>
    <x v="6"/>
    <n v="140"/>
    <n v="99"/>
    <n v="34315581960"/>
    <x v="3"/>
    <x v="3"/>
  </r>
  <r>
    <n v="1672"/>
    <x v="3"/>
    <s v="Rabia Abbasi"/>
    <n v="6"/>
    <x v="4"/>
    <x v="1"/>
    <x v="122"/>
    <d v="2023-11-08T00:00:00"/>
    <n v="99"/>
    <x v="3"/>
    <n v="20988"/>
    <x v="1"/>
    <x v="2"/>
    <n v="195"/>
    <n v="60"/>
    <n v="32935366372"/>
    <x v="2"/>
    <x v="2"/>
  </r>
  <r>
    <n v="1673"/>
    <x v="5"/>
    <s v="Usman Zahid"/>
    <n v="4"/>
    <x v="4"/>
    <x v="0"/>
    <x v="172"/>
    <d v="2023-06-18T00:00:00"/>
    <n v="-134"/>
    <x v="2"/>
    <n v="99131"/>
    <x v="0"/>
    <x v="4"/>
    <n v="200"/>
    <n v="120"/>
    <n v="33115180452"/>
    <x v="0"/>
    <x v="0"/>
  </r>
  <r>
    <n v="1674"/>
    <x v="7"/>
    <s v="Hassan Abbasi"/>
    <n v="36"/>
    <x v="2"/>
    <x v="0"/>
    <x v="90"/>
    <d v="2023-07-04T00:00:00"/>
    <n v="134"/>
    <x v="2"/>
    <n v="103590"/>
    <x v="1"/>
    <x v="1"/>
    <n v="171"/>
    <n v="111"/>
    <n v="34138548094"/>
    <x v="2"/>
    <x v="2"/>
  </r>
  <r>
    <n v="1675"/>
    <x v="4"/>
    <s v="Noman Farooqi"/>
    <n v="10"/>
    <x v="4"/>
    <x v="1"/>
    <x v="27"/>
    <d v="2023-12-19T00:00:00"/>
    <n v="-226"/>
    <x v="0"/>
    <n v="409201"/>
    <x v="0"/>
    <x v="6"/>
    <n v="195"/>
    <n v="106"/>
    <n v="35741410409"/>
    <x v="2"/>
    <x v="2"/>
  </r>
  <r>
    <n v="1676"/>
    <x v="7"/>
    <s v="Mahnoor Khan"/>
    <n v="93"/>
    <x v="0"/>
    <x v="0"/>
    <x v="150"/>
    <d v="2023-05-16T00:00:00"/>
    <n v="64"/>
    <x v="0"/>
    <n v="229643"/>
    <x v="0"/>
    <x v="3"/>
    <n v="199"/>
    <n v="55"/>
    <n v="38937207060"/>
    <x v="0"/>
    <x v="0"/>
  </r>
  <r>
    <n v="1677"/>
    <x v="8"/>
    <s v="Iqra Sheikh"/>
    <n v="89"/>
    <x v="0"/>
    <x v="0"/>
    <x v="100"/>
    <d v="2023-08-27T00:00:00"/>
    <n v="182"/>
    <x v="1"/>
    <n v="175269"/>
    <x v="1"/>
    <x v="5"/>
    <n v="193"/>
    <n v="40"/>
    <n v="37951512910"/>
    <x v="3"/>
    <x v="3"/>
  </r>
  <r>
    <n v="1678"/>
    <x v="4"/>
    <s v="Ali Mughal"/>
    <n v="7"/>
    <x v="4"/>
    <x v="0"/>
    <x v="61"/>
    <d v="2023-11-05T00:00:00"/>
    <n v="-179"/>
    <x v="4"/>
    <n v="57830"/>
    <x v="0"/>
    <x v="5"/>
    <n v="190"/>
    <n v="73"/>
    <n v="34031287866"/>
    <x v="2"/>
    <x v="2"/>
  </r>
  <r>
    <n v="1679"/>
    <x v="13"/>
    <s v="Hira Siddiqui"/>
    <n v="3"/>
    <x v="4"/>
    <x v="0"/>
    <x v="4"/>
    <d v="2023-09-07T00:00:00"/>
    <n v="-63"/>
    <x v="3"/>
    <n v="21686"/>
    <x v="0"/>
    <x v="6"/>
    <n v="186"/>
    <n v="72"/>
    <n v="34301481017"/>
    <x v="2"/>
    <x v="2"/>
  </r>
  <r>
    <n v="1680"/>
    <x v="12"/>
    <s v="Hassan Niazi"/>
    <n v="27"/>
    <x v="3"/>
    <x v="1"/>
    <x v="211"/>
    <d v="2023-08-14T00:00:00"/>
    <n v="139"/>
    <x v="3"/>
    <n v="215407"/>
    <x v="1"/>
    <x v="1"/>
    <n v="141"/>
    <n v="94"/>
    <n v="35172010331"/>
    <x v="0"/>
    <x v="0"/>
  </r>
  <r>
    <n v="1681"/>
    <x v="6"/>
    <s v="Noman Rizvi"/>
    <n v="47"/>
    <x v="0"/>
    <x v="1"/>
    <x v="76"/>
    <d v="2023-09-13T00:00:00"/>
    <n v="235"/>
    <x v="2"/>
    <n v="176285"/>
    <x v="0"/>
    <x v="5"/>
    <n v="194"/>
    <n v="50"/>
    <n v="35861018107"/>
    <x v="2"/>
    <x v="2"/>
  </r>
  <r>
    <n v="1682"/>
    <x v="13"/>
    <s v="Usman Malik"/>
    <n v="16"/>
    <x v="1"/>
    <x v="0"/>
    <x v="88"/>
    <d v="2023-08-27T00:00:00"/>
    <n v="-231"/>
    <x v="3"/>
    <n v="220003"/>
    <x v="0"/>
    <x v="7"/>
    <n v="150"/>
    <n v="68"/>
    <n v="38234840414"/>
    <x v="0"/>
    <x v="0"/>
  </r>
  <r>
    <n v="1683"/>
    <x v="13"/>
    <s v="Usman Mughal"/>
    <n v="87"/>
    <x v="0"/>
    <x v="1"/>
    <x v="122"/>
    <d v="2023-10-19T00:00:00"/>
    <n v="79"/>
    <x v="2"/>
    <n v="62818"/>
    <x v="1"/>
    <x v="3"/>
    <n v="156"/>
    <n v="103"/>
    <n v="39334769834"/>
    <x v="7"/>
    <x v="1"/>
  </r>
  <r>
    <n v="1684"/>
    <x v="8"/>
    <s v="Amina Ansari"/>
    <n v="97"/>
    <x v="0"/>
    <x v="1"/>
    <x v="231"/>
    <d v="2023-12-04T00:00:00"/>
    <n v="-100"/>
    <x v="3"/>
    <n v="421762"/>
    <x v="0"/>
    <x v="4"/>
    <n v="177"/>
    <n v="115"/>
    <n v="35142083702"/>
    <x v="3"/>
    <x v="3"/>
  </r>
  <r>
    <n v="1685"/>
    <x v="11"/>
    <s v="Sara Malik"/>
    <n v="15"/>
    <x v="1"/>
    <x v="1"/>
    <x v="71"/>
    <d v="2023-09-19T00:00:00"/>
    <n v="56"/>
    <x v="3"/>
    <n v="465211"/>
    <x v="1"/>
    <x v="4"/>
    <n v="186"/>
    <n v="120"/>
    <n v="31084103209"/>
    <x v="3"/>
    <x v="3"/>
  </r>
  <r>
    <n v="1686"/>
    <x v="14"/>
    <s v="Hassan Shah"/>
    <n v="22"/>
    <x v="3"/>
    <x v="0"/>
    <x v="247"/>
    <d v="2023-10-10T00:00:00"/>
    <n v="-75"/>
    <x v="3"/>
    <n v="307759"/>
    <x v="1"/>
    <x v="4"/>
    <n v="175"/>
    <n v="48"/>
    <n v="32041887149"/>
    <x v="2"/>
    <x v="2"/>
  </r>
  <r>
    <n v="1687"/>
    <x v="5"/>
    <s v="Hira Tariq"/>
    <n v="93"/>
    <x v="0"/>
    <x v="1"/>
    <x v="48"/>
    <d v="2023-09-10T00:00:00"/>
    <n v="231"/>
    <x v="4"/>
    <n v="432417"/>
    <x v="1"/>
    <x v="5"/>
    <n v="166"/>
    <n v="45"/>
    <n v="37070404434"/>
    <x v="3"/>
    <x v="3"/>
  </r>
  <r>
    <n v="1688"/>
    <x v="1"/>
    <s v="Daniyal Hashmi"/>
    <n v="28"/>
    <x v="3"/>
    <x v="1"/>
    <x v="199"/>
    <d v="2023-12-01T00:00:00"/>
    <n v="227"/>
    <x v="4"/>
    <n v="387265"/>
    <x v="1"/>
    <x v="6"/>
    <n v="175"/>
    <n v="75"/>
    <n v="38696155261"/>
    <x v="3"/>
    <x v="1"/>
  </r>
  <r>
    <n v="1689"/>
    <x v="14"/>
    <s v="Asad Jafri"/>
    <n v="99"/>
    <x v="0"/>
    <x v="1"/>
    <x v="174"/>
    <d v="2023-07-27T00:00:00"/>
    <n v="19"/>
    <x v="2"/>
    <n v="352176"/>
    <x v="0"/>
    <x v="1"/>
    <n v="170"/>
    <n v="92"/>
    <n v="37634339554"/>
    <x v="0"/>
    <x v="0"/>
  </r>
  <r>
    <n v="1690"/>
    <x v="1"/>
    <s v="Mahnoor Ansari"/>
    <n v="31"/>
    <x v="2"/>
    <x v="1"/>
    <x v="2"/>
    <d v="2023-12-28T00:00:00"/>
    <n v="-357"/>
    <x v="5"/>
    <n v="400496"/>
    <x v="0"/>
    <x v="5"/>
    <n v="163"/>
    <n v="111"/>
    <n v="31123556181"/>
    <x v="0"/>
    <x v="0"/>
  </r>
  <r>
    <n v="1691"/>
    <x v="4"/>
    <s v="Maryam Siddiqui"/>
    <n v="11"/>
    <x v="4"/>
    <x v="0"/>
    <x v="253"/>
    <d v="2023-11-04T00:00:00"/>
    <n v="-21"/>
    <x v="2"/>
    <n v="256358"/>
    <x v="1"/>
    <x v="5"/>
    <n v="197"/>
    <n v="57"/>
    <n v="32495817902"/>
    <x v="2"/>
    <x v="2"/>
  </r>
  <r>
    <n v="1692"/>
    <x v="3"/>
    <s v="Amina Zahid"/>
    <n v="50"/>
    <x v="0"/>
    <x v="1"/>
    <x v="193"/>
    <d v="2023-11-04T00:00:00"/>
    <n v="-141"/>
    <x v="3"/>
    <n v="237632"/>
    <x v="1"/>
    <x v="6"/>
    <n v="186"/>
    <n v="45"/>
    <n v="39207621347"/>
    <x v="1"/>
    <x v="1"/>
  </r>
  <r>
    <n v="1693"/>
    <x v="11"/>
    <s v="Hassan Butt"/>
    <n v="14"/>
    <x v="1"/>
    <x v="0"/>
    <x v="64"/>
    <d v="2023-11-15T00:00:00"/>
    <n v="70"/>
    <x v="0"/>
    <n v="290392"/>
    <x v="0"/>
    <x v="6"/>
    <n v="152"/>
    <n v="83"/>
    <n v="39379491599"/>
    <x v="2"/>
    <x v="2"/>
  </r>
  <r>
    <n v="1694"/>
    <x v="9"/>
    <s v="Mahnoor Ashraf"/>
    <n v="45"/>
    <x v="2"/>
    <x v="0"/>
    <x v="223"/>
    <d v="2023-03-20T00:00:00"/>
    <n v="-40"/>
    <x v="3"/>
    <n v="24052"/>
    <x v="0"/>
    <x v="4"/>
    <n v="172"/>
    <n v="64"/>
    <n v="31690860234"/>
    <x v="3"/>
    <x v="3"/>
  </r>
  <r>
    <n v="1695"/>
    <x v="11"/>
    <s v="Mahnoor Ashraf"/>
    <n v="29"/>
    <x v="3"/>
    <x v="1"/>
    <x v="138"/>
    <d v="2023-08-04T00:00:00"/>
    <n v="-23"/>
    <x v="5"/>
    <n v="490032"/>
    <x v="0"/>
    <x v="2"/>
    <n v="180"/>
    <n v="52"/>
    <n v="32699980001"/>
    <x v="2"/>
    <x v="2"/>
  </r>
  <r>
    <n v="1696"/>
    <x v="10"/>
    <s v="Bushra Butt"/>
    <n v="77"/>
    <x v="0"/>
    <x v="1"/>
    <x v="162"/>
    <d v="2023-07-14T00:00:00"/>
    <n v="74"/>
    <x v="5"/>
    <n v="117492"/>
    <x v="0"/>
    <x v="2"/>
    <n v="163"/>
    <n v="63"/>
    <n v="31980927786"/>
    <x v="3"/>
    <x v="3"/>
  </r>
  <r>
    <n v="1697"/>
    <x v="5"/>
    <s v="Amina Jafri"/>
    <n v="13"/>
    <x v="1"/>
    <x v="0"/>
    <x v="18"/>
    <d v="2023-11-28T00:00:00"/>
    <n v="166"/>
    <x v="4"/>
    <n v="412952"/>
    <x v="0"/>
    <x v="5"/>
    <n v="162"/>
    <n v="46"/>
    <n v="34980724167"/>
    <x v="3"/>
    <x v="3"/>
  </r>
  <r>
    <n v="1698"/>
    <x v="2"/>
    <s v="Sara Farooqi"/>
    <n v="85"/>
    <x v="0"/>
    <x v="1"/>
    <x v="241"/>
    <d v="2023-10-15T00:00:00"/>
    <n v="-84"/>
    <x v="4"/>
    <n v="229517"/>
    <x v="0"/>
    <x v="6"/>
    <n v="177"/>
    <n v="103"/>
    <n v="36338404543"/>
    <x v="0"/>
    <x v="0"/>
  </r>
  <r>
    <n v="1699"/>
    <x v="10"/>
    <s v="Hassan Butt"/>
    <n v="90"/>
    <x v="0"/>
    <x v="0"/>
    <x v="140"/>
    <d v="2023-07-03T00:00:00"/>
    <n v="25"/>
    <x v="5"/>
    <n v="161315"/>
    <x v="0"/>
    <x v="7"/>
    <n v="180"/>
    <n v="86"/>
    <n v="36368251790"/>
    <x v="3"/>
    <x v="3"/>
  </r>
  <r>
    <n v="1700"/>
    <x v="9"/>
    <s v="Mahnoor Rehman"/>
    <n v="4"/>
    <x v="4"/>
    <x v="0"/>
    <x v="92"/>
    <d v="2023-06-19T00:00:00"/>
    <n v="-106"/>
    <x v="2"/>
    <n v="26663"/>
    <x v="0"/>
    <x v="7"/>
    <n v="174"/>
    <n v="52"/>
    <n v="32594518835"/>
    <x v="3"/>
    <x v="3"/>
  </r>
  <r>
    <n v="1701"/>
    <x v="3"/>
    <s v="Fatima Kazmi"/>
    <n v="27"/>
    <x v="3"/>
    <x v="0"/>
    <x v="107"/>
    <d v="2023-07-02T00:00:00"/>
    <n v="172"/>
    <x v="0"/>
    <n v="119119"/>
    <x v="0"/>
    <x v="1"/>
    <n v="142"/>
    <n v="112"/>
    <n v="39133174745"/>
    <x v="2"/>
    <x v="2"/>
  </r>
  <r>
    <n v="1702"/>
    <x v="1"/>
    <s v="Ahmed Raja"/>
    <n v="26"/>
    <x v="3"/>
    <x v="1"/>
    <x v="134"/>
    <d v="2023-09-02T00:00:00"/>
    <n v="-108"/>
    <x v="4"/>
    <n v="309803"/>
    <x v="1"/>
    <x v="1"/>
    <n v="148"/>
    <n v="46"/>
    <n v="39706766080"/>
    <x v="2"/>
    <x v="2"/>
  </r>
  <r>
    <n v="1703"/>
    <x v="12"/>
    <s v="Iqra Zahid"/>
    <n v="25"/>
    <x v="3"/>
    <x v="1"/>
    <x v="211"/>
    <d v="2023-08-19T00:00:00"/>
    <n v="144"/>
    <x v="5"/>
    <n v="104192"/>
    <x v="0"/>
    <x v="0"/>
    <n v="185"/>
    <n v="63"/>
    <n v="38928200954"/>
    <x v="0"/>
    <x v="0"/>
  </r>
  <r>
    <n v="1704"/>
    <x v="3"/>
    <s v="Erum Kazmi"/>
    <n v="53"/>
    <x v="0"/>
    <x v="0"/>
    <x v="281"/>
    <d v="2023-10-09T00:00:00"/>
    <n v="62"/>
    <x v="4"/>
    <n v="132989"/>
    <x v="0"/>
    <x v="7"/>
    <n v="156"/>
    <n v="117"/>
    <n v="39595118164"/>
    <x v="1"/>
    <x v="1"/>
  </r>
  <r>
    <n v="1705"/>
    <x v="9"/>
    <s v="Aisha Ashraf"/>
    <n v="78"/>
    <x v="0"/>
    <x v="0"/>
    <x v="100"/>
    <d v="2023-09-14T00:00:00"/>
    <n v="-200"/>
    <x v="0"/>
    <n v="269527"/>
    <x v="0"/>
    <x v="4"/>
    <n v="176"/>
    <n v="103"/>
    <n v="38570757138"/>
    <x v="7"/>
    <x v="1"/>
  </r>
  <r>
    <n v="1706"/>
    <x v="6"/>
    <s v="Usman Hussain"/>
    <n v="63"/>
    <x v="0"/>
    <x v="1"/>
    <x v="97"/>
    <d v="2023-09-27T00:00:00"/>
    <n v="-54"/>
    <x v="2"/>
    <n v="108165"/>
    <x v="1"/>
    <x v="5"/>
    <n v="189"/>
    <n v="113"/>
    <n v="31869232409"/>
    <x v="3"/>
    <x v="3"/>
  </r>
  <r>
    <n v="1707"/>
    <x v="8"/>
    <s v="Saad Hashmi"/>
    <n v="11"/>
    <x v="4"/>
    <x v="0"/>
    <x v="27"/>
    <d v="2023-09-07T00:00:00"/>
    <n v="123"/>
    <x v="4"/>
    <n v="341019"/>
    <x v="0"/>
    <x v="5"/>
    <n v="168"/>
    <n v="68"/>
    <n v="32849812226"/>
    <x v="0"/>
    <x v="0"/>
  </r>
  <r>
    <n v="1708"/>
    <x v="12"/>
    <s v="Mahnoor Tariq"/>
    <n v="84"/>
    <x v="0"/>
    <x v="0"/>
    <x v="136"/>
    <d v="2023-03-27T00:00:00"/>
    <n v="8"/>
    <x v="4"/>
    <n v="407350"/>
    <x v="0"/>
    <x v="6"/>
    <n v="152"/>
    <n v="75"/>
    <n v="37086817975"/>
    <x v="2"/>
    <x v="2"/>
  </r>
  <r>
    <n v="1709"/>
    <x v="12"/>
    <s v="Saad Rizvi"/>
    <n v="33"/>
    <x v="2"/>
    <x v="1"/>
    <x v="206"/>
    <d v="2023-11-09T00:00:00"/>
    <n v="200"/>
    <x v="5"/>
    <n v="340639"/>
    <x v="1"/>
    <x v="5"/>
    <n v="142"/>
    <n v="116"/>
    <n v="32586535590"/>
    <x v="0"/>
    <x v="0"/>
  </r>
  <r>
    <n v="1710"/>
    <x v="7"/>
    <s v="Saad Tariq"/>
    <n v="86"/>
    <x v="0"/>
    <x v="1"/>
    <x v="294"/>
    <d v="2023-12-15T00:00:00"/>
    <n v="30"/>
    <x v="4"/>
    <n v="313624"/>
    <x v="1"/>
    <x v="6"/>
    <n v="160"/>
    <n v="66"/>
    <n v="32634666420"/>
    <x v="0"/>
    <x v="0"/>
  </r>
  <r>
    <n v="1711"/>
    <x v="5"/>
    <s v="Fahad Sheikh"/>
    <n v="89"/>
    <x v="0"/>
    <x v="0"/>
    <x v="88"/>
    <d v="2023-09-06T00:00:00"/>
    <n v="-241"/>
    <x v="3"/>
    <n v="152974"/>
    <x v="1"/>
    <x v="6"/>
    <n v="165"/>
    <n v="90"/>
    <n v="36942301438"/>
    <x v="2"/>
    <x v="2"/>
  </r>
  <r>
    <n v="1712"/>
    <x v="7"/>
    <s v="Sana Ashraf"/>
    <n v="26"/>
    <x v="3"/>
    <x v="0"/>
    <x v="138"/>
    <d v="2023-08-13T00:00:00"/>
    <n v="-32"/>
    <x v="5"/>
    <n v="102619"/>
    <x v="1"/>
    <x v="3"/>
    <n v="159"/>
    <n v="51"/>
    <n v="38131636804"/>
    <x v="0"/>
    <x v="0"/>
  </r>
  <r>
    <n v="1713"/>
    <x v="4"/>
    <s v="Hira Rizvi"/>
    <n v="68"/>
    <x v="0"/>
    <x v="1"/>
    <x v="107"/>
    <d v="2023-02-20T00:00:00"/>
    <n v="-40"/>
    <x v="0"/>
    <n v="402015"/>
    <x v="1"/>
    <x v="0"/>
    <n v="179"/>
    <n v="44"/>
    <n v="39826876739"/>
    <x v="2"/>
    <x v="2"/>
  </r>
  <r>
    <n v="1714"/>
    <x v="6"/>
    <s v="Rabia Hashmi"/>
    <n v="17"/>
    <x v="1"/>
    <x v="0"/>
    <x v="262"/>
    <d v="2023-11-24T00:00:00"/>
    <n v="47"/>
    <x v="0"/>
    <n v="109711"/>
    <x v="1"/>
    <x v="6"/>
    <n v="140"/>
    <n v="88"/>
    <n v="38791985669"/>
    <x v="2"/>
    <x v="1"/>
  </r>
  <r>
    <n v="1715"/>
    <x v="2"/>
    <s v="Ahmed Gilani"/>
    <n v="49"/>
    <x v="0"/>
    <x v="0"/>
    <x v="172"/>
    <d v="2023-03-18T00:00:00"/>
    <n v="42"/>
    <x v="5"/>
    <n v="429317"/>
    <x v="0"/>
    <x v="1"/>
    <n v="149"/>
    <n v="114"/>
    <n v="37623183847"/>
    <x v="0"/>
    <x v="0"/>
  </r>
  <r>
    <n v="1716"/>
    <x v="0"/>
    <s v="Mahnoor Kazmi"/>
    <n v="47"/>
    <x v="0"/>
    <x v="0"/>
    <x v="255"/>
    <d v="2023-08-12T00:00:00"/>
    <n v="-78"/>
    <x v="4"/>
    <n v="30532"/>
    <x v="0"/>
    <x v="5"/>
    <n v="162"/>
    <n v="74"/>
    <n v="35297274887"/>
    <x v="2"/>
    <x v="2"/>
  </r>
  <r>
    <n v="1717"/>
    <x v="10"/>
    <s v="Fahad Butt"/>
    <n v="44"/>
    <x v="2"/>
    <x v="1"/>
    <x v="111"/>
    <d v="2023-07-08T00:00:00"/>
    <n v="-88"/>
    <x v="2"/>
    <n v="288694"/>
    <x v="1"/>
    <x v="6"/>
    <n v="140"/>
    <n v="69"/>
    <n v="36242289177"/>
    <x v="6"/>
    <x v="1"/>
  </r>
  <r>
    <n v="1718"/>
    <x v="6"/>
    <s v="Fatima Ansari"/>
    <n v="42"/>
    <x v="2"/>
    <x v="0"/>
    <x v="33"/>
    <d v="2023-11-01T00:00:00"/>
    <n v="268"/>
    <x v="2"/>
    <n v="48406"/>
    <x v="1"/>
    <x v="5"/>
    <n v="156"/>
    <n v="63"/>
    <n v="32356180708"/>
    <x v="0"/>
    <x v="0"/>
  </r>
  <r>
    <n v="1719"/>
    <x v="4"/>
    <s v="Usman Qureshi"/>
    <n v="85"/>
    <x v="0"/>
    <x v="1"/>
    <x v="146"/>
    <d v="2023-10-19T00:00:00"/>
    <n v="-227"/>
    <x v="3"/>
    <n v="30463"/>
    <x v="0"/>
    <x v="5"/>
    <n v="198"/>
    <n v="48"/>
    <n v="35479394843"/>
    <x v="2"/>
    <x v="2"/>
  </r>
  <r>
    <n v="1720"/>
    <x v="10"/>
    <s v="Erum Tariq"/>
    <n v="70"/>
    <x v="0"/>
    <x v="1"/>
    <x v="234"/>
    <d v="2023-03-26T00:00:00"/>
    <n v="47"/>
    <x v="1"/>
    <n v="148161"/>
    <x v="0"/>
    <x v="0"/>
    <n v="180"/>
    <n v="102"/>
    <n v="32332899694"/>
    <x v="0"/>
    <x v="1"/>
  </r>
  <r>
    <n v="1721"/>
    <x v="7"/>
    <s v="Bushra Shah"/>
    <n v="23"/>
    <x v="3"/>
    <x v="0"/>
    <x v="89"/>
    <d v="2023-09-13T00:00:00"/>
    <n v="116"/>
    <x v="0"/>
    <n v="382161"/>
    <x v="1"/>
    <x v="7"/>
    <n v="198"/>
    <n v="110"/>
    <n v="31737816197"/>
    <x v="0"/>
    <x v="0"/>
  </r>
  <r>
    <n v="1722"/>
    <x v="9"/>
    <s v="Usman Malik"/>
    <n v="68"/>
    <x v="0"/>
    <x v="0"/>
    <x v="38"/>
    <d v="2023-07-08T00:00:00"/>
    <n v="-47"/>
    <x v="3"/>
    <n v="77980"/>
    <x v="1"/>
    <x v="5"/>
    <n v="199"/>
    <n v="113"/>
    <n v="37712325137"/>
    <x v="3"/>
    <x v="3"/>
  </r>
  <r>
    <n v="1723"/>
    <x v="4"/>
    <s v="Fatima Hashmi"/>
    <n v="48"/>
    <x v="0"/>
    <x v="1"/>
    <x v="129"/>
    <d v="2023-07-13T00:00:00"/>
    <n v="168"/>
    <x v="3"/>
    <n v="247923"/>
    <x v="1"/>
    <x v="0"/>
    <n v="194"/>
    <n v="47"/>
    <n v="35751584589"/>
    <x v="0"/>
    <x v="0"/>
  </r>
  <r>
    <n v="1724"/>
    <x v="10"/>
    <s v="Hassan Niazi"/>
    <n v="34"/>
    <x v="2"/>
    <x v="0"/>
    <x v="191"/>
    <d v="2023-04-04T00:00:00"/>
    <n v="-84"/>
    <x v="3"/>
    <n v="363485"/>
    <x v="1"/>
    <x v="4"/>
    <n v="196"/>
    <n v="65"/>
    <n v="35855084223"/>
    <x v="3"/>
    <x v="3"/>
  </r>
  <r>
    <n v="1725"/>
    <x v="7"/>
    <s v="Bushra Kazmi"/>
    <n v="63"/>
    <x v="0"/>
    <x v="0"/>
    <x v="131"/>
    <d v="2023-07-28T00:00:00"/>
    <n v="-184"/>
    <x v="4"/>
    <n v="88052"/>
    <x v="1"/>
    <x v="3"/>
    <n v="190"/>
    <n v="108"/>
    <n v="34166637113"/>
    <x v="2"/>
    <x v="2"/>
  </r>
  <r>
    <n v="1726"/>
    <x v="5"/>
    <s v="Aisha Khan"/>
    <n v="60"/>
    <x v="0"/>
    <x v="1"/>
    <x v="172"/>
    <d v="2023-09-04T00:00:00"/>
    <n v="-212"/>
    <x v="0"/>
    <n v="464739"/>
    <x v="1"/>
    <x v="6"/>
    <n v="163"/>
    <n v="41"/>
    <n v="31636189828"/>
    <x v="3"/>
    <x v="3"/>
  </r>
  <r>
    <n v="1727"/>
    <x v="9"/>
    <s v="Rabia Jafri"/>
    <n v="2"/>
    <x v="4"/>
    <x v="0"/>
    <x v="216"/>
    <d v="2023-06-13T00:00:00"/>
    <n v="41"/>
    <x v="3"/>
    <n v="467756"/>
    <x v="0"/>
    <x v="0"/>
    <n v="180"/>
    <n v="72"/>
    <n v="35592746488"/>
    <x v="0"/>
    <x v="0"/>
  </r>
  <r>
    <n v="1728"/>
    <x v="4"/>
    <s v="Noman Mughal"/>
    <n v="95"/>
    <x v="0"/>
    <x v="1"/>
    <x v="8"/>
    <d v="2023-11-24T00:00:00"/>
    <n v="-237"/>
    <x v="2"/>
    <n v="408443"/>
    <x v="1"/>
    <x v="6"/>
    <n v="182"/>
    <n v="81"/>
    <n v="33947706289"/>
    <x v="0"/>
    <x v="1"/>
  </r>
  <r>
    <n v="1729"/>
    <x v="4"/>
    <s v="Khadija Tariq"/>
    <n v="61"/>
    <x v="0"/>
    <x v="0"/>
    <x v="291"/>
    <d v="2023-08-26T00:00:00"/>
    <n v="178"/>
    <x v="0"/>
    <n v="319114"/>
    <x v="0"/>
    <x v="5"/>
    <n v="181"/>
    <n v="91"/>
    <n v="33540681365"/>
    <x v="3"/>
    <x v="3"/>
  </r>
  <r>
    <n v="1730"/>
    <x v="5"/>
    <s v="Aisha Zahid"/>
    <n v="95"/>
    <x v="0"/>
    <x v="1"/>
    <x v="9"/>
    <d v="2023-04-16T00:00:00"/>
    <n v="-35"/>
    <x v="0"/>
    <n v="386990"/>
    <x v="0"/>
    <x v="5"/>
    <n v="183"/>
    <n v="50"/>
    <n v="38535920415"/>
    <x v="3"/>
    <x v="3"/>
  </r>
  <r>
    <n v="1731"/>
    <x v="10"/>
    <s v="Amina Tariq"/>
    <n v="61"/>
    <x v="0"/>
    <x v="1"/>
    <x v="32"/>
    <d v="2023-09-13T00:00:00"/>
    <n v="80"/>
    <x v="1"/>
    <n v="6622"/>
    <x v="1"/>
    <x v="3"/>
    <n v="175"/>
    <n v="72"/>
    <n v="34009981280"/>
    <x v="2"/>
    <x v="2"/>
  </r>
  <r>
    <n v="1732"/>
    <x v="10"/>
    <s v="Sana Hussain"/>
    <n v="50"/>
    <x v="0"/>
    <x v="1"/>
    <x v="133"/>
    <d v="2023-08-09T00:00:00"/>
    <n v="-73"/>
    <x v="1"/>
    <n v="301039"/>
    <x v="0"/>
    <x v="3"/>
    <n v="196"/>
    <n v="41"/>
    <n v="35468787860"/>
    <x v="0"/>
    <x v="0"/>
  </r>
  <r>
    <n v="1733"/>
    <x v="7"/>
    <s v="Ali Shah"/>
    <n v="89"/>
    <x v="0"/>
    <x v="0"/>
    <x v="136"/>
    <d v="2023-10-14T00:00:00"/>
    <n v="209"/>
    <x v="5"/>
    <n v="360207"/>
    <x v="1"/>
    <x v="0"/>
    <n v="150"/>
    <n v="101"/>
    <n v="39892334382"/>
    <x v="2"/>
    <x v="2"/>
  </r>
  <r>
    <n v="1734"/>
    <x v="10"/>
    <s v="Sana Hussain"/>
    <n v="5"/>
    <x v="4"/>
    <x v="0"/>
    <x v="50"/>
    <d v="2023-06-05T00:00:00"/>
    <n v="155"/>
    <x v="4"/>
    <n v="462828"/>
    <x v="1"/>
    <x v="2"/>
    <n v="140"/>
    <n v="112"/>
    <n v="35866269911"/>
    <x v="2"/>
    <x v="2"/>
  </r>
  <r>
    <n v="1735"/>
    <x v="13"/>
    <s v="Mahnoor Mughal"/>
    <n v="97"/>
    <x v="0"/>
    <x v="0"/>
    <x v="44"/>
    <d v="2023-06-06T00:00:00"/>
    <n v="133"/>
    <x v="2"/>
    <n v="15634"/>
    <x v="1"/>
    <x v="6"/>
    <n v="188"/>
    <n v="98"/>
    <n v="35325827531"/>
    <x v="3"/>
    <x v="3"/>
  </r>
  <r>
    <n v="1736"/>
    <x v="6"/>
    <s v="Aisha Hashmi"/>
    <n v="99"/>
    <x v="0"/>
    <x v="1"/>
    <x v="47"/>
    <d v="2023-06-03T00:00:00"/>
    <n v="59"/>
    <x v="3"/>
    <n v="225378"/>
    <x v="0"/>
    <x v="2"/>
    <n v="164"/>
    <n v="53"/>
    <n v="36957416532"/>
    <x v="0"/>
    <x v="0"/>
  </r>
  <r>
    <n v="1737"/>
    <x v="8"/>
    <s v="Aisha Jafri"/>
    <n v="77"/>
    <x v="0"/>
    <x v="1"/>
    <x v="124"/>
    <d v="2023-11-15T00:00:00"/>
    <n v="98"/>
    <x v="5"/>
    <n v="83792"/>
    <x v="1"/>
    <x v="7"/>
    <n v="188"/>
    <n v="111"/>
    <n v="39151398891"/>
    <x v="3"/>
    <x v="3"/>
  </r>
  <r>
    <n v="1738"/>
    <x v="4"/>
    <s v="Ali Jafri"/>
    <n v="34"/>
    <x v="2"/>
    <x v="0"/>
    <x v="77"/>
    <d v="2023-03-19T00:00:00"/>
    <n v="62"/>
    <x v="4"/>
    <n v="251824"/>
    <x v="0"/>
    <x v="2"/>
    <n v="173"/>
    <n v="86"/>
    <n v="38840772583"/>
    <x v="0"/>
    <x v="0"/>
  </r>
  <r>
    <n v="1739"/>
    <x v="2"/>
    <s v="Aisha Khan"/>
    <n v="77"/>
    <x v="0"/>
    <x v="1"/>
    <x v="260"/>
    <d v="2023-04-11T00:00:00"/>
    <n v="-68"/>
    <x v="0"/>
    <n v="422525"/>
    <x v="1"/>
    <x v="6"/>
    <n v="176"/>
    <n v="42"/>
    <n v="31303333767"/>
    <x v="6"/>
    <x v="1"/>
  </r>
  <r>
    <n v="1740"/>
    <x v="12"/>
    <s v="Ahmed Rehman"/>
    <n v="70"/>
    <x v="0"/>
    <x v="0"/>
    <x v="33"/>
    <d v="2023-05-07T00:00:00"/>
    <n v="90"/>
    <x v="5"/>
    <n v="70463"/>
    <x v="1"/>
    <x v="1"/>
    <n v="186"/>
    <n v="90"/>
    <n v="37154280090"/>
    <x v="3"/>
    <x v="3"/>
  </r>
  <r>
    <n v="1741"/>
    <x v="12"/>
    <s v="Ali Syed"/>
    <n v="62"/>
    <x v="0"/>
    <x v="0"/>
    <x v="226"/>
    <d v="2023-11-09T00:00:00"/>
    <n v="-65"/>
    <x v="4"/>
    <n v="112728"/>
    <x v="0"/>
    <x v="3"/>
    <n v="147"/>
    <n v="118"/>
    <n v="31576166674"/>
    <x v="2"/>
    <x v="2"/>
  </r>
  <r>
    <n v="1742"/>
    <x v="10"/>
    <s v="Iqra Syed"/>
    <n v="7"/>
    <x v="4"/>
    <x v="0"/>
    <x v="187"/>
    <d v="2023-02-21T00:00:00"/>
    <n v="-32"/>
    <x v="5"/>
    <n v="331214"/>
    <x v="1"/>
    <x v="7"/>
    <n v="156"/>
    <n v="65"/>
    <n v="37978975597"/>
    <x v="2"/>
    <x v="2"/>
  </r>
  <r>
    <n v="1743"/>
    <x v="9"/>
    <s v="Noman Rehman"/>
    <n v="71"/>
    <x v="0"/>
    <x v="1"/>
    <x v="90"/>
    <d v="2023-06-17T00:00:00"/>
    <n v="117"/>
    <x v="1"/>
    <n v="10824"/>
    <x v="1"/>
    <x v="7"/>
    <n v="156"/>
    <n v="112"/>
    <n v="33536582939"/>
    <x v="3"/>
    <x v="3"/>
  </r>
  <r>
    <n v="1744"/>
    <x v="10"/>
    <s v="Khadija Hashmi"/>
    <n v="38"/>
    <x v="2"/>
    <x v="0"/>
    <x v="19"/>
    <d v="2023-05-20T00:00:00"/>
    <n v="-24"/>
    <x v="5"/>
    <n v="410153"/>
    <x v="1"/>
    <x v="2"/>
    <n v="189"/>
    <n v="51"/>
    <n v="34241352164"/>
    <x v="2"/>
    <x v="2"/>
  </r>
  <r>
    <n v="1745"/>
    <x v="2"/>
    <s v="Rabia Gilani"/>
    <n v="49"/>
    <x v="0"/>
    <x v="0"/>
    <x v="293"/>
    <d v="2023-12-07T00:00:00"/>
    <n v="19"/>
    <x v="5"/>
    <n v="145018"/>
    <x v="1"/>
    <x v="2"/>
    <n v="143"/>
    <n v="76"/>
    <n v="31706446391"/>
    <x v="7"/>
    <x v="1"/>
  </r>
  <r>
    <n v="1746"/>
    <x v="11"/>
    <s v="Rabia Chaudhry"/>
    <n v="7"/>
    <x v="4"/>
    <x v="0"/>
    <x v="273"/>
    <d v="2023-06-23T00:00:00"/>
    <n v="36"/>
    <x v="5"/>
    <n v="181266"/>
    <x v="0"/>
    <x v="3"/>
    <n v="165"/>
    <n v="83"/>
    <n v="34870564229"/>
    <x v="0"/>
    <x v="0"/>
  </r>
  <r>
    <n v="1747"/>
    <x v="5"/>
    <s v="Sara Rizvi"/>
    <n v="41"/>
    <x v="2"/>
    <x v="1"/>
    <x v="198"/>
    <d v="2023-05-23T00:00:00"/>
    <n v="43"/>
    <x v="4"/>
    <n v="324184"/>
    <x v="0"/>
    <x v="1"/>
    <n v="194"/>
    <n v="64"/>
    <n v="31824730540"/>
    <x v="0"/>
    <x v="0"/>
  </r>
  <r>
    <n v="1748"/>
    <x v="2"/>
    <s v="Sana Jafri"/>
    <n v="95"/>
    <x v="0"/>
    <x v="0"/>
    <x v="70"/>
    <d v="2023-12-23T00:00:00"/>
    <n v="282"/>
    <x v="4"/>
    <n v="397742"/>
    <x v="0"/>
    <x v="4"/>
    <n v="148"/>
    <n v="94"/>
    <n v="38278201024"/>
    <x v="0"/>
    <x v="0"/>
  </r>
  <r>
    <n v="1749"/>
    <x v="6"/>
    <s v="Junaid Rehman"/>
    <n v="98"/>
    <x v="0"/>
    <x v="0"/>
    <x v="69"/>
    <d v="2023-06-23T00:00:00"/>
    <n v="82"/>
    <x v="0"/>
    <n v="241364"/>
    <x v="0"/>
    <x v="4"/>
    <n v="179"/>
    <n v="90"/>
    <n v="39904848002"/>
    <x v="2"/>
    <x v="2"/>
  </r>
  <r>
    <n v="1750"/>
    <x v="8"/>
    <s v="Ibrahim Siddiqui"/>
    <n v="69"/>
    <x v="0"/>
    <x v="1"/>
    <x v="113"/>
    <d v="2023-10-24T00:00:00"/>
    <n v="-73"/>
    <x v="1"/>
    <n v="342283"/>
    <x v="0"/>
    <x v="3"/>
    <n v="172"/>
    <n v="79"/>
    <n v="32425454304"/>
    <x v="0"/>
    <x v="0"/>
  </r>
  <r>
    <n v="1751"/>
    <x v="0"/>
    <s v="Ahmed Tariq"/>
    <n v="52"/>
    <x v="0"/>
    <x v="0"/>
    <x v="150"/>
    <d v="2023-08-28T00:00:00"/>
    <n v="168"/>
    <x v="4"/>
    <n v="274707"/>
    <x v="0"/>
    <x v="6"/>
    <n v="159"/>
    <n v="43"/>
    <n v="38822873294"/>
    <x v="3"/>
    <x v="3"/>
  </r>
  <r>
    <n v="1752"/>
    <x v="5"/>
    <s v="Aisha Zahid"/>
    <n v="85"/>
    <x v="0"/>
    <x v="0"/>
    <x v="0"/>
    <d v="2023-04-14T00:00:00"/>
    <n v="20"/>
    <x v="5"/>
    <n v="394942"/>
    <x v="1"/>
    <x v="3"/>
    <n v="173"/>
    <n v="101"/>
    <n v="34198558733"/>
    <x v="0"/>
    <x v="0"/>
  </r>
  <r>
    <n v="1753"/>
    <x v="7"/>
    <s v="Usman Sheikh"/>
    <n v="44"/>
    <x v="2"/>
    <x v="0"/>
    <x v="75"/>
    <d v="2023-08-15T00:00:00"/>
    <n v="184"/>
    <x v="2"/>
    <n v="223285"/>
    <x v="1"/>
    <x v="5"/>
    <n v="193"/>
    <n v="87"/>
    <n v="39752872811"/>
    <x v="3"/>
    <x v="3"/>
  </r>
  <r>
    <n v="1754"/>
    <x v="2"/>
    <s v="Sadia Rizvi"/>
    <n v="89"/>
    <x v="0"/>
    <x v="0"/>
    <x v="212"/>
    <d v="2023-12-27T00:00:00"/>
    <n v="-178"/>
    <x v="3"/>
    <n v="379251"/>
    <x v="1"/>
    <x v="6"/>
    <n v="145"/>
    <n v="90"/>
    <n v="39129255504"/>
    <x v="3"/>
    <x v="3"/>
  </r>
  <r>
    <n v="1755"/>
    <x v="11"/>
    <s v="Erum Chaudhry"/>
    <n v="19"/>
    <x v="3"/>
    <x v="1"/>
    <x v="78"/>
    <d v="2023-07-19T00:00:00"/>
    <n v="35"/>
    <x v="1"/>
    <n v="104305"/>
    <x v="0"/>
    <x v="7"/>
    <n v="167"/>
    <n v="102"/>
    <n v="35238407349"/>
    <x v="2"/>
    <x v="2"/>
  </r>
  <r>
    <n v="1756"/>
    <x v="6"/>
    <s v="Khadija Shah"/>
    <n v="25"/>
    <x v="3"/>
    <x v="0"/>
    <x v="295"/>
    <d v="2023-11-21T00:00:00"/>
    <n v="49"/>
    <x v="4"/>
    <n v="485336"/>
    <x v="0"/>
    <x v="3"/>
    <n v="169"/>
    <n v="54"/>
    <n v="31855090283"/>
    <x v="2"/>
    <x v="2"/>
  </r>
  <r>
    <n v="1757"/>
    <x v="14"/>
    <s v="Bushra Rizvi"/>
    <n v="81"/>
    <x v="0"/>
    <x v="0"/>
    <x v="252"/>
    <d v="2023-11-03T00:00:00"/>
    <n v="-129"/>
    <x v="0"/>
    <n v="119142"/>
    <x v="1"/>
    <x v="7"/>
    <n v="172"/>
    <n v="81"/>
    <n v="34092961156"/>
    <x v="0"/>
    <x v="0"/>
  </r>
  <r>
    <n v="1758"/>
    <x v="13"/>
    <s v="Usman Qureshi"/>
    <n v="94"/>
    <x v="0"/>
    <x v="0"/>
    <x v="242"/>
    <d v="2023-09-21T00:00:00"/>
    <n v="78"/>
    <x v="4"/>
    <n v="112181"/>
    <x v="0"/>
    <x v="0"/>
    <n v="145"/>
    <n v="43"/>
    <n v="35991395757"/>
    <x v="0"/>
    <x v="0"/>
  </r>
  <r>
    <n v="1759"/>
    <x v="13"/>
    <s v="Mahnoor Rizvi"/>
    <n v="88"/>
    <x v="0"/>
    <x v="1"/>
    <x v="140"/>
    <d v="2023-10-28T00:00:00"/>
    <n v="-142"/>
    <x v="0"/>
    <n v="449586"/>
    <x v="0"/>
    <x v="2"/>
    <n v="164"/>
    <n v="73"/>
    <n v="34130461791"/>
    <x v="3"/>
    <x v="3"/>
  </r>
  <r>
    <n v="1760"/>
    <x v="12"/>
    <s v="Saad Siddiqui"/>
    <n v="73"/>
    <x v="0"/>
    <x v="0"/>
    <x v="204"/>
    <d v="2023-06-05T00:00:00"/>
    <n v="-62"/>
    <x v="2"/>
    <n v="428036"/>
    <x v="1"/>
    <x v="5"/>
    <n v="189"/>
    <n v="116"/>
    <n v="35657948394"/>
    <x v="4"/>
    <x v="1"/>
  </r>
  <r>
    <n v="1761"/>
    <x v="7"/>
    <s v="Hira Malik"/>
    <n v="39"/>
    <x v="2"/>
    <x v="0"/>
    <x v="56"/>
    <d v="2023-12-02T00:00:00"/>
    <n v="-96"/>
    <x v="0"/>
    <n v="377919"/>
    <x v="1"/>
    <x v="6"/>
    <n v="195"/>
    <n v="90"/>
    <n v="37533593355"/>
    <x v="6"/>
    <x v="1"/>
  </r>
  <r>
    <n v="1762"/>
    <x v="4"/>
    <s v="Sara Raja"/>
    <n v="87"/>
    <x v="0"/>
    <x v="1"/>
    <x v="109"/>
    <d v="2023-05-21T00:00:00"/>
    <n v="44"/>
    <x v="2"/>
    <n v="291814"/>
    <x v="1"/>
    <x v="6"/>
    <n v="163"/>
    <n v="80"/>
    <n v="32080153558"/>
    <x v="0"/>
    <x v="0"/>
  </r>
  <r>
    <n v="1763"/>
    <x v="11"/>
    <s v="Amina Hussain"/>
    <n v="56"/>
    <x v="0"/>
    <x v="0"/>
    <x v="209"/>
    <d v="2023-04-15T00:00:00"/>
    <n v="52"/>
    <x v="3"/>
    <n v="173108"/>
    <x v="0"/>
    <x v="2"/>
    <n v="180"/>
    <n v="92"/>
    <n v="36073052666"/>
    <x v="0"/>
    <x v="1"/>
  </r>
  <r>
    <n v="1764"/>
    <x v="13"/>
    <s v="Asad Niazi"/>
    <n v="31"/>
    <x v="2"/>
    <x v="0"/>
    <x v="8"/>
    <d v="2023-08-17T00:00:00"/>
    <n v="138"/>
    <x v="1"/>
    <n v="363810"/>
    <x v="1"/>
    <x v="3"/>
    <n v="162"/>
    <n v="99"/>
    <n v="37065850680"/>
    <x v="0"/>
    <x v="0"/>
  </r>
  <r>
    <n v="1765"/>
    <x v="6"/>
    <s v="Hassan Chaudhry"/>
    <n v="72"/>
    <x v="0"/>
    <x v="1"/>
    <x v="250"/>
    <d v="2023-09-21T00:00:00"/>
    <n v="-7"/>
    <x v="2"/>
    <n v="313782"/>
    <x v="1"/>
    <x v="5"/>
    <n v="196"/>
    <n v="63"/>
    <n v="32624482599"/>
    <x v="3"/>
    <x v="3"/>
  </r>
  <r>
    <n v="1766"/>
    <x v="13"/>
    <s v="Fatima Ansari"/>
    <n v="13"/>
    <x v="1"/>
    <x v="0"/>
    <x v="279"/>
    <d v="2023-12-21T00:00:00"/>
    <n v="35"/>
    <x v="4"/>
    <n v="318026"/>
    <x v="1"/>
    <x v="6"/>
    <n v="150"/>
    <n v="88"/>
    <n v="34893045351"/>
    <x v="3"/>
    <x v="3"/>
  </r>
  <r>
    <n v="1767"/>
    <x v="6"/>
    <s v="Hira Ashraf"/>
    <n v="54"/>
    <x v="0"/>
    <x v="1"/>
    <x v="139"/>
    <d v="2023-05-07T00:00:00"/>
    <n v="-28"/>
    <x v="5"/>
    <n v="56886"/>
    <x v="1"/>
    <x v="5"/>
    <n v="149"/>
    <n v="70"/>
    <n v="32438050634"/>
    <x v="2"/>
    <x v="2"/>
  </r>
  <r>
    <n v="1768"/>
    <x v="3"/>
    <s v="Mahnoor Shah"/>
    <n v="93"/>
    <x v="0"/>
    <x v="0"/>
    <x v="260"/>
    <d v="2023-11-02T00:00:00"/>
    <n v="273"/>
    <x v="3"/>
    <n v="212094"/>
    <x v="0"/>
    <x v="2"/>
    <n v="144"/>
    <n v="88"/>
    <n v="37956688521"/>
    <x v="0"/>
    <x v="0"/>
  </r>
  <r>
    <n v="1769"/>
    <x v="11"/>
    <s v="Junaid Mughal"/>
    <n v="16"/>
    <x v="1"/>
    <x v="1"/>
    <x v="103"/>
    <d v="2023-04-21T00:00:00"/>
    <n v="-29"/>
    <x v="5"/>
    <n v="300658"/>
    <x v="1"/>
    <x v="0"/>
    <n v="145"/>
    <n v="77"/>
    <n v="31356944521"/>
    <x v="0"/>
    <x v="0"/>
  </r>
  <r>
    <n v="1770"/>
    <x v="1"/>
    <s v="Saad Hashmi"/>
    <n v="60"/>
    <x v="0"/>
    <x v="1"/>
    <x v="149"/>
    <d v="2023-10-21T00:00:00"/>
    <n v="48"/>
    <x v="5"/>
    <n v="128536"/>
    <x v="1"/>
    <x v="0"/>
    <n v="169"/>
    <n v="84"/>
    <n v="39375027845"/>
    <x v="0"/>
    <x v="0"/>
  </r>
  <r>
    <n v="1771"/>
    <x v="0"/>
    <s v="Usman Chaudhry"/>
    <n v="60"/>
    <x v="0"/>
    <x v="0"/>
    <x v="82"/>
    <d v="2023-03-19T00:00:00"/>
    <n v="64"/>
    <x v="3"/>
    <n v="178466"/>
    <x v="1"/>
    <x v="6"/>
    <n v="184"/>
    <n v="40"/>
    <n v="31126727398"/>
    <x v="2"/>
    <x v="2"/>
  </r>
  <r>
    <n v="1772"/>
    <x v="14"/>
    <s v="Maryam Malik"/>
    <n v="13"/>
    <x v="1"/>
    <x v="1"/>
    <x v="166"/>
    <d v="2023-12-16T00:00:00"/>
    <n v="141"/>
    <x v="4"/>
    <n v="86358"/>
    <x v="1"/>
    <x v="7"/>
    <n v="175"/>
    <n v="43"/>
    <n v="37309370265"/>
    <x v="0"/>
    <x v="0"/>
  </r>
  <r>
    <n v="1773"/>
    <x v="14"/>
    <s v="Daniyal Hussain"/>
    <n v="75"/>
    <x v="0"/>
    <x v="1"/>
    <x v="206"/>
    <d v="2023-06-26T00:00:00"/>
    <n v="-64"/>
    <x v="5"/>
    <n v="52059"/>
    <x v="1"/>
    <x v="5"/>
    <n v="180"/>
    <n v="82"/>
    <n v="33428061044"/>
    <x v="0"/>
    <x v="0"/>
  </r>
  <r>
    <n v="1774"/>
    <x v="0"/>
    <s v="Hassan Malik"/>
    <n v="53"/>
    <x v="0"/>
    <x v="0"/>
    <x v="55"/>
    <d v="2023-05-27T00:00:00"/>
    <n v="101"/>
    <x v="2"/>
    <n v="400437"/>
    <x v="1"/>
    <x v="3"/>
    <n v="198"/>
    <n v="62"/>
    <n v="37879640972"/>
    <x v="0"/>
    <x v="0"/>
  </r>
  <r>
    <n v="1775"/>
    <x v="5"/>
    <s v="Saad Hussain"/>
    <n v="17"/>
    <x v="1"/>
    <x v="1"/>
    <x v="38"/>
    <d v="2023-05-25T00:00:00"/>
    <n v="3"/>
    <x v="1"/>
    <n v="308152"/>
    <x v="0"/>
    <x v="2"/>
    <n v="148"/>
    <n v="106"/>
    <n v="33957337754"/>
    <x v="2"/>
    <x v="2"/>
  </r>
  <r>
    <n v="1776"/>
    <x v="14"/>
    <s v="Asad Chaudhry"/>
    <n v="79"/>
    <x v="0"/>
    <x v="0"/>
    <x v="114"/>
    <d v="2023-08-13T00:00:00"/>
    <n v="-111"/>
    <x v="3"/>
    <n v="237124"/>
    <x v="0"/>
    <x v="7"/>
    <n v="196"/>
    <n v="82"/>
    <n v="36456072587"/>
    <x v="2"/>
    <x v="2"/>
  </r>
  <r>
    <n v="1777"/>
    <x v="9"/>
    <s v="Noman Ashraf"/>
    <n v="59"/>
    <x v="0"/>
    <x v="1"/>
    <x v="175"/>
    <d v="2023-12-12T00:00:00"/>
    <n v="175"/>
    <x v="4"/>
    <n v="121481"/>
    <x v="0"/>
    <x v="5"/>
    <n v="177"/>
    <n v="60"/>
    <n v="34440412975"/>
    <x v="0"/>
    <x v="0"/>
  </r>
  <r>
    <n v="1778"/>
    <x v="3"/>
    <s v="Rabia Tariq"/>
    <n v="55"/>
    <x v="0"/>
    <x v="0"/>
    <x v="191"/>
    <d v="2023-09-02T00:00:00"/>
    <n v="235"/>
    <x v="5"/>
    <n v="409690"/>
    <x v="1"/>
    <x v="1"/>
    <n v="180"/>
    <n v="53"/>
    <n v="35212387869"/>
    <x v="3"/>
    <x v="3"/>
  </r>
  <r>
    <n v="1779"/>
    <x v="3"/>
    <s v="Sana Syed"/>
    <n v="22"/>
    <x v="3"/>
    <x v="0"/>
    <x v="21"/>
    <d v="2023-12-04T00:00:00"/>
    <n v="185"/>
    <x v="4"/>
    <n v="142148"/>
    <x v="0"/>
    <x v="1"/>
    <n v="143"/>
    <n v="62"/>
    <n v="38238885616"/>
    <x v="0"/>
    <x v="0"/>
  </r>
  <r>
    <n v="1780"/>
    <x v="9"/>
    <s v="Daniyal Khan"/>
    <n v="30"/>
    <x v="3"/>
    <x v="1"/>
    <x v="47"/>
    <d v="2023-12-22T00:00:00"/>
    <n v="261"/>
    <x v="2"/>
    <n v="302497"/>
    <x v="1"/>
    <x v="1"/>
    <n v="149"/>
    <n v="67"/>
    <n v="34583963142"/>
    <x v="2"/>
    <x v="2"/>
  </r>
  <r>
    <n v="1781"/>
    <x v="0"/>
    <s v="Erum Raja"/>
    <n v="33"/>
    <x v="2"/>
    <x v="1"/>
    <x v="168"/>
    <d v="2023-11-16T00:00:00"/>
    <n v="138"/>
    <x v="2"/>
    <n v="110698"/>
    <x v="1"/>
    <x v="7"/>
    <n v="183"/>
    <n v="55"/>
    <n v="35647631571"/>
    <x v="3"/>
    <x v="3"/>
  </r>
  <r>
    <n v="1782"/>
    <x v="12"/>
    <s v="Sara Hussain"/>
    <n v="92"/>
    <x v="0"/>
    <x v="1"/>
    <x v="162"/>
    <d v="2023-08-15T00:00:00"/>
    <n v="106"/>
    <x v="5"/>
    <n v="253468"/>
    <x v="1"/>
    <x v="0"/>
    <n v="146"/>
    <n v="70"/>
    <n v="34361075004"/>
    <x v="2"/>
    <x v="2"/>
  </r>
  <r>
    <n v="1783"/>
    <x v="6"/>
    <s v="Noman Niazi"/>
    <n v="25"/>
    <x v="3"/>
    <x v="0"/>
    <x v="170"/>
    <d v="2023-11-16T00:00:00"/>
    <n v="83"/>
    <x v="5"/>
    <n v="58001"/>
    <x v="0"/>
    <x v="1"/>
    <n v="160"/>
    <n v="93"/>
    <n v="36346606219"/>
    <x v="6"/>
    <x v="1"/>
  </r>
  <r>
    <n v="1784"/>
    <x v="10"/>
    <s v="Aisha Tariq"/>
    <n v="65"/>
    <x v="0"/>
    <x v="0"/>
    <x v="29"/>
    <d v="2023-06-22T00:00:00"/>
    <n v="-18"/>
    <x v="5"/>
    <n v="338826"/>
    <x v="1"/>
    <x v="5"/>
    <n v="144"/>
    <n v="90"/>
    <n v="34509329693"/>
    <x v="2"/>
    <x v="2"/>
  </r>
  <r>
    <n v="1785"/>
    <x v="6"/>
    <s v="Mahnoor Gilani"/>
    <n v="23"/>
    <x v="3"/>
    <x v="1"/>
    <x v="75"/>
    <d v="2023-07-13T00:00:00"/>
    <n v="-151"/>
    <x v="5"/>
    <n v="103915"/>
    <x v="1"/>
    <x v="4"/>
    <n v="151"/>
    <n v="74"/>
    <n v="34912181433"/>
    <x v="0"/>
    <x v="0"/>
  </r>
  <r>
    <n v="1786"/>
    <x v="5"/>
    <s v="Ali Sheikh"/>
    <n v="13"/>
    <x v="1"/>
    <x v="0"/>
    <x v="4"/>
    <d v="2023-10-17T00:00:00"/>
    <n v="-103"/>
    <x v="5"/>
    <n v="183666"/>
    <x v="1"/>
    <x v="1"/>
    <n v="180"/>
    <n v="50"/>
    <n v="37625127947"/>
    <x v="1"/>
    <x v="1"/>
  </r>
  <r>
    <n v="1787"/>
    <x v="13"/>
    <s v="Noman Butt"/>
    <n v="29"/>
    <x v="3"/>
    <x v="1"/>
    <x v="97"/>
    <d v="2023-09-23T00:00:00"/>
    <n v="50"/>
    <x v="4"/>
    <n v="9383"/>
    <x v="0"/>
    <x v="1"/>
    <n v="154"/>
    <n v="113"/>
    <n v="38745917581"/>
    <x v="0"/>
    <x v="0"/>
  </r>
  <r>
    <n v="1788"/>
    <x v="12"/>
    <s v="Daniyal Shah"/>
    <n v="51"/>
    <x v="0"/>
    <x v="1"/>
    <x v="111"/>
    <d v="2023-10-02T00:00:00"/>
    <n v="-174"/>
    <x v="3"/>
    <n v="353763"/>
    <x v="1"/>
    <x v="3"/>
    <n v="156"/>
    <n v="97"/>
    <n v="32372939631"/>
    <x v="0"/>
    <x v="1"/>
  </r>
  <r>
    <n v="1789"/>
    <x v="2"/>
    <s v="Saad Gilani"/>
    <n v="45"/>
    <x v="2"/>
    <x v="0"/>
    <x v="168"/>
    <d v="2023-10-01T00:00:00"/>
    <n v="-92"/>
    <x v="5"/>
    <n v="470072"/>
    <x v="1"/>
    <x v="5"/>
    <n v="146"/>
    <n v="47"/>
    <n v="36280396039"/>
    <x v="0"/>
    <x v="0"/>
  </r>
  <r>
    <n v="1790"/>
    <x v="10"/>
    <s v="Sara Abbasi"/>
    <n v="83"/>
    <x v="0"/>
    <x v="0"/>
    <x v="187"/>
    <d v="2023-08-26T00:00:00"/>
    <n v="-218"/>
    <x v="1"/>
    <n v="158393"/>
    <x v="0"/>
    <x v="7"/>
    <n v="178"/>
    <n v="110"/>
    <n v="34596639843"/>
    <x v="0"/>
    <x v="0"/>
  </r>
  <r>
    <n v="1791"/>
    <x v="1"/>
    <s v="Iqra Farooqi"/>
    <n v="51"/>
    <x v="0"/>
    <x v="0"/>
    <x v="191"/>
    <d v="2023-12-08T00:00:00"/>
    <n v="332"/>
    <x v="5"/>
    <n v="363898"/>
    <x v="1"/>
    <x v="3"/>
    <n v="167"/>
    <n v="46"/>
    <n v="36213350117"/>
    <x v="4"/>
    <x v="1"/>
  </r>
  <r>
    <n v="1792"/>
    <x v="1"/>
    <s v="Hira Qureshi"/>
    <n v="15"/>
    <x v="1"/>
    <x v="1"/>
    <x v="226"/>
    <d v="2023-09-09T00:00:00"/>
    <n v="-4"/>
    <x v="0"/>
    <n v="378867"/>
    <x v="1"/>
    <x v="1"/>
    <n v="149"/>
    <n v="64"/>
    <n v="31808137002"/>
    <x v="2"/>
    <x v="2"/>
  </r>
  <r>
    <n v="1793"/>
    <x v="7"/>
    <s v="Saad Niazi"/>
    <n v="5"/>
    <x v="4"/>
    <x v="1"/>
    <x v="64"/>
    <d v="2023-09-23T00:00:00"/>
    <n v="-17"/>
    <x v="3"/>
    <n v="172378"/>
    <x v="1"/>
    <x v="7"/>
    <n v="176"/>
    <n v="67"/>
    <n v="37028232806"/>
    <x v="0"/>
    <x v="0"/>
  </r>
  <r>
    <n v="1794"/>
    <x v="3"/>
    <s v="Junaid Ansari"/>
    <n v="90"/>
    <x v="0"/>
    <x v="1"/>
    <x v="36"/>
    <d v="2023-04-11T00:00:00"/>
    <n v="59"/>
    <x v="3"/>
    <n v="366087"/>
    <x v="0"/>
    <x v="0"/>
    <n v="173"/>
    <n v="40"/>
    <n v="33159484013"/>
    <x v="0"/>
    <x v="0"/>
  </r>
  <r>
    <n v="1795"/>
    <x v="2"/>
    <s v="Bushra Chaudhry"/>
    <n v="17"/>
    <x v="1"/>
    <x v="1"/>
    <x v="59"/>
    <d v="2023-07-03T00:00:00"/>
    <n v="-72"/>
    <x v="3"/>
    <n v="77790"/>
    <x v="0"/>
    <x v="5"/>
    <n v="140"/>
    <n v="81"/>
    <n v="35272559502"/>
    <x v="3"/>
    <x v="3"/>
  </r>
  <r>
    <n v="1796"/>
    <x v="8"/>
    <s v="Maryam Ansari"/>
    <n v="91"/>
    <x v="0"/>
    <x v="1"/>
    <x v="90"/>
    <d v="2023-08-05T00:00:00"/>
    <n v="-166"/>
    <x v="4"/>
    <n v="344144"/>
    <x v="0"/>
    <x v="0"/>
    <n v="140"/>
    <n v="120"/>
    <n v="32696404547"/>
    <x v="0"/>
    <x v="0"/>
  </r>
  <r>
    <n v="1797"/>
    <x v="13"/>
    <s v="Amina Abbasi"/>
    <n v="53"/>
    <x v="0"/>
    <x v="0"/>
    <x v="9"/>
    <d v="2023-04-06T00:00:00"/>
    <n v="25"/>
    <x v="3"/>
    <n v="230262"/>
    <x v="1"/>
    <x v="5"/>
    <n v="171"/>
    <n v="68"/>
    <n v="32290583297"/>
    <x v="3"/>
    <x v="1"/>
  </r>
  <r>
    <n v="1798"/>
    <x v="8"/>
    <s v="Saad Raja"/>
    <n v="85"/>
    <x v="0"/>
    <x v="1"/>
    <x v="147"/>
    <d v="2023-11-16T00:00:00"/>
    <n v="189"/>
    <x v="4"/>
    <n v="73324"/>
    <x v="0"/>
    <x v="0"/>
    <n v="184"/>
    <n v="114"/>
    <n v="36767251447"/>
    <x v="2"/>
    <x v="2"/>
  </r>
  <r>
    <n v="1799"/>
    <x v="6"/>
    <s v="Fatima Farooqi"/>
    <n v="33"/>
    <x v="2"/>
    <x v="0"/>
    <x v="64"/>
    <d v="2023-12-20T00:00:00"/>
    <n v="105"/>
    <x v="3"/>
    <n v="460981"/>
    <x v="0"/>
    <x v="3"/>
    <n v="184"/>
    <n v="61"/>
    <n v="38759617586"/>
    <x v="5"/>
    <x v="1"/>
  </r>
  <r>
    <n v="1800"/>
    <x v="7"/>
    <s v="Sara Mughal"/>
    <n v="24"/>
    <x v="3"/>
    <x v="0"/>
    <x v="142"/>
    <d v="2023-11-23T00:00:00"/>
    <n v="-68"/>
    <x v="4"/>
    <n v="172766"/>
    <x v="1"/>
    <x v="4"/>
    <n v="163"/>
    <n v="89"/>
    <n v="32692029890"/>
    <x v="2"/>
    <x v="2"/>
  </r>
  <r>
    <n v="1801"/>
    <x v="13"/>
    <s v="Usman Butt"/>
    <n v="55"/>
    <x v="0"/>
    <x v="0"/>
    <x v="103"/>
    <d v="2023-11-16T00:00:00"/>
    <n v="238"/>
    <x v="2"/>
    <n v="333538"/>
    <x v="1"/>
    <x v="5"/>
    <n v="181"/>
    <n v="91"/>
    <n v="35498996195"/>
    <x v="2"/>
    <x v="2"/>
  </r>
  <r>
    <n v="1802"/>
    <x v="12"/>
    <s v="Rabia Malik"/>
    <n v="73"/>
    <x v="0"/>
    <x v="0"/>
    <x v="275"/>
    <d v="2023-11-22T00:00:00"/>
    <n v="-107"/>
    <x v="1"/>
    <n v="122032"/>
    <x v="1"/>
    <x v="1"/>
    <n v="143"/>
    <n v="66"/>
    <n v="35033000677"/>
    <x v="3"/>
    <x v="3"/>
  </r>
  <r>
    <n v="1803"/>
    <x v="8"/>
    <s v="Maryam Tariq"/>
    <n v="17"/>
    <x v="1"/>
    <x v="1"/>
    <x v="166"/>
    <d v="2023-12-03T00:00:00"/>
    <n v="128"/>
    <x v="4"/>
    <n v="146047"/>
    <x v="1"/>
    <x v="3"/>
    <n v="199"/>
    <n v="114"/>
    <n v="32646602242"/>
    <x v="3"/>
    <x v="3"/>
  </r>
  <r>
    <n v="1804"/>
    <x v="4"/>
    <s v="Asad Khan"/>
    <n v="100"/>
    <x v="0"/>
    <x v="1"/>
    <x v="134"/>
    <d v="2023-08-04T00:00:00"/>
    <n v="-79"/>
    <x v="4"/>
    <n v="464066"/>
    <x v="1"/>
    <x v="4"/>
    <n v="159"/>
    <n v="47"/>
    <n v="35266471047"/>
    <x v="7"/>
    <x v="1"/>
  </r>
  <r>
    <n v="1805"/>
    <x v="12"/>
    <s v="Ahmed Hashmi"/>
    <n v="83"/>
    <x v="0"/>
    <x v="1"/>
    <x v="76"/>
    <d v="2023-05-14T00:00:00"/>
    <n v="-113"/>
    <x v="5"/>
    <n v="325782"/>
    <x v="0"/>
    <x v="6"/>
    <n v="198"/>
    <n v="45"/>
    <n v="37442223533"/>
    <x v="3"/>
    <x v="3"/>
  </r>
  <r>
    <n v="1806"/>
    <x v="1"/>
    <s v="Saad Syed"/>
    <n v="19"/>
    <x v="3"/>
    <x v="1"/>
    <x v="237"/>
    <d v="2023-09-22T00:00:00"/>
    <n v="-209"/>
    <x v="2"/>
    <n v="330474"/>
    <x v="1"/>
    <x v="5"/>
    <n v="191"/>
    <n v="76"/>
    <n v="37239000188"/>
    <x v="6"/>
    <x v="1"/>
  </r>
  <r>
    <n v="1807"/>
    <x v="11"/>
    <s v="Junaid Rehman"/>
    <n v="42"/>
    <x v="2"/>
    <x v="1"/>
    <x v="131"/>
    <d v="2023-07-15T00:00:00"/>
    <n v="171"/>
    <x v="5"/>
    <n v="69544"/>
    <x v="1"/>
    <x v="6"/>
    <n v="199"/>
    <n v="82"/>
    <n v="36157884911"/>
    <x v="2"/>
    <x v="2"/>
  </r>
  <r>
    <n v="1808"/>
    <x v="13"/>
    <s v="Sadia Abbasi"/>
    <n v="45"/>
    <x v="2"/>
    <x v="1"/>
    <x v="98"/>
    <d v="2023-08-08T00:00:00"/>
    <n v="45"/>
    <x v="5"/>
    <n v="177919"/>
    <x v="0"/>
    <x v="5"/>
    <n v="184"/>
    <n v="61"/>
    <n v="35851505393"/>
    <x v="7"/>
    <x v="1"/>
  </r>
  <r>
    <n v="1809"/>
    <x v="13"/>
    <s v="Hassan Gilani"/>
    <n v="64"/>
    <x v="0"/>
    <x v="1"/>
    <x v="44"/>
    <d v="2023-02-01T00:00:00"/>
    <n v="-8"/>
    <x v="2"/>
    <n v="263874"/>
    <x v="0"/>
    <x v="2"/>
    <n v="166"/>
    <n v="67"/>
    <n v="39419095478"/>
    <x v="3"/>
    <x v="3"/>
  </r>
  <r>
    <n v="1810"/>
    <x v="3"/>
    <s v="Ibrahim Rizvi"/>
    <n v="15"/>
    <x v="1"/>
    <x v="0"/>
    <x v="105"/>
    <d v="2023-04-24T00:00:00"/>
    <n v="-62"/>
    <x v="3"/>
    <n v="346874"/>
    <x v="0"/>
    <x v="4"/>
    <n v="158"/>
    <n v="107"/>
    <n v="31356897002"/>
    <x v="2"/>
    <x v="2"/>
  </r>
  <r>
    <n v="1811"/>
    <x v="6"/>
    <s v="Daniyal Ansari"/>
    <n v="26"/>
    <x v="3"/>
    <x v="1"/>
    <x v="259"/>
    <d v="2023-07-21T00:00:00"/>
    <n v="32"/>
    <x v="4"/>
    <n v="499393"/>
    <x v="1"/>
    <x v="1"/>
    <n v="164"/>
    <n v="92"/>
    <n v="35702593674"/>
    <x v="2"/>
    <x v="2"/>
  </r>
  <r>
    <n v="1812"/>
    <x v="9"/>
    <s v="Hira Qureshi"/>
    <n v="82"/>
    <x v="0"/>
    <x v="1"/>
    <x v="264"/>
    <d v="2023-09-20T00:00:00"/>
    <n v="75"/>
    <x v="5"/>
    <n v="124611"/>
    <x v="1"/>
    <x v="6"/>
    <n v="176"/>
    <n v="68"/>
    <n v="38005109921"/>
    <x v="1"/>
    <x v="1"/>
  </r>
  <r>
    <n v="1813"/>
    <x v="3"/>
    <s v="Maryam Malik"/>
    <n v="96"/>
    <x v="0"/>
    <x v="0"/>
    <x v="75"/>
    <d v="2023-09-15T00:00:00"/>
    <n v="215"/>
    <x v="5"/>
    <n v="40591"/>
    <x v="0"/>
    <x v="0"/>
    <n v="175"/>
    <n v="84"/>
    <n v="37909069864"/>
    <x v="3"/>
    <x v="1"/>
  </r>
  <r>
    <n v="1814"/>
    <x v="11"/>
    <s v="Amina Butt"/>
    <n v="82"/>
    <x v="0"/>
    <x v="0"/>
    <x v="217"/>
    <d v="2023-09-24T00:00:00"/>
    <n v="-199"/>
    <x v="2"/>
    <n v="57195"/>
    <x v="1"/>
    <x v="6"/>
    <n v="146"/>
    <n v="62"/>
    <n v="37455621527"/>
    <x v="0"/>
    <x v="0"/>
  </r>
  <r>
    <n v="1815"/>
    <x v="1"/>
    <s v="Maryam Mughal"/>
    <n v="97"/>
    <x v="0"/>
    <x v="0"/>
    <x v="77"/>
    <d v="2023-03-20T00:00:00"/>
    <n v="-63"/>
    <x v="3"/>
    <n v="375471"/>
    <x v="0"/>
    <x v="0"/>
    <n v="173"/>
    <n v="80"/>
    <n v="33583998928"/>
    <x v="2"/>
    <x v="2"/>
  </r>
  <r>
    <n v="1816"/>
    <x v="12"/>
    <s v="Amina Farooqi"/>
    <n v="99"/>
    <x v="0"/>
    <x v="1"/>
    <x v="0"/>
    <d v="2023-08-20T00:00:00"/>
    <n v="-148"/>
    <x v="1"/>
    <n v="485227"/>
    <x v="1"/>
    <x v="0"/>
    <n v="148"/>
    <n v="56"/>
    <n v="35889855052"/>
    <x v="2"/>
    <x v="1"/>
  </r>
  <r>
    <n v="1817"/>
    <x v="11"/>
    <s v="Bushra Kazmi"/>
    <n v="25"/>
    <x v="3"/>
    <x v="1"/>
    <x v="99"/>
    <d v="2023-11-02T00:00:00"/>
    <n v="170"/>
    <x v="1"/>
    <n v="229905"/>
    <x v="1"/>
    <x v="3"/>
    <n v="193"/>
    <n v="45"/>
    <n v="31386914100"/>
    <x v="3"/>
    <x v="3"/>
  </r>
  <r>
    <n v="1818"/>
    <x v="10"/>
    <s v="Sara Abbasi"/>
    <n v="74"/>
    <x v="0"/>
    <x v="0"/>
    <x v="147"/>
    <d v="2023-12-28T00:00:00"/>
    <n v="-231"/>
    <x v="1"/>
    <n v="244443"/>
    <x v="0"/>
    <x v="4"/>
    <n v="188"/>
    <n v="118"/>
    <n v="39495109195"/>
    <x v="4"/>
    <x v="1"/>
  </r>
  <r>
    <n v="1819"/>
    <x v="11"/>
    <s v="Noman Kazmi"/>
    <n v="14"/>
    <x v="1"/>
    <x v="1"/>
    <x v="18"/>
    <d v="2023-07-05T00:00:00"/>
    <n v="20"/>
    <x v="0"/>
    <n v="290380"/>
    <x v="1"/>
    <x v="3"/>
    <n v="182"/>
    <n v="53"/>
    <n v="36174811599"/>
    <x v="0"/>
    <x v="0"/>
  </r>
  <r>
    <n v="1820"/>
    <x v="1"/>
    <s v="Sadia Hussain"/>
    <n v="82"/>
    <x v="0"/>
    <x v="1"/>
    <x v="69"/>
    <d v="2023-05-16T00:00:00"/>
    <n v="44"/>
    <x v="5"/>
    <n v="366172"/>
    <x v="0"/>
    <x v="7"/>
    <n v="142"/>
    <n v="81"/>
    <n v="37764056327"/>
    <x v="3"/>
    <x v="3"/>
  </r>
  <r>
    <n v="1821"/>
    <x v="3"/>
    <s v="Khadija Syed"/>
    <n v="41"/>
    <x v="2"/>
    <x v="0"/>
    <x v="33"/>
    <d v="2023-12-24T00:00:00"/>
    <n v="-321"/>
    <x v="1"/>
    <n v="292748"/>
    <x v="1"/>
    <x v="4"/>
    <n v="144"/>
    <n v="80"/>
    <n v="37660896522"/>
    <x v="1"/>
    <x v="1"/>
  </r>
  <r>
    <n v="1822"/>
    <x v="3"/>
    <s v="Sadia Qureshi"/>
    <n v="80"/>
    <x v="0"/>
    <x v="1"/>
    <x v="296"/>
    <d v="2023-11-01T00:00:00"/>
    <n v="4"/>
    <x v="0"/>
    <n v="195382"/>
    <x v="1"/>
    <x v="0"/>
    <n v="175"/>
    <n v="41"/>
    <n v="34730001742"/>
    <x v="1"/>
    <x v="1"/>
  </r>
  <r>
    <n v="1823"/>
    <x v="3"/>
    <s v="Aisha Tariq"/>
    <n v="16"/>
    <x v="1"/>
    <x v="0"/>
    <x v="148"/>
    <d v="2023-04-21T00:00:00"/>
    <n v="-7"/>
    <x v="5"/>
    <n v="387137"/>
    <x v="0"/>
    <x v="5"/>
    <n v="150"/>
    <n v="97"/>
    <n v="36290352101"/>
    <x v="0"/>
    <x v="0"/>
  </r>
  <r>
    <n v="1824"/>
    <x v="1"/>
    <s v="Usman Shah"/>
    <n v="75"/>
    <x v="0"/>
    <x v="1"/>
    <x v="176"/>
    <d v="2023-09-13T00:00:00"/>
    <n v="102"/>
    <x v="3"/>
    <n v="226451"/>
    <x v="0"/>
    <x v="5"/>
    <n v="147"/>
    <n v="74"/>
    <n v="33919933987"/>
    <x v="0"/>
    <x v="0"/>
  </r>
  <r>
    <n v="1825"/>
    <x v="12"/>
    <s v="Asad Rizvi"/>
    <n v="69"/>
    <x v="0"/>
    <x v="1"/>
    <x v="282"/>
    <d v="2023-11-01T00:00:00"/>
    <n v="-72"/>
    <x v="0"/>
    <n v="13140"/>
    <x v="0"/>
    <x v="0"/>
    <n v="199"/>
    <n v="78"/>
    <n v="38997446071"/>
    <x v="0"/>
    <x v="0"/>
  </r>
  <r>
    <n v="1826"/>
    <x v="3"/>
    <s v="Ahmed Rehman"/>
    <n v="61"/>
    <x v="0"/>
    <x v="1"/>
    <x v="193"/>
    <d v="2023-08-26T00:00:00"/>
    <n v="71"/>
    <x v="0"/>
    <n v="429090"/>
    <x v="0"/>
    <x v="1"/>
    <n v="167"/>
    <n v="92"/>
    <n v="33964943731"/>
    <x v="0"/>
    <x v="0"/>
  </r>
  <r>
    <n v="1827"/>
    <x v="11"/>
    <s v="Khadija Siddiqui"/>
    <n v="58"/>
    <x v="0"/>
    <x v="1"/>
    <x v="158"/>
    <d v="2023-10-03T00:00:00"/>
    <n v="-190"/>
    <x v="5"/>
    <n v="175876"/>
    <x v="1"/>
    <x v="2"/>
    <n v="156"/>
    <n v="89"/>
    <n v="31012367366"/>
    <x v="0"/>
    <x v="0"/>
  </r>
  <r>
    <n v="1828"/>
    <x v="7"/>
    <s v="Sana Butt"/>
    <n v="58"/>
    <x v="0"/>
    <x v="1"/>
    <x v="79"/>
    <d v="2023-11-28T00:00:00"/>
    <n v="326"/>
    <x v="1"/>
    <n v="292369"/>
    <x v="1"/>
    <x v="0"/>
    <n v="194"/>
    <n v="87"/>
    <n v="37948922132"/>
    <x v="5"/>
    <x v="1"/>
  </r>
  <r>
    <n v="1829"/>
    <x v="1"/>
    <s v="Hira Jafri"/>
    <n v="3"/>
    <x v="4"/>
    <x v="0"/>
    <x v="95"/>
    <d v="2023-09-17T00:00:00"/>
    <n v="64"/>
    <x v="2"/>
    <n v="208322"/>
    <x v="0"/>
    <x v="2"/>
    <n v="143"/>
    <n v="101"/>
    <n v="39737865811"/>
    <x v="2"/>
    <x v="2"/>
  </r>
  <r>
    <n v="1830"/>
    <x v="3"/>
    <s v="Usman Kazmi"/>
    <n v="25"/>
    <x v="3"/>
    <x v="1"/>
    <x v="39"/>
    <d v="2023-07-17T00:00:00"/>
    <n v="-125"/>
    <x v="1"/>
    <n v="229057"/>
    <x v="1"/>
    <x v="6"/>
    <n v="175"/>
    <n v="61"/>
    <n v="31937059429"/>
    <x v="2"/>
    <x v="2"/>
  </r>
  <r>
    <n v="1831"/>
    <x v="0"/>
    <s v="Ahmed Mughal"/>
    <n v="74"/>
    <x v="0"/>
    <x v="0"/>
    <x v="216"/>
    <d v="2023-08-02T00:00:00"/>
    <n v="91"/>
    <x v="0"/>
    <n v="222578"/>
    <x v="0"/>
    <x v="6"/>
    <n v="147"/>
    <n v="49"/>
    <n v="31617468208"/>
    <x v="3"/>
    <x v="3"/>
  </r>
  <r>
    <n v="1832"/>
    <x v="11"/>
    <s v="Junaid Gilani"/>
    <n v="56"/>
    <x v="0"/>
    <x v="0"/>
    <x v="86"/>
    <d v="2023-03-20T00:00:00"/>
    <n v="77"/>
    <x v="3"/>
    <n v="46103"/>
    <x v="1"/>
    <x v="4"/>
    <n v="189"/>
    <n v="75"/>
    <n v="36877517386"/>
    <x v="1"/>
    <x v="1"/>
  </r>
  <r>
    <n v="1833"/>
    <x v="14"/>
    <s v="Fatima Ashraf"/>
    <n v="100"/>
    <x v="0"/>
    <x v="0"/>
    <x v="84"/>
    <d v="2023-02-02T00:00:00"/>
    <n v="24"/>
    <x v="3"/>
    <n v="11820"/>
    <x v="1"/>
    <x v="2"/>
    <n v="149"/>
    <n v="108"/>
    <n v="31880652429"/>
    <x v="0"/>
    <x v="0"/>
  </r>
  <r>
    <n v="1834"/>
    <x v="5"/>
    <s v="Mahnoor Siddiqui"/>
    <n v="84"/>
    <x v="0"/>
    <x v="0"/>
    <x v="99"/>
    <d v="2023-11-07T00:00:00"/>
    <n v="-175"/>
    <x v="5"/>
    <n v="89113"/>
    <x v="0"/>
    <x v="1"/>
    <n v="190"/>
    <n v="79"/>
    <n v="39540763601"/>
    <x v="2"/>
    <x v="2"/>
  </r>
  <r>
    <n v="1835"/>
    <x v="3"/>
    <s v="Bushra Mughal"/>
    <n v="35"/>
    <x v="2"/>
    <x v="1"/>
    <x v="131"/>
    <d v="2023-03-16T00:00:00"/>
    <n v="50"/>
    <x v="2"/>
    <n v="5516"/>
    <x v="0"/>
    <x v="2"/>
    <n v="175"/>
    <n v="73"/>
    <n v="38248782778"/>
    <x v="2"/>
    <x v="2"/>
  </r>
  <r>
    <n v="1836"/>
    <x v="11"/>
    <s v="Rabia Sheikh"/>
    <n v="77"/>
    <x v="0"/>
    <x v="0"/>
    <x v="170"/>
    <d v="2023-11-18T00:00:00"/>
    <n v="-85"/>
    <x v="2"/>
    <n v="328059"/>
    <x v="1"/>
    <x v="0"/>
    <n v="179"/>
    <n v="75"/>
    <n v="32495784274"/>
    <x v="0"/>
    <x v="1"/>
  </r>
  <r>
    <n v="1837"/>
    <x v="12"/>
    <s v="Ali Farooqi"/>
    <n v="11"/>
    <x v="4"/>
    <x v="1"/>
    <x v="283"/>
    <d v="2023-12-28T00:00:00"/>
    <n v="-56"/>
    <x v="3"/>
    <n v="118631"/>
    <x v="0"/>
    <x v="2"/>
    <n v="197"/>
    <n v="40"/>
    <n v="31905149880"/>
    <x v="0"/>
    <x v="1"/>
  </r>
  <r>
    <n v="1838"/>
    <x v="5"/>
    <s v="Amina Siddiqui"/>
    <n v="14"/>
    <x v="1"/>
    <x v="1"/>
    <x v="12"/>
    <d v="2023-11-03T00:00:00"/>
    <n v="-8"/>
    <x v="5"/>
    <n v="387451"/>
    <x v="0"/>
    <x v="2"/>
    <n v="195"/>
    <n v="80"/>
    <n v="34903247522"/>
    <x v="3"/>
    <x v="3"/>
  </r>
  <r>
    <n v="1839"/>
    <x v="1"/>
    <s v="Sara Khan"/>
    <n v="89"/>
    <x v="0"/>
    <x v="1"/>
    <x v="297"/>
    <d v="2023-12-05T00:00:00"/>
    <n v="-47"/>
    <x v="1"/>
    <n v="33433"/>
    <x v="0"/>
    <x v="1"/>
    <n v="200"/>
    <n v="75"/>
    <n v="37801698232"/>
    <x v="2"/>
    <x v="2"/>
  </r>
  <r>
    <n v="1840"/>
    <x v="10"/>
    <s v="Hira Ashraf"/>
    <n v="34"/>
    <x v="2"/>
    <x v="0"/>
    <x v="132"/>
    <d v="2023-12-15T00:00:00"/>
    <n v="266"/>
    <x v="3"/>
    <n v="44640"/>
    <x v="0"/>
    <x v="5"/>
    <n v="146"/>
    <n v="45"/>
    <n v="39116242964"/>
    <x v="3"/>
    <x v="3"/>
  </r>
  <r>
    <n v="1841"/>
    <x v="4"/>
    <s v="Mahnoor Rizvi"/>
    <n v="17"/>
    <x v="1"/>
    <x v="0"/>
    <x v="100"/>
    <d v="2023-06-04T00:00:00"/>
    <n v="98"/>
    <x v="3"/>
    <n v="197177"/>
    <x v="0"/>
    <x v="7"/>
    <n v="164"/>
    <n v="66"/>
    <n v="32742432774"/>
    <x v="0"/>
    <x v="0"/>
  </r>
  <r>
    <n v="1842"/>
    <x v="3"/>
    <s v="Hassan Zahid"/>
    <n v="74"/>
    <x v="0"/>
    <x v="1"/>
    <x v="106"/>
    <d v="2023-07-12T00:00:00"/>
    <n v="25"/>
    <x v="2"/>
    <n v="31028"/>
    <x v="1"/>
    <x v="7"/>
    <n v="174"/>
    <n v="80"/>
    <n v="36843305625"/>
    <x v="0"/>
    <x v="0"/>
  </r>
  <r>
    <n v="1843"/>
    <x v="4"/>
    <s v="Hassan Gilani"/>
    <n v="43"/>
    <x v="2"/>
    <x v="0"/>
    <x v="207"/>
    <d v="2023-08-05T00:00:00"/>
    <n v="95"/>
    <x v="2"/>
    <n v="7968"/>
    <x v="0"/>
    <x v="0"/>
    <n v="177"/>
    <n v="53"/>
    <n v="39729996167"/>
    <x v="2"/>
    <x v="2"/>
  </r>
  <r>
    <n v="1844"/>
    <x v="8"/>
    <s v="Rabia Mughal"/>
    <n v="32"/>
    <x v="2"/>
    <x v="0"/>
    <x v="92"/>
    <d v="2023-08-13T00:00:00"/>
    <n v="161"/>
    <x v="4"/>
    <n v="98316"/>
    <x v="1"/>
    <x v="5"/>
    <n v="173"/>
    <n v="65"/>
    <n v="31220781781"/>
    <x v="7"/>
    <x v="1"/>
  </r>
  <r>
    <n v="1845"/>
    <x v="3"/>
    <s v="Ahmed Hussain"/>
    <n v="18"/>
    <x v="1"/>
    <x v="1"/>
    <x v="82"/>
    <d v="2023-05-25T00:00:00"/>
    <n v="131"/>
    <x v="2"/>
    <n v="299113"/>
    <x v="1"/>
    <x v="4"/>
    <n v="195"/>
    <n v="82"/>
    <n v="35765851624"/>
    <x v="0"/>
    <x v="0"/>
  </r>
  <r>
    <n v="1846"/>
    <x v="12"/>
    <s v="Fatima Rehman"/>
    <n v="66"/>
    <x v="0"/>
    <x v="1"/>
    <x v="96"/>
    <d v="2023-05-16T00:00:00"/>
    <n v="59"/>
    <x v="1"/>
    <n v="455788"/>
    <x v="0"/>
    <x v="5"/>
    <n v="189"/>
    <n v="49"/>
    <n v="36852343978"/>
    <x v="3"/>
    <x v="3"/>
  </r>
  <r>
    <n v="1847"/>
    <x v="11"/>
    <s v="Sana Farooqi"/>
    <n v="30"/>
    <x v="3"/>
    <x v="0"/>
    <x v="192"/>
    <d v="2023-06-14T00:00:00"/>
    <n v="-146"/>
    <x v="3"/>
    <n v="58079"/>
    <x v="1"/>
    <x v="4"/>
    <n v="188"/>
    <n v="41"/>
    <n v="38672976544"/>
    <x v="2"/>
    <x v="1"/>
  </r>
  <r>
    <n v="1848"/>
    <x v="0"/>
    <s v="Maryam Chaudhry"/>
    <n v="84"/>
    <x v="0"/>
    <x v="0"/>
    <x v="42"/>
    <d v="2023-12-05T00:00:00"/>
    <n v="179"/>
    <x v="4"/>
    <n v="214070"/>
    <x v="0"/>
    <x v="0"/>
    <n v="150"/>
    <n v="100"/>
    <n v="31669320163"/>
    <x v="2"/>
    <x v="2"/>
  </r>
  <r>
    <n v="1849"/>
    <x v="14"/>
    <s v="Hira Abbasi"/>
    <n v="53"/>
    <x v="0"/>
    <x v="0"/>
    <x v="37"/>
    <d v="2023-09-15T00:00:00"/>
    <n v="-59"/>
    <x v="3"/>
    <n v="195599"/>
    <x v="1"/>
    <x v="1"/>
    <n v="162"/>
    <n v="102"/>
    <n v="39204930542"/>
    <x v="3"/>
    <x v="3"/>
  </r>
  <r>
    <n v="1850"/>
    <x v="9"/>
    <s v="Hassan Hashmi"/>
    <n v="66"/>
    <x v="0"/>
    <x v="1"/>
    <x v="46"/>
    <d v="2023-10-06T00:00:00"/>
    <n v="45"/>
    <x v="5"/>
    <n v="90180"/>
    <x v="1"/>
    <x v="7"/>
    <n v="172"/>
    <n v="51"/>
    <n v="35438992199"/>
    <x v="3"/>
    <x v="3"/>
  </r>
  <r>
    <n v="1851"/>
    <x v="13"/>
    <s v="Maryam Malik"/>
    <n v="74"/>
    <x v="0"/>
    <x v="1"/>
    <x v="103"/>
    <d v="2023-05-12T00:00:00"/>
    <n v="-50"/>
    <x v="5"/>
    <n v="17415"/>
    <x v="0"/>
    <x v="6"/>
    <n v="160"/>
    <n v="75"/>
    <n v="35171920802"/>
    <x v="2"/>
    <x v="1"/>
  </r>
  <r>
    <n v="1852"/>
    <x v="0"/>
    <s v="Ali Gilani"/>
    <n v="73"/>
    <x v="0"/>
    <x v="1"/>
    <x v="101"/>
    <d v="2023-04-24T00:00:00"/>
    <n v="40"/>
    <x v="2"/>
    <n v="229398"/>
    <x v="0"/>
    <x v="2"/>
    <n v="154"/>
    <n v="100"/>
    <n v="33192084375"/>
    <x v="2"/>
    <x v="2"/>
  </r>
  <r>
    <n v="1853"/>
    <x v="3"/>
    <s v="Fatima Mughal"/>
    <n v="55"/>
    <x v="0"/>
    <x v="1"/>
    <x v="200"/>
    <d v="2023-12-19T00:00:00"/>
    <n v="-169"/>
    <x v="5"/>
    <n v="449150"/>
    <x v="0"/>
    <x v="3"/>
    <n v="184"/>
    <n v="116"/>
    <n v="36572689868"/>
    <x v="3"/>
    <x v="1"/>
  </r>
  <r>
    <n v="1854"/>
    <x v="10"/>
    <s v="Rabia Rizvi"/>
    <n v="93"/>
    <x v="0"/>
    <x v="0"/>
    <x v="45"/>
    <d v="2023-09-27T00:00:00"/>
    <n v="258"/>
    <x v="1"/>
    <n v="128111"/>
    <x v="0"/>
    <x v="1"/>
    <n v="156"/>
    <n v="110"/>
    <n v="32975692730"/>
    <x v="2"/>
    <x v="2"/>
  </r>
  <r>
    <n v="1855"/>
    <x v="14"/>
    <s v="Erum Chaudhry"/>
    <n v="19"/>
    <x v="3"/>
    <x v="0"/>
    <x v="150"/>
    <d v="2023-09-24T00:00:00"/>
    <n v="195"/>
    <x v="5"/>
    <n v="386636"/>
    <x v="1"/>
    <x v="2"/>
    <n v="157"/>
    <n v="112"/>
    <n v="33362476143"/>
    <x v="2"/>
    <x v="2"/>
  </r>
  <r>
    <n v="1856"/>
    <x v="2"/>
    <s v="Sadia Butt"/>
    <n v="97"/>
    <x v="0"/>
    <x v="0"/>
    <x v="121"/>
    <d v="2023-11-08T00:00:00"/>
    <n v="-236"/>
    <x v="5"/>
    <n v="178290"/>
    <x v="0"/>
    <x v="0"/>
    <n v="183"/>
    <n v="55"/>
    <n v="37289939951"/>
    <x v="0"/>
    <x v="0"/>
  </r>
  <r>
    <n v="1857"/>
    <x v="2"/>
    <s v="Daniyal Malik"/>
    <n v="46"/>
    <x v="0"/>
    <x v="0"/>
    <x v="1"/>
    <d v="2023-10-05T00:00:00"/>
    <n v="-260"/>
    <x v="0"/>
    <n v="368997"/>
    <x v="0"/>
    <x v="3"/>
    <n v="185"/>
    <n v="89"/>
    <n v="35288550166"/>
    <x v="0"/>
    <x v="0"/>
  </r>
  <r>
    <n v="1858"/>
    <x v="1"/>
    <s v="Ahmed Qureshi"/>
    <n v="65"/>
    <x v="0"/>
    <x v="0"/>
    <x v="48"/>
    <d v="2023-05-12T00:00:00"/>
    <n v="110"/>
    <x v="2"/>
    <n v="274151"/>
    <x v="0"/>
    <x v="0"/>
    <n v="166"/>
    <n v="71"/>
    <n v="32541571749"/>
    <x v="4"/>
    <x v="1"/>
  </r>
  <r>
    <n v="1859"/>
    <x v="9"/>
    <s v="Sana Malik"/>
    <n v="67"/>
    <x v="0"/>
    <x v="1"/>
    <x v="262"/>
    <d v="2023-12-20T00:00:00"/>
    <n v="73"/>
    <x v="1"/>
    <n v="278201"/>
    <x v="0"/>
    <x v="0"/>
    <n v="165"/>
    <n v="40"/>
    <n v="37551458868"/>
    <x v="3"/>
    <x v="1"/>
  </r>
  <r>
    <n v="1860"/>
    <x v="4"/>
    <s v="Hira Sheikh"/>
    <n v="74"/>
    <x v="0"/>
    <x v="1"/>
    <x v="1"/>
    <d v="2023-11-05T00:00:00"/>
    <n v="-291"/>
    <x v="3"/>
    <n v="27789"/>
    <x v="1"/>
    <x v="6"/>
    <n v="180"/>
    <n v="94"/>
    <n v="31346092148"/>
    <x v="3"/>
    <x v="3"/>
  </r>
  <r>
    <n v="1861"/>
    <x v="2"/>
    <s v="Rabia Farooqi"/>
    <n v="60"/>
    <x v="0"/>
    <x v="1"/>
    <x v="135"/>
    <d v="2023-10-14T00:00:00"/>
    <n v="-194"/>
    <x v="2"/>
    <n v="452553"/>
    <x v="0"/>
    <x v="4"/>
    <n v="194"/>
    <n v="91"/>
    <n v="37629203734"/>
    <x v="3"/>
    <x v="3"/>
  </r>
  <r>
    <n v="1862"/>
    <x v="3"/>
    <s v="Sadia Rizvi"/>
    <n v="53"/>
    <x v="0"/>
    <x v="1"/>
    <x v="182"/>
    <d v="2023-12-20T00:00:00"/>
    <n v="140"/>
    <x v="5"/>
    <n v="220987"/>
    <x v="0"/>
    <x v="6"/>
    <n v="187"/>
    <n v="71"/>
    <n v="33710758993"/>
    <x v="2"/>
    <x v="2"/>
  </r>
  <r>
    <n v="1863"/>
    <x v="9"/>
    <s v="Amina Rehman"/>
    <n v="20"/>
    <x v="3"/>
    <x v="0"/>
    <x v="109"/>
    <d v="2023-09-24T00:00:00"/>
    <n v="170"/>
    <x v="4"/>
    <n v="215586"/>
    <x v="0"/>
    <x v="7"/>
    <n v="155"/>
    <n v="50"/>
    <n v="32348094160"/>
    <x v="3"/>
    <x v="3"/>
  </r>
  <r>
    <n v="1864"/>
    <x v="4"/>
    <s v="Hira Ashraf"/>
    <n v="62"/>
    <x v="0"/>
    <x v="1"/>
    <x v="272"/>
    <d v="2023-10-08T00:00:00"/>
    <n v="140"/>
    <x v="3"/>
    <n v="72073"/>
    <x v="0"/>
    <x v="1"/>
    <n v="183"/>
    <n v="97"/>
    <n v="38025351725"/>
    <x v="0"/>
    <x v="0"/>
  </r>
  <r>
    <n v="1865"/>
    <x v="3"/>
    <s v="Sana Hashmi"/>
    <n v="96"/>
    <x v="0"/>
    <x v="0"/>
    <x v="229"/>
    <d v="2023-09-11T00:00:00"/>
    <n v="204"/>
    <x v="0"/>
    <n v="450521"/>
    <x v="1"/>
    <x v="7"/>
    <n v="183"/>
    <n v="79"/>
    <n v="34874920028"/>
    <x v="0"/>
    <x v="1"/>
  </r>
  <r>
    <n v="1866"/>
    <x v="2"/>
    <s v="Fatima Ansari"/>
    <n v="95"/>
    <x v="0"/>
    <x v="1"/>
    <x v="77"/>
    <d v="2023-03-02T00:00:00"/>
    <n v="45"/>
    <x v="4"/>
    <n v="302247"/>
    <x v="1"/>
    <x v="1"/>
    <n v="178"/>
    <n v="117"/>
    <n v="36951619052"/>
    <x v="0"/>
    <x v="0"/>
  </r>
  <r>
    <n v="1867"/>
    <x v="12"/>
    <s v="Usman Chaudhry"/>
    <n v="56"/>
    <x v="0"/>
    <x v="0"/>
    <x v="171"/>
    <d v="2023-09-03T00:00:00"/>
    <n v="231"/>
    <x v="0"/>
    <n v="382935"/>
    <x v="0"/>
    <x v="0"/>
    <n v="152"/>
    <n v="89"/>
    <n v="31180769305"/>
    <x v="0"/>
    <x v="0"/>
  </r>
  <r>
    <n v="1868"/>
    <x v="14"/>
    <s v="Hassan Hussain"/>
    <n v="84"/>
    <x v="0"/>
    <x v="1"/>
    <x v="169"/>
    <d v="2023-12-09T00:00:00"/>
    <n v="141"/>
    <x v="0"/>
    <n v="281852"/>
    <x v="0"/>
    <x v="2"/>
    <n v="150"/>
    <n v="96"/>
    <n v="34732409156"/>
    <x v="0"/>
    <x v="0"/>
  </r>
  <r>
    <n v="1869"/>
    <x v="14"/>
    <s v="Fahad Khan"/>
    <n v="52"/>
    <x v="0"/>
    <x v="1"/>
    <x v="234"/>
    <d v="2023-07-11T00:00:00"/>
    <n v="-154"/>
    <x v="5"/>
    <n v="187442"/>
    <x v="1"/>
    <x v="2"/>
    <n v="169"/>
    <n v="88"/>
    <n v="37926972921"/>
    <x v="0"/>
    <x v="0"/>
  </r>
  <r>
    <n v="1870"/>
    <x v="7"/>
    <s v="Erum Gilani"/>
    <n v="77"/>
    <x v="0"/>
    <x v="0"/>
    <x v="263"/>
    <d v="2023-12-16T00:00:00"/>
    <n v="43"/>
    <x v="4"/>
    <n v="206057"/>
    <x v="0"/>
    <x v="3"/>
    <n v="183"/>
    <n v="58"/>
    <n v="31334928743"/>
    <x v="0"/>
    <x v="0"/>
  </r>
  <r>
    <n v="1871"/>
    <x v="4"/>
    <s v="Amina Ashraf"/>
    <n v="68"/>
    <x v="0"/>
    <x v="1"/>
    <x v="142"/>
    <d v="2023-09-22T00:00:00"/>
    <n v="-6"/>
    <x v="5"/>
    <n v="228323"/>
    <x v="0"/>
    <x v="7"/>
    <n v="175"/>
    <n v="118"/>
    <n v="34423448772"/>
    <x v="0"/>
    <x v="0"/>
  </r>
  <r>
    <n v="1872"/>
    <x v="5"/>
    <s v="Ahmed Abbasi"/>
    <n v="39"/>
    <x v="2"/>
    <x v="1"/>
    <x v="54"/>
    <d v="2023-10-07T00:00:00"/>
    <n v="-214"/>
    <x v="2"/>
    <n v="355187"/>
    <x v="1"/>
    <x v="6"/>
    <n v="153"/>
    <n v="105"/>
    <n v="35411597905"/>
    <x v="4"/>
    <x v="1"/>
  </r>
  <r>
    <n v="1873"/>
    <x v="13"/>
    <s v="Amina Rehman"/>
    <n v="8"/>
    <x v="4"/>
    <x v="1"/>
    <x v="106"/>
    <d v="2023-11-15T00:00:00"/>
    <n v="151"/>
    <x v="0"/>
    <n v="72653"/>
    <x v="0"/>
    <x v="1"/>
    <n v="178"/>
    <n v="116"/>
    <n v="32660265024"/>
    <x v="3"/>
    <x v="3"/>
  </r>
  <r>
    <n v="1874"/>
    <x v="11"/>
    <s v="Usman Rehman"/>
    <n v="33"/>
    <x v="2"/>
    <x v="1"/>
    <x v="98"/>
    <d v="2023-06-28T00:00:00"/>
    <n v="4"/>
    <x v="4"/>
    <n v="51999"/>
    <x v="0"/>
    <x v="2"/>
    <n v="198"/>
    <n v="93"/>
    <n v="32281932007"/>
    <x v="3"/>
    <x v="3"/>
  </r>
  <r>
    <n v="1875"/>
    <x v="0"/>
    <s v="Saad Tariq"/>
    <n v="7"/>
    <x v="4"/>
    <x v="0"/>
    <x v="192"/>
    <d v="2023-10-11T00:00:00"/>
    <n v="-265"/>
    <x v="5"/>
    <n v="62867"/>
    <x v="1"/>
    <x v="0"/>
    <n v="152"/>
    <n v="104"/>
    <n v="38499405055"/>
    <x v="2"/>
    <x v="2"/>
  </r>
  <r>
    <n v="1876"/>
    <x v="11"/>
    <s v="Ahmed Tariq"/>
    <n v="23"/>
    <x v="3"/>
    <x v="1"/>
    <x v="298"/>
    <d v="2023-11-09T00:00:00"/>
    <n v="38"/>
    <x v="4"/>
    <n v="141229"/>
    <x v="0"/>
    <x v="3"/>
    <n v="182"/>
    <n v="78"/>
    <n v="37572888804"/>
    <x v="0"/>
    <x v="0"/>
  </r>
  <r>
    <n v="1877"/>
    <x v="3"/>
    <s v="Maryam Tariq"/>
    <n v="50"/>
    <x v="0"/>
    <x v="0"/>
    <x v="218"/>
    <d v="2023-09-10T00:00:00"/>
    <n v="-127"/>
    <x v="4"/>
    <n v="484562"/>
    <x v="0"/>
    <x v="3"/>
    <n v="161"/>
    <n v="97"/>
    <n v="31992352714"/>
    <x v="2"/>
    <x v="2"/>
  </r>
  <r>
    <n v="1878"/>
    <x v="1"/>
    <s v="Junaid Gilani"/>
    <n v="73"/>
    <x v="0"/>
    <x v="1"/>
    <x v="68"/>
    <d v="2023-12-09T00:00:00"/>
    <n v="226"/>
    <x v="1"/>
    <n v="82726"/>
    <x v="0"/>
    <x v="6"/>
    <n v="164"/>
    <n v="72"/>
    <n v="36560840831"/>
    <x v="0"/>
    <x v="0"/>
  </r>
  <r>
    <n v="1879"/>
    <x v="5"/>
    <s v="Saad Raja"/>
    <n v="72"/>
    <x v="0"/>
    <x v="0"/>
    <x v="41"/>
    <d v="2023-07-27T00:00:00"/>
    <n v="-201"/>
    <x v="2"/>
    <n v="355041"/>
    <x v="0"/>
    <x v="4"/>
    <n v="179"/>
    <n v="63"/>
    <n v="35409583899"/>
    <x v="0"/>
    <x v="1"/>
  </r>
  <r>
    <n v="1880"/>
    <x v="9"/>
    <s v="Khadija Zahid"/>
    <n v="4"/>
    <x v="4"/>
    <x v="0"/>
    <x v="163"/>
    <d v="2023-08-24T00:00:00"/>
    <n v="130"/>
    <x v="5"/>
    <n v="36972"/>
    <x v="1"/>
    <x v="6"/>
    <n v="167"/>
    <n v="48"/>
    <n v="34448450147"/>
    <x v="2"/>
    <x v="2"/>
  </r>
  <r>
    <n v="1881"/>
    <x v="1"/>
    <s v="Mahnoor Gilani"/>
    <n v="44"/>
    <x v="2"/>
    <x v="1"/>
    <x v="231"/>
    <d v="2023-11-20T00:00:00"/>
    <n v="-86"/>
    <x v="5"/>
    <n v="185400"/>
    <x v="0"/>
    <x v="0"/>
    <n v="150"/>
    <n v="44"/>
    <n v="37039049304"/>
    <x v="3"/>
    <x v="3"/>
  </r>
  <r>
    <n v="1882"/>
    <x v="11"/>
    <s v="Ali Abbasi"/>
    <n v="80"/>
    <x v="0"/>
    <x v="1"/>
    <x v="257"/>
    <d v="2023-12-15T00:00:00"/>
    <n v="104"/>
    <x v="5"/>
    <n v="5978"/>
    <x v="0"/>
    <x v="1"/>
    <n v="176"/>
    <n v="48"/>
    <n v="36166254381"/>
    <x v="0"/>
    <x v="0"/>
  </r>
  <r>
    <n v="1883"/>
    <x v="6"/>
    <s v="Ibrahim Farooqi"/>
    <n v="18"/>
    <x v="1"/>
    <x v="1"/>
    <x v="281"/>
    <d v="2023-09-17T00:00:00"/>
    <n v="40"/>
    <x v="1"/>
    <n v="38616"/>
    <x v="1"/>
    <x v="0"/>
    <n v="192"/>
    <n v="90"/>
    <n v="35195635876"/>
    <x v="3"/>
    <x v="3"/>
  </r>
  <r>
    <n v="1884"/>
    <x v="5"/>
    <s v="Aisha Shah"/>
    <n v="32"/>
    <x v="2"/>
    <x v="0"/>
    <x v="51"/>
    <d v="2023-11-24T00:00:00"/>
    <n v="-134"/>
    <x v="2"/>
    <n v="27053"/>
    <x v="0"/>
    <x v="5"/>
    <n v="192"/>
    <n v="101"/>
    <n v="37153136553"/>
    <x v="2"/>
    <x v="2"/>
  </r>
  <r>
    <n v="1885"/>
    <x v="13"/>
    <s v="Saad Ansari"/>
    <n v="39"/>
    <x v="2"/>
    <x v="1"/>
    <x v="244"/>
    <d v="2023-09-28T00:00:00"/>
    <n v="-3"/>
    <x v="2"/>
    <n v="107999"/>
    <x v="1"/>
    <x v="2"/>
    <n v="156"/>
    <n v="76"/>
    <n v="32508636120"/>
    <x v="0"/>
    <x v="0"/>
  </r>
  <r>
    <n v="1886"/>
    <x v="11"/>
    <s v="Rabia Niazi"/>
    <n v="12"/>
    <x v="4"/>
    <x v="0"/>
    <x v="130"/>
    <d v="2023-10-14T00:00:00"/>
    <n v="-58"/>
    <x v="3"/>
    <n v="43221"/>
    <x v="1"/>
    <x v="0"/>
    <n v="180"/>
    <n v="66"/>
    <n v="34752282029"/>
    <x v="2"/>
    <x v="2"/>
  </r>
  <r>
    <n v="1887"/>
    <x v="12"/>
    <s v="Ali Hussain"/>
    <n v="34"/>
    <x v="2"/>
    <x v="1"/>
    <x v="82"/>
    <d v="2023-08-04T00:00:00"/>
    <n v="202"/>
    <x v="2"/>
    <n v="130356"/>
    <x v="0"/>
    <x v="1"/>
    <n v="194"/>
    <n v="73"/>
    <n v="33125755383"/>
    <x v="0"/>
    <x v="0"/>
  </r>
  <r>
    <n v="1888"/>
    <x v="10"/>
    <s v="Noman Zahid"/>
    <n v="65"/>
    <x v="0"/>
    <x v="0"/>
    <x v="115"/>
    <d v="2023-07-12T00:00:00"/>
    <n v="78"/>
    <x v="5"/>
    <n v="281646"/>
    <x v="0"/>
    <x v="7"/>
    <n v="152"/>
    <n v="96"/>
    <n v="33466344872"/>
    <x v="2"/>
    <x v="2"/>
  </r>
  <r>
    <n v="1889"/>
    <x v="12"/>
    <s v="Fahad Farooqi"/>
    <n v="84"/>
    <x v="0"/>
    <x v="0"/>
    <x v="202"/>
    <d v="2023-11-11T00:00:00"/>
    <n v="118"/>
    <x v="5"/>
    <n v="410271"/>
    <x v="1"/>
    <x v="4"/>
    <n v="197"/>
    <n v="43"/>
    <n v="34265194126"/>
    <x v="3"/>
    <x v="3"/>
  </r>
  <r>
    <n v="1890"/>
    <x v="11"/>
    <s v="Daniyal Farooqi"/>
    <n v="87"/>
    <x v="0"/>
    <x v="1"/>
    <x v="230"/>
    <d v="2023-11-23T00:00:00"/>
    <n v="101"/>
    <x v="0"/>
    <n v="11362"/>
    <x v="1"/>
    <x v="2"/>
    <n v="149"/>
    <n v="61"/>
    <n v="35891546693"/>
    <x v="3"/>
    <x v="3"/>
  </r>
  <r>
    <n v="1891"/>
    <x v="7"/>
    <s v="Saad Tariq"/>
    <n v="5"/>
    <x v="4"/>
    <x v="1"/>
    <x v="83"/>
    <d v="2023-06-24T00:00:00"/>
    <n v="-127"/>
    <x v="5"/>
    <n v="149856"/>
    <x v="1"/>
    <x v="6"/>
    <n v="170"/>
    <n v="55"/>
    <n v="34711234531"/>
    <x v="3"/>
    <x v="3"/>
  </r>
  <r>
    <n v="1892"/>
    <x v="3"/>
    <s v="Sara Farooqi"/>
    <n v="57"/>
    <x v="0"/>
    <x v="0"/>
    <x v="220"/>
    <d v="2023-05-10T00:00:00"/>
    <n v="-19"/>
    <x v="4"/>
    <n v="154213"/>
    <x v="0"/>
    <x v="3"/>
    <n v="159"/>
    <n v="115"/>
    <n v="31051726206"/>
    <x v="0"/>
    <x v="0"/>
  </r>
  <r>
    <n v="1893"/>
    <x v="7"/>
    <s v="Saad Ashraf"/>
    <n v="89"/>
    <x v="0"/>
    <x v="0"/>
    <x v="27"/>
    <d v="2023-06-01T00:00:00"/>
    <n v="-25"/>
    <x v="2"/>
    <n v="47726"/>
    <x v="0"/>
    <x v="7"/>
    <n v="158"/>
    <n v="76"/>
    <n v="32501336468"/>
    <x v="2"/>
    <x v="2"/>
  </r>
  <r>
    <n v="1894"/>
    <x v="7"/>
    <s v="Saad Malik"/>
    <n v="20"/>
    <x v="3"/>
    <x v="1"/>
    <x v="277"/>
    <d v="2023-11-05T00:00:00"/>
    <n v="-29"/>
    <x v="1"/>
    <n v="170768"/>
    <x v="0"/>
    <x v="1"/>
    <n v="185"/>
    <n v="94"/>
    <n v="35696588109"/>
    <x v="0"/>
    <x v="0"/>
  </r>
  <r>
    <n v="1895"/>
    <x v="1"/>
    <s v="Sadia Rizvi"/>
    <n v="46"/>
    <x v="0"/>
    <x v="1"/>
    <x v="228"/>
    <d v="2023-10-09T00:00:00"/>
    <n v="250"/>
    <x v="0"/>
    <n v="42228"/>
    <x v="1"/>
    <x v="3"/>
    <n v="198"/>
    <n v="98"/>
    <n v="35722414435"/>
    <x v="0"/>
    <x v="1"/>
  </r>
  <r>
    <n v="1896"/>
    <x v="10"/>
    <s v="Erum Raja"/>
    <n v="34"/>
    <x v="2"/>
    <x v="0"/>
    <x v="111"/>
    <d v="2023-04-18T00:00:00"/>
    <n v="-7"/>
    <x v="0"/>
    <n v="297801"/>
    <x v="0"/>
    <x v="7"/>
    <n v="195"/>
    <n v="92"/>
    <n v="34536413406"/>
    <x v="3"/>
    <x v="3"/>
  </r>
  <r>
    <n v="1897"/>
    <x v="13"/>
    <s v="Amina Gilani"/>
    <n v="94"/>
    <x v="0"/>
    <x v="0"/>
    <x v="143"/>
    <d v="2023-12-10T00:00:00"/>
    <n v="201"/>
    <x v="0"/>
    <n v="143491"/>
    <x v="0"/>
    <x v="3"/>
    <n v="158"/>
    <n v="57"/>
    <n v="39407045108"/>
    <x v="6"/>
    <x v="1"/>
  </r>
  <r>
    <n v="1898"/>
    <x v="13"/>
    <s v="Usman Kazmi"/>
    <n v="59"/>
    <x v="0"/>
    <x v="1"/>
    <x v="144"/>
    <d v="2023-08-20T00:00:00"/>
    <n v="198"/>
    <x v="1"/>
    <n v="445216"/>
    <x v="0"/>
    <x v="7"/>
    <n v="175"/>
    <n v="70"/>
    <n v="32117376753"/>
    <x v="0"/>
    <x v="0"/>
  </r>
  <r>
    <n v="1899"/>
    <x v="7"/>
    <s v="Ibrahim Khan"/>
    <n v="16"/>
    <x v="1"/>
    <x v="0"/>
    <x v="54"/>
    <d v="2023-04-02T00:00:00"/>
    <n v="26"/>
    <x v="1"/>
    <n v="117539"/>
    <x v="0"/>
    <x v="5"/>
    <n v="140"/>
    <n v="74"/>
    <n v="38119305767"/>
    <x v="2"/>
    <x v="1"/>
  </r>
  <r>
    <n v="1900"/>
    <x v="10"/>
    <s v="Usman Khan"/>
    <n v="59"/>
    <x v="0"/>
    <x v="1"/>
    <x v="212"/>
    <d v="2023-09-24T00:00:00"/>
    <n v="-84"/>
    <x v="0"/>
    <n v="128720"/>
    <x v="0"/>
    <x v="2"/>
    <n v="144"/>
    <n v="46"/>
    <n v="34372054508"/>
    <x v="3"/>
    <x v="3"/>
  </r>
  <r>
    <n v="1901"/>
    <x v="4"/>
    <s v="Sadia Malik"/>
    <n v="53"/>
    <x v="0"/>
    <x v="0"/>
    <x v="139"/>
    <d v="2023-11-18T00:00:00"/>
    <n v="-223"/>
    <x v="2"/>
    <n v="412468"/>
    <x v="1"/>
    <x v="3"/>
    <n v="166"/>
    <n v="83"/>
    <n v="39709680189"/>
    <x v="3"/>
    <x v="3"/>
  </r>
  <r>
    <n v="1902"/>
    <x v="5"/>
    <s v="Ali Jafri"/>
    <n v="73"/>
    <x v="0"/>
    <x v="1"/>
    <x v="242"/>
    <d v="2023-07-22T00:00:00"/>
    <n v="17"/>
    <x v="2"/>
    <n v="309702"/>
    <x v="0"/>
    <x v="6"/>
    <n v="174"/>
    <n v="47"/>
    <n v="32117058672"/>
    <x v="2"/>
    <x v="2"/>
  </r>
  <r>
    <n v="1903"/>
    <x v="11"/>
    <s v="Fahad Shah"/>
    <n v="26"/>
    <x v="3"/>
    <x v="1"/>
    <x v="237"/>
    <d v="2023-12-14T00:00:00"/>
    <n v="292"/>
    <x v="4"/>
    <n v="66860"/>
    <x v="1"/>
    <x v="2"/>
    <n v="184"/>
    <n v="72"/>
    <n v="39372272341"/>
    <x v="2"/>
    <x v="2"/>
  </r>
  <r>
    <n v="1904"/>
    <x v="9"/>
    <s v="Hira Raja"/>
    <n v="45"/>
    <x v="2"/>
    <x v="0"/>
    <x v="62"/>
    <d v="2023-05-25T00:00:00"/>
    <n v="-42"/>
    <x v="4"/>
    <n v="485629"/>
    <x v="0"/>
    <x v="3"/>
    <n v="170"/>
    <n v="51"/>
    <n v="33380076553"/>
    <x v="2"/>
    <x v="2"/>
  </r>
  <r>
    <n v="1905"/>
    <x v="2"/>
    <s v="Rabia Niazi"/>
    <n v="1"/>
    <x v="4"/>
    <x v="0"/>
    <x v="86"/>
    <d v="2023-05-23T00:00:00"/>
    <n v="-141"/>
    <x v="3"/>
    <n v="177138"/>
    <x v="0"/>
    <x v="3"/>
    <n v="175"/>
    <n v="117"/>
    <n v="36390884297"/>
    <x v="2"/>
    <x v="2"/>
  </r>
  <r>
    <n v="1906"/>
    <x v="14"/>
    <s v="Ibrahim Tariq"/>
    <n v="9"/>
    <x v="4"/>
    <x v="1"/>
    <x v="177"/>
    <d v="2023-12-05T00:00:00"/>
    <n v="292"/>
    <x v="5"/>
    <n v="337623"/>
    <x v="1"/>
    <x v="2"/>
    <n v="193"/>
    <n v="73"/>
    <n v="38386276833"/>
    <x v="0"/>
    <x v="0"/>
  </r>
  <r>
    <n v="1907"/>
    <x v="0"/>
    <s v="Usman Farooqi"/>
    <n v="89"/>
    <x v="0"/>
    <x v="0"/>
    <x v="289"/>
    <d v="2023-11-22T00:00:00"/>
    <n v="68"/>
    <x v="0"/>
    <n v="17687"/>
    <x v="0"/>
    <x v="3"/>
    <n v="188"/>
    <n v="111"/>
    <n v="31033280424"/>
    <x v="2"/>
    <x v="2"/>
  </r>
  <r>
    <n v="1908"/>
    <x v="14"/>
    <s v="Usman Siddiqui"/>
    <n v="71"/>
    <x v="0"/>
    <x v="0"/>
    <x v="205"/>
    <d v="2023-02-14T00:00:00"/>
    <n v="0"/>
    <x v="2"/>
    <n v="315470"/>
    <x v="1"/>
    <x v="4"/>
    <n v="171"/>
    <n v="108"/>
    <n v="33266529632"/>
    <x v="3"/>
    <x v="1"/>
  </r>
  <r>
    <n v="1909"/>
    <x v="7"/>
    <s v="Rabia Sheikh"/>
    <n v="99"/>
    <x v="0"/>
    <x v="1"/>
    <x v="80"/>
    <d v="2023-08-18T00:00:00"/>
    <n v="-186"/>
    <x v="0"/>
    <n v="183818"/>
    <x v="0"/>
    <x v="7"/>
    <n v="156"/>
    <n v="56"/>
    <n v="35010442242"/>
    <x v="3"/>
    <x v="3"/>
  </r>
  <r>
    <n v="1910"/>
    <x v="11"/>
    <s v="Aisha Shah"/>
    <n v="69"/>
    <x v="0"/>
    <x v="1"/>
    <x v="150"/>
    <d v="2023-10-05T00:00:00"/>
    <n v="-206"/>
    <x v="5"/>
    <n v="99368"/>
    <x v="1"/>
    <x v="3"/>
    <n v="143"/>
    <n v="82"/>
    <n v="36778894776"/>
    <x v="3"/>
    <x v="3"/>
  </r>
  <r>
    <n v="1911"/>
    <x v="4"/>
    <s v="Daniyal Ansari"/>
    <n v="88"/>
    <x v="0"/>
    <x v="0"/>
    <x v="54"/>
    <d v="2023-08-24T00:00:00"/>
    <n v="-170"/>
    <x v="3"/>
    <n v="471541"/>
    <x v="1"/>
    <x v="3"/>
    <n v="194"/>
    <n v="99"/>
    <n v="32256444023"/>
    <x v="0"/>
    <x v="0"/>
  </r>
  <r>
    <n v="1912"/>
    <x v="0"/>
    <s v="Ahmed Malik"/>
    <n v="75"/>
    <x v="0"/>
    <x v="0"/>
    <x v="295"/>
    <d v="2023-12-07T00:00:00"/>
    <n v="65"/>
    <x v="2"/>
    <n v="10755"/>
    <x v="0"/>
    <x v="1"/>
    <n v="184"/>
    <n v="92"/>
    <n v="36808145026"/>
    <x v="1"/>
    <x v="1"/>
  </r>
  <r>
    <n v="1913"/>
    <x v="6"/>
    <s v="Aisha Shah"/>
    <n v="98"/>
    <x v="0"/>
    <x v="1"/>
    <x v="172"/>
    <d v="2023-02-18T00:00:00"/>
    <n v="14"/>
    <x v="2"/>
    <n v="441020"/>
    <x v="1"/>
    <x v="6"/>
    <n v="152"/>
    <n v="79"/>
    <n v="36829405787"/>
    <x v="3"/>
    <x v="1"/>
  </r>
  <r>
    <n v="1914"/>
    <x v="12"/>
    <s v="Ibrahim Tariq"/>
    <n v="76"/>
    <x v="0"/>
    <x v="1"/>
    <x v="131"/>
    <d v="2023-05-18T00:00:00"/>
    <n v="-113"/>
    <x v="1"/>
    <n v="298580"/>
    <x v="1"/>
    <x v="6"/>
    <n v="149"/>
    <n v="102"/>
    <n v="33250776755"/>
    <x v="1"/>
    <x v="1"/>
  </r>
  <r>
    <n v="1915"/>
    <x v="11"/>
    <s v="Daniyal Butt"/>
    <n v="28"/>
    <x v="3"/>
    <x v="1"/>
    <x v="120"/>
    <d v="2023-07-06T00:00:00"/>
    <n v="82"/>
    <x v="4"/>
    <n v="13040"/>
    <x v="1"/>
    <x v="0"/>
    <n v="200"/>
    <n v="65"/>
    <n v="32677492469"/>
    <x v="2"/>
    <x v="2"/>
  </r>
  <r>
    <n v="1916"/>
    <x v="13"/>
    <s v="Daniyal Gilani"/>
    <n v="20"/>
    <x v="3"/>
    <x v="1"/>
    <x v="86"/>
    <d v="2023-04-26T00:00:00"/>
    <n v="114"/>
    <x v="4"/>
    <n v="44050"/>
    <x v="0"/>
    <x v="0"/>
    <n v="195"/>
    <n v="78"/>
    <n v="32560130435"/>
    <x v="6"/>
    <x v="1"/>
  </r>
  <r>
    <n v="1917"/>
    <x v="13"/>
    <s v="Erum Shah"/>
    <n v="18"/>
    <x v="1"/>
    <x v="1"/>
    <x v="163"/>
    <d v="2023-10-14T00:00:00"/>
    <n v="-181"/>
    <x v="5"/>
    <n v="481358"/>
    <x v="0"/>
    <x v="5"/>
    <n v="153"/>
    <n v="62"/>
    <n v="37136977957"/>
    <x v="0"/>
    <x v="0"/>
  </r>
  <r>
    <n v="1918"/>
    <x v="1"/>
    <s v="Sadia Khan"/>
    <n v="49"/>
    <x v="0"/>
    <x v="0"/>
    <x v="134"/>
    <d v="2023-12-12T00:00:00"/>
    <n v="209"/>
    <x v="5"/>
    <n v="95757"/>
    <x v="0"/>
    <x v="4"/>
    <n v="192"/>
    <n v="76"/>
    <n v="35069470919"/>
    <x v="0"/>
    <x v="0"/>
  </r>
  <r>
    <n v="1919"/>
    <x v="7"/>
    <s v="Hira Farooqi"/>
    <n v="100"/>
    <x v="0"/>
    <x v="0"/>
    <x v="191"/>
    <d v="2023-01-24T00:00:00"/>
    <n v="14"/>
    <x v="0"/>
    <n v="453201"/>
    <x v="0"/>
    <x v="3"/>
    <n v="155"/>
    <n v="120"/>
    <n v="38491387291"/>
    <x v="3"/>
    <x v="3"/>
  </r>
  <r>
    <n v="1920"/>
    <x v="1"/>
    <s v="Amina Tariq"/>
    <n v="76"/>
    <x v="0"/>
    <x v="1"/>
    <x v="65"/>
    <d v="2023-12-24T00:00:00"/>
    <n v="304"/>
    <x v="1"/>
    <n v="426052"/>
    <x v="0"/>
    <x v="0"/>
    <n v="174"/>
    <n v="98"/>
    <n v="34282583561"/>
    <x v="2"/>
    <x v="2"/>
  </r>
  <r>
    <n v="1921"/>
    <x v="2"/>
    <s v="Sadia Kazmi"/>
    <n v="40"/>
    <x v="2"/>
    <x v="0"/>
    <x v="132"/>
    <d v="2023-11-25T00:00:00"/>
    <n v="-246"/>
    <x v="1"/>
    <n v="496064"/>
    <x v="0"/>
    <x v="5"/>
    <n v="164"/>
    <n v="120"/>
    <n v="33957235277"/>
    <x v="0"/>
    <x v="0"/>
  </r>
  <r>
    <n v="1922"/>
    <x v="3"/>
    <s v="Hassan Ashraf"/>
    <n v="11"/>
    <x v="4"/>
    <x v="1"/>
    <x v="234"/>
    <d v="2023-03-17T00:00:00"/>
    <n v="38"/>
    <x v="2"/>
    <n v="239977"/>
    <x v="1"/>
    <x v="6"/>
    <n v="173"/>
    <n v="70"/>
    <n v="39382670619"/>
    <x v="3"/>
    <x v="3"/>
  </r>
  <r>
    <n v="1923"/>
    <x v="9"/>
    <s v="Saad Tariq"/>
    <n v="1"/>
    <x v="4"/>
    <x v="1"/>
    <x v="105"/>
    <d v="2023-12-14T00:00:00"/>
    <n v="-296"/>
    <x v="2"/>
    <n v="294520"/>
    <x v="1"/>
    <x v="7"/>
    <n v="170"/>
    <n v="47"/>
    <n v="38440203719"/>
    <x v="0"/>
    <x v="0"/>
  </r>
  <r>
    <n v="1924"/>
    <x v="13"/>
    <s v="Aisha Siddiqui"/>
    <n v="66"/>
    <x v="0"/>
    <x v="1"/>
    <x v="2"/>
    <d v="2023-09-13T00:00:00"/>
    <n v="251"/>
    <x v="1"/>
    <n v="352360"/>
    <x v="0"/>
    <x v="6"/>
    <n v="192"/>
    <n v="87"/>
    <n v="35667386351"/>
    <x v="2"/>
    <x v="2"/>
  </r>
  <r>
    <n v="1925"/>
    <x v="14"/>
    <s v="Ali Ashraf"/>
    <n v="62"/>
    <x v="0"/>
    <x v="0"/>
    <x v="193"/>
    <d v="2023-10-24T00:00:00"/>
    <n v="130"/>
    <x v="0"/>
    <n v="299684"/>
    <x v="1"/>
    <x v="3"/>
    <n v="142"/>
    <n v="63"/>
    <n v="32700286839"/>
    <x v="2"/>
    <x v="2"/>
  </r>
  <r>
    <n v="1926"/>
    <x v="11"/>
    <s v="Asad Jafri"/>
    <n v="93"/>
    <x v="0"/>
    <x v="1"/>
    <x v="162"/>
    <d v="2023-05-22T00:00:00"/>
    <n v="-21"/>
    <x v="3"/>
    <n v="320691"/>
    <x v="0"/>
    <x v="0"/>
    <n v="189"/>
    <n v="59"/>
    <n v="33458563580"/>
    <x v="5"/>
    <x v="1"/>
  </r>
  <r>
    <n v="1927"/>
    <x v="14"/>
    <s v="Junaid Qureshi"/>
    <n v="20"/>
    <x v="3"/>
    <x v="0"/>
    <x v="95"/>
    <d v="2023-11-15T00:00:00"/>
    <n v="-123"/>
    <x v="4"/>
    <n v="46351"/>
    <x v="0"/>
    <x v="1"/>
    <n v="157"/>
    <n v="75"/>
    <n v="34185200420"/>
    <x v="2"/>
    <x v="2"/>
  </r>
  <r>
    <n v="1928"/>
    <x v="7"/>
    <s v="Fatima Jafri"/>
    <n v="10"/>
    <x v="4"/>
    <x v="1"/>
    <x v="114"/>
    <d v="2023-07-17T00:00:00"/>
    <n v="84"/>
    <x v="2"/>
    <n v="338051"/>
    <x v="0"/>
    <x v="5"/>
    <n v="151"/>
    <n v="114"/>
    <n v="33048852220"/>
    <x v="0"/>
    <x v="0"/>
  </r>
  <r>
    <n v="1929"/>
    <x v="12"/>
    <s v="Hira Shah"/>
    <n v="40"/>
    <x v="2"/>
    <x v="1"/>
    <x v="102"/>
    <d v="2023-11-08T00:00:00"/>
    <n v="-299"/>
    <x v="2"/>
    <n v="135577"/>
    <x v="1"/>
    <x v="6"/>
    <n v="168"/>
    <n v="55"/>
    <n v="37829295596"/>
    <x v="6"/>
    <x v="1"/>
  </r>
  <r>
    <n v="1930"/>
    <x v="12"/>
    <s v="Maryam Mughal"/>
    <n v="17"/>
    <x v="1"/>
    <x v="0"/>
    <x v="74"/>
    <d v="2023-11-22T00:00:00"/>
    <n v="224"/>
    <x v="1"/>
    <n v="240842"/>
    <x v="0"/>
    <x v="3"/>
    <n v="160"/>
    <n v="66"/>
    <n v="34759003882"/>
    <x v="5"/>
    <x v="1"/>
  </r>
  <r>
    <n v="1931"/>
    <x v="1"/>
    <s v="Asad Kazmi"/>
    <n v="34"/>
    <x v="2"/>
    <x v="1"/>
    <x v="1"/>
    <d v="2023-09-20T00:00:00"/>
    <n v="245"/>
    <x v="3"/>
    <n v="65196"/>
    <x v="1"/>
    <x v="4"/>
    <n v="182"/>
    <n v="91"/>
    <n v="39140568368"/>
    <x v="2"/>
    <x v="2"/>
  </r>
  <r>
    <n v="1932"/>
    <x v="12"/>
    <s v="Bushra Ansari"/>
    <n v="79"/>
    <x v="0"/>
    <x v="1"/>
    <x v="231"/>
    <d v="2023-12-03T00:00:00"/>
    <n v="99"/>
    <x v="3"/>
    <n v="223977"/>
    <x v="1"/>
    <x v="3"/>
    <n v="176"/>
    <n v="44"/>
    <n v="32088618261"/>
    <x v="3"/>
    <x v="1"/>
  </r>
  <r>
    <n v="1933"/>
    <x v="5"/>
    <s v="Noman Ansari"/>
    <n v="62"/>
    <x v="0"/>
    <x v="1"/>
    <x v="20"/>
    <d v="2023-04-01T00:00:00"/>
    <n v="42"/>
    <x v="4"/>
    <n v="254850"/>
    <x v="0"/>
    <x v="0"/>
    <n v="150"/>
    <n v="75"/>
    <n v="36906585429"/>
    <x v="0"/>
    <x v="1"/>
  </r>
  <r>
    <n v="1934"/>
    <x v="11"/>
    <s v="Saad Niazi"/>
    <n v="95"/>
    <x v="0"/>
    <x v="1"/>
    <x v="234"/>
    <d v="2023-04-03T00:00:00"/>
    <n v="-55"/>
    <x v="2"/>
    <n v="474473"/>
    <x v="1"/>
    <x v="7"/>
    <n v="195"/>
    <n v="107"/>
    <n v="39055973213"/>
    <x v="0"/>
    <x v="0"/>
  </r>
  <r>
    <n v="1935"/>
    <x v="9"/>
    <s v="Noman Zahid"/>
    <n v="31"/>
    <x v="2"/>
    <x v="1"/>
    <x v="136"/>
    <d v="2023-12-02T00:00:00"/>
    <n v="-258"/>
    <x v="5"/>
    <n v="464780"/>
    <x v="0"/>
    <x v="1"/>
    <n v="175"/>
    <n v="53"/>
    <n v="33767932333"/>
    <x v="1"/>
    <x v="1"/>
  </r>
  <r>
    <n v="1936"/>
    <x v="7"/>
    <s v="Junaid Hussain"/>
    <n v="64"/>
    <x v="0"/>
    <x v="0"/>
    <x v="255"/>
    <d v="2023-09-15T00:00:00"/>
    <n v="-112"/>
    <x v="2"/>
    <n v="271127"/>
    <x v="0"/>
    <x v="0"/>
    <n v="161"/>
    <n v="82"/>
    <n v="34492700947"/>
    <x v="0"/>
    <x v="0"/>
  </r>
  <r>
    <n v="1937"/>
    <x v="2"/>
    <s v="Hassan Abbasi"/>
    <n v="85"/>
    <x v="0"/>
    <x v="1"/>
    <x v="183"/>
    <d v="2023-11-12T00:00:00"/>
    <n v="-8"/>
    <x v="2"/>
    <n v="283679"/>
    <x v="1"/>
    <x v="1"/>
    <n v="149"/>
    <n v="97"/>
    <n v="38857414474"/>
    <x v="0"/>
    <x v="0"/>
  </r>
  <r>
    <n v="1938"/>
    <x v="13"/>
    <s v="Khadija Abbasi"/>
    <n v="35"/>
    <x v="2"/>
    <x v="0"/>
    <x v="2"/>
    <d v="2023-08-05T00:00:00"/>
    <n v="-212"/>
    <x v="0"/>
    <n v="5490"/>
    <x v="0"/>
    <x v="2"/>
    <n v="150"/>
    <n v="46"/>
    <n v="34374488438"/>
    <x v="2"/>
    <x v="2"/>
  </r>
  <r>
    <n v="1939"/>
    <x v="2"/>
    <s v="Mahnoor Jafri"/>
    <n v="69"/>
    <x v="0"/>
    <x v="1"/>
    <x v="82"/>
    <d v="2023-10-03T00:00:00"/>
    <n v="-262"/>
    <x v="2"/>
    <n v="327687"/>
    <x v="1"/>
    <x v="0"/>
    <n v="144"/>
    <n v="56"/>
    <n v="37426507529"/>
    <x v="3"/>
    <x v="3"/>
  </r>
  <r>
    <n v="1940"/>
    <x v="9"/>
    <s v="Junaid Ansari"/>
    <n v="69"/>
    <x v="0"/>
    <x v="0"/>
    <x v="241"/>
    <d v="2023-12-10T00:00:00"/>
    <n v="-140"/>
    <x v="1"/>
    <n v="351921"/>
    <x v="0"/>
    <x v="5"/>
    <n v="178"/>
    <n v="100"/>
    <n v="36376569179"/>
    <x v="2"/>
    <x v="1"/>
  </r>
  <r>
    <n v="1941"/>
    <x v="9"/>
    <s v="Erum Sheikh"/>
    <n v="28"/>
    <x v="3"/>
    <x v="1"/>
    <x v="116"/>
    <d v="2023-12-09T00:00:00"/>
    <n v="-143"/>
    <x v="2"/>
    <n v="384123"/>
    <x v="0"/>
    <x v="5"/>
    <n v="158"/>
    <n v="94"/>
    <n v="35155629768"/>
    <x v="3"/>
    <x v="1"/>
  </r>
  <r>
    <n v="1942"/>
    <x v="1"/>
    <s v="Mahnoor Syed"/>
    <n v="33"/>
    <x v="2"/>
    <x v="1"/>
    <x v="203"/>
    <d v="2023-04-19T00:00:00"/>
    <n v="11"/>
    <x v="3"/>
    <n v="162161"/>
    <x v="0"/>
    <x v="0"/>
    <n v="149"/>
    <n v="78"/>
    <n v="34238195564"/>
    <x v="3"/>
    <x v="3"/>
  </r>
  <r>
    <n v="1943"/>
    <x v="2"/>
    <s v="Usman Qureshi"/>
    <n v="15"/>
    <x v="1"/>
    <x v="1"/>
    <x v="5"/>
    <d v="2023-11-16T00:00:00"/>
    <n v="211"/>
    <x v="4"/>
    <n v="292376"/>
    <x v="1"/>
    <x v="4"/>
    <n v="163"/>
    <n v="83"/>
    <n v="32193920918"/>
    <x v="3"/>
    <x v="3"/>
  </r>
  <r>
    <n v="1944"/>
    <x v="6"/>
    <s v="Bushra Malik"/>
    <n v="9"/>
    <x v="4"/>
    <x v="1"/>
    <x v="1"/>
    <d v="2023-09-04T00:00:00"/>
    <n v="-229"/>
    <x v="1"/>
    <n v="492269"/>
    <x v="0"/>
    <x v="3"/>
    <n v="165"/>
    <n v="72"/>
    <n v="37066498827"/>
    <x v="1"/>
    <x v="1"/>
  </r>
  <r>
    <n v="1945"/>
    <x v="4"/>
    <s v="Ahmed Abbasi"/>
    <n v="54"/>
    <x v="0"/>
    <x v="1"/>
    <x v="171"/>
    <d v="2023-09-11T00:00:00"/>
    <n v="-239"/>
    <x v="2"/>
    <n v="497595"/>
    <x v="1"/>
    <x v="7"/>
    <n v="194"/>
    <n v="54"/>
    <n v="37549421873"/>
    <x v="2"/>
    <x v="2"/>
  </r>
  <r>
    <n v="1946"/>
    <x v="3"/>
    <s v="Aisha Butt"/>
    <n v="38"/>
    <x v="2"/>
    <x v="0"/>
    <x v="61"/>
    <d v="2023-11-13T00:00:00"/>
    <n v="187"/>
    <x v="3"/>
    <n v="494331"/>
    <x v="0"/>
    <x v="0"/>
    <n v="199"/>
    <n v="72"/>
    <n v="39462414234"/>
    <x v="2"/>
    <x v="2"/>
  </r>
  <r>
    <n v="1947"/>
    <x v="2"/>
    <s v="Ibrahim Syed"/>
    <n v="25"/>
    <x v="3"/>
    <x v="0"/>
    <x v="69"/>
    <d v="2023-11-18T00:00:00"/>
    <n v="230"/>
    <x v="5"/>
    <n v="175442"/>
    <x v="1"/>
    <x v="5"/>
    <n v="180"/>
    <n v="87"/>
    <n v="31105636504"/>
    <x v="2"/>
    <x v="2"/>
  </r>
  <r>
    <n v="1948"/>
    <x v="8"/>
    <s v="Sana Qureshi"/>
    <n v="28"/>
    <x v="3"/>
    <x v="1"/>
    <x v="42"/>
    <d v="2023-08-23T00:00:00"/>
    <n v="-75"/>
    <x v="0"/>
    <n v="377790"/>
    <x v="1"/>
    <x v="7"/>
    <n v="146"/>
    <n v="54"/>
    <n v="36016946098"/>
    <x v="3"/>
    <x v="3"/>
  </r>
  <r>
    <n v="1949"/>
    <x v="7"/>
    <s v="Bushra Siddiqui"/>
    <n v="13"/>
    <x v="1"/>
    <x v="1"/>
    <x v="295"/>
    <d v="2023-11-27T00:00:00"/>
    <n v="55"/>
    <x v="0"/>
    <n v="45201"/>
    <x v="1"/>
    <x v="4"/>
    <n v="170"/>
    <n v="67"/>
    <n v="39969479235"/>
    <x v="3"/>
    <x v="3"/>
  </r>
  <r>
    <n v="1950"/>
    <x v="12"/>
    <s v="Ali Siddiqui"/>
    <n v="4"/>
    <x v="4"/>
    <x v="0"/>
    <x v="37"/>
    <d v="2023-09-17T00:00:00"/>
    <n v="61"/>
    <x v="4"/>
    <n v="235425"/>
    <x v="1"/>
    <x v="5"/>
    <n v="186"/>
    <n v="120"/>
    <n v="32073889103"/>
    <x v="0"/>
    <x v="0"/>
  </r>
  <r>
    <n v="1951"/>
    <x v="12"/>
    <s v="Iqra Mughal"/>
    <n v="27"/>
    <x v="3"/>
    <x v="1"/>
    <x v="114"/>
    <d v="2023-09-09T00:00:00"/>
    <n v="-138"/>
    <x v="1"/>
    <n v="482140"/>
    <x v="1"/>
    <x v="3"/>
    <n v="146"/>
    <n v="85"/>
    <n v="39939876721"/>
    <x v="2"/>
    <x v="2"/>
  </r>
  <r>
    <n v="1952"/>
    <x v="9"/>
    <s v="Hira Gilani"/>
    <n v="78"/>
    <x v="0"/>
    <x v="1"/>
    <x v="206"/>
    <d v="2023-05-22T00:00:00"/>
    <n v="29"/>
    <x v="5"/>
    <n v="479966"/>
    <x v="1"/>
    <x v="5"/>
    <n v="199"/>
    <n v="55"/>
    <n v="33559827968"/>
    <x v="3"/>
    <x v="3"/>
  </r>
  <r>
    <n v="1953"/>
    <x v="11"/>
    <s v="Aisha Hussain"/>
    <n v="31"/>
    <x v="2"/>
    <x v="1"/>
    <x v="77"/>
    <d v="2023-07-22T00:00:00"/>
    <n v="-187"/>
    <x v="5"/>
    <n v="344127"/>
    <x v="0"/>
    <x v="6"/>
    <n v="147"/>
    <n v="113"/>
    <n v="31284558938"/>
    <x v="1"/>
    <x v="1"/>
  </r>
  <r>
    <n v="1954"/>
    <x v="3"/>
    <s v="Asad Hashmi"/>
    <n v="89"/>
    <x v="0"/>
    <x v="0"/>
    <x v="53"/>
    <d v="2023-09-13T00:00:00"/>
    <n v="-117"/>
    <x v="4"/>
    <n v="104839"/>
    <x v="0"/>
    <x v="6"/>
    <n v="149"/>
    <n v="94"/>
    <n v="31056449926"/>
    <x v="3"/>
    <x v="3"/>
  </r>
  <r>
    <n v="1955"/>
    <x v="8"/>
    <s v="Mahnoor Sheikh"/>
    <n v="59"/>
    <x v="0"/>
    <x v="0"/>
    <x v="149"/>
    <d v="2023-10-05T00:00:00"/>
    <n v="-32"/>
    <x v="2"/>
    <n v="221775"/>
    <x v="1"/>
    <x v="6"/>
    <n v="186"/>
    <n v="42"/>
    <n v="37751914412"/>
    <x v="2"/>
    <x v="2"/>
  </r>
  <r>
    <n v="1956"/>
    <x v="1"/>
    <s v="Ahmed Farooqi"/>
    <n v="23"/>
    <x v="3"/>
    <x v="1"/>
    <x v="80"/>
    <d v="2023-09-10T00:00:00"/>
    <n v="209"/>
    <x v="5"/>
    <n v="28156"/>
    <x v="1"/>
    <x v="3"/>
    <n v="197"/>
    <n v="80"/>
    <n v="32732154114"/>
    <x v="3"/>
    <x v="3"/>
  </r>
  <r>
    <n v="1957"/>
    <x v="12"/>
    <s v="Ahmed Hussain"/>
    <n v="11"/>
    <x v="4"/>
    <x v="0"/>
    <x v="41"/>
    <d v="2023-07-26T00:00:00"/>
    <n v="-200"/>
    <x v="5"/>
    <n v="26828"/>
    <x v="0"/>
    <x v="1"/>
    <n v="178"/>
    <n v="116"/>
    <n v="38997202249"/>
    <x v="2"/>
    <x v="2"/>
  </r>
  <r>
    <n v="1958"/>
    <x v="1"/>
    <s v="Bushra Siddiqui"/>
    <n v="46"/>
    <x v="0"/>
    <x v="0"/>
    <x v="222"/>
    <d v="2023-12-11T00:00:00"/>
    <n v="-221"/>
    <x v="5"/>
    <n v="408518"/>
    <x v="1"/>
    <x v="6"/>
    <n v="149"/>
    <n v="57"/>
    <n v="37546928027"/>
    <x v="2"/>
    <x v="2"/>
  </r>
  <r>
    <n v="1959"/>
    <x v="6"/>
    <s v="Noman Butt"/>
    <n v="46"/>
    <x v="0"/>
    <x v="1"/>
    <x v="65"/>
    <d v="2023-08-26T00:00:00"/>
    <n v="-184"/>
    <x v="2"/>
    <n v="448436"/>
    <x v="1"/>
    <x v="5"/>
    <n v="184"/>
    <n v="91"/>
    <n v="34643300945"/>
    <x v="2"/>
    <x v="2"/>
  </r>
  <r>
    <n v="1960"/>
    <x v="8"/>
    <s v="Asad Khan"/>
    <n v="27"/>
    <x v="3"/>
    <x v="0"/>
    <x v="237"/>
    <d v="2023-10-21T00:00:00"/>
    <n v="-238"/>
    <x v="5"/>
    <n v="398114"/>
    <x v="1"/>
    <x v="5"/>
    <n v="176"/>
    <n v="74"/>
    <n v="32134512743"/>
    <x v="2"/>
    <x v="2"/>
  </r>
  <r>
    <n v="1961"/>
    <x v="1"/>
    <s v="Asad Rehman"/>
    <n v="39"/>
    <x v="2"/>
    <x v="0"/>
    <x v="62"/>
    <d v="2023-06-01T00:00:00"/>
    <n v="49"/>
    <x v="0"/>
    <n v="212763"/>
    <x v="0"/>
    <x v="5"/>
    <n v="147"/>
    <n v="58"/>
    <n v="36366232869"/>
    <x v="0"/>
    <x v="1"/>
  </r>
  <r>
    <n v="1962"/>
    <x v="2"/>
    <s v="Saad Qureshi"/>
    <n v="91"/>
    <x v="0"/>
    <x v="0"/>
    <x v="218"/>
    <d v="2023-06-04T00:00:00"/>
    <n v="-29"/>
    <x v="1"/>
    <n v="227970"/>
    <x v="0"/>
    <x v="0"/>
    <n v="184"/>
    <n v="69"/>
    <n v="33686482915"/>
    <x v="3"/>
    <x v="3"/>
  </r>
  <r>
    <n v="1963"/>
    <x v="5"/>
    <s v="Sara Rehman"/>
    <n v="81"/>
    <x v="0"/>
    <x v="0"/>
    <x v="192"/>
    <d v="2023-11-24T00:00:00"/>
    <n v="-309"/>
    <x v="3"/>
    <n v="284631"/>
    <x v="0"/>
    <x v="1"/>
    <n v="169"/>
    <n v="94"/>
    <n v="34941489684"/>
    <x v="3"/>
    <x v="3"/>
  </r>
  <r>
    <n v="1964"/>
    <x v="14"/>
    <s v="Daniyal Sheikh"/>
    <n v="67"/>
    <x v="0"/>
    <x v="1"/>
    <x v="186"/>
    <d v="2023-09-06T00:00:00"/>
    <n v="-48"/>
    <x v="4"/>
    <n v="190056"/>
    <x v="1"/>
    <x v="7"/>
    <n v="151"/>
    <n v="109"/>
    <n v="38180454810"/>
    <x v="3"/>
    <x v="3"/>
  </r>
  <r>
    <n v="1965"/>
    <x v="1"/>
    <s v="Sara Ansari"/>
    <n v="13"/>
    <x v="1"/>
    <x v="0"/>
    <x v="176"/>
    <d v="2023-07-02T00:00:00"/>
    <n v="29"/>
    <x v="0"/>
    <n v="99676"/>
    <x v="1"/>
    <x v="0"/>
    <n v="142"/>
    <n v="78"/>
    <n v="37573711212"/>
    <x v="2"/>
    <x v="2"/>
  </r>
  <r>
    <n v="1966"/>
    <x v="14"/>
    <s v="Amina Abbasi"/>
    <n v="17"/>
    <x v="1"/>
    <x v="0"/>
    <x v="70"/>
    <d v="2023-06-16T00:00:00"/>
    <n v="92"/>
    <x v="5"/>
    <n v="143449"/>
    <x v="0"/>
    <x v="1"/>
    <n v="198"/>
    <n v="114"/>
    <n v="39085095649"/>
    <x v="3"/>
    <x v="3"/>
  </r>
  <r>
    <n v="1967"/>
    <x v="14"/>
    <s v="Iqra Butt"/>
    <n v="31"/>
    <x v="2"/>
    <x v="0"/>
    <x v="198"/>
    <d v="2023-07-16T00:00:00"/>
    <n v="97"/>
    <x v="2"/>
    <n v="124779"/>
    <x v="0"/>
    <x v="3"/>
    <n v="180"/>
    <n v="53"/>
    <n v="31334085514"/>
    <x v="3"/>
    <x v="3"/>
  </r>
  <r>
    <n v="1968"/>
    <x v="11"/>
    <s v="Amina Hussain"/>
    <n v="58"/>
    <x v="0"/>
    <x v="0"/>
    <x v="135"/>
    <d v="2023-05-03T00:00:00"/>
    <n v="30"/>
    <x v="2"/>
    <n v="480154"/>
    <x v="1"/>
    <x v="1"/>
    <n v="181"/>
    <n v="80"/>
    <n v="36212675215"/>
    <x v="0"/>
    <x v="0"/>
  </r>
  <r>
    <n v="1969"/>
    <x v="1"/>
    <s v="Fatima Tariq"/>
    <n v="72"/>
    <x v="0"/>
    <x v="0"/>
    <x v="103"/>
    <d v="2023-09-19T00:00:00"/>
    <n v="-180"/>
    <x v="3"/>
    <n v="198980"/>
    <x v="0"/>
    <x v="4"/>
    <n v="180"/>
    <n v="112"/>
    <n v="39587757302"/>
    <x v="2"/>
    <x v="2"/>
  </r>
  <r>
    <n v="1970"/>
    <x v="1"/>
    <s v="Iqra Qureshi"/>
    <n v="74"/>
    <x v="0"/>
    <x v="0"/>
    <x v="70"/>
    <d v="2023-11-23T00:00:00"/>
    <n v="-252"/>
    <x v="1"/>
    <n v="206838"/>
    <x v="1"/>
    <x v="4"/>
    <n v="191"/>
    <n v="56"/>
    <n v="33022022862"/>
    <x v="3"/>
    <x v="3"/>
  </r>
  <r>
    <n v="1971"/>
    <x v="5"/>
    <s v="Junaid Malik"/>
    <n v="94"/>
    <x v="0"/>
    <x v="1"/>
    <x v="299"/>
    <d v="2023-12-14T00:00:00"/>
    <n v="35"/>
    <x v="5"/>
    <n v="456781"/>
    <x v="1"/>
    <x v="4"/>
    <n v="196"/>
    <n v="67"/>
    <n v="36142179158"/>
    <x v="2"/>
    <x v="2"/>
  </r>
  <r>
    <n v="1972"/>
    <x v="9"/>
    <s v="Sadia Rizvi"/>
    <n v="25"/>
    <x v="3"/>
    <x v="0"/>
    <x v="3"/>
    <d v="2023-11-24T00:00:00"/>
    <n v="-58"/>
    <x v="2"/>
    <n v="166745"/>
    <x v="0"/>
    <x v="5"/>
    <n v="191"/>
    <n v="84"/>
    <n v="37834345801"/>
    <x v="0"/>
    <x v="0"/>
  </r>
  <r>
    <n v="1973"/>
    <x v="5"/>
    <s v="Amina Gilani"/>
    <n v="23"/>
    <x v="3"/>
    <x v="1"/>
    <x v="28"/>
    <d v="2023-07-12T00:00:00"/>
    <n v="-113"/>
    <x v="4"/>
    <n v="242764"/>
    <x v="0"/>
    <x v="5"/>
    <n v="160"/>
    <n v="112"/>
    <n v="32530641854"/>
    <x v="2"/>
    <x v="1"/>
  </r>
  <r>
    <n v="1974"/>
    <x v="13"/>
    <s v="Maryam Rehman"/>
    <n v="18"/>
    <x v="1"/>
    <x v="0"/>
    <x v="148"/>
    <d v="2023-08-11T00:00:00"/>
    <n v="119"/>
    <x v="5"/>
    <n v="173264"/>
    <x v="1"/>
    <x v="7"/>
    <n v="196"/>
    <n v="42"/>
    <n v="35311928174"/>
    <x v="2"/>
    <x v="2"/>
  </r>
  <r>
    <n v="1975"/>
    <x v="0"/>
    <s v="Junaid Zahid"/>
    <n v="83"/>
    <x v="0"/>
    <x v="1"/>
    <x v="276"/>
    <d v="2023-09-13T00:00:00"/>
    <n v="177"/>
    <x v="2"/>
    <n v="498077"/>
    <x v="0"/>
    <x v="1"/>
    <n v="164"/>
    <n v="78"/>
    <n v="39233830562"/>
    <x v="2"/>
    <x v="2"/>
  </r>
  <r>
    <n v="1976"/>
    <x v="14"/>
    <s v="Maryam Zahid"/>
    <n v="39"/>
    <x v="2"/>
    <x v="1"/>
    <x v="180"/>
    <d v="2023-10-19T00:00:00"/>
    <n v="-77"/>
    <x v="1"/>
    <n v="331522"/>
    <x v="0"/>
    <x v="7"/>
    <n v="152"/>
    <n v="65"/>
    <n v="36277311920"/>
    <x v="3"/>
    <x v="3"/>
  </r>
  <r>
    <n v="1977"/>
    <x v="1"/>
    <s v="Bushra Kazmi"/>
    <n v="36"/>
    <x v="2"/>
    <x v="0"/>
    <x v="69"/>
    <d v="2023-07-12T00:00:00"/>
    <n v="-101"/>
    <x v="5"/>
    <n v="392274"/>
    <x v="0"/>
    <x v="6"/>
    <n v="150"/>
    <n v="62"/>
    <n v="37915400050"/>
    <x v="2"/>
    <x v="2"/>
  </r>
  <r>
    <n v="1978"/>
    <x v="12"/>
    <s v="Ibrahim Kazmi"/>
    <n v="32"/>
    <x v="2"/>
    <x v="0"/>
    <x v="10"/>
    <d v="2023-08-19T00:00:00"/>
    <n v="-13"/>
    <x v="1"/>
    <n v="150535"/>
    <x v="0"/>
    <x v="3"/>
    <n v="176"/>
    <n v="79"/>
    <n v="35124064908"/>
    <x v="2"/>
    <x v="1"/>
  </r>
  <r>
    <n v="1979"/>
    <x v="3"/>
    <s v="Amina Sheikh"/>
    <n v="18"/>
    <x v="1"/>
    <x v="1"/>
    <x v="220"/>
    <d v="2023-09-24T00:00:00"/>
    <n v="156"/>
    <x v="3"/>
    <n v="307978"/>
    <x v="0"/>
    <x v="4"/>
    <n v="157"/>
    <n v="88"/>
    <n v="34629298089"/>
    <x v="3"/>
    <x v="3"/>
  </r>
  <r>
    <n v="1980"/>
    <x v="1"/>
    <s v="Usman Shah"/>
    <n v="81"/>
    <x v="0"/>
    <x v="0"/>
    <x v="2"/>
    <d v="2023-06-05T00:00:00"/>
    <n v="-151"/>
    <x v="5"/>
    <n v="370169"/>
    <x v="0"/>
    <x v="7"/>
    <n v="150"/>
    <n v="58"/>
    <n v="35040300744"/>
    <x v="0"/>
    <x v="0"/>
  </r>
  <r>
    <n v="1981"/>
    <x v="0"/>
    <s v="Fatima Farooqi"/>
    <n v="72"/>
    <x v="0"/>
    <x v="0"/>
    <x v="141"/>
    <d v="2023-03-27T00:00:00"/>
    <n v="-19"/>
    <x v="0"/>
    <n v="457703"/>
    <x v="0"/>
    <x v="0"/>
    <n v="183"/>
    <n v="68"/>
    <n v="35547487529"/>
    <x v="3"/>
    <x v="3"/>
  </r>
  <r>
    <n v="1982"/>
    <x v="14"/>
    <s v="Hira Abbasi"/>
    <n v="19"/>
    <x v="3"/>
    <x v="1"/>
    <x v="25"/>
    <d v="2023-07-07T00:00:00"/>
    <n v="-55"/>
    <x v="0"/>
    <n v="374352"/>
    <x v="0"/>
    <x v="0"/>
    <n v="190"/>
    <n v="118"/>
    <n v="39798275020"/>
    <x v="2"/>
    <x v="2"/>
  </r>
  <r>
    <n v="1983"/>
    <x v="6"/>
    <s v="Ibrahim Farooqi"/>
    <n v="39"/>
    <x v="2"/>
    <x v="0"/>
    <x v="242"/>
    <d v="2023-07-28T00:00:00"/>
    <n v="-23"/>
    <x v="2"/>
    <n v="420402"/>
    <x v="0"/>
    <x v="0"/>
    <n v="143"/>
    <n v="73"/>
    <n v="38847957147"/>
    <x v="2"/>
    <x v="2"/>
  </r>
  <r>
    <n v="1984"/>
    <x v="2"/>
    <s v="Noman Jafri"/>
    <n v="9"/>
    <x v="4"/>
    <x v="1"/>
    <x v="48"/>
    <d v="2023-09-16T00:00:00"/>
    <n v="237"/>
    <x v="4"/>
    <n v="243412"/>
    <x v="1"/>
    <x v="2"/>
    <n v="160"/>
    <n v="113"/>
    <n v="39768882034"/>
    <x v="3"/>
    <x v="3"/>
  </r>
  <r>
    <n v="1985"/>
    <x v="11"/>
    <s v="Mahnoor Gilani"/>
    <n v="89"/>
    <x v="0"/>
    <x v="0"/>
    <x v="126"/>
    <d v="2023-08-26T00:00:00"/>
    <n v="2"/>
    <x v="2"/>
    <n v="71447"/>
    <x v="0"/>
    <x v="5"/>
    <n v="178"/>
    <n v="58"/>
    <n v="39429492615"/>
    <x v="3"/>
    <x v="3"/>
  </r>
  <r>
    <n v="1986"/>
    <x v="12"/>
    <s v="Ali Ashraf"/>
    <n v="17"/>
    <x v="1"/>
    <x v="1"/>
    <x v="188"/>
    <d v="2023-03-08T00:00:00"/>
    <n v="40"/>
    <x v="3"/>
    <n v="184560"/>
    <x v="1"/>
    <x v="1"/>
    <n v="186"/>
    <n v="87"/>
    <n v="31765263558"/>
    <x v="2"/>
    <x v="2"/>
  </r>
  <r>
    <n v="1987"/>
    <x v="13"/>
    <s v="Hira Syed"/>
    <n v="14"/>
    <x v="1"/>
    <x v="1"/>
    <x v="223"/>
    <d v="2023-12-03T00:00:00"/>
    <n v="298"/>
    <x v="5"/>
    <n v="193262"/>
    <x v="1"/>
    <x v="4"/>
    <n v="147"/>
    <n v="114"/>
    <n v="35532561376"/>
    <x v="0"/>
    <x v="1"/>
  </r>
  <r>
    <n v="1988"/>
    <x v="1"/>
    <s v="Fatima Zahid"/>
    <n v="52"/>
    <x v="0"/>
    <x v="0"/>
    <x v="94"/>
    <d v="2023-09-16T00:00:00"/>
    <n v="-96"/>
    <x v="2"/>
    <n v="137575"/>
    <x v="0"/>
    <x v="1"/>
    <n v="171"/>
    <n v="107"/>
    <n v="35561089172"/>
    <x v="2"/>
    <x v="2"/>
  </r>
  <r>
    <n v="1989"/>
    <x v="4"/>
    <s v="Usman Gilani"/>
    <n v="29"/>
    <x v="3"/>
    <x v="0"/>
    <x v="233"/>
    <d v="2023-09-19T00:00:00"/>
    <n v="-106"/>
    <x v="3"/>
    <n v="436941"/>
    <x v="1"/>
    <x v="6"/>
    <n v="197"/>
    <n v="48"/>
    <n v="39641585420"/>
    <x v="3"/>
    <x v="1"/>
  </r>
  <r>
    <n v="1990"/>
    <x v="13"/>
    <s v="Asad Syed"/>
    <n v="53"/>
    <x v="0"/>
    <x v="1"/>
    <x v="126"/>
    <d v="2023-11-15T00:00:00"/>
    <n v="-83"/>
    <x v="1"/>
    <n v="224264"/>
    <x v="0"/>
    <x v="5"/>
    <n v="170"/>
    <n v="55"/>
    <n v="35639886004"/>
    <x v="0"/>
    <x v="0"/>
  </r>
  <r>
    <n v="1991"/>
    <x v="0"/>
    <s v="Ahmed Kazmi"/>
    <n v="42"/>
    <x v="2"/>
    <x v="1"/>
    <x v="120"/>
    <d v="2023-08-25T00:00:00"/>
    <n v="132"/>
    <x v="2"/>
    <n v="155423"/>
    <x v="0"/>
    <x v="2"/>
    <n v="199"/>
    <n v="53"/>
    <n v="34694433566"/>
    <x v="3"/>
    <x v="3"/>
  </r>
  <r>
    <n v="1992"/>
    <x v="5"/>
    <s v="Amina Ashraf"/>
    <n v="88"/>
    <x v="0"/>
    <x v="0"/>
    <x v="50"/>
    <d v="2023-03-16T00:00:00"/>
    <n v="-74"/>
    <x v="3"/>
    <n v="9184"/>
    <x v="1"/>
    <x v="7"/>
    <n v="178"/>
    <n v="72"/>
    <n v="35203422858"/>
    <x v="3"/>
    <x v="3"/>
  </r>
  <r>
    <n v="1993"/>
    <x v="13"/>
    <s v="Maryam Hashmi"/>
    <n v="80"/>
    <x v="0"/>
    <x v="1"/>
    <x v="178"/>
    <d v="2023-09-09T00:00:00"/>
    <n v="54"/>
    <x v="5"/>
    <n v="230553"/>
    <x v="1"/>
    <x v="1"/>
    <n v="159"/>
    <n v="59"/>
    <n v="37064793230"/>
    <x v="1"/>
    <x v="1"/>
  </r>
  <r>
    <n v="1994"/>
    <x v="13"/>
    <s v="Amina Rizvi"/>
    <n v="43"/>
    <x v="2"/>
    <x v="0"/>
    <x v="23"/>
    <d v="2023-11-28T00:00:00"/>
    <n v="36"/>
    <x v="1"/>
    <n v="496742"/>
    <x v="0"/>
    <x v="4"/>
    <n v="166"/>
    <n v="79"/>
    <n v="32812707983"/>
    <x v="3"/>
    <x v="3"/>
  </r>
  <r>
    <n v="1995"/>
    <x v="14"/>
    <s v="Bushra Rehman"/>
    <n v="61"/>
    <x v="0"/>
    <x v="0"/>
    <x v="171"/>
    <d v="2023-06-15T00:00:00"/>
    <n v="151"/>
    <x v="3"/>
    <n v="264904"/>
    <x v="1"/>
    <x v="7"/>
    <n v="187"/>
    <n v="59"/>
    <n v="31614515853"/>
    <x v="3"/>
    <x v="3"/>
  </r>
  <r>
    <n v="1996"/>
    <x v="1"/>
    <s v="Sara Farooqi"/>
    <n v="96"/>
    <x v="0"/>
    <x v="0"/>
    <x v="221"/>
    <d v="2023-12-16T00:00:00"/>
    <n v="-55"/>
    <x v="2"/>
    <n v="336872"/>
    <x v="1"/>
    <x v="2"/>
    <n v="181"/>
    <n v="78"/>
    <n v="35202879767"/>
    <x v="2"/>
    <x v="2"/>
  </r>
  <r>
    <n v="1997"/>
    <x v="6"/>
    <s v="Usman Khan"/>
    <n v="28"/>
    <x v="3"/>
    <x v="0"/>
    <x v="27"/>
    <d v="2023-07-25T00:00:00"/>
    <n v="79"/>
    <x v="2"/>
    <n v="495301"/>
    <x v="0"/>
    <x v="0"/>
    <n v="177"/>
    <n v="80"/>
    <n v="31581509478"/>
    <x v="7"/>
    <x v="1"/>
  </r>
  <r>
    <n v="1998"/>
    <x v="8"/>
    <s v="Amina Qureshi"/>
    <n v="98"/>
    <x v="0"/>
    <x v="0"/>
    <x v="176"/>
    <d v="2023-09-11T00:00:00"/>
    <n v="-100"/>
    <x v="1"/>
    <n v="136213"/>
    <x v="0"/>
    <x v="2"/>
    <n v="163"/>
    <n v="88"/>
    <n v="37870570657"/>
    <x v="1"/>
    <x v="1"/>
  </r>
  <r>
    <n v="1999"/>
    <x v="11"/>
    <s v="Hassan Farooqi"/>
    <n v="60"/>
    <x v="0"/>
    <x v="1"/>
    <x v="60"/>
    <d v="2023-12-27T00:00:00"/>
    <n v="-107"/>
    <x v="5"/>
    <n v="338865"/>
    <x v="0"/>
    <x v="0"/>
    <n v="151"/>
    <n v="116"/>
    <n v="38390114480"/>
    <x v="0"/>
    <x v="0"/>
  </r>
  <r>
    <n v="2000"/>
    <x v="3"/>
    <s v="Daniyal Siddiqui"/>
    <n v="46"/>
    <x v="0"/>
    <x v="0"/>
    <x v="259"/>
    <d v="2023-10-15T00:00:00"/>
    <n v="-118"/>
    <x v="1"/>
    <n v="135737"/>
    <x v="0"/>
    <x v="5"/>
    <n v="200"/>
    <n v="86"/>
    <n v="37952117014"/>
    <x v="3"/>
    <x v="1"/>
  </r>
  <r>
    <m/>
    <x v="15"/>
    <m/>
    <m/>
    <x v="5"/>
    <x v="2"/>
    <x v="300"/>
    <m/>
    <m/>
    <x v="6"/>
    <m/>
    <x v="2"/>
    <x v="8"/>
    <m/>
    <m/>
    <m/>
    <x v="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9" firstHeaderRow="1" firstDataRow="1" firstDataCol="1"/>
  <pivotFields count="19">
    <pivotField dataField="1" showAll="0"/>
    <pivotField axis="axisRow" showAll="0">
      <items count="16">
        <item x="6"/>
        <item x="0"/>
        <item x="13"/>
        <item x="2"/>
        <item x="12"/>
        <item x="4"/>
        <item x="5"/>
        <item x="9"/>
        <item x="1"/>
        <item x="14"/>
        <item x="7"/>
        <item x="10"/>
        <item x="8"/>
        <item x="11"/>
        <item x="3"/>
        <item t="default"/>
      </items>
    </pivotField>
    <pivotField showAll="0"/>
    <pivotField showAll="0"/>
    <pivotField showAll="0"/>
    <pivotField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Sr.no" fld="0" subtotal="count" baseField="1" baseItem="0"/>
  </dataFields>
  <formats count="1">
    <format dxfId="82">
      <pivotArea collapsedLevelsAreSubtotals="1" fieldPosition="0">
        <references count="1">
          <reference field="1" count="0"/>
        </references>
      </pivotArea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0" firstHeaderRow="1" firstDataRow="2" firstDataCol="1"/>
  <pivotFields count="19">
    <pivotField showAll="0"/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Col" dataField="1" showAll="0">
      <items count="8">
        <item x="3"/>
        <item x="1"/>
        <item x="2"/>
        <item x="4"/>
        <item x="0"/>
        <item x="5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Disease" fld="9" subtotal="count" baseField="0" baseItem="0"/>
  </dataFields>
  <formats count="3">
    <format dxfId="81">
      <pivotArea field="9" grandRow="1" outline="0" collapsedLevelsAreSubtotals="1" axis="axisCol" fieldPosition="0">
        <references count="1">
          <reference field="9" count="1" selected="0">
            <x v="0"/>
          </reference>
        </references>
      </pivotArea>
    </format>
    <format dxfId="80">
      <pivotArea field="9" grandRow="1" outline="0" collapsedLevelsAreSubtotals="1" axis="axisCol" fieldPosition="0">
        <references count="1">
          <reference field="9" count="1" selected="0">
            <x v="2"/>
          </reference>
        </references>
      </pivotArea>
    </format>
    <format dxfId="79">
      <pivotArea field="9" grandRow="1" outline="0" collapsedLevelsAreSubtotals="1" axis="axisCol" fieldPosition="0">
        <references count="1">
          <reference field="9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0" firstHeaderRow="1" firstDataRow="2" firstDataCol="1"/>
  <pivotFields count="19">
    <pivotField dataField="1" showAll="0"/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axis="axisCol" showAll="0">
      <items count="8">
        <item m="1" x="6"/>
        <item x="4"/>
        <item x="2"/>
        <item x="0"/>
        <item x="1"/>
        <item x="3"/>
        <item h="1" x="5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r.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1" firstDataRow="2" firstDataCol="1"/>
  <pivotFields count="19">
    <pivotField dataField="1" showAll="0"/>
    <pivotField showAll="0"/>
    <pivotField showAll="0"/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r.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8">
        <item x="3"/>
        <item x="1"/>
        <item x="2"/>
        <item x="4"/>
        <item x="0"/>
        <item x="5"/>
        <item h="1"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reatment Cost" fld="10" subtotal="average" baseField="9" baseItem="0" numFmtId="164"/>
  </dataFields>
  <formats count="5">
    <format dxfId="78">
      <pivotArea collapsedLevelsAreSubtotals="1" fieldPosition="0">
        <references count="1">
          <reference field="9" count="0"/>
        </references>
      </pivotArea>
    </format>
    <format dxfId="77">
      <pivotArea dataOnly="0" outline="0" axis="axisValues" fieldPosition="0"/>
    </format>
    <format dxfId="76">
      <pivotArea dataOnly="0" outline="0" axis="axisValues" fieldPosition="0"/>
    </format>
    <format dxfId="75">
      <pivotArea collapsedLevelsAreSubtotals="1" fieldPosition="0">
        <references count="1">
          <reference field="9" count="0"/>
        </references>
      </pivotArea>
    </format>
    <format dxfId="74">
      <pivotArea grandRow="1"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Sr.no" fld="0" subtotal="count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1"/>
        <item x="3"/>
        <item x="4"/>
        <item x="6"/>
        <item x="7"/>
        <item x="2"/>
        <item x="5"/>
        <item x="0"/>
        <item h="1" x="8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r.no" fld="0" subtotal="count" baseField="0" baseItem="0"/>
  </dataFields>
  <formats count="1">
    <format dxfId="73">
      <pivotArea collapsedLevelsAreSubtotals="1" fieldPosition="0">
        <references count="1">
          <reference field="12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5"/>
        <item x="2"/>
        <item x="6"/>
        <item x="7"/>
        <item x="0"/>
        <item x="3"/>
        <item x="1"/>
        <item h="1" x="8"/>
        <item t="default"/>
      </items>
    </pivotField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r.no" fld="0" subtotal="count" baseField="0" baseItem="0"/>
  </dataFields>
  <formats count="1">
    <format dxfId="72">
      <pivotArea collapsedLevelsAreSubtotals="1" fieldPosition="0">
        <references count="1">
          <reference field="16" count="0"/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1"/>
        <item x="2"/>
        <item h="1" x="4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r.no" fld="0" subtotal="count" baseField="0" baseItem="0"/>
  </dataFields>
  <formats count="1">
    <format dxfId="71">
      <pivotArea collapsedLevelsAreSubtotals="1" fieldPosition="0">
        <references count="1">
          <reference field="17" count="0"/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N21" firstHeaderRow="1" firstDataRow="3" firstDataCol="1"/>
  <pivotFields count="19">
    <pivotField dataField="1" showAll="0"/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x="15"/>
        <item t="default"/>
      </items>
    </pivotField>
    <pivotField showAll="0"/>
    <pivotField showAll="0"/>
    <pivotField showAll="0"/>
    <pivotField showAll="0"/>
    <pivotField axis="axisCol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18"/>
    <field x="6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Sr.no" fld="0" subtotal="count" baseField="0" baseItem="0"/>
  </dataFields>
  <formats count="16">
    <format dxfId="70">
      <pivotArea collapsedLevelsAreSubtotals="1" fieldPosition="0">
        <references count="2">
          <reference field="1" count="1">
            <x v="0"/>
          </reference>
          <reference field="18" count="1" selected="0">
            <x v="1"/>
          </reference>
        </references>
      </pivotArea>
    </format>
    <format dxfId="69">
      <pivotArea collapsedLevelsAreSubtotals="1" fieldPosition="0">
        <references count="2">
          <reference field="1" count="1">
            <x v="1"/>
          </reference>
          <reference field="18" count="1" selected="0">
            <x v="1"/>
          </reference>
        </references>
      </pivotArea>
    </format>
    <format dxfId="68">
      <pivotArea collapsedLevelsAreSubtotals="1" fieldPosition="0">
        <references count="2">
          <reference field="1" count="1">
            <x v="2"/>
          </reference>
          <reference field="18" count="1" selected="0">
            <x v="2"/>
          </reference>
        </references>
      </pivotArea>
    </format>
    <format dxfId="67">
      <pivotArea collapsedLevelsAreSubtotals="1" fieldPosition="0">
        <references count="2">
          <reference field="1" count="1">
            <x v="3"/>
          </reference>
          <reference field="18" count="1" selected="0">
            <x v="1"/>
          </reference>
        </references>
      </pivotArea>
    </format>
    <format dxfId="66">
      <pivotArea collapsedLevelsAreSubtotals="1" fieldPosition="0">
        <references count="2">
          <reference field="1" count="1">
            <x v="4"/>
          </reference>
          <reference field="18" count="1" selected="0">
            <x v="4"/>
          </reference>
        </references>
      </pivotArea>
    </format>
    <format dxfId="65">
      <pivotArea collapsedLevelsAreSubtotals="1" fieldPosition="0">
        <references count="2">
          <reference field="1" count="1">
            <x v="5"/>
          </reference>
          <reference field="18" count="1" selected="0">
            <x v="1"/>
          </reference>
        </references>
      </pivotArea>
    </format>
    <format dxfId="64">
      <pivotArea collapsedLevelsAreSubtotals="1" fieldPosition="0">
        <references count="2">
          <reference field="1" count="1">
            <x v="6"/>
          </reference>
          <reference field="18" count="1" selected="0">
            <x v="1"/>
          </reference>
        </references>
      </pivotArea>
    </format>
    <format dxfId="63">
      <pivotArea collapsedLevelsAreSubtotals="1" fieldPosition="0">
        <references count="2">
          <reference field="1" count="1">
            <x v="7"/>
          </reference>
          <reference field="18" count="1" selected="0">
            <x v="3"/>
          </reference>
        </references>
      </pivotArea>
    </format>
    <format dxfId="62">
      <pivotArea collapsedLevelsAreSubtotals="1" fieldPosition="0">
        <references count="2">
          <reference field="1" count="1">
            <x v="8"/>
          </reference>
          <reference field="18" count="1" selected="0">
            <x v="3"/>
          </reference>
        </references>
      </pivotArea>
    </format>
    <format dxfId="61">
      <pivotArea collapsedLevelsAreSubtotals="1" fieldPosition="0">
        <references count="2">
          <reference field="1" count="1">
            <x v="9"/>
          </reference>
          <reference field="18" count="1" selected="0">
            <x v="1"/>
          </reference>
        </references>
      </pivotArea>
    </format>
    <format dxfId="60">
      <pivotArea collapsedLevelsAreSubtotals="1" fieldPosition="0">
        <references count="2">
          <reference field="1" count="1">
            <x v="10"/>
          </reference>
          <reference field="18" count="1" selected="0">
            <x v="3"/>
          </reference>
        </references>
      </pivotArea>
    </format>
    <format dxfId="59">
      <pivotArea collapsedLevelsAreSubtotals="1" fieldPosition="0">
        <references count="2">
          <reference field="1" count="1">
            <x v="11"/>
          </reference>
          <reference field="18" count="1" selected="0">
            <x v="4"/>
          </reference>
        </references>
      </pivotArea>
    </format>
    <format dxfId="58">
      <pivotArea collapsedLevelsAreSubtotals="1" fieldPosition="0">
        <references count="2">
          <reference field="1" count="1">
            <x v="11"/>
          </reference>
          <reference field="18" count="1" selected="0">
            <x v="2"/>
          </reference>
        </references>
      </pivotArea>
    </format>
    <format dxfId="57">
      <pivotArea collapsedLevelsAreSubtotals="1" fieldPosition="0">
        <references count="2">
          <reference field="1" count="1">
            <x v="12"/>
          </reference>
          <reference field="18" count="1" selected="0">
            <x v="3"/>
          </reference>
        </references>
      </pivotArea>
    </format>
    <format dxfId="56">
      <pivotArea collapsedLevelsAreSubtotals="1" fieldPosition="0">
        <references count="2">
          <reference field="1" count="1">
            <x v="13"/>
          </reference>
          <reference field="18" count="1" selected="0">
            <x v="2"/>
          </reference>
        </references>
      </pivotArea>
    </format>
    <format dxfId="55">
      <pivotArea collapsedLevelsAreSubtotals="1" fieldPosition="0">
        <references count="2">
          <reference field="1" count="1">
            <x v="14"/>
          </reference>
          <reference field="18" count="1" selected="0">
            <x v="2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21" firstHeaderRow="1" firstDataRow="3" firstDataCol="1"/>
  <pivotFields count="19">
    <pivotField dataField="1" showAll="0"/>
    <pivotField axis="axisRow" showAll="0">
      <items count="16">
        <item x="6"/>
        <item x="0"/>
        <item x="13"/>
        <item x="2"/>
        <item x="12"/>
        <item x="4"/>
        <item x="5"/>
        <item x="9"/>
        <item x="1"/>
        <item x="14"/>
        <item x="7"/>
        <item x="10"/>
        <item x="8"/>
        <item x="11"/>
        <item x="3"/>
        <item t="default"/>
      </items>
    </pivotField>
    <pivotField showAll="0"/>
    <pivotField showAll="0"/>
    <pivotField showAll="0"/>
    <pivotField showAll="0"/>
    <pivotField numFmtId="14"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18"/>
    <field x="7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Sr.no" fld="0" subtotal="count" baseField="1" baseItem="5"/>
  </dataFields>
  <formats count="16">
    <format dxfId="54">
      <pivotArea collapsedLevelsAreSubtotals="1" fieldPosition="0">
        <references count="2">
          <reference field="1" count="1">
            <x v="0"/>
          </reference>
          <reference field="18" count="1" selected="0">
            <x v="11"/>
          </reference>
        </references>
      </pivotArea>
    </format>
    <format dxfId="53">
      <pivotArea collapsedLevelsAreSubtotals="1" fieldPosition="0">
        <references count="2">
          <reference field="1" count="1">
            <x v="1"/>
          </reference>
          <reference field="18" count="1" selected="0">
            <x v="12"/>
          </reference>
        </references>
      </pivotArea>
    </format>
    <format dxfId="52">
      <pivotArea collapsedLevelsAreSubtotals="1" fieldPosition="0">
        <references count="2">
          <reference field="1" count="1">
            <x v="2"/>
          </reference>
          <reference field="18" count="1" selected="0">
            <x v="7"/>
          </reference>
        </references>
      </pivotArea>
    </format>
    <format dxfId="51">
      <pivotArea collapsedLevelsAreSubtotals="1" fieldPosition="0">
        <references count="2">
          <reference field="1" count="1">
            <x v="2"/>
          </reference>
          <reference field="18" count="1" selected="0">
            <x v="11"/>
          </reference>
        </references>
      </pivotArea>
    </format>
    <format dxfId="50">
      <pivotArea collapsedLevelsAreSubtotals="1" fieldPosition="0">
        <references count="2">
          <reference field="1" count="1">
            <x v="3"/>
          </reference>
          <reference field="18" count="1" selected="0">
            <x v="10"/>
          </reference>
        </references>
      </pivotArea>
    </format>
    <format dxfId="49">
      <pivotArea collapsedLevelsAreSubtotals="1" fieldPosition="0">
        <references count="2">
          <reference field="1" count="1">
            <x v="4"/>
          </reference>
          <reference field="18" count="1" selected="0">
            <x v="9"/>
          </reference>
        </references>
      </pivotArea>
    </format>
    <format dxfId="48">
      <pivotArea collapsedLevelsAreSubtotals="1" fieldPosition="0">
        <references count="2">
          <reference field="1" count="1">
            <x v="5"/>
          </reference>
          <reference field="18" count="1" selected="0">
            <x v="9"/>
          </reference>
        </references>
      </pivotArea>
    </format>
    <format dxfId="47">
      <pivotArea collapsedLevelsAreSubtotals="1" fieldPosition="0">
        <references count="2">
          <reference field="1" count="1">
            <x v="6"/>
          </reference>
          <reference field="18" count="1" selected="0">
            <x v="12"/>
          </reference>
        </references>
      </pivotArea>
    </format>
    <format dxfId="46">
      <pivotArea collapsedLevelsAreSubtotals="1" fieldPosition="0">
        <references count="2">
          <reference field="1" count="1">
            <x v="7"/>
          </reference>
          <reference field="18" count="1" selected="0">
            <x v="9"/>
          </reference>
        </references>
      </pivotArea>
    </format>
    <format dxfId="45">
      <pivotArea collapsedLevelsAreSubtotals="1" fieldPosition="0">
        <references count="2">
          <reference field="1" count="1">
            <x v="8"/>
          </reference>
          <reference field="18" count="1" selected="0">
            <x v="12"/>
          </reference>
        </references>
      </pivotArea>
    </format>
    <format dxfId="44">
      <pivotArea collapsedLevelsAreSubtotals="1" fieldPosition="0">
        <references count="2">
          <reference field="1" count="1">
            <x v="9"/>
          </reference>
          <reference field="18" count="1" selected="0">
            <x v="9"/>
          </reference>
        </references>
      </pivotArea>
    </format>
    <format dxfId="43">
      <pivotArea collapsedLevelsAreSubtotals="1" fieldPosition="0">
        <references count="2">
          <reference field="1" count="1">
            <x v="10"/>
          </reference>
          <reference field="18" count="1" selected="0">
            <x v="11"/>
          </reference>
        </references>
      </pivotArea>
    </format>
    <format dxfId="42">
      <pivotArea collapsedLevelsAreSubtotals="1" fieldPosition="0">
        <references count="2">
          <reference field="1" count="1">
            <x v="11"/>
          </reference>
          <reference field="18" count="1" selected="0">
            <x v="12"/>
          </reference>
        </references>
      </pivotArea>
    </format>
    <format dxfId="41">
      <pivotArea collapsedLevelsAreSubtotals="1" fieldPosition="0">
        <references count="2">
          <reference field="1" count="1">
            <x v="12"/>
          </reference>
          <reference field="18" count="1" selected="0">
            <x v="10"/>
          </reference>
        </references>
      </pivotArea>
    </format>
    <format dxfId="40">
      <pivotArea collapsedLevelsAreSubtotals="1" fieldPosition="0">
        <references count="2">
          <reference field="1" count="1">
            <x v="13"/>
          </reference>
          <reference field="18" count="1" selected="0">
            <x v="11"/>
          </reference>
        </references>
      </pivotArea>
    </format>
    <format dxfId="39">
      <pivotArea collapsedLevelsAreSubtotals="1" fieldPosition="0">
        <references count="2">
          <reference field="1" count="1">
            <x v="14"/>
          </reference>
          <reference field="18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9" firstHeaderRow="0" firstDataRow="1" firstDataCol="1"/>
  <pivotFields count="19">
    <pivotField showAll="0"/>
    <pivotField axis="axisRow" showAll="0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eight (kg)" fld="14" subtotal="average" baseField="1" baseItem="0" numFmtId="2"/>
    <dataField name="Average of Height (cm)" fld="13" subtotal="average" baseField="1" baseItem="0" numFmtId="2"/>
  </dataFields>
  <formats count="12">
    <format dxfId="3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7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3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3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9" firstHeaderRow="1" firstDataRow="1" firstDataCol="1"/>
  <pivotFields count="19">
    <pivotField showAll="0"/>
    <pivotField axis="axisRow" showAll="0" sortType="ascending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 v="1"/>
    </i>
    <i>
      <x v="3"/>
    </i>
    <i>
      <x v="8"/>
    </i>
    <i>
      <x v="9"/>
    </i>
    <i>
      <x v="10"/>
    </i>
    <i>
      <x v="14"/>
    </i>
    <i>
      <x v="2"/>
    </i>
    <i>
      <x v="4"/>
    </i>
    <i>
      <x v="6"/>
    </i>
    <i>
      <x v="12"/>
    </i>
    <i>
      <x v="5"/>
    </i>
    <i>
      <x v="11"/>
    </i>
    <i>
      <x/>
    </i>
    <i>
      <x v="13"/>
    </i>
    <i>
      <x v="7"/>
    </i>
    <i t="grand">
      <x/>
    </i>
  </rowItems>
  <colItems count="1">
    <i/>
  </colItems>
  <dataFields count="1">
    <dataField name="Average of Treatment Cost" fld="10" subtotal="average" baseField="1" baseItem="0"/>
  </dataFields>
  <formats count="2">
    <format dxfId="26">
      <pivotArea collapsedLevelsAreSubtotals="1" fieldPosition="0">
        <references count="1"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5">
      <pivotArea grandRow="1"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9" firstHeaderRow="1" firstDataRow="1" firstDataCol="1"/>
  <pivotFields count="19">
    <pivotField showAll="0"/>
    <pivotField showAll="0"/>
    <pivotField showAll="0"/>
    <pivotField showAll="0"/>
    <pivotField axis="axisRow" showAll="0" sortType="ascending">
      <items count="8">
        <item m="1" x="6"/>
        <item x="4"/>
        <item x="2"/>
        <item x="0"/>
        <item x="1"/>
        <item x="3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6">
    <i>
      <x v="4"/>
    </i>
    <i>
      <x v="2"/>
    </i>
    <i>
      <x v="3"/>
    </i>
    <i>
      <x v="5"/>
    </i>
    <i>
      <x v="1"/>
    </i>
    <i t="grand">
      <x/>
    </i>
  </rowItems>
  <colItems count="1">
    <i/>
  </colItems>
  <dataFields count="1">
    <dataField name="Average of Treatment Cost" fld="10" subtotal="average" baseField="4" baseItem="0" numFmtId="2"/>
  </dataFields>
  <formats count="2">
    <format dxfId="24">
      <pivotArea outline="0" collapsedLevelsAreSubtotals="1" fieldPosition="0"/>
    </format>
    <format dxfId="23">
      <pivotArea collapsedLevelsAreSubtotals="1" fieldPosition="0">
        <references count="1">
          <reference field="4" count="0"/>
        </references>
      </pivotArea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9" firstHeaderRow="1" firstDataRow="1" firstDataCol="1"/>
  <pivotFields count="19">
    <pivotField showAll="0"/>
    <pivotField axis="axisRow" showAll="0" sortType="ascending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 v="1"/>
    </i>
    <i>
      <x v="3"/>
    </i>
    <i>
      <x v="8"/>
    </i>
    <i>
      <x v="9"/>
    </i>
    <i>
      <x v="10"/>
    </i>
    <i>
      <x v="14"/>
    </i>
    <i>
      <x v="2"/>
    </i>
    <i>
      <x v="4"/>
    </i>
    <i>
      <x v="6"/>
    </i>
    <i>
      <x v="12"/>
    </i>
    <i>
      <x v="5"/>
    </i>
    <i>
      <x v="11"/>
    </i>
    <i>
      <x/>
    </i>
    <i>
      <x v="13"/>
    </i>
    <i>
      <x v="7"/>
    </i>
    <i t="grand">
      <x/>
    </i>
  </rowItems>
  <colItems count="1">
    <i/>
  </colItems>
  <dataFields count="1">
    <dataField name="Average of Treatment Cost" fld="10" subtotal="average" baseField="1" baseItem="0"/>
  </dataFields>
  <formats count="2">
    <format dxfId="22">
      <pivotArea collapsedLevelsAreSubtotals="1" fieldPosition="0">
        <references count="1">
          <reference field="1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1">
      <pivotArea grandRow="1" outline="0" collapsedLevelsAreSubtotals="1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9" firstHeaderRow="1" firstDataRow="1" firstDataCol="1"/>
  <pivotFields count="19">
    <pivotField showAll="0"/>
    <pivotField showAll="0"/>
    <pivotField showAll="0"/>
    <pivotField showAll="0"/>
    <pivotField axis="axisRow" showAll="0" sortType="ascending">
      <items count="8">
        <item m="1" x="6"/>
        <item x="4"/>
        <item x="2"/>
        <item x="0"/>
        <item x="1"/>
        <item x="3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6">
    <i>
      <x v="4"/>
    </i>
    <i>
      <x v="2"/>
    </i>
    <i>
      <x v="3"/>
    </i>
    <i>
      <x v="5"/>
    </i>
    <i>
      <x v="1"/>
    </i>
    <i t="grand">
      <x/>
    </i>
  </rowItems>
  <colItems count="1">
    <i/>
  </colItems>
  <dataFields count="1">
    <dataField name="Average of Treatment Cost" fld="10" subtotal="average" baseField="4" baseItem="0" numFmtId="2"/>
  </dataFields>
  <formats count="2">
    <format dxfId="20">
      <pivotArea outline="0" collapsedLevelsAreSubtotals="1" fieldPosition="0"/>
    </format>
    <format dxfId="19">
      <pivotArea collapsedLevelsAreSubtotals="1" fieldPosition="0">
        <references count="1">
          <reference field="4" count="0"/>
        </references>
      </pivotArea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3" firstHeaderRow="1" firstDataRow="2" firstDataCol="1"/>
  <pivotFields count="19">
    <pivotField showAll="0"/>
    <pivotField showAll="0"/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Col" dataField="1" showAll="0">
      <items count="8">
        <item x="3"/>
        <item x="1"/>
        <item x="2"/>
        <item x="4"/>
        <item x="0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5"/>
        <item x="2"/>
        <item x="6"/>
        <item x="7"/>
        <item x="0"/>
        <item x="3"/>
        <item x="1"/>
        <item h="1" x="8"/>
        <item t="default"/>
      </items>
    </pivotField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Disease" fld="9" subtotal="count" baseField="0" baseItem="0"/>
  </dataFields>
  <formats count="14">
    <format dxfId="18">
      <pivotArea field="9" grandRow="1" outline="0" collapsedLevelsAreSubtotals="1" axis="axisCol" fieldPosition="0">
        <references count="1">
          <reference field="9" count="1" selected="0">
            <x v="0"/>
          </reference>
        </references>
      </pivotArea>
    </format>
    <format dxfId="17">
      <pivotArea field="9" grandRow="1" outline="0" collapsedLevelsAreSubtotals="1" axis="axisCol" fieldPosition="0">
        <references count="1">
          <reference field="9" count="1" selected="0">
            <x v="2"/>
          </reference>
        </references>
      </pivotArea>
    </format>
    <format dxfId="16">
      <pivotArea field="9" grandRow="1" outline="0" collapsedLevelsAreSubtotals="1" axis="axisCol" fieldPosition="0">
        <references count="1">
          <reference field="9" count="1" selected="0">
            <x v="5"/>
          </reference>
        </references>
      </pivotArea>
    </format>
    <format dxfId="15">
      <pivotArea collapsedLevelsAreSubtotals="1" fieldPosition="0">
        <references count="2">
          <reference field="9" count="1" selected="0">
            <x v="2"/>
          </reference>
          <reference field="16" count="1">
            <x v="0"/>
          </reference>
        </references>
      </pivotArea>
    </format>
    <format dxfId="14">
      <pivotArea collapsedLevelsAreSubtotals="1" fieldPosition="0">
        <references count="2">
          <reference field="9" count="1" selected="0">
            <x v="2"/>
          </reference>
          <reference field="16" count="1">
            <x v="1"/>
          </reference>
        </references>
      </pivotArea>
    </format>
    <format dxfId="13">
      <pivotArea collapsedLevelsAreSubtotals="1" fieldPosition="0">
        <references count="2">
          <reference field="9" count="1" selected="0">
            <x v="5"/>
          </reference>
          <reference field="16" count="1">
            <x v="2"/>
          </reference>
        </references>
      </pivotArea>
    </format>
    <format dxfId="12">
      <pivotArea collapsedLevelsAreSubtotals="1" fieldPosition="0">
        <references count="2">
          <reference field="9" count="1" selected="0">
            <x v="3"/>
          </reference>
          <reference field="16" count="1">
            <x v="3"/>
          </reference>
        </references>
      </pivotArea>
    </format>
    <format dxfId="11">
      <pivotArea collapsedLevelsAreSubtotals="1" fieldPosition="0">
        <references count="2">
          <reference field="9" count="1" selected="0">
            <x v="0"/>
          </reference>
          <reference field="16" count="1">
            <x v="4"/>
          </reference>
        </references>
      </pivotArea>
    </format>
    <format dxfId="10">
      <pivotArea collapsedLevelsAreSubtotals="1" fieldPosition="0">
        <references count="2">
          <reference field="9" count="1" selected="0">
            <x v="3"/>
          </reference>
          <reference field="16" count="1">
            <x v="5"/>
          </reference>
        </references>
      </pivotArea>
    </format>
    <format dxfId="9">
      <pivotArea collapsedLevelsAreSubtotals="1" fieldPosition="0">
        <references count="2">
          <reference field="9" count="1" selected="0">
            <x v="0"/>
          </reference>
          <reference field="16" count="1">
            <x v="6"/>
          </reference>
        </references>
      </pivotArea>
    </format>
    <format dxfId="8">
      <pivotArea collapsedLevelsAreSubtotals="1" fieldPosition="0">
        <references count="2">
          <reference field="9" count="1" selected="0">
            <x v="2"/>
          </reference>
          <reference field="16" count="1">
            <x v="7"/>
          </reference>
        </references>
      </pivotArea>
    </format>
    <format dxfId="7">
      <pivotArea field="9" grandRow="1" outline="0" collapsedLevelsAreSubtotals="1" axis="axisCol" fieldPosition="0">
        <references count="1">
          <reference field="9" count="1" selected="0">
            <x v="0"/>
          </reference>
        </references>
      </pivotArea>
    </format>
    <format dxfId="6">
      <pivotArea field="9" grandRow="1" outline="0" collapsedLevelsAreSubtotals="1" axis="axisCol" fieldPosition="0">
        <references count="1">
          <reference field="9" count="1" selected="0">
            <x v="2"/>
          </reference>
        </references>
      </pivotArea>
    </format>
    <format dxfId="5">
      <pivotArea field="9" grandRow="1" outline="0" collapsedLevelsAreSubtotals="1" axis="axisCol" fieldPosition="0">
        <references count="1">
          <reference field="9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19">
    <pivotField showAll="0"/>
    <pivotField axis="axisRow" showAll="0" sortType="descending">
      <items count="17">
        <item x="3"/>
        <item x="1"/>
        <item x="10"/>
        <item x="0"/>
        <item x="9"/>
        <item x="13"/>
        <item x="12"/>
        <item x="5"/>
        <item x="8"/>
        <item x="11"/>
        <item x="14"/>
        <item x="6"/>
        <item x="2"/>
        <item x="7"/>
        <item x="4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6">
    <i>
      <x v="7"/>
    </i>
    <i>
      <x v="13"/>
    </i>
    <i>
      <x/>
    </i>
    <i>
      <x v="11"/>
    </i>
    <i>
      <x v="5"/>
    </i>
    <i>
      <x v="12"/>
    </i>
    <i>
      <x v="6"/>
    </i>
    <i>
      <x v="4"/>
    </i>
    <i>
      <x v="2"/>
    </i>
    <i>
      <x v="14"/>
    </i>
    <i>
      <x v="10"/>
    </i>
    <i>
      <x v="9"/>
    </i>
    <i>
      <x v="8"/>
    </i>
    <i>
      <x v="3"/>
    </i>
    <i>
      <x v="1"/>
    </i>
    <i t="grand">
      <x/>
    </i>
  </rowItems>
  <colItems count="1">
    <i/>
  </colItems>
  <dataFields count="1">
    <dataField name="Average of Treatment Cost" fld="10" subtotal="average" baseField="1" baseItem="0" numFmtId="2"/>
  </dataFields>
  <formats count="5">
    <format dxfId="4">
      <pivotArea outline="0" collapsedLevelsAreSubtotals="1" fieldPosition="0"/>
    </format>
    <format dxfId="3">
      <pivotArea collapsedLevelsAreSubtotals="1" fieldPosition="0">
        <references count="1">
          <reference field="1" count="1">
            <x v="7"/>
          </reference>
        </references>
      </pivotArea>
    </format>
    <format dxfId="2">
      <pivotArea dataOnly="0" labelOnly="1" fieldPosition="0">
        <references count="1">
          <reference field="1" count="1">
            <x v="7"/>
          </reference>
        </references>
      </pivotArea>
    </format>
    <format dxfId="1">
      <pivotArea collapsedLevelsAreSubtotals="1" fieldPosition="0">
        <references count="1">
          <reference field="1" count="1">
            <x v="1"/>
          </reference>
        </references>
      </pivotArea>
    </format>
    <format dxfId="0">
      <pivotArea dataOnly="0" labelOnly="1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D2" sqref="D2"/>
    </sheetView>
  </sheetViews>
  <sheetFormatPr defaultRowHeight="15" x14ac:dyDescent="0.25"/>
  <cols>
    <col min="1" max="1" width="39.85546875" bestFit="1" customWidth="1"/>
    <col min="2" max="2" width="13.7109375" bestFit="1" customWidth="1"/>
  </cols>
  <sheetData>
    <row r="2" spans="1:4" x14ac:dyDescent="0.25">
      <c r="D2" s="3" t="s">
        <v>663</v>
      </c>
    </row>
    <row r="3" spans="1:4" x14ac:dyDescent="0.25">
      <c r="A3" s="4" t="s">
        <v>664</v>
      </c>
      <c r="B3" t="s">
        <v>666</v>
      </c>
    </row>
    <row r="4" spans="1:4" x14ac:dyDescent="0.25">
      <c r="A4" s="5" t="s">
        <v>42</v>
      </c>
      <c r="B4" s="7">
        <v>134</v>
      </c>
    </row>
    <row r="5" spans="1:4" x14ac:dyDescent="0.25">
      <c r="A5" s="5" t="s">
        <v>23</v>
      </c>
      <c r="B5" s="7">
        <v>130</v>
      </c>
    </row>
    <row r="6" spans="1:4" x14ac:dyDescent="0.25">
      <c r="A6" s="5" t="s">
        <v>69</v>
      </c>
      <c r="B6" s="7">
        <v>145</v>
      </c>
    </row>
    <row r="7" spans="1:4" x14ac:dyDescent="0.25">
      <c r="A7" s="5" t="s">
        <v>15</v>
      </c>
      <c r="B7" s="7">
        <v>131</v>
      </c>
    </row>
    <row r="8" spans="1:4" x14ac:dyDescent="0.25">
      <c r="A8" s="5" t="s">
        <v>66</v>
      </c>
      <c r="B8" s="7">
        <v>122</v>
      </c>
    </row>
    <row r="9" spans="1:4" x14ac:dyDescent="0.25">
      <c r="A9" s="5" t="s">
        <v>86</v>
      </c>
      <c r="B9" s="7">
        <v>165</v>
      </c>
    </row>
    <row r="10" spans="1:4" x14ac:dyDescent="0.25">
      <c r="A10" s="5" t="s">
        <v>78</v>
      </c>
      <c r="B10" s="7">
        <v>128</v>
      </c>
    </row>
    <row r="11" spans="1:4" x14ac:dyDescent="0.25">
      <c r="A11" s="5" t="s">
        <v>53</v>
      </c>
      <c r="B11" s="7">
        <v>134</v>
      </c>
    </row>
    <row r="12" spans="1:4" x14ac:dyDescent="0.25">
      <c r="A12" s="5" t="s">
        <v>64</v>
      </c>
      <c r="B12" s="7">
        <v>111</v>
      </c>
    </row>
    <row r="13" spans="1:4" x14ac:dyDescent="0.25">
      <c r="A13" s="5" t="s">
        <v>71</v>
      </c>
      <c r="B13" s="7">
        <v>147</v>
      </c>
    </row>
    <row r="14" spans="1:4" x14ac:dyDescent="0.25">
      <c r="A14" s="5" t="s">
        <v>88</v>
      </c>
      <c r="B14" s="7">
        <v>138</v>
      </c>
    </row>
    <row r="15" spans="1:4" x14ac:dyDescent="0.25">
      <c r="A15" s="5" t="s">
        <v>55</v>
      </c>
      <c r="B15" s="7">
        <v>118</v>
      </c>
    </row>
    <row r="16" spans="1:4" x14ac:dyDescent="0.25">
      <c r="A16" s="5" t="s">
        <v>29</v>
      </c>
      <c r="B16" s="7">
        <v>123</v>
      </c>
    </row>
    <row r="17" spans="1:2" x14ac:dyDescent="0.25">
      <c r="A17" s="5" t="s">
        <v>60</v>
      </c>
      <c r="B17" s="7">
        <v>134</v>
      </c>
    </row>
    <row r="18" spans="1:2" x14ac:dyDescent="0.25">
      <c r="A18" s="5" t="s">
        <v>50</v>
      </c>
      <c r="B18" s="7">
        <v>140</v>
      </c>
    </row>
    <row r="19" spans="1:2" x14ac:dyDescent="0.25">
      <c r="A19" s="5" t="s">
        <v>665</v>
      </c>
      <c r="B19" s="6">
        <v>2000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E2" sqref="E2"/>
    </sheetView>
  </sheetViews>
  <sheetFormatPr defaultRowHeight="15" x14ac:dyDescent="0.25"/>
  <cols>
    <col min="1" max="1" width="39.85546875" bestFit="1" customWidth="1"/>
    <col min="2" max="2" width="16.28515625" bestFit="1" customWidth="1"/>
    <col min="3" max="3" width="9.42578125" bestFit="1" customWidth="1"/>
    <col min="4" max="4" width="8.85546875" customWidth="1"/>
    <col min="5" max="5" width="13.140625" bestFit="1" customWidth="1"/>
    <col min="6" max="6" width="7.7109375" customWidth="1"/>
    <col min="7" max="7" width="12.140625" bestFit="1" customWidth="1"/>
    <col min="8" max="8" width="11.28515625" customWidth="1"/>
    <col min="9" max="9" width="11.28515625" bestFit="1" customWidth="1"/>
  </cols>
  <sheetData>
    <row r="2" spans="1:8" x14ac:dyDescent="0.25">
      <c r="E2" s="3" t="s">
        <v>667</v>
      </c>
    </row>
    <row r="3" spans="1:8" x14ac:dyDescent="0.25">
      <c r="A3" s="4" t="s">
        <v>669</v>
      </c>
      <c r="B3" s="4" t="s">
        <v>668</v>
      </c>
    </row>
    <row r="4" spans="1:8" x14ac:dyDescent="0.25">
      <c r="A4" s="4" t="s">
        <v>664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665</v>
      </c>
    </row>
    <row r="5" spans="1:8" x14ac:dyDescent="0.25">
      <c r="A5" s="5" t="s">
        <v>42</v>
      </c>
      <c r="B5" s="6">
        <v>27</v>
      </c>
      <c r="C5" s="6">
        <v>20</v>
      </c>
      <c r="D5" s="6">
        <v>29</v>
      </c>
      <c r="E5" s="6">
        <v>18</v>
      </c>
      <c r="F5" s="6">
        <v>24</v>
      </c>
      <c r="G5" s="6">
        <v>16</v>
      </c>
      <c r="H5" s="6">
        <v>134</v>
      </c>
    </row>
    <row r="6" spans="1:8" x14ac:dyDescent="0.25">
      <c r="A6" s="5" t="s">
        <v>23</v>
      </c>
      <c r="B6" s="6">
        <v>16</v>
      </c>
      <c r="C6" s="6">
        <v>23</v>
      </c>
      <c r="D6" s="6">
        <v>24</v>
      </c>
      <c r="E6" s="6">
        <v>25</v>
      </c>
      <c r="F6" s="6">
        <v>20</v>
      </c>
      <c r="G6" s="6">
        <v>22</v>
      </c>
      <c r="H6" s="6">
        <v>130</v>
      </c>
    </row>
    <row r="7" spans="1:8" x14ac:dyDescent="0.25">
      <c r="A7" s="5" t="s">
        <v>69</v>
      </c>
      <c r="B7" s="6">
        <v>19</v>
      </c>
      <c r="C7" s="6">
        <v>27</v>
      </c>
      <c r="D7" s="6">
        <v>19</v>
      </c>
      <c r="E7" s="6">
        <v>26</v>
      </c>
      <c r="F7" s="6">
        <v>25</v>
      </c>
      <c r="G7" s="6">
        <v>29</v>
      </c>
      <c r="H7" s="6">
        <v>145</v>
      </c>
    </row>
    <row r="8" spans="1:8" x14ac:dyDescent="0.25">
      <c r="A8" s="5" t="s">
        <v>15</v>
      </c>
      <c r="B8" s="6">
        <v>27</v>
      </c>
      <c r="C8" s="6">
        <v>21</v>
      </c>
      <c r="D8" s="6">
        <v>19</v>
      </c>
      <c r="E8" s="6">
        <v>27</v>
      </c>
      <c r="F8" s="6">
        <v>18</v>
      </c>
      <c r="G8" s="6">
        <v>19</v>
      </c>
      <c r="H8" s="6">
        <v>131</v>
      </c>
    </row>
    <row r="9" spans="1:8" x14ac:dyDescent="0.25">
      <c r="A9" s="5" t="s">
        <v>66</v>
      </c>
      <c r="B9" s="6">
        <v>20</v>
      </c>
      <c r="C9" s="6">
        <v>22</v>
      </c>
      <c r="D9" s="6">
        <v>25</v>
      </c>
      <c r="E9" s="6">
        <v>16</v>
      </c>
      <c r="F9" s="6">
        <v>15</v>
      </c>
      <c r="G9" s="6">
        <v>24</v>
      </c>
      <c r="H9" s="6">
        <v>122</v>
      </c>
    </row>
    <row r="10" spans="1:8" x14ac:dyDescent="0.25">
      <c r="A10" s="5" t="s">
        <v>86</v>
      </c>
      <c r="B10" s="6">
        <v>27</v>
      </c>
      <c r="C10" s="6">
        <v>26</v>
      </c>
      <c r="D10" s="6">
        <v>29</v>
      </c>
      <c r="E10" s="6">
        <v>18</v>
      </c>
      <c r="F10" s="6">
        <v>34</v>
      </c>
      <c r="G10" s="6">
        <v>31</v>
      </c>
      <c r="H10" s="6">
        <v>165</v>
      </c>
    </row>
    <row r="11" spans="1:8" x14ac:dyDescent="0.25">
      <c r="A11" s="5" t="s">
        <v>78</v>
      </c>
      <c r="B11" s="6">
        <v>31</v>
      </c>
      <c r="C11" s="6">
        <v>29</v>
      </c>
      <c r="D11" s="6">
        <v>15</v>
      </c>
      <c r="E11" s="6">
        <v>15</v>
      </c>
      <c r="F11" s="6">
        <v>17</v>
      </c>
      <c r="G11" s="6">
        <v>21</v>
      </c>
      <c r="H11" s="6">
        <v>128</v>
      </c>
    </row>
    <row r="12" spans="1:8" x14ac:dyDescent="0.25">
      <c r="A12" s="5" t="s">
        <v>53</v>
      </c>
      <c r="B12" s="6">
        <v>20</v>
      </c>
      <c r="C12" s="6">
        <v>19</v>
      </c>
      <c r="D12" s="6">
        <v>29</v>
      </c>
      <c r="E12" s="6">
        <v>23</v>
      </c>
      <c r="F12" s="6">
        <v>29</v>
      </c>
      <c r="G12" s="6">
        <v>14</v>
      </c>
      <c r="H12" s="6">
        <v>134</v>
      </c>
    </row>
    <row r="13" spans="1:8" x14ac:dyDescent="0.25">
      <c r="A13" s="5" t="s">
        <v>64</v>
      </c>
      <c r="B13" s="6">
        <v>20</v>
      </c>
      <c r="C13" s="6">
        <v>25</v>
      </c>
      <c r="D13" s="6">
        <v>18</v>
      </c>
      <c r="E13" s="6">
        <v>19</v>
      </c>
      <c r="F13" s="6">
        <v>15</v>
      </c>
      <c r="G13" s="6">
        <v>14</v>
      </c>
      <c r="H13" s="6">
        <v>111</v>
      </c>
    </row>
    <row r="14" spans="1:8" x14ac:dyDescent="0.25">
      <c r="A14" s="5" t="s">
        <v>71</v>
      </c>
      <c r="B14" s="6">
        <v>33</v>
      </c>
      <c r="C14" s="6">
        <v>13</v>
      </c>
      <c r="D14" s="6">
        <v>21</v>
      </c>
      <c r="E14" s="6">
        <v>26</v>
      </c>
      <c r="F14" s="6">
        <v>26</v>
      </c>
      <c r="G14" s="6">
        <v>28</v>
      </c>
      <c r="H14" s="6">
        <v>147</v>
      </c>
    </row>
    <row r="15" spans="1:8" x14ac:dyDescent="0.25">
      <c r="A15" s="5" t="s">
        <v>88</v>
      </c>
      <c r="B15" s="6">
        <v>29</v>
      </c>
      <c r="C15" s="6">
        <v>22</v>
      </c>
      <c r="D15" s="6">
        <v>15</v>
      </c>
      <c r="E15" s="6">
        <v>26</v>
      </c>
      <c r="F15" s="6">
        <v>20</v>
      </c>
      <c r="G15" s="6">
        <v>26</v>
      </c>
      <c r="H15" s="6">
        <v>138</v>
      </c>
    </row>
    <row r="16" spans="1:8" x14ac:dyDescent="0.25">
      <c r="A16" s="5" t="s">
        <v>55</v>
      </c>
      <c r="B16" s="6">
        <v>14</v>
      </c>
      <c r="C16" s="6">
        <v>17</v>
      </c>
      <c r="D16" s="6">
        <v>24</v>
      </c>
      <c r="E16" s="6">
        <v>19</v>
      </c>
      <c r="F16" s="6">
        <v>14</v>
      </c>
      <c r="G16" s="6">
        <v>30</v>
      </c>
      <c r="H16" s="6">
        <v>118</v>
      </c>
    </row>
    <row r="17" spans="1:8" x14ac:dyDescent="0.25">
      <c r="A17" s="5" t="s">
        <v>29</v>
      </c>
      <c r="B17" s="6">
        <v>29</v>
      </c>
      <c r="C17" s="6">
        <v>15</v>
      </c>
      <c r="D17" s="6">
        <v>18</v>
      </c>
      <c r="E17" s="6">
        <v>24</v>
      </c>
      <c r="F17" s="6">
        <v>16</v>
      </c>
      <c r="G17" s="6">
        <v>21</v>
      </c>
      <c r="H17" s="6">
        <v>123</v>
      </c>
    </row>
    <row r="18" spans="1:8" x14ac:dyDescent="0.25">
      <c r="A18" s="5" t="s">
        <v>60</v>
      </c>
      <c r="B18" s="6">
        <v>21</v>
      </c>
      <c r="C18" s="6">
        <v>20</v>
      </c>
      <c r="D18" s="6">
        <v>28</v>
      </c>
      <c r="E18" s="6">
        <v>19</v>
      </c>
      <c r="F18" s="6">
        <v>25</v>
      </c>
      <c r="G18" s="6">
        <v>21</v>
      </c>
      <c r="H18" s="6">
        <v>134</v>
      </c>
    </row>
    <row r="19" spans="1:8" x14ac:dyDescent="0.25">
      <c r="A19" s="5" t="s">
        <v>50</v>
      </c>
      <c r="B19" s="6">
        <v>26</v>
      </c>
      <c r="C19" s="6">
        <v>15</v>
      </c>
      <c r="D19" s="6">
        <v>26</v>
      </c>
      <c r="E19" s="6">
        <v>24</v>
      </c>
      <c r="F19" s="6">
        <v>24</v>
      </c>
      <c r="G19" s="6">
        <v>25</v>
      </c>
      <c r="H19" s="6">
        <v>140</v>
      </c>
    </row>
    <row r="20" spans="1:8" x14ac:dyDescent="0.25">
      <c r="A20" s="5" t="s">
        <v>665</v>
      </c>
      <c r="B20" s="7">
        <v>359</v>
      </c>
      <c r="C20" s="6">
        <v>314</v>
      </c>
      <c r="D20" s="7">
        <v>339</v>
      </c>
      <c r="E20" s="6">
        <v>325</v>
      </c>
      <c r="F20" s="6">
        <v>322</v>
      </c>
      <c r="G20" s="7">
        <v>341</v>
      </c>
      <c r="H20" s="6">
        <v>2000</v>
      </c>
    </row>
    <row r="22" spans="1:8" ht="18.75" x14ac:dyDescent="0.3">
      <c r="A22" s="8" t="s">
        <v>670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zoomScale="83" workbookViewId="0">
      <selection activeCell="L11" sqref="L11"/>
    </sheetView>
  </sheetViews>
  <sheetFormatPr defaultRowHeight="15" x14ac:dyDescent="0.25"/>
  <cols>
    <col min="1" max="1" width="43" customWidth="1"/>
    <col min="2" max="2" width="16.28515625" customWidth="1"/>
    <col min="3" max="3" width="19.140625" customWidth="1"/>
    <col min="4" max="4" width="12" customWidth="1"/>
    <col min="5" max="5" width="9.28515625" customWidth="1"/>
    <col min="6" max="6" width="11.85546875" customWidth="1"/>
    <col min="7" max="8" width="11.28515625" customWidth="1"/>
    <col min="9" max="100" width="3.28515625" customWidth="1"/>
    <col min="101" max="101" width="4.28515625" customWidth="1"/>
    <col min="102" max="102" width="7.28515625" customWidth="1"/>
    <col min="103" max="103" width="11.28515625" bestFit="1" customWidth="1"/>
  </cols>
  <sheetData>
    <row r="2" spans="1:8" x14ac:dyDescent="0.25">
      <c r="D2" s="3" t="s">
        <v>671</v>
      </c>
    </row>
    <row r="3" spans="1:8" ht="18.75" x14ac:dyDescent="0.3">
      <c r="A3" s="4" t="s">
        <v>666</v>
      </c>
      <c r="B3" s="4" t="s">
        <v>668</v>
      </c>
    </row>
    <row r="4" spans="1:8" ht="18.75" x14ac:dyDescent="0.3">
      <c r="A4" s="4" t="s">
        <v>664</v>
      </c>
      <c r="B4" t="s">
        <v>672</v>
      </c>
      <c r="C4" t="s">
        <v>673</v>
      </c>
      <c r="D4" t="s">
        <v>674</v>
      </c>
      <c r="E4" t="s">
        <v>675</v>
      </c>
      <c r="F4" t="s">
        <v>676</v>
      </c>
      <c r="G4" t="s">
        <v>665</v>
      </c>
      <c r="H4" s="8" t="s">
        <v>715</v>
      </c>
    </row>
    <row r="5" spans="1:8" x14ac:dyDescent="0.25">
      <c r="A5" s="5" t="s">
        <v>42</v>
      </c>
      <c r="B5" s="6">
        <v>17</v>
      </c>
      <c r="C5" s="6">
        <v>18</v>
      </c>
      <c r="D5" s="6">
        <v>73</v>
      </c>
      <c r="E5" s="6">
        <v>11</v>
      </c>
      <c r="F5" s="6">
        <v>15</v>
      </c>
      <c r="G5" s="6">
        <v>134</v>
      </c>
    </row>
    <row r="6" spans="1:8" x14ac:dyDescent="0.25">
      <c r="A6" s="5" t="s">
        <v>23</v>
      </c>
      <c r="B6" s="6">
        <v>12</v>
      </c>
      <c r="C6" s="6">
        <v>20</v>
      </c>
      <c r="D6" s="6">
        <v>79</v>
      </c>
      <c r="E6" s="6">
        <v>7</v>
      </c>
      <c r="F6" s="6">
        <v>12</v>
      </c>
      <c r="G6" s="6">
        <v>130</v>
      </c>
    </row>
    <row r="7" spans="1:8" x14ac:dyDescent="0.25">
      <c r="A7" s="5" t="s">
        <v>69</v>
      </c>
      <c r="B7" s="6">
        <v>22</v>
      </c>
      <c r="C7" s="6">
        <v>23</v>
      </c>
      <c r="D7" s="6">
        <v>78</v>
      </c>
      <c r="E7" s="6">
        <v>4</v>
      </c>
      <c r="F7" s="6">
        <v>18</v>
      </c>
      <c r="G7" s="6">
        <v>145</v>
      </c>
    </row>
    <row r="8" spans="1:8" x14ac:dyDescent="0.25">
      <c r="A8" s="5" t="s">
        <v>15</v>
      </c>
      <c r="B8" s="6">
        <v>15</v>
      </c>
      <c r="C8" s="6">
        <v>23</v>
      </c>
      <c r="D8" s="6">
        <v>80</v>
      </c>
      <c r="E8" s="6">
        <v>6</v>
      </c>
      <c r="F8" s="6">
        <v>7</v>
      </c>
      <c r="G8" s="6">
        <v>131</v>
      </c>
    </row>
    <row r="9" spans="1:8" x14ac:dyDescent="0.25">
      <c r="A9" s="5" t="s">
        <v>66</v>
      </c>
      <c r="B9" s="6">
        <v>17</v>
      </c>
      <c r="C9" s="6">
        <v>17</v>
      </c>
      <c r="D9" s="6">
        <v>65</v>
      </c>
      <c r="E9" s="6">
        <v>10</v>
      </c>
      <c r="F9" s="6">
        <v>13</v>
      </c>
      <c r="G9" s="6">
        <v>122</v>
      </c>
    </row>
    <row r="10" spans="1:8" x14ac:dyDescent="0.25">
      <c r="A10" s="5" t="s">
        <v>86</v>
      </c>
      <c r="B10" s="6">
        <v>20</v>
      </c>
      <c r="C10" s="6">
        <v>28</v>
      </c>
      <c r="D10" s="6">
        <v>83</v>
      </c>
      <c r="E10" s="6">
        <v>18</v>
      </c>
      <c r="F10" s="6">
        <v>16</v>
      </c>
      <c r="G10" s="6">
        <v>165</v>
      </c>
    </row>
    <row r="11" spans="1:8" x14ac:dyDescent="0.25">
      <c r="A11" s="5" t="s">
        <v>78</v>
      </c>
      <c r="B11" s="6">
        <v>8</v>
      </c>
      <c r="C11" s="6">
        <v>26</v>
      </c>
      <c r="D11" s="6">
        <v>67</v>
      </c>
      <c r="E11" s="6">
        <v>10</v>
      </c>
      <c r="F11" s="6">
        <v>17</v>
      </c>
      <c r="G11" s="6">
        <v>128</v>
      </c>
    </row>
    <row r="12" spans="1:8" x14ac:dyDescent="0.25">
      <c r="A12" s="5" t="s">
        <v>53</v>
      </c>
      <c r="B12" s="6">
        <v>18</v>
      </c>
      <c r="C12" s="6">
        <v>21</v>
      </c>
      <c r="D12" s="6">
        <v>70</v>
      </c>
      <c r="E12" s="6">
        <v>13</v>
      </c>
      <c r="F12" s="6">
        <v>12</v>
      </c>
      <c r="G12" s="6">
        <v>134</v>
      </c>
    </row>
    <row r="13" spans="1:8" x14ac:dyDescent="0.25">
      <c r="A13" s="5" t="s">
        <v>64</v>
      </c>
      <c r="B13" s="6">
        <v>10</v>
      </c>
      <c r="C13" s="6">
        <v>20</v>
      </c>
      <c r="D13" s="6">
        <v>55</v>
      </c>
      <c r="E13" s="6">
        <v>12</v>
      </c>
      <c r="F13" s="6">
        <v>14</v>
      </c>
      <c r="G13" s="6">
        <v>111</v>
      </c>
    </row>
    <row r="14" spans="1:8" x14ac:dyDescent="0.25">
      <c r="A14" s="5" t="s">
        <v>71</v>
      </c>
      <c r="B14" s="6">
        <v>16</v>
      </c>
      <c r="C14" s="6">
        <v>23</v>
      </c>
      <c r="D14" s="6">
        <v>74</v>
      </c>
      <c r="E14" s="6">
        <v>14</v>
      </c>
      <c r="F14" s="6">
        <v>20</v>
      </c>
      <c r="G14" s="6">
        <v>147</v>
      </c>
    </row>
    <row r="15" spans="1:8" x14ac:dyDescent="0.25">
      <c r="A15" s="5" t="s">
        <v>88</v>
      </c>
      <c r="B15" s="6">
        <v>16</v>
      </c>
      <c r="C15" s="6">
        <v>15</v>
      </c>
      <c r="D15" s="6">
        <v>77</v>
      </c>
      <c r="E15" s="6">
        <v>9</v>
      </c>
      <c r="F15" s="6">
        <v>21</v>
      </c>
      <c r="G15" s="6">
        <v>138</v>
      </c>
    </row>
    <row r="16" spans="1:8" x14ac:dyDescent="0.25">
      <c r="A16" s="5" t="s">
        <v>55</v>
      </c>
      <c r="B16" s="6">
        <v>12</v>
      </c>
      <c r="C16" s="6">
        <v>20</v>
      </c>
      <c r="D16" s="6">
        <v>67</v>
      </c>
      <c r="E16" s="6">
        <v>7</v>
      </c>
      <c r="F16" s="6">
        <v>12</v>
      </c>
      <c r="G16" s="6">
        <v>118</v>
      </c>
    </row>
    <row r="17" spans="1:7" x14ac:dyDescent="0.25">
      <c r="A17" s="5" t="s">
        <v>29</v>
      </c>
      <c r="B17" s="6">
        <v>15</v>
      </c>
      <c r="C17" s="6">
        <v>17</v>
      </c>
      <c r="D17" s="6">
        <v>76</v>
      </c>
      <c r="E17" s="6">
        <v>6</v>
      </c>
      <c r="F17" s="6">
        <v>9</v>
      </c>
      <c r="G17" s="6">
        <v>123</v>
      </c>
    </row>
    <row r="18" spans="1:7" x14ac:dyDescent="0.25">
      <c r="A18" s="5" t="s">
        <v>60</v>
      </c>
      <c r="B18" s="6">
        <v>11</v>
      </c>
      <c r="C18" s="6">
        <v>22</v>
      </c>
      <c r="D18" s="6">
        <v>77</v>
      </c>
      <c r="E18" s="6">
        <v>10</v>
      </c>
      <c r="F18" s="6">
        <v>14</v>
      </c>
      <c r="G18" s="6">
        <v>134</v>
      </c>
    </row>
    <row r="19" spans="1:7" x14ac:dyDescent="0.25">
      <c r="A19" s="5" t="s">
        <v>50</v>
      </c>
      <c r="B19" s="6">
        <v>17</v>
      </c>
      <c r="C19" s="6">
        <v>19</v>
      </c>
      <c r="D19" s="6">
        <v>81</v>
      </c>
      <c r="E19" s="6">
        <v>5</v>
      </c>
      <c r="F19" s="6">
        <v>18</v>
      </c>
      <c r="G19" s="6">
        <v>140</v>
      </c>
    </row>
    <row r="20" spans="1:7" x14ac:dyDescent="0.25">
      <c r="A20" s="5" t="s">
        <v>665</v>
      </c>
      <c r="B20" s="6">
        <v>226</v>
      </c>
      <c r="C20" s="6">
        <v>312</v>
      </c>
      <c r="D20" s="6">
        <v>1102</v>
      </c>
      <c r="E20" s="6">
        <v>142</v>
      </c>
      <c r="F20" s="6">
        <v>218</v>
      </c>
      <c r="G20" s="6">
        <v>2000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5.5703125" customWidth="1"/>
    <col min="4" max="4" width="11.28515625" customWidth="1"/>
    <col min="5" max="5" width="11.28515625" bestFit="1" customWidth="1"/>
  </cols>
  <sheetData>
    <row r="2" spans="1:6" x14ac:dyDescent="0.25">
      <c r="E2" t="s">
        <v>677</v>
      </c>
    </row>
    <row r="3" spans="1:6" x14ac:dyDescent="0.25">
      <c r="A3" s="4" t="s">
        <v>666</v>
      </c>
      <c r="B3" s="4" t="s">
        <v>668</v>
      </c>
    </row>
    <row r="4" spans="1:6" x14ac:dyDescent="0.25">
      <c r="A4" s="4" t="s">
        <v>664</v>
      </c>
      <c r="B4" t="s">
        <v>17</v>
      </c>
      <c r="C4" t="s">
        <v>31</v>
      </c>
      <c r="D4" t="s">
        <v>665</v>
      </c>
      <c r="E4" s="17" t="s">
        <v>699</v>
      </c>
      <c r="F4" s="3"/>
    </row>
    <row r="5" spans="1:6" x14ac:dyDescent="0.25">
      <c r="A5" s="5" t="s">
        <v>36</v>
      </c>
      <c r="B5" s="6">
        <v>185</v>
      </c>
      <c r="C5" s="6">
        <v>174</v>
      </c>
      <c r="D5" s="6">
        <v>359</v>
      </c>
      <c r="E5" s="18" t="str">
        <f>ROUND(GETPIVOTDATA("Sr.no",$A$3,"Gender","Female","Disease","Cancer")/GETPIVOTDATA("Sr.no",$A$3,"Gender","Male","Disease","Cancer"),1)&amp;":"&amp;1</f>
        <v>1.1:1</v>
      </c>
    </row>
    <row r="6" spans="1:6" x14ac:dyDescent="0.25">
      <c r="A6" s="5" t="s">
        <v>25</v>
      </c>
      <c r="B6" s="6">
        <v>161</v>
      </c>
      <c r="C6" s="6">
        <v>153</v>
      </c>
      <c r="D6" s="6">
        <v>314</v>
      </c>
      <c r="E6" s="19" t="str">
        <f>ROUND(GETPIVOTDATA("Sr.no",$A$3,"Gender","Female","Disease","COVID-19")/GETPIVOTDATA("Sr.no",$A$3,"Gender","Male","Disease","COVID-19"),1)&amp;":"&amp;1</f>
        <v>1.1:1</v>
      </c>
    </row>
    <row r="7" spans="1:6" x14ac:dyDescent="0.25">
      <c r="A7" s="5" t="s">
        <v>32</v>
      </c>
      <c r="B7" s="6">
        <v>168</v>
      </c>
      <c r="C7" s="6">
        <v>171</v>
      </c>
      <c r="D7" s="6">
        <v>339</v>
      </c>
      <c r="E7" s="19" t="str">
        <f>ROUND(GETPIVOTDATA("Sr.no",$A$3,"Gender","Female","Disease","Diabetes")/GETPIVOTDATA("Sr.no",$A$3,"Gender","Male","Disease","Diabetes"),1)&amp;":"&amp;1</f>
        <v>1:1</v>
      </c>
    </row>
    <row r="8" spans="1:6" x14ac:dyDescent="0.25">
      <c r="A8" s="5" t="s">
        <v>44</v>
      </c>
      <c r="B8" s="6">
        <v>155</v>
      </c>
      <c r="C8" s="6">
        <v>170</v>
      </c>
      <c r="D8" s="6">
        <v>325</v>
      </c>
      <c r="E8" s="12" t="str">
        <f>ROUND(GETPIVOTDATA("Sr.no",$A$3,"Gender","Female","Disease","Hypertension")/GETPIVOTDATA("Sr.no",$A$3,"Disease","Hypertension"),1)&amp;":"&amp;1</f>
        <v>0.5:1</v>
      </c>
    </row>
    <row r="9" spans="1:6" x14ac:dyDescent="0.25">
      <c r="A9" s="5" t="s">
        <v>18</v>
      </c>
      <c r="B9" s="6">
        <v>164</v>
      </c>
      <c r="C9" s="6">
        <v>158</v>
      </c>
      <c r="D9" s="6">
        <v>322</v>
      </c>
      <c r="E9" s="12" t="str">
        <f>ROUND(GETPIVOTDATA("Sr.no",$A$3,"Gender","Female","Disease","Malaria")/GETPIVOTDATA("Sr.no",$A$3,"Gender","Male","Disease","Malaria"),1)&amp;":"&amp;1</f>
        <v>1:1</v>
      </c>
    </row>
    <row r="10" spans="1:6" x14ac:dyDescent="0.25">
      <c r="A10" s="5" t="s">
        <v>47</v>
      </c>
      <c r="B10" s="6">
        <v>163</v>
      </c>
      <c r="C10" s="6">
        <v>178</v>
      </c>
      <c r="D10" s="6">
        <v>341</v>
      </c>
      <c r="E10" s="12" t="str">
        <f>ROUND(GETPIVOTDATA("Sr.no",$A$3,"Gender","Female","Disease","Tuberculosis")/GETPIVOTDATA("Sr.no",$A$3,"Gender","Male","Disease","Tuberculosis"),1)&amp;":"&amp;1</f>
        <v>0.9:1</v>
      </c>
    </row>
    <row r="11" spans="1:6" x14ac:dyDescent="0.25">
      <c r="A11" s="5" t="s">
        <v>665</v>
      </c>
      <c r="B11" s="6">
        <v>996</v>
      </c>
      <c r="C11" s="6">
        <v>1004</v>
      </c>
      <c r="D11" s="6">
        <v>2000</v>
      </c>
    </row>
    <row r="13" spans="1:6" ht="15.75" x14ac:dyDescent="0.25">
      <c r="B13" s="20" t="s">
        <v>700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25" bestFit="1" customWidth="1"/>
  </cols>
  <sheetData>
    <row r="2" spans="1:4" x14ac:dyDescent="0.25">
      <c r="D2" t="s">
        <v>678</v>
      </c>
    </row>
    <row r="3" spans="1:4" x14ac:dyDescent="0.25">
      <c r="A3" s="4" t="s">
        <v>664</v>
      </c>
      <c r="B3" s="10" t="s">
        <v>679</v>
      </c>
    </row>
    <row r="4" spans="1:4" x14ac:dyDescent="0.25">
      <c r="A4" s="5" t="s">
        <v>36</v>
      </c>
      <c r="B4" s="11">
        <v>249268.8495821727</v>
      </c>
    </row>
    <row r="5" spans="1:4" x14ac:dyDescent="0.25">
      <c r="A5" s="5" t="s">
        <v>25</v>
      </c>
      <c r="B5" s="11">
        <v>241035.52229299364</v>
      </c>
    </row>
    <row r="6" spans="1:4" x14ac:dyDescent="0.25">
      <c r="A6" s="5" t="s">
        <v>32</v>
      </c>
      <c r="B6" s="11">
        <v>252040</v>
      </c>
    </row>
    <row r="7" spans="1:4" x14ac:dyDescent="0.25">
      <c r="A7" s="5" t="s">
        <v>44</v>
      </c>
      <c r="B7" s="11">
        <v>250395.83692307692</v>
      </c>
    </row>
    <row r="8" spans="1:4" x14ac:dyDescent="0.25">
      <c r="A8" s="5" t="s">
        <v>18</v>
      </c>
      <c r="B8" s="11">
        <v>248504.55279503105</v>
      </c>
    </row>
    <row r="9" spans="1:4" x14ac:dyDescent="0.25">
      <c r="A9" s="5" t="s">
        <v>47</v>
      </c>
      <c r="B9" s="11">
        <v>247079</v>
      </c>
    </row>
    <row r="10" spans="1:4" x14ac:dyDescent="0.25">
      <c r="A10" s="5" t="s">
        <v>665</v>
      </c>
      <c r="B10" s="9">
        <v>248132.6415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2" sqref="E2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2" spans="1:5" x14ac:dyDescent="0.25">
      <c r="E2" t="s">
        <v>680</v>
      </c>
    </row>
    <row r="3" spans="1:5" x14ac:dyDescent="0.25">
      <c r="A3" s="4" t="s">
        <v>664</v>
      </c>
      <c r="B3" t="s">
        <v>666</v>
      </c>
      <c r="C3" t="s">
        <v>681</v>
      </c>
    </row>
    <row r="4" spans="1:5" x14ac:dyDescent="0.25">
      <c r="A4" s="5" t="s">
        <v>26</v>
      </c>
      <c r="B4" s="6">
        <v>986</v>
      </c>
      <c r="C4" s="12">
        <f>GETPIVOTDATA("Sr.no",$A$3,"Insurance","No")/GETPIVOTDATA("Sr.no",$A$3)*100</f>
        <v>49.3</v>
      </c>
    </row>
    <row r="5" spans="1:5" x14ac:dyDescent="0.25">
      <c r="A5" s="5" t="s">
        <v>19</v>
      </c>
      <c r="B5" s="6">
        <v>1014</v>
      </c>
      <c r="C5" s="12">
        <f>GETPIVOTDATA("Sr.no",$A$3,"Insurance","Yes")/GETPIVOTDATA("Sr.no",$A$3)*100</f>
        <v>50.7</v>
      </c>
    </row>
    <row r="6" spans="1:5" x14ac:dyDescent="0.25">
      <c r="A6" s="5" t="s">
        <v>665</v>
      </c>
      <c r="B6" s="6">
        <v>2000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E2" sqref="E2"/>
    </sheetView>
  </sheetViews>
  <sheetFormatPr defaultRowHeight="15" x14ac:dyDescent="0.25"/>
  <cols>
    <col min="1" max="1" width="13.140625" bestFit="1" customWidth="1"/>
    <col min="2" max="2" width="13.7109375" customWidth="1"/>
  </cols>
  <sheetData>
    <row r="2" spans="1:5" x14ac:dyDescent="0.25">
      <c r="E2" t="s">
        <v>682</v>
      </c>
    </row>
    <row r="3" spans="1:5" x14ac:dyDescent="0.25">
      <c r="A3" s="4" t="s">
        <v>664</v>
      </c>
      <c r="B3" t="s">
        <v>666</v>
      </c>
    </row>
    <row r="4" spans="1:5" x14ac:dyDescent="0.25">
      <c r="A4" s="5" t="s">
        <v>33</v>
      </c>
      <c r="B4" s="7">
        <v>247</v>
      </c>
    </row>
    <row r="5" spans="1:5" x14ac:dyDescent="0.25">
      <c r="A5" s="5" t="s">
        <v>40</v>
      </c>
      <c r="B5" s="7">
        <v>245</v>
      </c>
    </row>
    <row r="6" spans="1:5" x14ac:dyDescent="0.25">
      <c r="A6" s="5" t="s">
        <v>45</v>
      </c>
      <c r="B6" s="7">
        <v>222</v>
      </c>
    </row>
    <row r="7" spans="1:5" x14ac:dyDescent="0.25">
      <c r="A7" s="5" t="s">
        <v>62</v>
      </c>
      <c r="B7" s="7">
        <v>268</v>
      </c>
    </row>
    <row r="8" spans="1:5" x14ac:dyDescent="0.25">
      <c r="A8" s="5" t="s">
        <v>82</v>
      </c>
      <c r="B8" s="7">
        <v>250</v>
      </c>
    </row>
    <row r="9" spans="1:5" x14ac:dyDescent="0.25">
      <c r="A9" s="5" t="s">
        <v>37</v>
      </c>
      <c r="B9" s="7">
        <v>243</v>
      </c>
    </row>
    <row r="10" spans="1:5" x14ac:dyDescent="0.25">
      <c r="A10" s="5" t="s">
        <v>59</v>
      </c>
      <c r="B10" s="7">
        <v>278</v>
      </c>
    </row>
    <row r="11" spans="1:5" x14ac:dyDescent="0.25">
      <c r="A11" s="5" t="s">
        <v>20</v>
      </c>
      <c r="B11" s="7">
        <v>247</v>
      </c>
    </row>
    <row r="12" spans="1:5" x14ac:dyDescent="0.25">
      <c r="A12" s="5" t="s">
        <v>665</v>
      </c>
      <c r="B12" s="6">
        <v>2000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workbookViewId="0">
      <selection activeCell="E2" sqref="E2"/>
    </sheetView>
  </sheetViews>
  <sheetFormatPr defaultRowHeight="15" x14ac:dyDescent="0.25"/>
  <cols>
    <col min="1" max="1" width="13.140625" bestFit="1" customWidth="1"/>
    <col min="2" max="2" width="13.7109375" bestFit="1" customWidth="1"/>
  </cols>
  <sheetData>
    <row r="2" spans="1:5" x14ac:dyDescent="0.25">
      <c r="E2" t="s">
        <v>683</v>
      </c>
    </row>
    <row r="3" spans="1:5" x14ac:dyDescent="0.25">
      <c r="A3" s="4" t="s">
        <v>664</v>
      </c>
      <c r="B3" t="s">
        <v>666</v>
      </c>
    </row>
    <row r="4" spans="1:5" x14ac:dyDescent="0.25">
      <c r="A4" s="5" t="s">
        <v>57</v>
      </c>
      <c r="B4" s="7">
        <v>62</v>
      </c>
    </row>
    <row r="5" spans="1:5" x14ac:dyDescent="0.25">
      <c r="A5" s="5" t="s">
        <v>63</v>
      </c>
      <c r="B5" s="7">
        <v>56</v>
      </c>
    </row>
    <row r="6" spans="1:5" x14ac:dyDescent="0.25">
      <c r="A6" s="5" t="s">
        <v>34</v>
      </c>
      <c r="B6" s="7">
        <v>567</v>
      </c>
    </row>
    <row r="7" spans="1:5" x14ac:dyDescent="0.25">
      <c r="A7" s="5" t="s">
        <v>48</v>
      </c>
      <c r="B7" s="7">
        <v>64</v>
      </c>
    </row>
    <row r="8" spans="1:5" x14ac:dyDescent="0.25">
      <c r="A8" s="5" t="s">
        <v>52</v>
      </c>
      <c r="B8" s="7">
        <v>58</v>
      </c>
    </row>
    <row r="9" spans="1:5" x14ac:dyDescent="0.25">
      <c r="A9" s="5" t="s">
        <v>21</v>
      </c>
      <c r="B9" s="7">
        <v>562</v>
      </c>
    </row>
    <row r="10" spans="1:5" x14ac:dyDescent="0.25">
      <c r="A10" s="5" t="s">
        <v>68</v>
      </c>
      <c r="B10" s="7">
        <v>562</v>
      </c>
    </row>
    <row r="11" spans="1:5" x14ac:dyDescent="0.25">
      <c r="A11" s="5" t="s">
        <v>27</v>
      </c>
      <c r="B11" s="7">
        <v>69</v>
      </c>
    </row>
    <row r="12" spans="1:5" x14ac:dyDescent="0.25">
      <c r="A12" s="5" t="s">
        <v>665</v>
      </c>
      <c r="B12" s="6">
        <v>2000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E2" sqref="E2"/>
    </sheetView>
  </sheetViews>
  <sheetFormatPr defaultRowHeight="15" x14ac:dyDescent="0.25"/>
  <cols>
    <col min="1" max="1" width="20" bestFit="1" customWidth="1"/>
    <col min="2" max="2" width="13.7109375" bestFit="1" customWidth="1"/>
  </cols>
  <sheetData>
    <row r="2" spans="1:5" x14ac:dyDescent="0.25">
      <c r="E2" t="s">
        <v>684</v>
      </c>
    </row>
    <row r="3" spans="1:5" x14ac:dyDescent="0.25">
      <c r="A3" s="4" t="s">
        <v>664</v>
      </c>
      <c r="B3" t="s">
        <v>666</v>
      </c>
    </row>
    <row r="4" spans="1:5" x14ac:dyDescent="0.25">
      <c r="A4" s="5" t="s">
        <v>41</v>
      </c>
      <c r="B4" s="7">
        <v>499</v>
      </c>
    </row>
    <row r="5" spans="1:5" x14ac:dyDescent="0.25">
      <c r="A5" s="5" t="s">
        <v>22</v>
      </c>
      <c r="B5" s="7">
        <v>500</v>
      </c>
    </row>
    <row r="6" spans="1:5" x14ac:dyDescent="0.25">
      <c r="A6" s="5" t="s">
        <v>28</v>
      </c>
      <c r="B6" s="7">
        <v>496</v>
      </c>
    </row>
    <row r="7" spans="1:5" x14ac:dyDescent="0.25">
      <c r="A7" s="5" t="s">
        <v>38</v>
      </c>
      <c r="B7" s="7">
        <v>505</v>
      </c>
    </row>
    <row r="8" spans="1:5" x14ac:dyDescent="0.25">
      <c r="A8" s="5" t="s">
        <v>665</v>
      </c>
      <c r="B8" s="6">
        <v>2000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opLeftCell="A3" workbookViewId="0">
      <selection activeCell="C8" sqref="C8"/>
    </sheetView>
  </sheetViews>
  <sheetFormatPr defaultRowHeight="15" x14ac:dyDescent="0.25"/>
  <cols>
    <col min="1" max="1" width="39.85546875" bestFit="1" customWidth="1"/>
    <col min="2" max="2" width="16.28515625" bestFit="1" customWidth="1"/>
    <col min="3" max="3" width="6.140625" customWidth="1"/>
    <col min="4" max="4" width="6.42578125" customWidth="1"/>
    <col min="5" max="5" width="6" customWidth="1"/>
    <col min="6" max="6" width="6.7109375" customWidth="1"/>
    <col min="7" max="7" width="5.85546875" customWidth="1"/>
    <col min="8" max="8" width="5.28515625" customWidth="1"/>
    <col min="9" max="9" width="6.28515625" customWidth="1"/>
    <col min="10" max="10" width="6.140625" customWidth="1"/>
    <col min="11" max="11" width="5.85546875" customWidth="1"/>
    <col min="12" max="12" width="6.42578125" customWidth="1"/>
    <col min="13" max="13" width="6.140625" customWidth="1"/>
    <col min="14" max="15" width="11.28515625" customWidth="1"/>
    <col min="16" max="30" width="6.5703125" customWidth="1"/>
    <col min="31" max="31" width="6.140625" customWidth="1"/>
    <col min="32" max="39" width="6" customWidth="1"/>
    <col min="40" max="58" width="7" customWidth="1"/>
    <col min="59" max="59" width="6.42578125" customWidth="1"/>
    <col min="60" max="67" width="6.28515625" customWidth="1"/>
    <col min="68" max="86" width="7.28515625" customWidth="1"/>
    <col min="87" max="87" width="6" customWidth="1"/>
    <col min="88" max="95" width="5.85546875" customWidth="1"/>
    <col min="96" max="114" width="6.85546875" customWidth="1"/>
    <col min="115" max="115" width="6.7109375" customWidth="1"/>
    <col min="116" max="123" width="6.5703125" customWidth="1"/>
    <col min="124" max="142" width="7.5703125" customWidth="1"/>
    <col min="143" max="143" width="5.85546875" customWidth="1"/>
    <col min="144" max="151" width="5.7109375" customWidth="1"/>
    <col min="152" max="170" width="6.7109375" customWidth="1"/>
    <col min="171" max="171" width="5.28515625" customWidth="1"/>
    <col min="172" max="179" width="5.140625" customWidth="1"/>
    <col min="180" max="198" width="6.140625" customWidth="1"/>
    <col min="199" max="199" width="6.28515625" customWidth="1"/>
    <col min="200" max="207" width="6.140625" customWidth="1"/>
    <col min="208" max="226" width="7.140625" customWidth="1"/>
    <col min="227" max="227" width="6.140625" customWidth="1"/>
    <col min="228" max="235" width="6" customWidth="1"/>
    <col min="236" max="253" width="7" customWidth="1"/>
    <col min="254" max="254" width="5.85546875" customWidth="1"/>
    <col min="255" max="262" width="5.7109375" customWidth="1"/>
    <col min="263" max="276" width="6.7109375" customWidth="1"/>
    <col min="277" max="277" width="6.42578125" customWidth="1"/>
    <col min="278" max="283" width="6.28515625" customWidth="1"/>
    <col min="284" max="296" width="7.28515625" customWidth="1"/>
    <col min="297" max="297" width="6.140625" customWidth="1"/>
    <col min="298" max="298" width="6" customWidth="1"/>
    <col min="299" max="302" width="7" customWidth="1"/>
    <col min="303" max="303" width="11.28515625" bestFit="1" customWidth="1"/>
  </cols>
  <sheetData>
    <row r="2" spans="1:14" x14ac:dyDescent="0.25">
      <c r="E2" s="13"/>
      <c r="F2" t="s">
        <v>701</v>
      </c>
    </row>
    <row r="3" spans="1:14" x14ac:dyDescent="0.25">
      <c r="A3" s="4" t="s">
        <v>666</v>
      </c>
      <c r="B3" s="4" t="s">
        <v>668</v>
      </c>
    </row>
    <row r="4" spans="1:14" x14ac:dyDescent="0.25">
      <c r="B4" t="s">
        <v>702</v>
      </c>
      <c r="C4" t="s">
        <v>703</v>
      </c>
      <c r="D4" t="s">
        <v>704</v>
      </c>
      <c r="E4" t="s">
        <v>705</v>
      </c>
      <c r="F4" t="s">
        <v>706</v>
      </c>
      <c r="G4" t="s">
        <v>707</v>
      </c>
      <c r="H4" t="s">
        <v>708</v>
      </c>
      <c r="I4" t="s">
        <v>709</v>
      </c>
      <c r="J4" t="s">
        <v>710</v>
      </c>
      <c r="K4" t="s">
        <v>711</v>
      </c>
      <c r="L4" t="s">
        <v>712</v>
      </c>
      <c r="M4" t="s">
        <v>713</v>
      </c>
      <c r="N4" t="s">
        <v>665</v>
      </c>
    </row>
    <row r="5" spans="1:14" x14ac:dyDescent="0.25">
      <c r="A5" s="4" t="s">
        <v>664</v>
      </c>
    </row>
    <row r="6" spans="1:14" x14ac:dyDescent="0.25">
      <c r="A6" s="5" t="s">
        <v>42</v>
      </c>
      <c r="B6" s="7">
        <v>29</v>
      </c>
      <c r="C6" s="6">
        <v>22</v>
      </c>
      <c r="D6" s="6">
        <v>7</v>
      </c>
      <c r="E6" s="6">
        <v>13</v>
      </c>
      <c r="F6" s="6">
        <v>24</v>
      </c>
      <c r="G6" s="6">
        <v>10</v>
      </c>
      <c r="H6" s="6">
        <v>15</v>
      </c>
      <c r="I6" s="6">
        <v>11</v>
      </c>
      <c r="J6" s="6">
        <v>2</v>
      </c>
      <c r="K6" s="6">
        <v>1</v>
      </c>
      <c r="L6" s="6"/>
      <c r="M6" s="6"/>
      <c r="N6" s="6">
        <v>134</v>
      </c>
    </row>
    <row r="7" spans="1:14" x14ac:dyDescent="0.25">
      <c r="A7" s="5" t="s">
        <v>23</v>
      </c>
      <c r="B7" s="7">
        <v>29</v>
      </c>
      <c r="C7" s="6">
        <v>21</v>
      </c>
      <c r="D7" s="6">
        <v>14</v>
      </c>
      <c r="E7" s="6">
        <v>15</v>
      </c>
      <c r="F7" s="6">
        <v>10</v>
      </c>
      <c r="G7" s="6">
        <v>10</v>
      </c>
      <c r="H7" s="6">
        <v>11</v>
      </c>
      <c r="I7" s="6">
        <v>9</v>
      </c>
      <c r="J7" s="6">
        <v>5</v>
      </c>
      <c r="K7" s="6">
        <v>5</v>
      </c>
      <c r="L7" s="6">
        <v>1</v>
      </c>
      <c r="M7" s="6"/>
      <c r="N7" s="6">
        <v>130</v>
      </c>
    </row>
    <row r="8" spans="1:14" x14ac:dyDescent="0.25">
      <c r="A8" s="5" t="s">
        <v>69</v>
      </c>
      <c r="B8" s="6">
        <v>24</v>
      </c>
      <c r="C8" s="7">
        <v>25</v>
      </c>
      <c r="D8" s="6">
        <v>17</v>
      </c>
      <c r="E8" s="6">
        <v>20</v>
      </c>
      <c r="F8" s="6">
        <v>15</v>
      </c>
      <c r="G8" s="6">
        <v>15</v>
      </c>
      <c r="H8" s="6">
        <v>5</v>
      </c>
      <c r="I8" s="6">
        <v>9</v>
      </c>
      <c r="J8" s="6">
        <v>7</v>
      </c>
      <c r="K8" s="6">
        <v>5</v>
      </c>
      <c r="L8" s="6">
        <v>3</v>
      </c>
      <c r="M8" s="6"/>
      <c r="N8" s="6">
        <v>145</v>
      </c>
    </row>
    <row r="9" spans="1:14" x14ac:dyDescent="0.25">
      <c r="A9" s="5" t="s">
        <v>15</v>
      </c>
      <c r="B9" s="7">
        <v>23</v>
      </c>
      <c r="C9" s="6">
        <v>18</v>
      </c>
      <c r="D9" s="6">
        <v>19</v>
      </c>
      <c r="E9" s="6">
        <v>14</v>
      </c>
      <c r="F9" s="6">
        <v>10</v>
      </c>
      <c r="G9" s="6">
        <v>10</v>
      </c>
      <c r="H9" s="6">
        <v>12</v>
      </c>
      <c r="I9" s="6">
        <v>12</v>
      </c>
      <c r="J9" s="6">
        <v>8</v>
      </c>
      <c r="K9" s="6">
        <v>3</v>
      </c>
      <c r="L9" s="6">
        <v>1</v>
      </c>
      <c r="M9" s="6">
        <v>1</v>
      </c>
      <c r="N9" s="6">
        <v>131</v>
      </c>
    </row>
    <row r="10" spans="1:14" x14ac:dyDescent="0.25">
      <c r="A10" s="5" t="s">
        <v>66</v>
      </c>
      <c r="B10" s="6">
        <v>14</v>
      </c>
      <c r="C10" s="6">
        <v>20</v>
      </c>
      <c r="D10" s="6">
        <v>18</v>
      </c>
      <c r="E10" s="7">
        <v>22</v>
      </c>
      <c r="F10" s="6">
        <v>10</v>
      </c>
      <c r="G10" s="6">
        <v>13</v>
      </c>
      <c r="H10" s="6">
        <v>8</v>
      </c>
      <c r="I10" s="6">
        <v>4</v>
      </c>
      <c r="J10" s="6">
        <v>7</v>
      </c>
      <c r="K10" s="6">
        <v>4</v>
      </c>
      <c r="L10" s="6"/>
      <c r="M10" s="6">
        <v>2</v>
      </c>
      <c r="N10" s="6">
        <v>122</v>
      </c>
    </row>
    <row r="11" spans="1:14" x14ac:dyDescent="0.25">
      <c r="A11" s="5" t="s">
        <v>86</v>
      </c>
      <c r="B11" s="7">
        <v>28</v>
      </c>
      <c r="C11" s="6">
        <v>20</v>
      </c>
      <c r="D11" s="6">
        <v>23</v>
      </c>
      <c r="E11" s="6">
        <v>24</v>
      </c>
      <c r="F11" s="6">
        <v>16</v>
      </c>
      <c r="G11" s="6">
        <v>9</v>
      </c>
      <c r="H11" s="6">
        <v>16</v>
      </c>
      <c r="I11" s="6">
        <v>14</v>
      </c>
      <c r="J11" s="6">
        <v>5</v>
      </c>
      <c r="K11" s="6">
        <v>6</v>
      </c>
      <c r="L11" s="6">
        <v>4</v>
      </c>
      <c r="M11" s="6"/>
      <c r="N11" s="6">
        <v>165</v>
      </c>
    </row>
    <row r="12" spans="1:14" x14ac:dyDescent="0.25">
      <c r="A12" s="5" t="s">
        <v>78</v>
      </c>
      <c r="B12" s="7">
        <v>24</v>
      </c>
      <c r="C12" s="6">
        <v>16</v>
      </c>
      <c r="D12" s="6">
        <v>18</v>
      </c>
      <c r="E12" s="6">
        <v>16</v>
      </c>
      <c r="F12" s="6">
        <v>10</v>
      </c>
      <c r="G12" s="6">
        <v>9</v>
      </c>
      <c r="H12" s="6">
        <v>13</v>
      </c>
      <c r="I12" s="6">
        <v>11</v>
      </c>
      <c r="J12" s="6">
        <v>5</v>
      </c>
      <c r="K12" s="6">
        <v>3</v>
      </c>
      <c r="L12" s="6">
        <v>3</v>
      </c>
      <c r="M12" s="6"/>
      <c r="N12" s="6">
        <v>128</v>
      </c>
    </row>
    <row r="13" spans="1:14" x14ac:dyDescent="0.25">
      <c r="A13" s="5" t="s">
        <v>53</v>
      </c>
      <c r="B13" s="6">
        <v>21</v>
      </c>
      <c r="C13" s="6">
        <v>20</v>
      </c>
      <c r="D13" s="7">
        <v>22</v>
      </c>
      <c r="E13" s="6">
        <v>21</v>
      </c>
      <c r="F13" s="6">
        <v>16</v>
      </c>
      <c r="G13" s="6">
        <v>8</v>
      </c>
      <c r="H13" s="6">
        <v>10</v>
      </c>
      <c r="I13" s="6">
        <v>5</v>
      </c>
      <c r="J13" s="6">
        <v>9</v>
      </c>
      <c r="K13" s="6">
        <v>1</v>
      </c>
      <c r="L13" s="6">
        <v>1</v>
      </c>
      <c r="M13" s="6"/>
      <c r="N13" s="6">
        <v>134</v>
      </c>
    </row>
    <row r="14" spans="1:14" x14ac:dyDescent="0.25">
      <c r="A14" s="5" t="s">
        <v>64</v>
      </c>
      <c r="B14" s="6">
        <v>19</v>
      </c>
      <c r="C14" s="6">
        <v>12</v>
      </c>
      <c r="D14" s="7">
        <v>21</v>
      </c>
      <c r="E14" s="6">
        <v>12</v>
      </c>
      <c r="F14" s="6">
        <v>9</v>
      </c>
      <c r="G14" s="6">
        <v>5</v>
      </c>
      <c r="H14" s="6">
        <v>8</v>
      </c>
      <c r="I14" s="6">
        <v>9</v>
      </c>
      <c r="J14" s="6">
        <v>9</v>
      </c>
      <c r="K14" s="6">
        <v>4</v>
      </c>
      <c r="L14" s="6">
        <v>1</v>
      </c>
      <c r="M14" s="6">
        <v>2</v>
      </c>
      <c r="N14" s="6">
        <v>111</v>
      </c>
    </row>
    <row r="15" spans="1:14" x14ac:dyDescent="0.25">
      <c r="A15" s="5" t="s">
        <v>71</v>
      </c>
      <c r="B15" s="7">
        <v>23</v>
      </c>
      <c r="C15" s="6">
        <v>21</v>
      </c>
      <c r="D15" s="6">
        <v>18</v>
      </c>
      <c r="E15" s="6">
        <v>21</v>
      </c>
      <c r="F15" s="6">
        <v>16</v>
      </c>
      <c r="G15" s="6">
        <v>11</v>
      </c>
      <c r="H15" s="6">
        <v>12</v>
      </c>
      <c r="I15" s="6">
        <v>14</v>
      </c>
      <c r="J15" s="6">
        <v>8</v>
      </c>
      <c r="K15" s="6">
        <v>1</v>
      </c>
      <c r="L15" s="6">
        <v>1</v>
      </c>
      <c r="M15" s="6">
        <v>1</v>
      </c>
      <c r="N15" s="6">
        <v>147</v>
      </c>
    </row>
    <row r="16" spans="1:14" x14ac:dyDescent="0.25">
      <c r="A16" s="5" t="s">
        <v>88</v>
      </c>
      <c r="B16" s="6">
        <v>15</v>
      </c>
      <c r="C16" s="6">
        <v>22</v>
      </c>
      <c r="D16" s="7">
        <v>25</v>
      </c>
      <c r="E16" s="6">
        <v>20</v>
      </c>
      <c r="F16" s="6">
        <v>12</v>
      </c>
      <c r="G16" s="6">
        <v>11</v>
      </c>
      <c r="H16" s="6">
        <v>15</v>
      </c>
      <c r="I16" s="6">
        <v>8</v>
      </c>
      <c r="J16" s="6">
        <v>5</v>
      </c>
      <c r="K16" s="6">
        <v>4</v>
      </c>
      <c r="L16" s="6">
        <v>1</v>
      </c>
      <c r="M16" s="6"/>
      <c r="N16" s="6">
        <v>138</v>
      </c>
    </row>
    <row r="17" spans="1:14" x14ac:dyDescent="0.25">
      <c r="A17" s="5" t="s">
        <v>55</v>
      </c>
      <c r="B17" s="6">
        <v>17</v>
      </c>
      <c r="C17" s="7">
        <v>18</v>
      </c>
      <c r="D17" s="6">
        <v>14</v>
      </c>
      <c r="E17" s="7">
        <v>18</v>
      </c>
      <c r="F17" s="6">
        <v>12</v>
      </c>
      <c r="G17" s="6">
        <v>7</v>
      </c>
      <c r="H17" s="6">
        <v>9</v>
      </c>
      <c r="I17" s="6">
        <v>9</v>
      </c>
      <c r="J17" s="6">
        <v>5</v>
      </c>
      <c r="K17" s="6">
        <v>7</v>
      </c>
      <c r="L17" s="6">
        <v>2</v>
      </c>
      <c r="M17" s="6"/>
      <c r="N17" s="6">
        <v>118</v>
      </c>
    </row>
    <row r="18" spans="1:14" x14ac:dyDescent="0.25">
      <c r="A18" s="5" t="s">
        <v>29</v>
      </c>
      <c r="B18" s="6">
        <v>19</v>
      </c>
      <c r="C18" s="6">
        <v>16</v>
      </c>
      <c r="D18" s="7">
        <v>22</v>
      </c>
      <c r="E18" s="6">
        <v>17</v>
      </c>
      <c r="F18" s="6">
        <v>13</v>
      </c>
      <c r="G18" s="6">
        <v>7</v>
      </c>
      <c r="H18" s="6">
        <v>14</v>
      </c>
      <c r="I18" s="6">
        <v>7</v>
      </c>
      <c r="J18" s="6">
        <v>3</v>
      </c>
      <c r="K18" s="6">
        <v>1</v>
      </c>
      <c r="L18" s="6">
        <v>4</v>
      </c>
      <c r="M18" s="6"/>
      <c r="N18" s="6">
        <v>123</v>
      </c>
    </row>
    <row r="19" spans="1:14" x14ac:dyDescent="0.25">
      <c r="A19" s="5" t="s">
        <v>60</v>
      </c>
      <c r="B19" s="6">
        <v>18</v>
      </c>
      <c r="C19" s="7">
        <v>22</v>
      </c>
      <c r="D19" s="6">
        <v>17</v>
      </c>
      <c r="E19" s="6">
        <v>14</v>
      </c>
      <c r="F19" s="6">
        <v>11</v>
      </c>
      <c r="G19" s="6">
        <v>14</v>
      </c>
      <c r="H19" s="6">
        <v>12</v>
      </c>
      <c r="I19" s="6">
        <v>8</v>
      </c>
      <c r="J19" s="6">
        <v>5</v>
      </c>
      <c r="K19" s="6">
        <v>9</v>
      </c>
      <c r="L19" s="6">
        <v>4</v>
      </c>
      <c r="M19" s="6"/>
      <c r="N19" s="6">
        <v>134</v>
      </c>
    </row>
    <row r="20" spans="1:14" x14ac:dyDescent="0.25">
      <c r="A20" s="5" t="s">
        <v>50</v>
      </c>
      <c r="B20" s="6">
        <v>21</v>
      </c>
      <c r="C20" s="7">
        <v>23</v>
      </c>
      <c r="D20" s="6">
        <v>16</v>
      </c>
      <c r="E20" s="6">
        <v>15</v>
      </c>
      <c r="F20" s="6">
        <v>20</v>
      </c>
      <c r="G20" s="6">
        <v>12</v>
      </c>
      <c r="H20" s="6">
        <v>12</v>
      </c>
      <c r="I20" s="6">
        <v>7</v>
      </c>
      <c r="J20" s="6">
        <v>5</v>
      </c>
      <c r="K20" s="6">
        <v>7</v>
      </c>
      <c r="L20" s="6">
        <v>2</v>
      </c>
      <c r="M20" s="6"/>
      <c r="N20" s="6">
        <v>140</v>
      </c>
    </row>
    <row r="21" spans="1:14" x14ac:dyDescent="0.25">
      <c r="A21" s="5" t="s">
        <v>665</v>
      </c>
      <c r="B21" s="6">
        <v>324</v>
      </c>
      <c r="C21" s="6">
        <v>296</v>
      </c>
      <c r="D21" s="6">
        <v>271</v>
      </c>
      <c r="E21" s="6">
        <v>262</v>
      </c>
      <c r="F21" s="6">
        <v>204</v>
      </c>
      <c r="G21" s="6">
        <v>151</v>
      </c>
      <c r="H21" s="6">
        <v>172</v>
      </c>
      <c r="I21" s="6">
        <v>137</v>
      </c>
      <c r="J21" s="6">
        <v>88</v>
      </c>
      <c r="K21" s="6">
        <v>61</v>
      </c>
      <c r="L21" s="6">
        <v>28</v>
      </c>
      <c r="M21" s="6">
        <v>6</v>
      </c>
      <c r="N21" s="6">
        <v>2000</v>
      </c>
    </row>
    <row r="23" spans="1:14" ht="18.75" x14ac:dyDescent="0.3">
      <c r="C23" s="8" t="s">
        <v>714</v>
      </c>
    </row>
  </sheetData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workbookViewId="0">
      <selection activeCell="F2" sqref="F2"/>
    </sheetView>
  </sheetViews>
  <sheetFormatPr defaultRowHeight="15" x14ac:dyDescent="0.25"/>
  <cols>
    <col min="1" max="1" width="39.85546875" bestFit="1" customWidth="1"/>
    <col min="2" max="2" width="16.28515625" bestFit="1" customWidth="1"/>
    <col min="3" max="3" width="6.140625" customWidth="1"/>
    <col min="4" max="4" width="6.42578125" customWidth="1"/>
    <col min="5" max="5" width="6" customWidth="1"/>
    <col min="6" max="6" width="6.7109375" customWidth="1"/>
    <col min="7" max="7" width="5.85546875" customWidth="1"/>
    <col min="8" max="8" width="5.28515625" customWidth="1"/>
    <col min="9" max="9" width="6.28515625" customWidth="1"/>
    <col min="10" max="10" width="6.140625" customWidth="1"/>
    <col min="11" max="11" width="5.85546875" customWidth="1"/>
    <col min="12" max="12" width="6.42578125" customWidth="1"/>
    <col min="13" max="13" width="6.140625" customWidth="1"/>
    <col min="14" max="14" width="11.28515625" customWidth="1"/>
    <col min="15" max="18" width="6" customWidth="1"/>
    <col min="19" max="32" width="7" customWidth="1"/>
    <col min="33" max="33" width="6.42578125" customWidth="1"/>
    <col min="34" max="38" width="6.28515625" customWidth="1"/>
    <col min="39" max="57" width="7.28515625" customWidth="1"/>
    <col min="58" max="58" width="6" customWidth="1"/>
    <col min="59" max="66" width="5.85546875" customWidth="1"/>
    <col min="67" max="84" width="6.85546875" customWidth="1"/>
    <col min="85" max="85" width="6.7109375" customWidth="1"/>
    <col min="86" max="93" width="6.5703125" customWidth="1"/>
    <col min="94" max="112" width="7.5703125" customWidth="1"/>
    <col min="113" max="113" width="5.85546875" customWidth="1"/>
    <col min="114" max="121" width="5.7109375" customWidth="1"/>
    <col min="122" max="140" width="6.7109375" customWidth="1"/>
    <col min="141" max="141" width="5.28515625" customWidth="1"/>
    <col min="142" max="149" width="5.140625" customWidth="1"/>
    <col min="150" max="168" width="6.140625" customWidth="1"/>
    <col min="169" max="169" width="6.28515625" customWidth="1"/>
    <col min="170" max="177" width="6.140625" customWidth="1"/>
    <col min="178" max="196" width="7.140625" customWidth="1"/>
    <col min="197" max="197" width="6.140625" customWidth="1"/>
    <col min="198" max="205" width="6" customWidth="1"/>
    <col min="206" max="224" width="7" customWidth="1"/>
    <col min="225" max="225" width="5.85546875" customWidth="1"/>
    <col min="226" max="233" width="5.7109375" customWidth="1"/>
    <col min="234" max="252" width="6.7109375" customWidth="1"/>
    <col min="253" max="253" width="6.42578125" customWidth="1"/>
    <col min="254" max="261" width="6.28515625" customWidth="1"/>
    <col min="262" max="280" width="7.28515625" customWidth="1"/>
    <col min="281" max="281" width="6.140625" customWidth="1"/>
    <col min="282" max="289" width="6" customWidth="1"/>
    <col min="290" max="308" width="7" customWidth="1"/>
    <col min="309" max="309" width="11.28515625" bestFit="1" customWidth="1"/>
  </cols>
  <sheetData>
    <row r="2" spans="1:14" x14ac:dyDescent="0.25">
      <c r="F2" t="s">
        <v>701</v>
      </c>
    </row>
    <row r="3" spans="1:14" x14ac:dyDescent="0.25">
      <c r="A3" s="4" t="s">
        <v>666</v>
      </c>
      <c r="B3" s="4" t="s">
        <v>668</v>
      </c>
    </row>
    <row r="4" spans="1:14" x14ac:dyDescent="0.25">
      <c r="B4" t="s">
        <v>702</v>
      </c>
      <c r="C4" t="s">
        <v>703</v>
      </c>
      <c r="D4" t="s">
        <v>704</v>
      </c>
      <c r="E4" t="s">
        <v>705</v>
      </c>
      <c r="F4" t="s">
        <v>706</v>
      </c>
      <c r="G4" t="s">
        <v>707</v>
      </c>
      <c r="H4" t="s">
        <v>708</v>
      </c>
      <c r="I4" t="s">
        <v>709</v>
      </c>
      <c r="J4" t="s">
        <v>710</v>
      </c>
      <c r="K4" t="s">
        <v>711</v>
      </c>
      <c r="L4" t="s">
        <v>712</v>
      </c>
      <c r="M4" t="s">
        <v>713</v>
      </c>
      <c r="N4" t="s">
        <v>665</v>
      </c>
    </row>
    <row r="5" spans="1:14" x14ac:dyDescent="0.25">
      <c r="A5" s="4" t="s">
        <v>664</v>
      </c>
    </row>
    <row r="6" spans="1:14" x14ac:dyDescent="0.25">
      <c r="A6" s="5" t="s">
        <v>42</v>
      </c>
      <c r="B6" s="6">
        <v>1</v>
      </c>
      <c r="C6" s="6">
        <v>7</v>
      </c>
      <c r="D6" s="6">
        <v>6</v>
      </c>
      <c r="E6" s="6">
        <v>7</v>
      </c>
      <c r="F6" s="6">
        <v>12</v>
      </c>
      <c r="G6" s="6">
        <v>6</v>
      </c>
      <c r="H6" s="6">
        <v>6</v>
      </c>
      <c r="I6" s="6">
        <v>13</v>
      </c>
      <c r="J6" s="6">
        <v>19</v>
      </c>
      <c r="K6" s="6">
        <v>16</v>
      </c>
      <c r="L6" s="7">
        <v>21</v>
      </c>
      <c r="M6" s="6">
        <v>20</v>
      </c>
      <c r="N6" s="6">
        <v>134</v>
      </c>
    </row>
    <row r="7" spans="1:14" x14ac:dyDescent="0.25">
      <c r="A7" s="5" t="s">
        <v>23</v>
      </c>
      <c r="B7" s="6">
        <v>1</v>
      </c>
      <c r="C7" s="6">
        <v>3</v>
      </c>
      <c r="D7" s="6">
        <v>3</v>
      </c>
      <c r="E7" s="6">
        <v>9</v>
      </c>
      <c r="F7" s="6">
        <v>10</v>
      </c>
      <c r="G7" s="6">
        <v>14</v>
      </c>
      <c r="H7" s="6">
        <v>8</v>
      </c>
      <c r="I7" s="6">
        <v>11</v>
      </c>
      <c r="J7" s="6">
        <v>15</v>
      </c>
      <c r="K7" s="6">
        <v>15</v>
      </c>
      <c r="L7" s="6">
        <v>15</v>
      </c>
      <c r="M7" s="7">
        <v>26</v>
      </c>
      <c r="N7" s="6">
        <v>130</v>
      </c>
    </row>
    <row r="8" spans="1:14" x14ac:dyDescent="0.25">
      <c r="A8" s="5" t="s">
        <v>69</v>
      </c>
      <c r="B8" s="6">
        <v>2</v>
      </c>
      <c r="C8" s="6">
        <v>3</v>
      </c>
      <c r="D8" s="6">
        <v>5</v>
      </c>
      <c r="E8" s="6">
        <v>9</v>
      </c>
      <c r="F8" s="6">
        <v>9</v>
      </c>
      <c r="G8" s="6">
        <v>12</v>
      </c>
      <c r="H8" s="7">
        <v>21</v>
      </c>
      <c r="I8" s="6">
        <v>12</v>
      </c>
      <c r="J8" s="6">
        <v>15</v>
      </c>
      <c r="K8" s="6">
        <v>16</v>
      </c>
      <c r="L8" s="7">
        <v>21</v>
      </c>
      <c r="M8" s="6">
        <v>20</v>
      </c>
      <c r="N8" s="6">
        <v>145</v>
      </c>
    </row>
    <row r="9" spans="1:14" x14ac:dyDescent="0.25">
      <c r="A9" s="5" t="s">
        <v>15</v>
      </c>
      <c r="B9" s="6">
        <v>1</v>
      </c>
      <c r="C9" s="6">
        <v>3</v>
      </c>
      <c r="D9" s="6">
        <v>4</v>
      </c>
      <c r="E9" s="6">
        <v>6</v>
      </c>
      <c r="F9" s="6">
        <v>12</v>
      </c>
      <c r="G9" s="6">
        <v>9</v>
      </c>
      <c r="H9" s="6">
        <v>10</v>
      </c>
      <c r="I9" s="6">
        <v>16</v>
      </c>
      <c r="J9" s="6">
        <v>14</v>
      </c>
      <c r="K9" s="7">
        <v>22</v>
      </c>
      <c r="L9" s="6">
        <v>16</v>
      </c>
      <c r="M9" s="6">
        <v>18</v>
      </c>
      <c r="N9" s="6">
        <v>131</v>
      </c>
    </row>
    <row r="10" spans="1:14" x14ac:dyDescent="0.25">
      <c r="A10" s="5" t="s">
        <v>66</v>
      </c>
      <c r="B10" s="6">
        <v>1</v>
      </c>
      <c r="C10" s="6">
        <v>2</v>
      </c>
      <c r="D10" s="6">
        <v>4</v>
      </c>
      <c r="E10" s="6">
        <v>3</v>
      </c>
      <c r="F10" s="6">
        <v>9</v>
      </c>
      <c r="G10" s="6">
        <v>7</v>
      </c>
      <c r="H10" s="6">
        <v>12</v>
      </c>
      <c r="I10" s="6">
        <v>10</v>
      </c>
      <c r="J10" s="7">
        <v>22</v>
      </c>
      <c r="K10" s="6">
        <v>15</v>
      </c>
      <c r="L10" s="6">
        <v>17</v>
      </c>
      <c r="M10" s="6">
        <v>20</v>
      </c>
      <c r="N10" s="6">
        <v>122</v>
      </c>
    </row>
    <row r="11" spans="1:14" x14ac:dyDescent="0.25">
      <c r="A11" s="5" t="s">
        <v>86</v>
      </c>
      <c r="B11" s="6">
        <v>1</v>
      </c>
      <c r="C11" s="6">
        <v>4</v>
      </c>
      <c r="D11" s="6">
        <v>5</v>
      </c>
      <c r="E11" s="6">
        <v>4</v>
      </c>
      <c r="F11" s="6">
        <v>7</v>
      </c>
      <c r="G11" s="6">
        <v>10</v>
      </c>
      <c r="H11" s="6">
        <v>7</v>
      </c>
      <c r="I11" s="6">
        <v>22</v>
      </c>
      <c r="J11" s="7">
        <v>32</v>
      </c>
      <c r="K11" s="6">
        <v>22</v>
      </c>
      <c r="L11" s="6">
        <v>25</v>
      </c>
      <c r="M11" s="6">
        <v>26</v>
      </c>
      <c r="N11" s="6">
        <v>165</v>
      </c>
    </row>
    <row r="12" spans="1:14" x14ac:dyDescent="0.25">
      <c r="A12" s="5" t="s">
        <v>78</v>
      </c>
      <c r="B12" s="6"/>
      <c r="C12" s="6">
        <v>2</v>
      </c>
      <c r="D12" s="6">
        <v>7</v>
      </c>
      <c r="E12" s="6">
        <v>7</v>
      </c>
      <c r="F12" s="6">
        <v>16</v>
      </c>
      <c r="G12" s="6">
        <v>7</v>
      </c>
      <c r="H12" s="6">
        <v>10</v>
      </c>
      <c r="I12" s="6">
        <v>13</v>
      </c>
      <c r="J12" s="6">
        <v>19</v>
      </c>
      <c r="K12" s="6">
        <v>10</v>
      </c>
      <c r="L12" s="6">
        <v>17</v>
      </c>
      <c r="M12" s="7">
        <v>20</v>
      </c>
      <c r="N12" s="6">
        <v>128</v>
      </c>
    </row>
    <row r="13" spans="1:14" x14ac:dyDescent="0.25">
      <c r="A13" s="5" t="s">
        <v>53</v>
      </c>
      <c r="B13" s="6">
        <v>2</v>
      </c>
      <c r="C13" s="6">
        <v>4</v>
      </c>
      <c r="D13" s="6">
        <v>2</v>
      </c>
      <c r="E13" s="6">
        <v>12</v>
      </c>
      <c r="F13" s="6">
        <v>8</v>
      </c>
      <c r="G13" s="6">
        <v>9</v>
      </c>
      <c r="H13" s="6">
        <v>16</v>
      </c>
      <c r="I13" s="6">
        <v>11</v>
      </c>
      <c r="J13" s="7">
        <v>19</v>
      </c>
      <c r="K13" s="6">
        <v>18</v>
      </c>
      <c r="L13" s="6">
        <v>18</v>
      </c>
      <c r="M13" s="6">
        <v>15</v>
      </c>
      <c r="N13" s="6">
        <v>134</v>
      </c>
    </row>
    <row r="14" spans="1:14" x14ac:dyDescent="0.25">
      <c r="A14" s="5" t="s">
        <v>64</v>
      </c>
      <c r="B14" s="6">
        <v>1</v>
      </c>
      <c r="C14" s="6">
        <v>2</v>
      </c>
      <c r="D14" s="6">
        <v>5</v>
      </c>
      <c r="E14" s="6">
        <v>6</v>
      </c>
      <c r="F14" s="6">
        <v>12</v>
      </c>
      <c r="G14" s="6">
        <v>3</v>
      </c>
      <c r="H14" s="6">
        <v>11</v>
      </c>
      <c r="I14" s="6">
        <v>14</v>
      </c>
      <c r="J14" s="6">
        <v>11</v>
      </c>
      <c r="K14" s="6">
        <v>15</v>
      </c>
      <c r="L14" s="6">
        <v>15</v>
      </c>
      <c r="M14" s="7">
        <v>16</v>
      </c>
      <c r="N14" s="6">
        <v>111</v>
      </c>
    </row>
    <row r="15" spans="1:14" x14ac:dyDescent="0.25">
      <c r="A15" s="5" t="s">
        <v>71</v>
      </c>
      <c r="B15" s="6"/>
      <c r="C15" s="6">
        <v>4</v>
      </c>
      <c r="D15" s="6">
        <v>6</v>
      </c>
      <c r="E15" s="6">
        <v>12</v>
      </c>
      <c r="F15" s="6">
        <v>9</v>
      </c>
      <c r="G15" s="6">
        <v>15</v>
      </c>
      <c r="H15" s="6">
        <v>14</v>
      </c>
      <c r="I15" s="6">
        <v>10</v>
      </c>
      <c r="J15" s="7">
        <v>18</v>
      </c>
      <c r="K15" s="6">
        <v>21</v>
      </c>
      <c r="L15" s="6">
        <v>24</v>
      </c>
      <c r="M15" s="6">
        <v>14</v>
      </c>
      <c r="N15" s="6">
        <v>147</v>
      </c>
    </row>
    <row r="16" spans="1:14" x14ac:dyDescent="0.25">
      <c r="A16" s="5" t="s">
        <v>88</v>
      </c>
      <c r="B16" s="6"/>
      <c r="C16" s="6">
        <v>3</v>
      </c>
      <c r="D16" s="6">
        <v>4</v>
      </c>
      <c r="E16" s="6">
        <v>3</v>
      </c>
      <c r="F16" s="6">
        <v>13</v>
      </c>
      <c r="G16" s="6">
        <v>15</v>
      </c>
      <c r="H16" s="6">
        <v>12</v>
      </c>
      <c r="I16" s="6">
        <v>15</v>
      </c>
      <c r="J16" s="6">
        <v>15</v>
      </c>
      <c r="K16" s="6">
        <v>18</v>
      </c>
      <c r="L16" s="7">
        <v>22</v>
      </c>
      <c r="M16" s="6">
        <v>18</v>
      </c>
      <c r="N16" s="6">
        <v>138</v>
      </c>
    </row>
    <row r="17" spans="1:14" x14ac:dyDescent="0.25">
      <c r="A17" s="5" t="s">
        <v>55</v>
      </c>
      <c r="B17" s="6"/>
      <c r="C17" s="6">
        <v>2</v>
      </c>
      <c r="D17" s="6">
        <v>5</v>
      </c>
      <c r="E17" s="6">
        <v>7</v>
      </c>
      <c r="F17" s="6">
        <v>8</v>
      </c>
      <c r="G17" s="6">
        <v>8</v>
      </c>
      <c r="H17" s="6">
        <v>12</v>
      </c>
      <c r="I17" s="6">
        <v>9</v>
      </c>
      <c r="J17" s="6">
        <v>20</v>
      </c>
      <c r="K17" s="6">
        <v>13</v>
      </c>
      <c r="L17" s="6">
        <v>12</v>
      </c>
      <c r="M17" s="7">
        <v>22</v>
      </c>
      <c r="N17" s="6">
        <v>118</v>
      </c>
    </row>
    <row r="18" spans="1:14" x14ac:dyDescent="0.25">
      <c r="A18" s="5" t="s">
        <v>29</v>
      </c>
      <c r="B18" s="6"/>
      <c r="C18" s="6">
        <v>2</v>
      </c>
      <c r="D18" s="6">
        <v>9</v>
      </c>
      <c r="E18" s="6">
        <v>5</v>
      </c>
      <c r="F18" s="6">
        <v>5</v>
      </c>
      <c r="G18" s="6">
        <v>12</v>
      </c>
      <c r="H18" s="6">
        <v>14</v>
      </c>
      <c r="I18" s="6">
        <v>13</v>
      </c>
      <c r="J18" s="6">
        <v>10</v>
      </c>
      <c r="K18" s="7">
        <v>21</v>
      </c>
      <c r="L18" s="6">
        <v>13</v>
      </c>
      <c r="M18" s="6">
        <v>19</v>
      </c>
      <c r="N18" s="6">
        <v>123</v>
      </c>
    </row>
    <row r="19" spans="1:14" x14ac:dyDescent="0.25">
      <c r="A19" s="5" t="s">
        <v>60</v>
      </c>
      <c r="B19" s="6">
        <v>2</v>
      </c>
      <c r="C19" s="6">
        <v>1</v>
      </c>
      <c r="D19" s="6">
        <v>3</v>
      </c>
      <c r="E19" s="6">
        <v>6</v>
      </c>
      <c r="F19" s="6">
        <v>9</v>
      </c>
      <c r="G19" s="6">
        <v>9</v>
      </c>
      <c r="H19" s="6">
        <v>20</v>
      </c>
      <c r="I19" s="6">
        <v>15</v>
      </c>
      <c r="J19" s="6">
        <v>12</v>
      </c>
      <c r="K19" s="6">
        <v>16</v>
      </c>
      <c r="L19" s="7">
        <v>22</v>
      </c>
      <c r="M19" s="6">
        <v>19</v>
      </c>
      <c r="N19" s="6">
        <v>134</v>
      </c>
    </row>
    <row r="20" spans="1:14" x14ac:dyDescent="0.25">
      <c r="A20" s="5" t="s">
        <v>50</v>
      </c>
      <c r="B20" s="6"/>
      <c r="C20" s="6">
        <v>3</v>
      </c>
      <c r="D20" s="6">
        <v>6</v>
      </c>
      <c r="E20" s="6">
        <v>4</v>
      </c>
      <c r="F20" s="6">
        <v>10</v>
      </c>
      <c r="G20" s="6">
        <v>10</v>
      </c>
      <c r="H20" s="6">
        <v>8</v>
      </c>
      <c r="I20" s="7">
        <v>24</v>
      </c>
      <c r="J20" s="6">
        <v>15</v>
      </c>
      <c r="K20" s="6">
        <v>18</v>
      </c>
      <c r="L20" s="6">
        <v>22</v>
      </c>
      <c r="M20" s="6">
        <v>20</v>
      </c>
      <c r="N20" s="6">
        <v>140</v>
      </c>
    </row>
    <row r="21" spans="1:14" x14ac:dyDescent="0.25">
      <c r="A21" s="5" t="s">
        <v>665</v>
      </c>
      <c r="B21" s="6">
        <v>12</v>
      </c>
      <c r="C21" s="6">
        <v>45</v>
      </c>
      <c r="D21" s="6">
        <v>74</v>
      </c>
      <c r="E21" s="6">
        <v>100</v>
      </c>
      <c r="F21" s="6">
        <v>149</v>
      </c>
      <c r="G21" s="6">
        <v>146</v>
      </c>
      <c r="H21" s="6">
        <v>181</v>
      </c>
      <c r="I21" s="6">
        <v>208</v>
      </c>
      <c r="J21" s="6">
        <v>256</v>
      </c>
      <c r="K21" s="6">
        <v>256</v>
      </c>
      <c r="L21" s="6">
        <v>280</v>
      </c>
      <c r="M21" s="6">
        <v>293</v>
      </c>
      <c r="N21" s="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07" workbookViewId="0">
      <selection activeCell="E2" sqref="E2"/>
    </sheetView>
  </sheetViews>
  <sheetFormatPr defaultRowHeight="15" x14ac:dyDescent="0.25"/>
  <cols>
    <col min="1" max="1" width="39.85546875" customWidth="1"/>
    <col min="2" max="2" width="22.28515625" bestFit="1" customWidth="1"/>
    <col min="3" max="3" width="22.140625" style="21" customWidth="1"/>
    <col min="4" max="4" width="24.28515625" bestFit="1" customWidth="1"/>
  </cols>
  <sheetData>
    <row r="2" spans="1:6" x14ac:dyDescent="0.25">
      <c r="E2" t="s">
        <v>686</v>
      </c>
    </row>
    <row r="3" spans="1:6" x14ac:dyDescent="0.25">
      <c r="A3" s="4" t="s">
        <v>664</v>
      </c>
      <c r="B3" t="s">
        <v>688</v>
      </c>
      <c r="C3" s="21" t="s">
        <v>687</v>
      </c>
      <c r="F3" t="s">
        <v>685</v>
      </c>
    </row>
    <row r="4" spans="1:6" x14ac:dyDescent="0.25">
      <c r="A4" s="5" t="s">
        <v>42</v>
      </c>
      <c r="B4" s="11">
        <v>80.895522388059703</v>
      </c>
      <c r="C4" s="11">
        <v>169.05223880597015</v>
      </c>
    </row>
    <row r="5" spans="1:6" x14ac:dyDescent="0.25">
      <c r="A5" s="5" t="s">
        <v>23</v>
      </c>
      <c r="B5" s="11">
        <v>76.776923076923083</v>
      </c>
      <c r="C5" s="11">
        <v>171.13076923076923</v>
      </c>
    </row>
    <row r="6" spans="1:6" x14ac:dyDescent="0.25">
      <c r="A6" s="5" t="s">
        <v>69</v>
      </c>
      <c r="B6" s="11">
        <v>79.41379310344827</v>
      </c>
      <c r="C6" s="11">
        <v>170.93793103448274</v>
      </c>
    </row>
    <row r="7" spans="1:6" x14ac:dyDescent="0.25">
      <c r="A7" s="5" t="s">
        <v>15</v>
      </c>
      <c r="B7" s="11">
        <v>79.55725190839695</v>
      </c>
      <c r="C7" s="11">
        <v>171.2824427480916</v>
      </c>
    </row>
    <row r="8" spans="1:6" x14ac:dyDescent="0.25">
      <c r="A8" s="5" t="s">
        <v>66</v>
      </c>
      <c r="B8" s="11">
        <v>80.336065573770497</v>
      </c>
      <c r="C8" s="11">
        <v>170.86065573770492</v>
      </c>
    </row>
    <row r="9" spans="1:6" x14ac:dyDescent="0.25">
      <c r="A9" s="5" t="s">
        <v>86</v>
      </c>
      <c r="B9" s="11">
        <v>81.272727272727266</v>
      </c>
      <c r="C9" s="11">
        <v>168.07272727272726</v>
      </c>
    </row>
    <row r="10" spans="1:6" x14ac:dyDescent="0.25">
      <c r="A10" s="5" t="s">
        <v>78</v>
      </c>
      <c r="B10" s="11">
        <v>77.8515625</v>
      </c>
      <c r="C10" s="11">
        <v>171.640625</v>
      </c>
    </row>
    <row r="11" spans="1:6" x14ac:dyDescent="0.25">
      <c r="A11" s="5" t="s">
        <v>53</v>
      </c>
      <c r="B11" s="11">
        <v>78.447761194029852</v>
      </c>
      <c r="C11" s="11">
        <v>170.61194029850745</v>
      </c>
    </row>
    <row r="12" spans="1:6" x14ac:dyDescent="0.25">
      <c r="A12" s="5" t="s">
        <v>64</v>
      </c>
      <c r="B12" s="11">
        <v>80.792792792792795</v>
      </c>
      <c r="C12" s="11">
        <v>168.83783783783784</v>
      </c>
    </row>
    <row r="13" spans="1:6" x14ac:dyDescent="0.25">
      <c r="A13" s="5" t="s">
        <v>71</v>
      </c>
      <c r="B13" s="11">
        <v>80.095238095238102</v>
      </c>
      <c r="C13" s="11">
        <v>169.74149659863946</v>
      </c>
    </row>
    <row r="14" spans="1:6" x14ac:dyDescent="0.25">
      <c r="A14" s="5" t="s">
        <v>88</v>
      </c>
      <c r="B14" s="11">
        <v>78.811594202898547</v>
      </c>
      <c r="C14" s="11">
        <v>171.39855072463769</v>
      </c>
    </row>
    <row r="15" spans="1:6" x14ac:dyDescent="0.25">
      <c r="A15" s="5" t="s">
        <v>55</v>
      </c>
      <c r="B15" s="11">
        <v>78.779661016949149</v>
      </c>
      <c r="C15" s="11">
        <v>171.11016949152543</v>
      </c>
    </row>
    <row r="16" spans="1:6" x14ac:dyDescent="0.25">
      <c r="A16" s="5" t="s">
        <v>29</v>
      </c>
      <c r="B16" s="11">
        <v>80.788617886178855</v>
      </c>
      <c r="C16" s="11">
        <v>168.40650406504065</v>
      </c>
    </row>
    <row r="17" spans="1:3" x14ac:dyDescent="0.25">
      <c r="A17" s="5" t="s">
        <v>60</v>
      </c>
      <c r="B17" s="11">
        <v>84.223880597014926</v>
      </c>
      <c r="C17" s="11">
        <v>170.67164179104478</v>
      </c>
    </row>
    <row r="18" spans="1:3" x14ac:dyDescent="0.25">
      <c r="A18" s="5" t="s">
        <v>50</v>
      </c>
      <c r="B18" s="11">
        <v>77.685714285714283</v>
      </c>
      <c r="C18" s="11">
        <v>171.13571428571427</v>
      </c>
    </row>
    <row r="19" spans="1:3" x14ac:dyDescent="0.25">
      <c r="A19" s="5" t="s">
        <v>665</v>
      </c>
      <c r="B19" s="9">
        <v>79.729500000000002</v>
      </c>
      <c r="C19" s="22">
        <v>170.3065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19" sqref="H19"/>
    </sheetView>
  </sheetViews>
  <sheetFormatPr defaultRowHeight="15" x14ac:dyDescent="0.25"/>
  <cols>
    <col min="1" max="1" width="39.85546875" bestFit="1" customWidth="1"/>
    <col min="2" max="2" width="25" bestFit="1" customWidth="1"/>
  </cols>
  <sheetData>
    <row r="1" spans="1:7" x14ac:dyDescent="0.25">
      <c r="E1" t="s">
        <v>690</v>
      </c>
    </row>
    <row r="2" spans="1:7" x14ac:dyDescent="0.25">
      <c r="G2" t="s">
        <v>689</v>
      </c>
    </row>
    <row r="3" spans="1:7" x14ac:dyDescent="0.25">
      <c r="A3" s="4" t="s">
        <v>664</v>
      </c>
      <c r="B3" t="s">
        <v>679</v>
      </c>
    </row>
    <row r="4" spans="1:7" x14ac:dyDescent="0.25">
      <c r="A4" s="5" t="s">
        <v>23</v>
      </c>
      <c r="B4" s="9">
        <v>226452.44615384616</v>
      </c>
    </row>
    <row r="5" spans="1:7" x14ac:dyDescent="0.25">
      <c r="A5" s="5" t="s">
        <v>15</v>
      </c>
      <c r="B5" s="9">
        <v>228395.66412213742</v>
      </c>
    </row>
    <row r="6" spans="1:7" x14ac:dyDescent="0.25">
      <c r="A6" s="5" t="s">
        <v>64</v>
      </c>
      <c r="B6" s="9">
        <v>236581.57657657657</v>
      </c>
    </row>
    <row r="7" spans="1:7" x14ac:dyDescent="0.25">
      <c r="A7" s="5" t="s">
        <v>71</v>
      </c>
      <c r="B7" s="9">
        <v>236606.91836734695</v>
      </c>
    </row>
    <row r="8" spans="1:7" x14ac:dyDescent="0.25">
      <c r="A8" s="5" t="s">
        <v>88</v>
      </c>
      <c r="B8" s="9">
        <v>239104.75362318842</v>
      </c>
    </row>
    <row r="9" spans="1:7" x14ac:dyDescent="0.25">
      <c r="A9" s="5" t="s">
        <v>50</v>
      </c>
      <c r="B9" s="9">
        <v>239465.75</v>
      </c>
    </row>
    <row r="10" spans="1:7" x14ac:dyDescent="0.25">
      <c r="A10" s="5" t="s">
        <v>69</v>
      </c>
      <c r="B10" s="9">
        <v>241187.82068965517</v>
      </c>
    </row>
    <row r="11" spans="1:7" x14ac:dyDescent="0.25">
      <c r="A11" s="5" t="s">
        <v>66</v>
      </c>
      <c r="B11" s="9">
        <v>244358.88524590165</v>
      </c>
    </row>
    <row r="12" spans="1:7" x14ac:dyDescent="0.25">
      <c r="A12" s="5" t="s">
        <v>78</v>
      </c>
      <c r="B12" s="9">
        <v>252571.8671875</v>
      </c>
    </row>
    <row r="13" spans="1:7" x14ac:dyDescent="0.25">
      <c r="A13" s="5" t="s">
        <v>29</v>
      </c>
      <c r="B13" s="9">
        <v>258268.52845528454</v>
      </c>
    </row>
    <row r="14" spans="1:7" x14ac:dyDescent="0.25">
      <c r="A14" s="5" t="s">
        <v>86</v>
      </c>
      <c r="B14" s="9">
        <v>259920.26060606062</v>
      </c>
    </row>
    <row r="15" spans="1:7" x14ac:dyDescent="0.25">
      <c r="A15" s="5" t="s">
        <v>55</v>
      </c>
      <c r="B15" s="9">
        <v>260239.18644067796</v>
      </c>
    </row>
    <row r="16" spans="1:7" x14ac:dyDescent="0.25">
      <c r="A16" s="5" t="s">
        <v>42</v>
      </c>
      <c r="B16" s="9">
        <v>264980.04477611941</v>
      </c>
    </row>
    <row r="17" spans="1:2" x14ac:dyDescent="0.25">
      <c r="A17" s="5" t="s">
        <v>60</v>
      </c>
      <c r="B17" s="9">
        <v>265875.14179104479</v>
      </c>
    </row>
    <row r="18" spans="1:2" x14ac:dyDescent="0.25">
      <c r="A18" s="5" t="s">
        <v>53</v>
      </c>
      <c r="B18" s="9">
        <v>266666.35820895521</v>
      </c>
    </row>
    <row r="19" spans="1:2" x14ac:dyDescent="0.25">
      <c r="A19" s="5" t="s">
        <v>665</v>
      </c>
      <c r="B19" s="9">
        <v>248132.6415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F2" sqref="F2"/>
    </sheetView>
  </sheetViews>
  <sheetFormatPr defaultRowHeight="15" x14ac:dyDescent="0.25"/>
  <cols>
    <col min="1" max="1" width="19" bestFit="1" customWidth="1"/>
    <col min="2" max="2" width="25" bestFit="1" customWidth="1"/>
  </cols>
  <sheetData>
    <row r="2" spans="1:6" x14ac:dyDescent="0.25">
      <c r="F2" t="s">
        <v>692</v>
      </c>
    </row>
    <row r="3" spans="1:6" x14ac:dyDescent="0.25">
      <c r="A3" s="4" t="s">
        <v>664</v>
      </c>
      <c r="B3" t="s">
        <v>679</v>
      </c>
      <c r="F3" t="s">
        <v>691</v>
      </c>
    </row>
    <row r="4" spans="1:6" x14ac:dyDescent="0.25">
      <c r="A4" s="5" t="s">
        <v>675</v>
      </c>
      <c r="B4" s="11">
        <v>238842.09859154929</v>
      </c>
    </row>
    <row r="5" spans="1:6" x14ac:dyDescent="0.25">
      <c r="A5" s="5" t="s">
        <v>673</v>
      </c>
      <c r="B5" s="11">
        <v>243985.71794871794</v>
      </c>
    </row>
    <row r="6" spans="1:6" x14ac:dyDescent="0.25">
      <c r="A6" s="5" t="s">
        <v>674</v>
      </c>
      <c r="B6" s="11">
        <v>248019.37568058076</v>
      </c>
    </row>
    <row r="7" spans="1:6" x14ac:dyDescent="0.25">
      <c r="A7" s="5" t="s">
        <v>676</v>
      </c>
      <c r="B7" s="11">
        <v>250110.38532110091</v>
      </c>
    </row>
    <row r="8" spans="1:6" x14ac:dyDescent="0.25">
      <c r="A8" s="5" t="s">
        <v>672</v>
      </c>
      <c r="B8" s="11">
        <v>258339.57964601769</v>
      </c>
    </row>
    <row r="9" spans="1:6" x14ac:dyDescent="0.25">
      <c r="A9" s="5" t="s">
        <v>665</v>
      </c>
      <c r="B9" s="9">
        <v>248132.6415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K20" sqref="K20"/>
    </sheetView>
  </sheetViews>
  <sheetFormatPr defaultRowHeight="15" x14ac:dyDescent="0.25"/>
  <cols>
    <col min="1" max="1" width="39.85546875" bestFit="1" customWidth="1"/>
    <col min="2" max="2" width="25" bestFit="1" customWidth="1"/>
  </cols>
  <sheetData>
    <row r="1" spans="1:7" x14ac:dyDescent="0.25">
      <c r="E1" t="s">
        <v>690</v>
      </c>
    </row>
    <row r="2" spans="1:7" x14ac:dyDescent="0.25">
      <c r="G2" t="s">
        <v>689</v>
      </c>
    </row>
    <row r="3" spans="1:7" x14ac:dyDescent="0.25">
      <c r="A3" s="4" t="s">
        <v>664</v>
      </c>
      <c r="B3" t="s">
        <v>679</v>
      </c>
    </row>
    <row r="4" spans="1:7" x14ac:dyDescent="0.25">
      <c r="A4" s="5" t="s">
        <v>23</v>
      </c>
      <c r="B4" s="9">
        <v>226452.44615384616</v>
      </c>
    </row>
    <row r="5" spans="1:7" x14ac:dyDescent="0.25">
      <c r="A5" s="5" t="s">
        <v>15</v>
      </c>
      <c r="B5" s="9">
        <v>228395.66412213742</v>
      </c>
    </row>
    <row r="6" spans="1:7" x14ac:dyDescent="0.25">
      <c r="A6" s="5" t="s">
        <v>64</v>
      </c>
      <c r="B6" s="9">
        <v>236581.57657657657</v>
      </c>
    </row>
    <row r="7" spans="1:7" x14ac:dyDescent="0.25">
      <c r="A7" s="5" t="s">
        <v>71</v>
      </c>
      <c r="B7" s="9">
        <v>236606.91836734695</v>
      </c>
    </row>
    <row r="8" spans="1:7" x14ac:dyDescent="0.25">
      <c r="A8" s="5" t="s">
        <v>88</v>
      </c>
      <c r="B8" s="9">
        <v>239104.75362318842</v>
      </c>
    </row>
    <row r="9" spans="1:7" x14ac:dyDescent="0.25">
      <c r="A9" s="5" t="s">
        <v>50</v>
      </c>
      <c r="B9" s="9">
        <v>239465.75</v>
      </c>
    </row>
    <row r="10" spans="1:7" x14ac:dyDescent="0.25">
      <c r="A10" s="5" t="s">
        <v>69</v>
      </c>
      <c r="B10" s="9">
        <v>241187.82068965517</v>
      </c>
    </row>
    <row r="11" spans="1:7" x14ac:dyDescent="0.25">
      <c r="A11" s="5" t="s">
        <v>66</v>
      </c>
      <c r="B11" s="9">
        <v>244358.88524590165</v>
      </c>
    </row>
    <row r="12" spans="1:7" x14ac:dyDescent="0.25">
      <c r="A12" s="5" t="s">
        <v>78</v>
      </c>
      <c r="B12" s="9">
        <v>252571.8671875</v>
      </c>
    </row>
    <row r="13" spans="1:7" x14ac:dyDescent="0.25">
      <c r="A13" s="5" t="s">
        <v>29</v>
      </c>
      <c r="B13" s="9">
        <v>258268.52845528454</v>
      </c>
    </row>
    <row r="14" spans="1:7" x14ac:dyDescent="0.25">
      <c r="A14" s="5" t="s">
        <v>86</v>
      </c>
      <c r="B14" s="9">
        <v>259920.26060606062</v>
      </c>
    </row>
    <row r="15" spans="1:7" x14ac:dyDescent="0.25">
      <c r="A15" s="5" t="s">
        <v>55</v>
      </c>
      <c r="B15" s="9">
        <v>260239.18644067796</v>
      </c>
    </row>
    <row r="16" spans="1:7" x14ac:dyDescent="0.25">
      <c r="A16" s="5" t="s">
        <v>42</v>
      </c>
      <c r="B16" s="9">
        <v>264980.04477611941</v>
      </c>
    </row>
    <row r="17" spans="1:2" x14ac:dyDescent="0.25">
      <c r="A17" s="5" t="s">
        <v>60</v>
      </c>
      <c r="B17" s="9">
        <v>265875.14179104479</v>
      </c>
    </row>
    <row r="18" spans="1:2" x14ac:dyDescent="0.25">
      <c r="A18" s="5" t="s">
        <v>53</v>
      </c>
      <c r="B18" s="9">
        <v>266666.35820895521</v>
      </c>
    </row>
    <row r="19" spans="1:2" x14ac:dyDescent="0.25">
      <c r="A19" s="5" t="s">
        <v>665</v>
      </c>
      <c r="B19" s="9">
        <v>248132.6415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M13" sqref="M13"/>
    </sheetView>
  </sheetViews>
  <sheetFormatPr defaultRowHeight="15" x14ac:dyDescent="0.25"/>
  <cols>
    <col min="1" max="1" width="19" bestFit="1" customWidth="1"/>
    <col min="2" max="2" width="25" bestFit="1" customWidth="1"/>
  </cols>
  <sheetData>
    <row r="2" spans="1:6" x14ac:dyDescent="0.25">
      <c r="F2" t="s">
        <v>692</v>
      </c>
    </row>
    <row r="3" spans="1:6" x14ac:dyDescent="0.25">
      <c r="A3" s="4" t="s">
        <v>664</v>
      </c>
      <c r="B3" t="s">
        <v>679</v>
      </c>
      <c r="F3" t="s">
        <v>691</v>
      </c>
    </row>
    <row r="4" spans="1:6" x14ac:dyDescent="0.25">
      <c r="A4" s="5" t="s">
        <v>675</v>
      </c>
      <c r="B4" s="11">
        <v>238842.09859154929</v>
      </c>
    </row>
    <row r="5" spans="1:6" x14ac:dyDescent="0.25">
      <c r="A5" s="5" t="s">
        <v>673</v>
      </c>
      <c r="B5" s="11">
        <v>243985.71794871794</v>
      </c>
    </row>
    <row r="6" spans="1:6" x14ac:dyDescent="0.25">
      <c r="A6" s="5" t="s">
        <v>674</v>
      </c>
      <c r="B6" s="11">
        <v>248019.37568058076</v>
      </c>
    </row>
    <row r="7" spans="1:6" x14ac:dyDescent="0.25">
      <c r="A7" s="5" t="s">
        <v>676</v>
      </c>
      <c r="B7" s="11">
        <v>250110.38532110091</v>
      </c>
    </row>
    <row r="8" spans="1:6" x14ac:dyDescent="0.25">
      <c r="A8" s="5" t="s">
        <v>672</v>
      </c>
      <c r="B8" s="11">
        <v>258339.57964601769</v>
      </c>
    </row>
    <row r="9" spans="1:6" x14ac:dyDescent="0.25">
      <c r="A9" s="5" t="s">
        <v>665</v>
      </c>
      <c r="B9" s="9">
        <v>248132.6415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zoomScale="84" workbookViewId="0">
      <selection activeCell="E2" sqref="E2"/>
    </sheetView>
  </sheetViews>
  <sheetFormatPr defaultRowHeight="15" x14ac:dyDescent="0.25"/>
  <cols>
    <col min="1" max="1" width="16" customWidth="1"/>
    <col min="2" max="2" width="16.28515625" bestFit="1" customWidth="1"/>
    <col min="3" max="3" width="9.42578125" bestFit="1" customWidth="1"/>
    <col min="4" max="4" width="8.85546875" customWidth="1"/>
    <col min="5" max="5" width="13.140625" bestFit="1" customWidth="1"/>
    <col min="6" max="6" width="7.7109375" customWidth="1"/>
    <col min="7" max="7" width="12.140625" bestFit="1" customWidth="1"/>
    <col min="8" max="8" width="11.28515625" customWidth="1"/>
    <col min="9" max="9" width="11.28515625" bestFit="1" customWidth="1"/>
  </cols>
  <sheetData>
    <row r="2" spans="1:8" x14ac:dyDescent="0.25">
      <c r="E2" t="s">
        <v>693</v>
      </c>
    </row>
    <row r="3" spans="1:8" x14ac:dyDescent="0.25">
      <c r="A3" s="4" t="s">
        <v>669</v>
      </c>
      <c r="B3" s="4" t="s">
        <v>668</v>
      </c>
    </row>
    <row r="4" spans="1:8" x14ac:dyDescent="0.25">
      <c r="A4" s="4" t="s">
        <v>664</v>
      </c>
      <c r="B4" t="s">
        <v>36</v>
      </c>
      <c r="C4" t="s">
        <v>25</v>
      </c>
      <c r="D4" t="s">
        <v>32</v>
      </c>
      <c r="E4" t="s">
        <v>44</v>
      </c>
      <c r="F4" t="s">
        <v>18</v>
      </c>
      <c r="G4" t="s">
        <v>47</v>
      </c>
      <c r="H4" t="s">
        <v>665</v>
      </c>
    </row>
    <row r="5" spans="1:8" x14ac:dyDescent="0.25">
      <c r="A5" s="5" t="s">
        <v>57</v>
      </c>
      <c r="B5" s="6">
        <v>12</v>
      </c>
      <c r="C5" s="6">
        <v>9</v>
      </c>
      <c r="D5" s="7">
        <v>12</v>
      </c>
      <c r="E5" s="6">
        <v>9</v>
      </c>
      <c r="F5" s="6">
        <v>9</v>
      </c>
      <c r="G5" s="6">
        <v>11</v>
      </c>
      <c r="H5" s="6">
        <v>62</v>
      </c>
    </row>
    <row r="6" spans="1:8" x14ac:dyDescent="0.25">
      <c r="A6" s="5" t="s">
        <v>63</v>
      </c>
      <c r="B6" s="6">
        <v>9</v>
      </c>
      <c r="C6" s="6">
        <v>9</v>
      </c>
      <c r="D6" s="7">
        <v>12</v>
      </c>
      <c r="E6" s="6">
        <v>8</v>
      </c>
      <c r="F6" s="6">
        <v>12</v>
      </c>
      <c r="G6" s="6">
        <v>6</v>
      </c>
      <c r="H6" s="6">
        <v>56</v>
      </c>
    </row>
    <row r="7" spans="1:8" x14ac:dyDescent="0.25">
      <c r="A7" s="5" t="s">
        <v>34</v>
      </c>
      <c r="B7" s="6">
        <v>100</v>
      </c>
      <c r="C7" s="6">
        <v>93</v>
      </c>
      <c r="D7" s="6">
        <v>97</v>
      </c>
      <c r="E7" s="6">
        <v>94</v>
      </c>
      <c r="F7" s="6">
        <v>82</v>
      </c>
      <c r="G7" s="7">
        <v>101</v>
      </c>
      <c r="H7" s="6">
        <v>567</v>
      </c>
    </row>
    <row r="8" spans="1:8" x14ac:dyDescent="0.25">
      <c r="A8" s="5" t="s">
        <v>48</v>
      </c>
      <c r="B8" s="6">
        <v>12</v>
      </c>
      <c r="C8" s="6">
        <v>8</v>
      </c>
      <c r="D8" s="6">
        <v>7</v>
      </c>
      <c r="E8" s="7">
        <v>12</v>
      </c>
      <c r="F8" s="6">
        <v>10</v>
      </c>
      <c r="G8" s="6">
        <v>15</v>
      </c>
      <c r="H8" s="6">
        <v>64</v>
      </c>
    </row>
    <row r="9" spans="1:8" x14ac:dyDescent="0.25">
      <c r="A9" s="5" t="s">
        <v>52</v>
      </c>
      <c r="B9" s="7">
        <v>15</v>
      </c>
      <c r="C9" s="6">
        <v>6</v>
      </c>
      <c r="D9" s="6">
        <v>9</v>
      </c>
      <c r="E9" s="6">
        <v>6</v>
      </c>
      <c r="F9" s="6">
        <v>10</v>
      </c>
      <c r="G9" s="6">
        <v>12</v>
      </c>
      <c r="H9" s="6">
        <v>58</v>
      </c>
    </row>
    <row r="10" spans="1:8" x14ac:dyDescent="0.25">
      <c r="A10" s="5" t="s">
        <v>21</v>
      </c>
      <c r="B10" s="6">
        <v>86</v>
      </c>
      <c r="C10" s="6">
        <v>89</v>
      </c>
      <c r="D10" s="6">
        <v>92</v>
      </c>
      <c r="E10" s="7">
        <v>97</v>
      </c>
      <c r="F10" s="6">
        <v>85</v>
      </c>
      <c r="G10" s="6">
        <v>113</v>
      </c>
      <c r="H10" s="6">
        <v>562</v>
      </c>
    </row>
    <row r="11" spans="1:8" x14ac:dyDescent="0.25">
      <c r="A11" s="5" t="s">
        <v>68</v>
      </c>
      <c r="B11" s="7">
        <v>114</v>
      </c>
      <c r="C11" s="6">
        <v>87</v>
      </c>
      <c r="D11" s="6">
        <v>99</v>
      </c>
      <c r="E11" s="6">
        <v>88</v>
      </c>
      <c r="F11" s="6">
        <v>101</v>
      </c>
      <c r="G11" s="6">
        <v>73</v>
      </c>
      <c r="H11" s="6">
        <v>562</v>
      </c>
    </row>
    <row r="12" spans="1:8" x14ac:dyDescent="0.25">
      <c r="A12" s="5" t="s">
        <v>27</v>
      </c>
      <c r="B12" s="6">
        <v>11</v>
      </c>
      <c r="C12" s="6">
        <v>13</v>
      </c>
      <c r="D12" s="7">
        <v>11</v>
      </c>
      <c r="E12" s="6">
        <v>11</v>
      </c>
      <c r="F12" s="6">
        <v>13</v>
      </c>
      <c r="G12" s="6">
        <v>10</v>
      </c>
      <c r="H12" s="6">
        <v>69</v>
      </c>
    </row>
    <row r="13" spans="1:8" x14ac:dyDescent="0.25">
      <c r="A13" s="5" t="s">
        <v>665</v>
      </c>
      <c r="B13" s="14">
        <v>359</v>
      </c>
      <c r="C13" s="6">
        <v>314</v>
      </c>
      <c r="D13" s="14">
        <v>339</v>
      </c>
      <c r="E13" s="6">
        <v>325</v>
      </c>
      <c r="F13" s="6">
        <v>322</v>
      </c>
      <c r="G13" s="14">
        <v>341</v>
      </c>
      <c r="H13" s="6">
        <v>2000</v>
      </c>
    </row>
    <row r="15" spans="1:8" ht="18.75" x14ac:dyDescent="0.3">
      <c r="B15" s="8" t="s">
        <v>694</v>
      </c>
    </row>
  </sheetData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F2" sqref="F2"/>
    </sheetView>
  </sheetViews>
  <sheetFormatPr defaultRowHeight="15" x14ac:dyDescent="0.25"/>
  <cols>
    <col min="1" max="1" width="39.85546875" bestFit="1" customWidth="1"/>
    <col min="2" max="2" width="25" bestFit="1" customWidth="1"/>
  </cols>
  <sheetData>
    <row r="2" spans="1:6" x14ac:dyDescent="0.25">
      <c r="F2" t="s">
        <v>696</v>
      </c>
    </row>
    <row r="3" spans="1:6" x14ac:dyDescent="0.25">
      <c r="A3" s="4" t="s">
        <v>664</v>
      </c>
      <c r="B3" t="s">
        <v>679</v>
      </c>
      <c r="F3" t="s">
        <v>695</v>
      </c>
    </row>
    <row r="4" spans="1:6" x14ac:dyDescent="0.25">
      <c r="A4" s="15" t="s">
        <v>53</v>
      </c>
      <c r="B4" s="11">
        <v>266666.35820895521</v>
      </c>
      <c r="C4" s="16" t="s">
        <v>697</v>
      </c>
      <c r="D4" s="16"/>
      <c r="E4" s="16"/>
    </row>
    <row r="5" spans="1:6" x14ac:dyDescent="0.25">
      <c r="A5" s="5" t="s">
        <v>60</v>
      </c>
      <c r="B5" s="9">
        <v>265875.14179104479</v>
      </c>
    </row>
    <row r="6" spans="1:6" x14ac:dyDescent="0.25">
      <c r="A6" s="5" t="s">
        <v>42</v>
      </c>
      <c r="B6" s="9">
        <v>264980.04477611941</v>
      </c>
    </row>
    <row r="7" spans="1:6" x14ac:dyDescent="0.25">
      <c r="A7" s="5" t="s">
        <v>55</v>
      </c>
      <c r="B7" s="9">
        <v>260239.18644067796</v>
      </c>
    </row>
    <row r="8" spans="1:6" x14ac:dyDescent="0.25">
      <c r="A8" s="5" t="s">
        <v>86</v>
      </c>
      <c r="B8" s="9">
        <v>259920.26060606062</v>
      </c>
    </row>
    <row r="9" spans="1:6" x14ac:dyDescent="0.25">
      <c r="A9" s="5" t="s">
        <v>29</v>
      </c>
      <c r="B9" s="9">
        <v>258268.52845528454</v>
      </c>
    </row>
    <row r="10" spans="1:6" x14ac:dyDescent="0.25">
      <c r="A10" s="5" t="s">
        <v>78</v>
      </c>
      <c r="B10" s="9">
        <v>252571.8671875</v>
      </c>
    </row>
    <row r="11" spans="1:6" x14ac:dyDescent="0.25">
      <c r="A11" s="5" t="s">
        <v>66</v>
      </c>
      <c r="B11" s="9">
        <v>244358.88524590165</v>
      </c>
    </row>
    <row r="12" spans="1:6" x14ac:dyDescent="0.25">
      <c r="A12" s="5" t="s">
        <v>69</v>
      </c>
      <c r="B12" s="9">
        <v>241187.82068965517</v>
      </c>
    </row>
    <row r="13" spans="1:6" x14ac:dyDescent="0.25">
      <c r="A13" s="5" t="s">
        <v>50</v>
      </c>
      <c r="B13" s="9">
        <v>239465.75</v>
      </c>
    </row>
    <row r="14" spans="1:6" x14ac:dyDescent="0.25">
      <c r="A14" s="5" t="s">
        <v>88</v>
      </c>
      <c r="B14" s="9">
        <v>239104.75362318842</v>
      </c>
    </row>
    <row r="15" spans="1:6" x14ac:dyDescent="0.25">
      <c r="A15" s="5" t="s">
        <v>71</v>
      </c>
      <c r="B15" s="9">
        <v>236606.91836734695</v>
      </c>
    </row>
    <row r="16" spans="1:6" x14ac:dyDescent="0.25">
      <c r="A16" s="5" t="s">
        <v>64</v>
      </c>
      <c r="B16" s="9">
        <v>236581.57657657657</v>
      </c>
    </row>
    <row r="17" spans="1:5" x14ac:dyDescent="0.25">
      <c r="A17" s="5" t="s">
        <v>15</v>
      </c>
      <c r="B17" s="9">
        <v>228395.66412213742</v>
      </c>
    </row>
    <row r="18" spans="1:5" x14ac:dyDescent="0.25">
      <c r="A18" s="15" t="s">
        <v>23</v>
      </c>
      <c r="B18" s="11">
        <v>226452.44615384616</v>
      </c>
      <c r="C18" s="16" t="s">
        <v>698</v>
      </c>
      <c r="D18" s="16"/>
      <c r="E18" s="16"/>
    </row>
    <row r="19" spans="1:5" x14ac:dyDescent="0.25">
      <c r="A19" s="5" t="s">
        <v>665</v>
      </c>
      <c r="B19" s="9">
        <v>248132.6415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001"/>
  <sheetViews>
    <sheetView workbookViewId="0">
      <selection activeCell="H1" sqref="H1"/>
    </sheetView>
  </sheetViews>
  <sheetFormatPr defaultRowHeight="15" x14ac:dyDescent="0.25"/>
  <cols>
    <col min="1" max="1" width="7.85546875" bestFit="1" customWidth="1"/>
    <col min="2" max="2" width="39.85546875" bestFit="1" customWidth="1"/>
    <col min="3" max="3" width="18.140625" bestFit="1" customWidth="1"/>
    <col min="4" max="4" width="6.7109375" bestFit="1" customWidth="1"/>
    <col min="5" max="5" width="19" bestFit="1" customWidth="1"/>
    <col min="6" max="6" width="10" bestFit="1" customWidth="1"/>
    <col min="7" max="7" width="19.7109375" bestFit="1" customWidth="1"/>
    <col min="8" max="8" width="18.85546875" bestFit="1" customWidth="1"/>
    <col min="9" max="9" width="17.42578125" style="6" bestFit="1" customWidth="1"/>
    <col min="10" max="10" width="13.140625" bestFit="1" customWidth="1"/>
    <col min="11" max="11" width="17" bestFit="1" customWidth="1"/>
    <col min="12" max="12" width="11.85546875" bestFit="1" customWidth="1"/>
    <col min="13" max="13" width="14.42578125" bestFit="1" customWidth="1"/>
    <col min="14" max="14" width="13.5703125" bestFit="1" customWidth="1"/>
    <col min="15" max="15" width="13.7109375" bestFit="1" customWidth="1"/>
    <col min="16" max="16" width="17.85546875" bestFit="1" customWidth="1"/>
    <col min="17" max="17" width="10.85546875" bestFit="1" customWidth="1"/>
    <col min="18" max="18" width="20" bestFit="1" customWidth="1"/>
  </cols>
  <sheetData>
    <row r="1" spans="1:18" s="3" customFormat="1" x14ac:dyDescent="0.25">
      <c r="A1" s="3" t="s">
        <v>660</v>
      </c>
      <c r="B1" s="3" t="s">
        <v>0</v>
      </c>
      <c r="C1" s="3" t="s">
        <v>1</v>
      </c>
      <c r="D1" s="3" t="s">
        <v>2</v>
      </c>
      <c r="E1" s="3" t="s">
        <v>661</v>
      </c>
      <c r="F1" s="3" t="s">
        <v>3</v>
      </c>
      <c r="G1" s="3" t="s">
        <v>4</v>
      </c>
      <c r="H1" s="3" t="s">
        <v>5</v>
      </c>
      <c r="I1" s="23" t="s">
        <v>662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hidden="1" x14ac:dyDescent="0.25">
      <c r="A2">
        <v>1</v>
      </c>
      <c r="B2" t="s">
        <v>15</v>
      </c>
      <c r="C2" t="s">
        <v>16</v>
      </c>
      <c r="D2">
        <v>58</v>
      </c>
      <c r="E2" t="str">
        <f t="shared" ref="E2:E65" si="0">IF(D2&lt;=12,"Child",IF(D2&lt;=18,"Teenager",IF(D2&lt;=30,"Young Adult",IF(D2&lt;=45,"Middle-Aged Adults",IF(D2&gt;45,"Senior Adult")))))</f>
        <v>Senior Adult</v>
      </c>
      <c r="F2" t="s">
        <v>17</v>
      </c>
      <c r="G2" s="1">
        <v>45010</v>
      </c>
      <c r="H2" s="1">
        <v>45068</v>
      </c>
      <c r="I2" s="2">
        <f>_xlfn.DAYS(G2,H2)</f>
        <v>-58</v>
      </c>
      <c r="J2" t="s">
        <v>18</v>
      </c>
      <c r="K2">
        <v>24570</v>
      </c>
      <c r="L2" t="s">
        <v>19</v>
      </c>
      <c r="M2" t="s">
        <v>20</v>
      </c>
      <c r="N2">
        <v>151</v>
      </c>
      <c r="O2">
        <v>117</v>
      </c>
      <c r="P2">
        <v>37977648810</v>
      </c>
      <c r="Q2" t="s">
        <v>21</v>
      </c>
      <c r="R2" t="s">
        <v>22</v>
      </c>
    </row>
    <row r="3" spans="1:18" hidden="1" x14ac:dyDescent="0.25">
      <c r="A3">
        <v>2</v>
      </c>
      <c r="B3" t="s">
        <v>23</v>
      </c>
      <c r="C3" t="s">
        <v>24</v>
      </c>
      <c r="D3">
        <v>96</v>
      </c>
      <c r="E3" t="str">
        <f t="shared" si="0"/>
        <v>Senior Adult</v>
      </c>
      <c r="F3" t="s">
        <v>17</v>
      </c>
      <c r="G3" s="1">
        <v>44944</v>
      </c>
      <c r="H3" s="1">
        <v>45024</v>
      </c>
      <c r="I3" s="2">
        <f>_xlfn.DAYS(H3,G3)</f>
        <v>80</v>
      </c>
      <c r="J3" t="s">
        <v>25</v>
      </c>
      <c r="K3">
        <v>220466</v>
      </c>
      <c r="L3" t="s">
        <v>26</v>
      </c>
      <c r="M3" t="s">
        <v>20</v>
      </c>
      <c r="N3">
        <v>196</v>
      </c>
      <c r="O3">
        <v>117</v>
      </c>
      <c r="P3">
        <v>36007550511</v>
      </c>
      <c r="Q3" t="s">
        <v>27</v>
      </c>
      <c r="R3" t="s">
        <v>28</v>
      </c>
    </row>
    <row r="4" spans="1:18" hidden="1" x14ac:dyDescent="0.25">
      <c r="A4">
        <v>3</v>
      </c>
      <c r="B4" t="s">
        <v>29</v>
      </c>
      <c r="C4" t="s">
        <v>30</v>
      </c>
      <c r="D4">
        <v>64</v>
      </c>
      <c r="E4" t="str">
        <f t="shared" si="0"/>
        <v>Senior Adult</v>
      </c>
      <c r="F4" t="s">
        <v>31</v>
      </c>
      <c r="G4" s="1">
        <v>44931</v>
      </c>
      <c r="H4" s="1">
        <v>45010</v>
      </c>
      <c r="I4" s="2">
        <f>_xlfn.DAYS(H4,G4)</f>
        <v>79</v>
      </c>
      <c r="J4" t="s">
        <v>32</v>
      </c>
      <c r="K4">
        <v>280817</v>
      </c>
      <c r="L4" t="s">
        <v>19</v>
      </c>
      <c r="M4" t="s">
        <v>33</v>
      </c>
      <c r="N4">
        <v>185</v>
      </c>
      <c r="O4">
        <v>111</v>
      </c>
      <c r="P4">
        <v>31638461648</v>
      </c>
      <c r="Q4" t="s">
        <v>21</v>
      </c>
      <c r="R4" t="s">
        <v>22</v>
      </c>
    </row>
    <row r="5" spans="1:18" hidden="1" x14ac:dyDescent="0.25">
      <c r="A5">
        <v>4</v>
      </c>
      <c r="B5" t="s">
        <v>15</v>
      </c>
      <c r="C5" t="s">
        <v>35</v>
      </c>
      <c r="D5">
        <v>47</v>
      </c>
      <c r="E5" t="str">
        <f t="shared" si="0"/>
        <v>Senior Adult</v>
      </c>
      <c r="F5" t="s">
        <v>17</v>
      </c>
      <c r="G5" s="1">
        <v>45196</v>
      </c>
      <c r="H5" s="1">
        <v>45258</v>
      </c>
      <c r="I5" s="2">
        <f>_xlfn.DAYS(G5,H5)</f>
        <v>-62</v>
      </c>
      <c r="J5" t="s">
        <v>36</v>
      </c>
      <c r="K5">
        <v>219838</v>
      </c>
      <c r="L5" t="s">
        <v>19</v>
      </c>
      <c r="M5" t="s">
        <v>37</v>
      </c>
      <c r="N5">
        <v>197</v>
      </c>
      <c r="O5">
        <v>96</v>
      </c>
      <c r="P5">
        <v>31044609168</v>
      </c>
      <c r="Q5" t="s">
        <v>34</v>
      </c>
      <c r="R5" t="s">
        <v>38</v>
      </c>
    </row>
    <row r="6" spans="1:18" x14ac:dyDescent="0.25">
      <c r="A6">
        <v>5</v>
      </c>
      <c r="B6" t="s">
        <v>23</v>
      </c>
      <c r="C6" t="s">
        <v>39</v>
      </c>
      <c r="D6">
        <v>80</v>
      </c>
      <c r="E6" t="str">
        <f t="shared" si="0"/>
        <v>Senior Adult</v>
      </c>
      <c r="F6" t="s">
        <v>31</v>
      </c>
      <c r="G6" s="1">
        <v>45113</v>
      </c>
      <c r="H6" s="1">
        <v>45225</v>
      </c>
      <c r="I6" s="6">
        <f>_xlfn.DAYS(H6,G6)</f>
        <v>112</v>
      </c>
      <c r="J6" t="s">
        <v>36</v>
      </c>
      <c r="K6">
        <v>318043</v>
      </c>
      <c r="L6" t="s">
        <v>19</v>
      </c>
      <c r="M6" t="s">
        <v>40</v>
      </c>
      <c r="N6">
        <v>174</v>
      </c>
      <c r="O6">
        <v>112</v>
      </c>
      <c r="P6">
        <v>32720530918</v>
      </c>
      <c r="Q6" t="s">
        <v>68</v>
      </c>
      <c r="R6" t="s">
        <v>41</v>
      </c>
    </row>
    <row r="7" spans="1:18" x14ac:dyDescent="0.25">
      <c r="A7">
        <v>6</v>
      </c>
      <c r="B7" t="s">
        <v>42</v>
      </c>
      <c r="C7" t="s">
        <v>43</v>
      </c>
      <c r="D7">
        <v>17</v>
      </c>
      <c r="E7" t="str">
        <f t="shared" si="0"/>
        <v>Teenager</v>
      </c>
      <c r="F7" t="s">
        <v>31</v>
      </c>
      <c r="G7" s="1">
        <v>45035</v>
      </c>
      <c r="H7" s="1">
        <v>45258</v>
      </c>
      <c r="I7" s="6">
        <f>_xlfn.DAYS(H7,G7)</f>
        <v>223</v>
      </c>
      <c r="J7" t="s">
        <v>44</v>
      </c>
      <c r="K7">
        <v>265401</v>
      </c>
      <c r="L7" t="s">
        <v>19</v>
      </c>
      <c r="M7" t="s">
        <v>45</v>
      </c>
      <c r="N7">
        <v>190</v>
      </c>
      <c r="O7">
        <v>109</v>
      </c>
      <c r="P7">
        <v>32563836987</v>
      </c>
      <c r="Q7" t="s">
        <v>68</v>
      </c>
      <c r="R7" t="s">
        <v>41</v>
      </c>
    </row>
    <row r="8" spans="1:18" hidden="1" x14ac:dyDescent="0.25">
      <c r="A8">
        <v>7</v>
      </c>
      <c r="B8" t="s">
        <v>15</v>
      </c>
      <c r="C8" t="s">
        <v>46</v>
      </c>
      <c r="D8">
        <v>49</v>
      </c>
      <c r="E8" t="str">
        <f t="shared" si="0"/>
        <v>Senior Adult</v>
      </c>
      <c r="F8" t="s">
        <v>31</v>
      </c>
      <c r="G8" s="1">
        <v>44981</v>
      </c>
      <c r="H8" s="1">
        <v>45100</v>
      </c>
      <c r="I8" s="2">
        <f>_xlfn.DAYS(G8,H8)</f>
        <v>-119</v>
      </c>
      <c r="J8" t="s">
        <v>47</v>
      </c>
      <c r="K8">
        <v>115856</v>
      </c>
      <c r="L8" t="s">
        <v>19</v>
      </c>
      <c r="M8" t="s">
        <v>20</v>
      </c>
      <c r="N8">
        <v>150</v>
      </c>
      <c r="O8">
        <v>107</v>
      </c>
      <c r="P8">
        <v>32853601455</v>
      </c>
      <c r="Q8" t="s">
        <v>21</v>
      </c>
      <c r="R8" t="s">
        <v>22</v>
      </c>
    </row>
    <row r="9" spans="1:18" hidden="1" x14ac:dyDescent="0.25">
      <c r="A9">
        <v>8</v>
      </c>
      <c r="B9" t="s">
        <v>15</v>
      </c>
      <c r="C9" t="s">
        <v>49</v>
      </c>
      <c r="D9">
        <v>38</v>
      </c>
      <c r="E9" t="str">
        <f t="shared" si="0"/>
        <v>Middle-Aged Adults</v>
      </c>
      <c r="F9" t="s">
        <v>31</v>
      </c>
      <c r="G9" s="1">
        <v>45149</v>
      </c>
      <c r="H9" s="1">
        <v>45236</v>
      </c>
      <c r="I9" s="2">
        <f>_xlfn.DAYS(H9,G9)</f>
        <v>87</v>
      </c>
      <c r="J9" t="s">
        <v>47</v>
      </c>
      <c r="K9">
        <v>288330</v>
      </c>
      <c r="L9" t="s">
        <v>26</v>
      </c>
      <c r="M9" t="s">
        <v>20</v>
      </c>
      <c r="N9">
        <v>189</v>
      </c>
      <c r="O9">
        <v>100</v>
      </c>
      <c r="P9">
        <v>38955847547</v>
      </c>
      <c r="Q9" t="s">
        <v>21</v>
      </c>
      <c r="R9" t="s">
        <v>28</v>
      </c>
    </row>
    <row r="10" spans="1:18" x14ac:dyDescent="0.25">
      <c r="A10">
        <v>9</v>
      </c>
      <c r="B10" t="s">
        <v>50</v>
      </c>
      <c r="C10" t="s">
        <v>51</v>
      </c>
      <c r="D10">
        <v>47</v>
      </c>
      <c r="E10" t="str">
        <f t="shared" si="0"/>
        <v>Senior Adult</v>
      </c>
      <c r="F10" t="s">
        <v>17</v>
      </c>
      <c r="G10" s="1">
        <v>45017</v>
      </c>
      <c r="H10" s="1">
        <v>45096</v>
      </c>
      <c r="I10" s="6">
        <f>_xlfn.DAYS(H10,G10)</f>
        <v>79</v>
      </c>
      <c r="J10" t="s">
        <v>36</v>
      </c>
      <c r="K10">
        <v>280944</v>
      </c>
      <c r="L10" t="s">
        <v>19</v>
      </c>
      <c r="M10" t="s">
        <v>20</v>
      </c>
      <c r="N10">
        <v>168</v>
      </c>
      <c r="O10">
        <v>55</v>
      </c>
      <c r="P10">
        <v>36974354659</v>
      </c>
      <c r="Q10" t="s">
        <v>68</v>
      </c>
      <c r="R10" t="s">
        <v>41</v>
      </c>
    </row>
    <row r="11" spans="1:18" x14ac:dyDescent="0.25">
      <c r="A11">
        <v>10</v>
      </c>
      <c r="B11" t="s">
        <v>53</v>
      </c>
      <c r="C11" t="s">
        <v>54</v>
      </c>
      <c r="D11">
        <v>33</v>
      </c>
      <c r="E11" t="str">
        <f t="shared" si="0"/>
        <v>Middle-Aged Adults</v>
      </c>
      <c r="F11" t="s">
        <v>31</v>
      </c>
      <c r="G11" s="1">
        <v>44997</v>
      </c>
      <c r="H11" s="1">
        <v>45202</v>
      </c>
      <c r="I11" s="6">
        <f>_xlfn.DAYS(H11,G11)</f>
        <v>205</v>
      </c>
      <c r="J11" t="s">
        <v>32</v>
      </c>
      <c r="K11">
        <v>46363</v>
      </c>
      <c r="L11" t="s">
        <v>26</v>
      </c>
      <c r="M11" t="s">
        <v>20</v>
      </c>
      <c r="N11">
        <v>190</v>
      </c>
      <c r="O11">
        <v>87</v>
      </c>
      <c r="P11">
        <v>33422180290</v>
      </c>
      <c r="Q11" t="s">
        <v>68</v>
      </c>
      <c r="R11" t="s">
        <v>41</v>
      </c>
    </row>
    <row r="12" spans="1:18" hidden="1" x14ac:dyDescent="0.25">
      <c r="A12">
        <v>11</v>
      </c>
      <c r="B12" t="s">
        <v>55</v>
      </c>
      <c r="C12" t="s">
        <v>56</v>
      </c>
      <c r="D12">
        <v>81</v>
      </c>
      <c r="E12" t="str">
        <f t="shared" si="0"/>
        <v>Senior Adult</v>
      </c>
      <c r="F12" t="s">
        <v>31</v>
      </c>
      <c r="G12" s="1">
        <v>45196</v>
      </c>
      <c r="H12" s="1">
        <v>45279</v>
      </c>
      <c r="I12" s="2">
        <f>_xlfn.DAYS(G12,H12)</f>
        <v>-83</v>
      </c>
      <c r="J12" t="s">
        <v>44</v>
      </c>
      <c r="K12">
        <v>159795</v>
      </c>
      <c r="L12" t="s">
        <v>19</v>
      </c>
      <c r="M12" t="s">
        <v>40</v>
      </c>
      <c r="N12">
        <v>193</v>
      </c>
      <c r="O12">
        <v>73</v>
      </c>
      <c r="P12">
        <v>32533262139</v>
      </c>
      <c r="Q12" t="s">
        <v>57</v>
      </c>
      <c r="R12" t="s">
        <v>28</v>
      </c>
    </row>
    <row r="13" spans="1:18" hidden="1" x14ac:dyDescent="0.25">
      <c r="A13">
        <v>12</v>
      </c>
      <c r="B13" t="s">
        <v>23</v>
      </c>
      <c r="C13" t="s">
        <v>58</v>
      </c>
      <c r="D13">
        <v>98</v>
      </c>
      <c r="E13" t="str">
        <f t="shared" si="0"/>
        <v>Senior Adult</v>
      </c>
      <c r="F13" t="s">
        <v>17</v>
      </c>
      <c r="G13" s="1">
        <v>45144</v>
      </c>
      <c r="H13" s="1">
        <v>45281</v>
      </c>
      <c r="I13" s="2">
        <f>_xlfn.DAYS(H13,G13)</f>
        <v>137</v>
      </c>
      <c r="J13" t="s">
        <v>47</v>
      </c>
      <c r="K13">
        <v>161947</v>
      </c>
      <c r="L13" t="s">
        <v>26</v>
      </c>
      <c r="M13" t="s">
        <v>59</v>
      </c>
      <c r="N13">
        <v>161</v>
      </c>
      <c r="O13">
        <v>106</v>
      </c>
      <c r="P13">
        <v>35312240147</v>
      </c>
      <c r="Q13" t="s">
        <v>21</v>
      </c>
      <c r="R13" t="s">
        <v>22</v>
      </c>
    </row>
    <row r="14" spans="1:18" x14ac:dyDescent="0.25">
      <c r="A14">
        <v>13</v>
      </c>
      <c r="B14" t="s">
        <v>60</v>
      </c>
      <c r="C14" t="s">
        <v>61</v>
      </c>
      <c r="D14">
        <v>20</v>
      </c>
      <c r="E14" t="str">
        <f t="shared" si="0"/>
        <v>Young Adult</v>
      </c>
      <c r="F14" t="s">
        <v>31</v>
      </c>
      <c r="G14" s="1">
        <v>45083</v>
      </c>
      <c r="H14" s="1">
        <v>45113</v>
      </c>
      <c r="I14" s="6">
        <f>_xlfn.DAYS(H14,G14)</f>
        <v>30</v>
      </c>
      <c r="J14" t="s">
        <v>32</v>
      </c>
      <c r="K14">
        <v>332847</v>
      </c>
      <c r="L14" t="s">
        <v>19</v>
      </c>
      <c r="M14" t="s">
        <v>62</v>
      </c>
      <c r="N14">
        <v>168</v>
      </c>
      <c r="O14">
        <v>120</v>
      </c>
      <c r="P14">
        <v>34673379990</v>
      </c>
      <c r="Q14" t="s">
        <v>68</v>
      </c>
      <c r="R14" t="s">
        <v>41</v>
      </c>
    </row>
    <row r="15" spans="1:18" hidden="1" x14ac:dyDescent="0.25">
      <c r="A15">
        <v>14</v>
      </c>
      <c r="B15" t="s">
        <v>64</v>
      </c>
      <c r="C15" t="s">
        <v>65</v>
      </c>
      <c r="D15">
        <v>98</v>
      </c>
      <c r="E15" t="str">
        <f t="shared" si="0"/>
        <v>Senior Adult</v>
      </c>
      <c r="F15" t="s">
        <v>31</v>
      </c>
      <c r="G15" s="1">
        <v>45225</v>
      </c>
      <c r="H15" s="1">
        <v>45256</v>
      </c>
      <c r="I15" s="2">
        <f>_xlfn.DAYS(G15,H15)</f>
        <v>-31</v>
      </c>
      <c r="J15" t="s">
        <v>25</v>
      </c>
      <c r="K15">
        <v>106928</v>
      </c>
      <c r="L15" t="s">
        <v>19</v>
      </c>
      <c r="M15" t="s">
        <v>62</v>
      </c>
      <c r="N15">
        <v>183</v>
      </c>
      <c r="O15">
        <v>46</v>
      </c>
      <c r="P15">
        <v>37052402149</v>
      </c>
      <c r="Q15" t="s">
        <v>57</v>
      </c>
      <c r="R15" t="s">
        <v>28</v>
      </c>
    </row>
    <row r="16" spans="1:18" hidden="1" x14ac:dyDescent="0.25">
      <c r="A16">
        <v>15</v>
      </c>
      <c r="B16" t="s">
        <v>66</v>
      </c>
      <c r="C16" t="s">
        <v>67</v>
      </c>
      <c r="D16">
        <v>33</v>
      </c>
      <c r="E16" t="str">
        <f t="shared" si="0"/>
        <v>Middle-Aged Adults</v>
      </c>
      <c r="F16" t="s">
        <v>17</v>
      </c>
      <c r="G16" s="1">
        <v>45220</v>
      </c>
      <c r="H16" s="1">
        <v>45241</v>
      </c>
      <c r="I16" s="2">
        <f>_xlfn.DAYS(G16,H16)</f>
        <v>-21</v>
      </c>
      <c r="J16" t="s">
        <v>44</v>
      </c>
      <c r="K16">
        <v>252399</v>
      </c>
      <c r="L16" t="s">
        <v>26</v>
      </c>
      <c r="M16" t="s">
        <v>37</v>
      </c>
      <c r="N16">
        <v>191</v>
      </c>
      <c r="O16">
        <v>55</v>
      </c>
      <c r="P16">
        <v>31047371960</v>
      </c>
      <c r="Q16" t="s">
        <v>68</v>
      </c>
      <c r="R16" t="s">
        <v>28</v>
      </c>
    </row>
    <row r="17" spans="1:18" hidden="1" x14ac:dyDescent="0.25">
      <c r="A17">
        <v>16</v>
      </c>
      <c r="B17" t="s">
        <v>69</v>
      </c>
      <c r="C17" t="s">
        <v>70</v>
      </c>
      <c r="D17">
        <v>24</v>
      </c>
      <c r="E17" t="str">
        <f t="shared" si="0"/>
        <v>Young Adult</v>
      </c>
      <c r="F17" t="s">
        <v>31</v>
      </c>
      <c r="G17" s="1">
        <v>45158</v>
      </c>
      <c r="H17" s="1">
        <v>45278</v>
      </c>
      <c r="I17" s="2">
        <f>_xlfn.DAYS(H17,G17)</f>
        <v>120</v>
      </c>
      <c r="J17" t="s">
        <v>18</v>
      </c>
      <c r="K17">
        <v>213405</v>
      </c>
      <c r="L17" t="s">
        <v>26</v>
      </c>
      <c r="M17" t="s">
        <v>40</v>
      </c>
      <c r="N17">
        <v>191</v>
      </c>
      <c r="O17">
        <v>62</v>
      </c>
      <c r="P17">
        <v>33565813245</v>
      </c>
      <c r="Q17" t="s">
        <v>34</v>
      </c>
      <c r="R17" t="s">
        <v>38</v>
      </c>
    </row>
    <row r="18" spans="1:18" hidden="1" x14ac:dyDescent="0.25">
      <c r="A18">
        <v>17</v>
      </c>
      <c r="B18" t="s">
        <v>71</v>
      </c>
      <c r="C18" t="s">
        <v>72</v>
      </c>
      <c r="D18">
        <v>8</v>
      </c>
      <c r="E18" t="str">
        <f t="shared" si="0"/>
        <v>Child</v>
      </c>
      <c r="F18" t="s">
        <v>17</v>
      </c>
      <c r="G18" s="1">
        <v>45131</v>
      </c>
      <c r="H18" s="1">
        <v>45235</v>
      </c>
      <c r="I18" s="2">
        <f>_xlfn.DAYS(G18,H18)</f>
        <v>-104</v>
      </c>
      <c r="J18" t="s">
        <v>44</v>
      </c>
      <c r="K18">
        <v>130265</v>
      </c>
      <c r="L18" t="s">
        <v>19</v>
      </c>
      <c r="M18" t="s">
        <v>62</v>
      </c>
      <c r="N18">
        <v>195</v>
      </c>
      <c r="O18">
        <v>58</v>
      </c>
      <c r="P18">
        <v>38311344339</v>
      </c>
      <c r="Q18" t="s">
        <v>34</v>
      </c>
      <c r="R18" t="s">
        <v>38</v>
      </c>
    </row>
    <row r="19" spans="1:18" x14ac:dyDescent="0.25">
      <c r="A19">
        <v>18</v>
      </c>
      <c r="B19" t="s">
        <v>69</v>
      </c>
      <c r="C19" t="s">
        <v>73</v>
      </c>
      <c r="D19">
        <v>13</v>
      </c>
      <c r="E19" t="str">
        <f t="shared" si="0"/>
        <v>Teenager</v>
      </c>
      <c r="F19" t="s">
        <v>31</v>
      </c>
      <c r="G19" s="1">
        <v>45078</v>
      </c>
      <c r="H19" s="1">
        <v>45244</v>
      </c>
      <c r="I19" s="6">
        <f>_xlfn.DAYS(H19,G19)</f>
        <v>166</v>
      </c>
      <c r="J19" t="s">
        <v>18</v>
      </c>
      <c r="K19">
        <v>490916</v>
      </c>
      <c r="L19" t="s">
        <v>19</v>
      </c>
      <c r="M19" t="s">
        <v>40</v>
      </c>
      <c r="N19">
        <v>161</v>
      </c>
      <c r="O19">
        <v>63</v>
      </c>
      <c r="P19">
        <v>31910361178</v>
      </c>
      <c r="Q19" t="s">
        <v>68</v>
      </c>
      <c r="R19" t="s">
        <v>41</v>
      </c>
    </row>
    <row r="20" spans="1:18" x14ac:dyDescent="0.25">
      <c r="A20">
        <v>19</v>
      </c>
      <c r="B20" t="s">
        <v>55</v>
      </c>
      <c r="C20" t="s">
        <v>74</v>
      </c>
      <c r="D20">
        <v>48</v>
      </c>
      <c r="E20" t="str">
        <f t="shared" si="0"/>
        <v>Senior Adult</v>
      </c>
      <c r="F20" t="s">
        <v>17</v>
      </c>
      <c r="G20" s="1">
        <v>45087</v>
      </c>
      <c r="H20" s="1">
        <v>45215</v>
      </c>
      <c r="I20" s="6">
        <f>_xlfn.DAYS(H20,G20)</f>
        <v>128</v>
      </c>
      <c r="J20" t="s">
        <v>47</v>
      </c>
      <c r="K20">
        <v>226564</v>
      </c>
      <c r="L20" t="s">
        <v>19</v>
      </c>
      <c r="M20" t="s">
        <v>45</v>
      </c>
      <c r="N20">
        <v>165</v>
      </c>
      <c r="O20">
        <v>98</v>
      </c>
      <c r="P20">
        <v>36021454937</v>
      </c>
      <c r="Q20" t="s">
        <v>68</v>
      </c>
      <c r="R20" t="s">
        <v>41</v>
      </c>
    </row>
    <row r="21" spans="1:18" hidden="1" x14ac:dyDescent="0.25">
      <c r="A21">
        <v>20</v>
      </c>
      <c r="B21" t="s">
        <v>23</v>
      </c>
      <c r="C21" t="s">
        <v>75</v>
      </c>
      <c r="D21">
        <v>54</v>
      </c>
      <c r="E21" t="str">
        <f t="shared" si="0"/>
        <v>Senior Adult</v>
      </c>
      <c r="F21" t="s">
        <v>31</v>
      </c>
      <c r="G21" s="1">
        <v>45092</v>
      </c>
      <c r="H21" s="1">
        <v>45247</v>
      </c>
      <c r="I21" s="2">
        <f>_xlfn.DAYS(H21,G21)</f>
        <v>155</v>
      </c>
      <c r="J21" t="s">
        <v>44</v>
      </c>
      <c r="K21">
        <v>307254</v>
      </c>
      <c r="L21" t="s">
        <v>26</v>
      </c>
      <c r="M21" t="s">
        <v>45</v>
      </c>
      <c r="N21">
        <v>193</v>
      </c>
      <c r="O21">
        <v>46</v>
      </c>
      <c r="P21">
        <v>33249356905</v>
      </c>
      <c r="Q21" t="s">
        <v>34</v>
      </c>
      <c r="R21" t="s">
        <v>38</v>
      </c>
    </row>
    <row r="22" spans="1:18" hidden="1" x14ac:dyDescent="0.25">
      <c r="A22">
        <v>21</v>
      </c>
      <c r="B22" t="s">
        <v>60</v>
      </c>
      <c r="C22" t="s">
        <v>76</v>
      </c>
      <c r="D22">
        <v>48</v>
      </c>
      <c r="E22" t="str">
        <f t="shared" si="0"/>
        <v>Senior Adult</v>
      </c>
      <c r="F22" t="s">
        <v>17</v>
      </c>
      <c r="G22" s="1">
        <v>45042</v>
      </c>
      <c r="H22" s="1">
        <v>45139</v>
      </c>
      <c r="I22" s="2">
        <f>_xlfn.DAYS(H22,G22)</f>
        <v>97</v>
      </c>
      <c r="J22" t="s">
        <v>47</v>
      </c>
      <c r="K22">
        <v>136678</v>
      </c>
      <c r="L22" t="s">
        <v>19</v>
      </c>
      <c r="M22" t="s">
        <v>59</v>
      </c>
      <c r="N22">
        <v>192</v>
      </c>
      <c r="O22">
        <v>78</v>
      </c>
      <c r="P22">
        <v>39083716975</v>
      </c>
      <c r="Q22" t="s">
        <v>34</v>
      </c>
      <c r="R22" t="s">
        <v>28</v>
      </c>
    </row>
    <row r="23" spans="1:18" hidden="1" x14ac:dyDescent="0.25">
      <c r="A23">
        <v>22</v>
      </c>
      <c r="B23" t="s">
        <v>23</v>
      </c>
      <c r="C23" t="s">
        <v>77</v>
      </c>
      <c r="D23">
        <v>57</v>
      </c>
      <c r="E23" t="str">
        <f t="shared" si="0"/>
        <v>Senior Adult</v>
      </c>
      <c r="F23" t="s">
        <v>17</v>
      </c>
      <c r="G23" s="1">
        <v>45087</v>
      </c>
      <c r="H23" s="1">
        <v>45163</v>
      </c>
      <c r="I23" s="2">
        <f>_xlfn.DAYS(G23,H23)</f>
        <v>-76</v>
      </c>
      <c r="J23" t="s">
        <v>25</v>
      </c>
      <c r="K23">
        <v>497507</v>
      </c>
      <c r="L23" t="s">
        <v>19</v>
      </c>
      <c r="M23" t="s">
        <v>37</v>
      </c>
      <c r="N23">
        <v>188</v>
      </c>
      <c r="O23">
        <v>63</v>
      </c>
      <c r="P23">
        <v>33744472912</v>
      </c>
      <c r="Q23" t="s">
        <v>63</v>
      </c>
      <c r="R23" t="s">
        <v>28</v>
      </c>
    </row>
    <row r="24" spans="1:18" hidden="1" x14ac:dyDescent="0.25">
      <c r="A24">
        <v>23</v>
      </c>
      <c r="B24" t="s">
        <v>78</v>
      </c>
      <c r="C24" t="s">
        <v>79</v>
      </c>
      <c r="D24">
        <v>31</v>
      </c>
      <c r="E24" t="str">
        <f t="shared" si="0"/>
        <v>Middle-Aged Adults</v>
      </c>
      <c r="F24" t="s">
        <v>31</v>
      </c>
      <c r="G24" s="1">
        <v>44975</v>
      </c>
      <c r="H24" s="1">
        <v>45187</v>
      </c>
      <c r="I24" s="2">
        <f>_xlfn.DAYS(H24,G24)</f>
        <v>212</v>
      </c>
      <c r="J24" t="s">
        <v>44</v>
      </c>
      <c r="K24">
        <v>437316</v>
      </c>
      <c r="L24" t="s">
        <v>26</v>
      </c>
      <c r="M24" t="s">
        <v>33</v>
      </c>
      <c r="N24">
        <v>164</v>
      </c>
      <c r="O24">
        <v>46</v>
      </c>
      <c r="P24">
        <v>32481657974</v>
      </c>
      <c r="Q24" t="s">
        <v>68</v>
      </c>
      <c r="R24" t="s">
        <v>28</v>
      </c>
    </row>
    <row r="25" spans="1:18" hidden="1" x14ac:dyDescent="0.25">
      <c r="A25">
        <v>24</v>
      </c>
      <c r="B25" t="s">
        <v>66</v>
      </c>
      <c r="C25" t="s">
        <v>80</v>
      </c>
      <c r="D25">
        <v>4</v>
      </c>
      <c r="E25" t="str">
        <f t="shared" si="0"/>
        <v>Child</v>
      </c>
      <c r="F25" t="s">
        <v>17</v>
      </c>
      <c r="G25" s="1">
        <v>45079</v>
      </c>
      <c r="H25" s="1">
        <v>45217</v>
      </c>
      <c r="I25" s="2">
        <f>_xlfn.DAYS(H25,G25)</f>
        <v>138</v>
      </c>
      <c r="J25" t="s">
        <v>36</v>
      </c>
      <c r="K25">
        <v>402463</v>
      </c>
      <c r="L25" t="s">
        <v>19</v>
      </c>
      <c r="M25" t="s">
        <v>37</v>
      </c>
      <c r="N25">
        <v>176</v>
      </c>
      <c r="O25">
        <v>86</v>
      </c>
      <c r="P25">
        <v>36463650130</v>
      </c>
      <c r="Q25" t="s">
        <v>63</v>
      </c>
      <c r="R25" t="s">
        <v>28</v>
      </c>
    </row>
    <row r="26" spans="1:18" hidden="1" x14ac:dyDescent="0.25">
      <c r="A26">
        <v>25</v>
      </c>
      <c r="B26" t="s">
        <v>55</v>
      </c>
      <c r="C26" t="s">
        <v>81</v>
      </c>
      <c r="D26">
        <v>52</v>
      </c>
      <c r="E26" t="str">
        <f t="shared" si="0"/>
        <v>Senior Adult</v>
      </c>
      <c r="F26" t="s">
        <v>31</v>
      </c>
      <c r="G26" s="1">
        <v>45054</v>
      </c>
      <c r="H26" s="1">
        <v>45271</v>
      </c>
      <c r="I26" s="2">
        <f>_xlfn.DAYS(G26,H26)</f>
        <v>-217</v>
      </c>
      <c r="J26" t="s">
        <v>47</v>
      </c>
      <c r="K26">
        <v>19316</v>
      </c>
      <c r="L26" t="s">
        <v>26</v>
      </c>
      <c r="M26" t="s">
        <v>82</v>
      </c>
      <c r="N26">
        <v>148</v>
      </c>
      <c r="O26">
        <v>83</v>
      </c>
      <c r="P26">
        <v>34121926284</v>
      </c>
      <c r="Q26" t="s">
        <v>21</v>
      </c>
      <c r="R26" t="s">
        <v>22</v>
      </c>
    </row>
    <row r="27" spans="1:18" x14ac:dyDescent="0.25">
      <c r="A27">
        <v>26</v>
      </c>
      <c r="B27" t="s">
        <v>23</v>
      </c>
      <c r="C27" t="s">
        <v>83</v>
      </c>
      <c r="D27">
        <v>89</v>
      </c>
      <c r="E27" t="str">
        <f t="shared" si="0"/>
        <v>Senior Adult</v>
      </c>
      <c r="F27" t="s">
        <v>31</v>
      </c>
      <c r="G27" s="1">
        <v>45222</v>
      </c>
      <c r="H27" s="1">
        <v>45226</v>
      </c>
      <c r="I27" s="6">
        <f>_xlfn.DAYS(G27,H27)</f>
        <v>-4</v>
      </c>
      <c r="J27" t="s">
        <v>25</v>
      </c>
      <c r="K27">
        <v>214330</v>
      </c>
      <c r="L27" t="s">
        <v>26</v>
      </c>
      <c r="M27" t="s">
        <v>20</v>
      </c>
      <c r="N27">
        <v>160</v>
      </c>
      <c r="O27">
        <v>102</v>
      </c>
      <c r="P27">
        <v>35366441219</v>
      </c>
      <c r="Q27" t="s">
        <v>68</v>
      </c>
      <c r="R27" t="s">
        <v>41</v>
      </c>
    </row>
    <row r="28" spans="1:18" x14ac:dyDescent="0.25">
      <c r="A28">
        <v>27</v>
      </c>
      <c r="B28" t="s">
        <v>53</v>
      </c>
      <c r="C28" t="s">
        <v>84</v>
      </c>
      <c r="D28">
        <v>3</v>
      </c>
      <c r="E28" t="str">
        <f t="shared" si="0"/>
        <v>Child</v>
      </c>
      <c r="F28" t="s">
        <v>31</v>
      </c>
      <c r="G28" s="1">
        <v>45170</v>
      </c>
      <c r="H28" s="1">
        <v>45197</v>
      </c>
      <c r="I28" s="6">
        <f>_xlfn.DAYS(G28,H28)</f>
        <v>-27</v>
      </c>
      <c r="J28" t="s">
        <v>25</v>
      </c>
      <c r="K28">
        <v>231438</v>
      </c>
      <c r="L28" t="s">
        <v>19</v>
      </c>
      <c r="M28" t="s">
        <v>20</v>
      </c>
      <c r="N28">
        <v>152</v>
      </c>
      <c r="O28">
        <v>73</v>
      </c>
      <c r="P28">
        <v>32156730001</v>
      </c>
      <c r="Q28" t="s">
        <v>68</v>
      </c>
      <c r="R28" t="s">
        <v>41</v>
      </c>
    </row>
    <row r="29" spans="1:18" hidden="1" x14ac:dyDescent="0.25">
      <c r="A29">
        <v>28</v>
      </c>
      <c r="B29" t="s">
        <v>55</v>
      </c>
      <c r="C29" t="s">
        <v>85</v>
      </c>
      <c r="D29">
        <v>81</v>
      </c>
      <c r="E29" t="str">
        <f t="shared" si="0"/>
        <v>Senior Adult</v>
      </c>
      <c r="F29" t="s">
        <v>31</v>
      </c>
      <c r="G29" s="1">
        <v>45059</v>
      </c>
      <c r="H29" s="1">
        <v>45234</v>
      </c>
      <c r="I29" s="2">
        <f>_xlfn.DAYS(H29,G29)</f>
        <v>175</v>
      </c>
      <c r="J29" t="s">
        <v>44</v>
      </c>
      <c r="K29">
        <v>472112</v>
      </c>
      <c r="L29" t="s">
        <v>19</v>
      </c>
      <c r="M29" t="s">
        <v>62</v>
      </c>
      <c r="N29">
        <v>196</v>
      </c>
      <c r="O29">
        <v>55</v>
      </c>
      <c r="P29">
        <v>31673893069</v>
      </c>
      <c r="Q29" t="s">
        <v>34</v>
      </c>
      <c r="R29" t="s">
        <v>38</v>
      </c>
    </row>
    <row r="30" spans="1:18" hidden="1" x14ac:dyDescent="0.25">
      <c r="A30">
        <v>29</v>
      </c>
      <c r="B30" t="s">
        <v>86</v>
      </c>
      <c r="C30" t="s">
        <v>87</v>
      </c>
      <c r="D30">
        <v>31</v>
      </c>
      <c r="E30" t="str">
        <f t="shared" si="0"/>
        <v>Middle-Aged Adults</v>
      </c>
      <c r="F30" t="s">
        <v>31</v>
      </c>
      <c r="G30" s="1">
        <v>45036</v>
      </c>
      <c r="H30" s="1">
        <v>45087</v>
      </c>
      <c r="I30" s="2">
        <f>_xlfn.DAYS(G30,H30)</f>
        <v>-51</v>
      </c>
      <c r="J30" t="s">
        <v>36</v>
      </c>
      <c r="K30">
        <v>14434</v>
      </c>
      <c r="L30" t="s">
        <v>19</v>
      </c>
      <c r="M30" t="s">
        <v>62</v>
      </c>
      <c r="N30">
        <v>195</v>
      </c>
      <c r="O30">
        <v>57</v>
      </c>
      <c r="P30">
        <v>32188765995</v>
      </c>
      <c r="Q30" t="s">
        <v>21</v>
      </c>
      <c r="R30" t="s">
        <v>28</v>
      </c>
    </row>
    <row r="31" spans="1:18" hidden="1" x14ac:dyDescent="0.25">
      <c r="A31">
        <v>30</v>
      </c>
      <c r="B31" t="s">
        <v>88</v>
      </c>
      <c r="C31" t="s">
        <v>89</v>
      </c>
      <c r="D31">
        <v>35</v>
      </c>
      <c r="E31" t="str">
        <f t="shared" si="0"/>
        <v>Middle-Aged Adults</v>
      </c>
      <c r="F31" t="s">
        <v>17</v>
      </c>
      <c r="G31" s="1">
        <v>45053</v>
      </c>
      <c r="H31" s="1">
        <v>45093</v>
      </c>
      <c r="I31" s="2">
        <f>_xlfn.DAYS(H31,G31)</f>
        <v>40</v>
      </c>
      <c r="J31" t="s">
        <v>36</v>
      </c>
      <c r="K31">
        <v>190390</v>
      </c>
      <c r="L31" t="s">
        <v>26</v>
      </c>
      <c r="M31" t="s">
        <v>37</v>
      </c>
      <c r="N31">
        <v>148</v>
      </c>
      <c r="O31">
        <v>86</v>
      </c>
      <c r="P31">
        <v>39307670573</v>
      </c>
      <c r="Q31" t="s">
        <v>21</v>
      </c>
      <c r="R31" t="s">
        <v>22</v>
      </c>
    </row>
    <row r="32" spans="1:18" hidden="1" x14ac:dyDescent="0.25">
      <c r="A32">
        <v>31</v>
      </c>
      <c r="B32" t="s">
        <v>29</v>
      </c>
      <c r="C32" t="s">
        <v>90</v>
      </c>
      <c r="D32">
        <v>22</v>
      </c>
      <c r="E32" t="str">
        <f t="shared" si="0"/>
        <v>Young Adult</v>
      </c>
      <c r="F32" t="s">
        <v>17</v>
      </c>
      <c r="G32" s="1">
        <v>45006</v>
      </c>
      <c r="H32" s="1">
        <v>45275</v>
      </c>
      <c r="I32" s="2">
        <f>_xlfn.DAYS(H32,G32)</f>
        <v>269</v>
      </c>
      <c r="J32" t="s">
        <v>25</v>
      </c>
      <c r="K32">
        <v>388805</v>
      </c>
      <c r="L32" t="s">
        <v>19</v>
      </c>
      <c r="M32" t="s">
        <v>62</v>
      </c>
      <c r="N32">
        <v>151</v>
      </c>
      <c r="O32">
        <v>114</v>
      </c>
      <c r="P32">
        <v>33305875403</v>
      </c>
      <c r="Q32" t="s">
        <v>57</v>
      </c>
      <c r="R32" t="s">
        <v>28</v>
      </c>
    </row>
    <row r="33" spans="1:18" hidden="1" x14ac:dyDescent="0.25">
      <c r="A33">
        <v>32</v>
      </c>
      <c r="B33" t="s">
        <v>53</v>
      </c>
      <c r="C33" t="s">
        <v>91</v>
      </c>
      <c r="D33">
        <v>62</v>
      </c>
      <c r="E33" t="str">
        <f t="shared" si="0"/>
        <v>Senior Adult</v>
      </c>
      <c r="F33" t="s">
        <v>17</v>
      </c>
      <c r="G33" s="1">
        <v>45081</v>
      </c>
      <c r="H33" s="1">
        <v>45088</v>
      </c>
      <c r="I33" s="2">
        <f>_xlfn.DAYS(G33,H33)</f>
        <v>-7</v>
      </c>
      <c r="J33" t="s">
        <v>44</v>
      </c>
      <c r="K33">
        <v>224904</v>
      </c>
      <c r="L33" t="s">
        <v>26</v>
      </c>
      <c r="M33" t="s">
        <v>82</v>
      </c>
      <c r="N33">
        <v>189</v>
      </c>
      <c r="O33">
        <v>70</v>
      </c>
      <c r="P33">
        <v>33218870090</v>
      </c>
      <c r="Q33" t="s">
        <v>57</v>
      </c>
      <c r="R33" t="s">
        <v>28</v>
      </c>
    </row>
    <row r="34" spans="1:18" hidden="1" x14ac:dyDescent="0.25">
      <c r="A34">
        <v>33</v>
      </c>
      <c r="B34" t="s">
        <v>53</v>
      </c>
      <c r="C34" t="s">
        <v>92</v>
      </c>
      <c r="D34">
        <v>17</v>
      </c>
      <c r="E34" t="str">
        <f t="shared" si="0"/>
        <v>Teenager</v>
      </c>
      <c r="F34" t="s">
        <v>31</v>
      </c>
      <c r="G34" s="1">
        <v>45051</v>
      </c>
      <c r="H34" s="1">
        <v>45172</v>
      </c>
      <c r="I34" s="2">
        <f>_xlfn.DAYS(G34,H34)</f>
        <v>-121</v>
      </c>
      <c r="J34" t="s">
        <v>44</v>
      </c>
      <c r="K34">
        <v>184364</v>
      </c>
      <c r="L34" t="s">
        <v>26</v>
      </c>
      <c r="M34" t="s">
        <v>82</v>
      </c>
      <c r="N34">
        <v>153</v>
      </c>
      <c r="O34">
        <v>120</v>
      </c>
      <c r="P34">
        <v>33890492162</v>
      </c>
      <c r="Q34" t="s">
        <v>21</v>
      </c>
      <c r="R34" t="s">
        <v>22</v>
      </c>
    </row>
    <row r="35" spans="1:18" hidden="1" x14ac:dyDescent="0.25">
      <c r="A35">
        <v>34</v>
      </c>
      <c r="B35" t="s">
        <v>71</v>
      </c>
      <c r="C35" t="s">
        <v>93</v>
      </c>
      <c r="D35">
        <v>12</v>
      </c>
      <c r="E35" t="str">
        <f t="shared" si="0"/>
        <v>Child</v>
      </c>
      <c r="F35" t="s">
        <v>31</v>
      </c>
      <c r="G35" s="1">
        <v>44929</v>
      </c>
      <c r="H35" s="1">
        <v>44968</v>
      </c>
      <c r="I35" s="2">
        <f>_xlfn.DAYS(H35,G35)</f>
        <v>39</v>
      </c>
      <c r="J35" t="s">
        <v>47</v>
      </c>
      <c r="K35">
        <v>35435</v>
      </c>
      <c r="L35" t="s">
        <v>26</v>
      </c>
      <c r="M35" t="s">
        <v>62</v>
      </c>
      <c r="N35">
        <v>195</v>
      </c>
      <c r="O35">
        <v>91</v>
      </c>
      <c r="P35">
        <v>34053912601</v>
      </c>
      <c r="Q35" t="s">
        <v>34</v>
      </c>
      <c r="R35" t="s">
        <v>38</v>
      </c>
    </row>
    <row r="36" spans="1:18" x14ac:dyDescent="0.25">
      <c r="A36">
        <v>35</v>
      </c>
      <c r="B36" t="s">
        <v>15</v>
      </c>
      <c r="C36" t="s">
        <v>94</v>
      </c>
      <c r="D36">
        <v>50</v>
      </c>
      <c r="E36" t="str">
        <f t="shared" si="0"/>
        <v>Senior Adult</v>
      </c>
      <c r="F36" t="s">
        <v>31</v>
      </c>
      <c r="G36" s="1">
        <v>44997</v>
      </c>
      <c r="H36" s="1">
        <v>45188</v>
      </c>
      <c r="I36" s="6">
        <f>_xlfn.DAYS(G36,H36)</f>
        <v>-191</v>
      </c>
      <c r="J36" t="s">
        <v>32</v>
      </c>
      <c r="K36">
        <v>470562</v>
      </c>
      <c r="L36" t="s">
        <v>19</v>
      </c>
      <c r="M36" t="s">
        <v>59</v>
      </c>
      <c r="N36">
        <v>177</v>
      </c>
      <c r="O36">
        <v>94</v>
      </c>
      <c r="P36">
        <v>34589077519</v>
      </c>
      <c r="Q36" t="s">
        <v>68</v>
      </c>
      <c r="R36" t="s">
        <v>41</v>
      </c>
    </row>
    <row r="37" spans="1:18" hidden="1" x14ac:dyDescent="0.25">
      <c r="A37">
        <v>36</v>
      </c>
      <c r="B37" t="s">
        <v>88</v>
      </c>
      <c r="C37" t="s">
        <v>95</v>
      </c>
      <c r="D37">
        <v>61</v>
      </c>
      <c r="E37" t="str">
        <f t="shared" si="0"/>
        <v>Senior Adult</v>
      </c>
      <c r="F37" t="s">
        <v>17</v>
      </c>
      <c r="G37" s="1">
        <v>45102</v>
      </c>
      <c r="H37" s="1">
        <v>45150</v>
      </c>
      <c r="I37" s="2">
        <f>_xlfn.DAYS(G37,H37)</f>
        <v>-48</v>
      </c>
      <c r="J37" t="s">
        <v>44</v>
      </c>
      <c r="K37">
        <v>185842</v>
      </c>
      <c r="L37" t="s">
        <v>19</v>
      </c>
      <c r="M37" t="s">
        <v>59</v>
      </c>
      <c r="N37">
        <v>154</v>
      </c>
      <c r="O37">
        <v>73</v>
      </c>
      <c r="P37">
        <v>35608663946</v>
      </c>
      <c r="Q37" t="s">
        <v>34</v>
      </c>
      <c r="R37" t="s">
        <v>28</v>
      </c>
    </row>
    <row r="38" spans="1:18" hidden="1" x14ac:dyDescent="0.25">
      <c r="A38">
        <v>37</v>
      </c>
      <c r="B38" t="s">
        <v>15</v>
      </c>
      <c r="C38" t="s">
        <v>96</v>
      </c>
      <c r="D38">
        <v>43</v>
      </c>
      <c r="E38" t="str">
        <f t="shared" si="0"/>
        <v>Middle-Aged Adults</v>
      </c>
      <c r="F38" t="s">
        <v>31</v>
      </c>
      <c r="G38" s="1">
        <v>44963</v>
      </c>
      <c r="H38" s="1">
        <v>45215</v>
      </c>
      <c r="I38" s="2">
        <f>_xlfn.DAYS(H38,G38)</f>
        <v>252</v>
      </c>
      <c r="J38" t="s">
        <v>18</v>
      </c>
      <c r="K38">
        <v>132534</v>
      </c>
      <c r="L38" t="s">
        <v>19</v>
      </c>
      <c r="M38" t="s">
        <v>62</v>
      </c>
      <c r="N38">
        <v>182</v>
      </c>
      <c r="O38">
        <v>69</v>
      </c>
      <c r="P38">
        <v>36074743800</v>
      </c>
      <c r="Q38" t="s">
        <v>21</v>
      </c>
      <c r="R38" t="s">
        <v>22</v>
      </c>
    </row>
    <row r="39" spans="1:18" hidden="1" x14ac:dyDescent="0.25">
      <c r="A39">
        <v>38</v>
      </c>
      <c r="B39" t="s">
        <v>88</v>
      </c>
      <c r="C39" t="s">
        <v>97</v>
      </c>
      <c r="D39">
        <v>85</v>
      </c>
      <c r="E39" t="str">
        <f t="shared" si="0"/>
        <v>Senior Adult</v>
      </c>
      <c r="F39" t="s">
        <v>31</v>
      </c>
      <c r="G39" s="1">
        <v>45186</v>
      </c>
      <c r="H39" s="1">
        <v>45188</v>
      </c>
      <c r="I39" s="2">
        <f>_xlfn.DAYS(G39,H39)</f>
        <v>-2</v>
      </c>
      <c r="J39" t="s">
        <v>32</v>
      </c>
      <c r="K39">
        <v>326947</v>
      </c>
      <c r="L39" t="s">
        <v>26</v>
      </c>
      <c r="M39" t="s">
        <v>45</v>
      </c>
      <c r="N39">
        <v>186</v>
      </c>
      <c r="O39">
        <v>89</v>
      </c>
      <c r="P39">
        <v>36568193330</v>
      </c>
      <c r="Q39" t="s">
        <v>21</v>
      </c>
      <c r="R39" t="s">
        <v>22</v>
      </c>
    </row>
    <row r="40" spans="1:18" hidden="1" x14ac:dyDescent="0.25">
      <c r="A40">
        <v>39</v>
      </c>
      <c r="B40" t="s">
        <v>64</v>
      </c>
      <c r="C40" t="s">
        <v>98</v>
      </c>
      <c r="D40">
        <v>16</v>
      </c>
      <c r="E40" t="str">
        <f t="shared" si="0"/>
        <v>Teenager</v>
      </c>
      <c r="F40" t="s">
        <v>17</v>
      </c>
      <c r="G40" s="1">
        <v>45118</v>
      </c>
      <c r="H40" s="1">
        <v>45217</v>
      </c>
      <c r="I40" s="2">
        <f>_xlfn.DAYS(H40,G40)</f>
        <v>99</v>
      </c>
      <c r="J40" t="s">
        <v>36</v>
      </c>
      <c r="K40">
        <v>89942</v>
      </c>
      <c r="L40" t="s">
        <v>19</v>
      </c>
      <c r="M40" t="s">
        <v>20</v>
      </c>
      <c r="N40">
        <v>156</v>
      </c>
      <c r="O40">
        <v>106</v>
      </c>
      <c r="P40">
        <v>33958314916</v>
      </c>
      <c r="Q40" t="s">
        <v>21</v>
      </c>
      <c r="R40" t="s">
        <v>22</v>
      </c>
    </row>
    <row r="41" spans="1:18" hidden="1" x14ac:dyDescent="0.25">
      <c r="A41">
        <v>40</v>
      </c>
      <c r="B41" t="s">
        <v>69</v>
      </c>
      <c r="C41" t="s">
        <v>99</v>
      </c>
      <c r="D41">
        <v>20</v>
      </c>
      <c r="E41" t="str">
        <f t="shared" si="0"/>
        <v>Young Adult</v>
      </c>
      <c r="F41" t="s">
        <v>31</v>
      </c>
      <c r="G41" s="1">
        <v>44968</v>
      </c>
      <c r="H41" s="1">
        <v>45116</v>
      </c>
      <c r="I41" s="2">
        <f>_xlfn.DAYS(H41,G41)</f>
        <v>148</v>
      </c>
      <c r="J41" t="s">
        <v>25</v>
      </c>
      <c r="K41">
        <v>299406</v>
      </c>
      <c r="L41" t="s">
        <v>26</v>
      </c>
      <c r="M41" t="s">
        <v>20</v>
      </c>
      <c r="N41">
        <v>199</v>
      </c>
      <c r="O41">
        <v>97</v>
      </c>
      <c r="P41">
        <v>31719347234</v>
      </c>
      <c r="Q41" t="s">
        <v>21</v>
      </c>
      <c r="R41" t="s">
        <v>22</v>
      </c>
    </row>
    <row r="42" spans="1:18" hidden="1" x14ac:dyDescent="0.25">
      <c r="A42">
        <v>41</v>
      </c>
      <c r="B42" t="s">
        <v>78</v>
      </c>
      <c r="C42" t="s">
        <v>94</v>
      </c>
      <c r="D42">
        <v>61</v>
      </c>
      <c r="E42" t="str">
        <f t="shared" si="0"/>
        <v>Senior Adult</v>
      </c>
      <c r="F42" t="s">
        <v>17</v>
      </c>
      <c r="G42" s="1">
        <v>45125</v>
      </c>
      <c r="H42" s="1">
        <v>45216</v>
      </c>
      <c r="I42" s="2">
        <f>_xlfn.DAYS(G42,H42)</f>
        <v>-91</v>
      </c>
      <c r="J42" t="s">
        <v>25</v>
      </c>
      <c r="K42">
        <v>337925</v>
      </c>
      <c r="L42" t="s">
        <v>26</v>
      </c>
      <c r="M42" t="s">
        <v>45</v>
      </c>
      <c r="N42">
        <v>199</v>
      </c>
      <c r="O42">
        <v>66</v>
      </c>
      <c r="P42">
        <v>36024408373</v>
      </c>
      <c r="Q42" t="s">
        <v>21</v>
      </c>
      <c r="R42" t="s">
        <v>22</v>
      </c>
    </row>
    <row r="43" spans="1:18" x14ac:dyDescent="0.25">
      <c r="A43">
        <v>42</v>
      </c>
      <c r="B43" t="s">
        <v>42</v>
      </c>
      <c r="C43" t="s">
        <v>100</v>
      </c>
      <c r="D43">
        <v>85</v>
      </c>
      <c r="E43" t="str">
        <f t="shared" si="0"/>
        <v>Senior Adult</v>
      </c>
      <c r="F43" t="s">
        <v>17</v>
      </c>
      <c r="G43" s="1">
        <v>45068</v>
      </c>
      <c r="H43" s="1">
        <v>45258</v>
      </c>
      <c r="I43" s="6">
        <f>_xlfn.DAYS(H43,G43)</f>
        <v>190</v>
      </c>
      <c r="J43" t="s">
        <v>18</v>
      </c>
      <c r="K43">
        <v>183646</v>
      </c>
      <c r="L43" t="s">
        <v>19</v>
      </c>
      <c r="M43" t="s">
        <v>59</v>
      </c>
      <c r="N43">
        <v>158</v>
      </c>
      <c r="O43">
        <v>120</v>
      </c>
      <c r="P43">
        <v>34910678939</v>
      </c>
      <c r="Q43" t="s">
        <v>68</v>
      </c>
      <c r="R43" t="s">
        <v>41</v>
      </c>
    </row>
    <row r="44" spans="1:18" hidden="1" x14ac:dyDescent="0.25">
      <c r="A44">
        <v>43</v>
      </c>
      <c r="B44" t="s">
        <v>86</v>
      </c>
      <c r="C44" t="s">
        <v>101</v>
      </c>
      <c r="D44">
        <v>59</v>
      </c>
      <c r="E44" t="str">
        <f t="shared" si="0"/>
        <v>Senior Adult</v>
      </c>
      <c r="F44" t="s">
        <v>31</v>
      </c>
      <c r="G44" s="1">
        <v>44999</v>
      </c>
      <c r="H44" s="1">
        <v>45008</v>
      </c>
      <c r="I44" s="2">
        <f>_xlfn.DAYS(H44,G44)</f>
        <v>9</v>
      </c>
      <c r="J44" t="s">
        <v>47</v>
      </c>
      <c r="K44">
        <v>405157</v>
      </c>
      <c r="L44" t="s">
        <v>26</v>
      </c>
      <c r="M44" t="s">
        <v>40</v>
      </c>
      <c r="N44">
        <v>191</v>
      </c>
      <c r="O44">
        <v>97</v>
      </c>
      <c r="P44">
        <v>33086054304</v>
      </c>
      <c r="Q44" t="s">
        <v>34</v>
      </c>
      <c r="R44" t="s">
        <v>38</v>
      </c>
    </row>
    <row r="45" spans="1:18" hidden="1" x14ac:dyDescent="0.25">
      <c r="A45">
        <v>44</v>
      </c>
      <c r="B45" t="s">
        <v>15</v>
      </c>
      <c r="C45" t="s">
        <v>102</v>
      </c>
      <c r="D45">
        <v>21</v>
      </c>
      <c r="E45" t="str">
        <f t="shared" si="0"/>
        <v>Young Adult</v>
      </c>
      <c r="F45" t="s">
        <v>31</v>
      </c>
      <c r="G45" s="1">
        <v>45022</v>
      </c>
      <c r="H45" s="1">
        <v>45244</v>
      </c>
      <c r="I45" s="2">
        <f>_xlfn.DAYS(G45,H45)</f>
        <v>-222</v>
      </c>
      <c r="J45" t="s">
        <v>18</v>
      </c>
      <c r="K45">
        <v>438177</v>
      </c>
      <c r="L45" t="s">
        <v>19</v>
      </c>
      <c r="M45" t="s">
        <v>59</v>
      </c>
      <c r="N45">
        <v>143</v>
      </c>
      <c r="O45">
        <v>41</v>
      </c>
      <c r="P45">
        <v>37671656255</v>
      </c>
      <c r="Q45" t="s">
        <v>27</v>
      </c>
      <c r="R45" t="s">
        <v>28</v>
      </c>
    </row>
    <row r="46" spans="1:18" x14ac:dyDescent="0.25">
      <c r="A46">
        <v>45</v>
      </c>
      <c r="B46" t="s">
        <v>60</v>
      </c>
      <c r="C46" t="s">
        <v>103</v>
      </c>
      <c r="D46">
        <v>67</v>
      </c>
      <c r="E46" t="str">
        <f t="shared" si="0"/>
        <v>Senior Adult</v>
      </c>
      <c r="F46" t="s">
        <v>17</v>
      </c>
      <c r="G46" s="1">
        <v>44933</v>
      </c>
      <c r="H46" s="1">
        <v>45019</v>
      </c>
      <c r="I46" s="6">
        <f>_xlfn.DAYS(H46,G46)</f>
        <v>86</v>
      </c>
      <c r="J46" t="s">
        <v>36</v>
      </c>
      <c r="K46">
        <v>220322</v>
      </c>
      <c r="L46" t="s">
        <v>26</v>
      </c>
      <c r="M46" t="s">
        <v>33</v>
      </c>
      <c r="N46">
        <v>174</v>
      </c>
      <c r="O46">
        <v>40</v>
      </c>
      <c r="P46">
        <v>36737943039</v>
      </c>
      <c r="Q46" t="s">
        <v>68</v>
      </c>
      <c r="R46" t="s">
        <v>41</v>
      </c>
    </row>
    <row r="47" spans="1:18" x14ac:dyDescent="0.25">
      <c r="A47">
        <v>46</v>
      </c>
      <c r="B47" t="s">
        <v>50</v>
      </c>
      <c r="C47" t="s">
        <v>104</v>
      </c>
      <c r="D47">
        <v>84</v>
      </c>
      <c r="E47" t="str">
        <f t="shared" si="0"/>
        <v>Senior Adult</v>
      </c>
      <c r="F47" t="s">
        <v>31</v>
      </c>
      <c r="G47" s="1">
        <v>45086</v>
      </c>
      <c r="H47" s="1">
        <v>45206</v>
      </c>
      <c r="I47" s="6">
        <f>_xlfn.DAYS(G47,H47)</f>
        <v>-120</v>
      </c>
      <c r="J47" t="s">
        <v>36</v>
      </c>
      <c r="K47">
        <v>389585</v>
      </c>
      <c r="L47" t="s">
        <v>26</v>
      </c>
      <c r="M47" t="s">
        <v>59</v>
      </c>
      <c r="N47">
        <v>198</v>
      </c>
      <c r="O47">
        <v>64</v>
      </c>
      <c r="P47">
        <v>38051065712</v>
      </c>
      <c r="Q47" t="s">
        <v>68</v>
      </c>
      <c r="R47" t="s">
        <v>41</v>
      </c>
    </row>
    <row r="48" spans="1:18" x14ac:dyDescent="0.25">
      <c r="A48">
        <v>47</v>
      </c>
      <c r="B48" t="s">
        <v>71</v>
      </c>
      <c r="C48" t="s">
        <v>105</v>
      </c>
      <c r="D48">
        <v>69</v>
      </c>
      <c r="E48" t="str">
        <f t="shared" si="0"/>
        <v>Senior Adult</v>
      </c>
      <c r="F48" t="s">
        <v>31</v>
      </c>
      <c r="G48" s="1">
        <v>45170</v>
      </c>
      <c r="H48" s="1">
        <v>45217</v>
      </c>
      <c r="I48" s="6">
        <f>_xlfn.DAYS(G48,H48)</f>
        <v>-47</v>
      </c>
      <c r="J48" t="s">
        <v>36</v>
      </c>
      <c r="K48">
        <v>7855</v>
      </c>
      <c r="L48" t="s">
        <v>26</v>
      </c>
      <c r="M48" t="s">
        <v>37</v>
      </c>
      <c r="N48">
        <v>185</v>
      </c>
      <c r="O48">
        <v>109</v>
      </c>
      <c r="P48">
        <v>31219386826</v>
      </c>
      <c r="Q48" t="s">
        <v>68</v>
      </c>
      <c r="R48" t="s">
        <v>41</v>
      </c>
    </row>
    <row r="49" spans="1:18" hidden="1" x14ac:dyDescent="0.25">
      <c r="A49">
        <v>48</v>
      </c>
      <c r="B49" t="s">
        <v>60</v>
      </c>
      <c r="C49" t="s">
        <v>106</v>
      </c>
      <c r="D49">
        <v>96</v>
      </c>
      <c r="E49" t="str">
        <f t="shared" si="0"/>
        <v>Senior Adult</v>
      </c>
      <c r="F49" t="s">
        <v>17</v>
      </c>
      <c r="G49" s="1">
        <v>44975</v>
      </c>
      <c r="H49" s="1">
        <v>45097</v>
      </c>
      <c r="I49" s="2">
        <f>_xlfn.DAYS(H49,G49)</f>
        <v>122</v>
      </c>
      <c r="J49" t="s">
        <v>18</v>
      </c>
      <c r="K49">
        <v>188819</v>
      </c>
      <c r="L49" t="s">
        <v>26</v>
      </c>
      <c r="M49" t="s">
        <v>62</v>
      </c>
      <c r="N49">
        <v>197</v>
      </c>
      <c r="O49">
        <v>79</v>
      </c>
      <c r="P49">
        <v>37578310848</v>
      </c>
      <c r="Q49" t="s">
        <v>21</v>
      </c>
      <c r="R49" t="s">
        <v>22</v>
      </c>
    </row>
    <row r="50" spans="1:18" hidden="1" x14ac:dyDescent="0.25">
      <c r="A50">
        <v>49</v>
      </c>
      <c r="B50" t="s">
        <v>71</v>
      </c>
      <c r="C50" t="s">
        <v>107</v>
      </c>
      <c r="D50">
        <v>16</v>
      </c>
      <c r="E50" t="str">
        <f t="shared" si="0"/>
        <v>Teenager</v>
      </c>
      <c r="F50" t="s">
        <v>17</v>
      </c>
      <c r="G50" s="1">
        <v>45156</v>
      </c>
      <c r="H50" s="1">
        <v>45263</v>
      </c>
      <c r="I50" s="2">
        <f>_xlfn.DAYS(H50,G50)</f>
        <v>107</v>
      </c>
      <c r="J50" t="s">
        <v>18</v>
      </c>
      <c r="K50">
        <v>209042</v>
      </c>
      <c r="L50" t="s">
        <v>19</v>
      </c>
      <c r="M50" t="s">
        <v>37</v>
      </c>
      <c r="N50">
        <v>185</v>
      </c>
      <c r="O50">
        <v>91</v>
      </c>
      <c r="P50">
        <v>37510400719</v>
      </c>
      <c r="Q50" t="s">
        <v>63</v>
      </c>
      <c r="R50" t="s">
        <v>28</v>
      </c>
    </row>
    <row r="51" spans="1:18" hidden="1" x14ac:dyDescent="0.25">
      <c r="A51">
        <v>50</v>
      </c>
      <c r="B51" t="s">
        <v>29</v>
      </c>
      <c r="C51" t="s">
        <v>108</v>
      </c>
      <c r="D51">
        <v>63</v>
      </c>
      <c r="E51" t="str">
        <f t="shared" si="0"/>
        <v>Senior Adult</v>
      </c>
      <c r="F51" t="s">
        <v>31</v>
      </c>
      <c r="G51" s="1">
        <v>44950</v>
      </c>
      <c r="H51" s="1">
        <v>44963</v>
      </c>
      <c r="I51" s="2">
        <f>_xlfn.DAYS(H51,G51)</f>
        <v>13</v>
      </c>
      <c r="J51" t="s">
        <v>47</v>
      </c>
      <c r="K51">
        <v>79255</v>
      </c>
      <c r="L51" t="s">
        <v>26</v>
      </c>
      <c r="M51" t="s">
        <v>20</v>
      </c>
      <c r="N51">
        <v>148</v>
      </c>
      <c r="O51">
        <v>86</v>
      </c>
      <c r="P51">
        <v>35386216365</v>
      </c>
      <c r="Q51" t="s">
        <v>34</v>
      </c>
      <c r="R51" t="s">
        <v>38</v>
      </c>
    </row>
    <row r="52" spans="1:18" hidden="1" x14ac:dyDescent="0.25">
      <c r="A52">
        <v>51</v>
      </c>
      <c r="B52" t="s">
        <v>60</v>
      </c>
      <c r="C52" t="s">
        <v>109</v>
      </c>
      <c r="D52">
        <v>87</v>
      </c>
      <c r="E52" t="str">
        <f t="shared" si="0"/>
        <v>Senior Adult</v>
      </c>
      <c r="F52" t="s">
        <v>17</v>
      </c>
      <c r="G52" s="1">
        <v>44938</v>
      </c>
      <c r="H52" s="1">
        <v>45161</v>
      </c>
      <c r="I52" s="2">
        <f>_xlfn.DAYS(H52,G52)</f>
        <v>223</v>
      </c>
      <c r="J52" t="s">
        <v>32</v>
      </c>
      <c r="K52">
        <v>361533</v>
      </c>
      <c r="L52" t="s">
        <v>19</v>
      </c>
      <c r="M52" t="s">
        <v>40</v>
      </c>
      <c r="N52">
        <v>173</v>
      </c>
      <c r="O52">
        <v>89</v>
      </c>
      <c r="P52">
        <v>37134682848</v>
      </c>
      <c r="Q52" t="s">
        <v>57</v>
      </c>
      <c r="R52" t="s">
        <v>28</v>
      </c>
    </row>
    <row r="53" spans="1:18" hidden="1" x14ac:dyDescent="0.25">
      <c r="A53">
        <v>52</v>
      </c>
      <c r="B53" t="s">
        <v>69</v>
      </c>
      <c r="C53" t="s">
        <v>110</v>
      </c>
      <c r="D53">
        <v>45</v>
      </c>
      <c r="E53" t="str">
        <f t="shared" si="0"/>
        <v>Middle-Aged Adults</v>
      </c>
      <c r="F53" t="s">
        <v>31</v>
      </c>
      <c r="G53" s="1">
        <v>45160</v>
      </c>
      <c r="H53" s="1">
        <v>45287</v>
      </c>
      <c r="I53" s="2">
        <f>_xlfn.DAYS(G53,H53)</f>
        <v>-127</v>
      </c>
      <c r="J53" t="s">
        <v>47</v>
      </c>
      <c r="K53">
        <v>305214</v>
      </c>
      <c r="L53" t="s">
        <v>19</v>
      </c>
      <c r="M53" t="s">
        <v>82</v>
      </c>
      <c r="N53">
        <v>167</v>
      </c>
      <c r="O53">
        <v>75</v>
      </c>
      <c r="P53">
        <v>38876323574</v>
      </c>
      <c r="Q53" t="s">
        <v>34</v>
      </c>
      <c r="R53" t="s">
        <v>38</v>
      </c>
    </row>
    <row r="54" spans="1:18" hidden="1" x14ac:dyDescent="0.25">
      <c r="A54">
        <v>53</v>
      </c>
      <c r="B54" t="s">
        <v>71</v>
      </c>
      <c r="C54" t="s">
        <v>111</v>
      </c>
      <c r="D54">
        <v>79</v>
      </c>
      <c r="E54" t="str">
        <f t="shared" si="0"/>
        <v>Senior Adult</v>
      </c>
      <c r="F54" t="s">
        <v>31</v>
      </c>
      <c r="G54" s="1">
        <v>45021</v>
      </c>
      <c r="H54" s="1">
        <v>45152</v>
      </c>
      <c r="I54" s="2">
        <f>_xlfn.DAYS(G54,H54)</f>
        <v>-131</v>
      </c>
      <c r="J54" t="s">
        <v>47</v>
      </c>
      <c r="K54">
        <v>154989</v>
      </c>
      <c r="L54" t="s">
        <v>26</v>
      </c>
      <c r="M54" t="s">
        <v>82</v>
      </c>
      <c r="N54">
        <v>161</v>
      </c>
      <c r="O54">
        <v>109</v>
      </c>
      <c r="P54">
        <v>33230869449</v>
      </c>
      <c r="Q54" t="s">
        <v>34</v>
      </c>
      <c r="R54" t="s">
        <v>38</v>
      </c>
    </row>
    <row r="55" spans="1:18" hidden="1" x14ac:dyDescent="0.25">
      <c r="A55">
        <v>54</v>
      </c>
      <c r="B55" t="s">
        <v>50</v>
      </c>
      <c r="C55" t="s">
        <v>112</v>
      </c>
      <c r="D55">
        <v>94</v>
      </c>
      <c r="E55" t="str">
        <f t="shared" si="0"/>
        <v>Senior Adult</v>
      </c>
      <c r="F55" t="s">
        <v>31</v>
      </c>
      <c r="G55" s="1">
        <v>44948</v>
      </c>
      <c r="H55" s="1">
        <v>45156</v>
      </c>
      <c r="I55" s="2">
        <f>_xlfn.DAYS(G55,H55)</f>
        <v>-208</v>
      </c>
      <c r="J55" t="s">
        <v>47</v>
      </c>
      <c r="K55">
        <v>26420</v>
      </c>
      <c r="L55" t="s">
        <v>19</v>
      </c>
      <c r="M55" t="s">
        <v>45</v>
      </c>
      <c r="N55">
        <v>162</v>
      </c>
      <c r="O55">
        <v>97</v>
      </c>
      <c r="P55">
        <v>38738475750</v>
      </c>
      <c r="Q55" t="s">
        <v>34</v>
      </c>
      <c r="R55" t="s">
        <v>38</v>
      </c>
    </row>
    <row r="56" spans="1:18" x14ac:dyDescent="0.25">
      <c r="A56">
        <v>55</v>
      </c>
      <c r="B56" t="s">
        <v>86</v>
      </c>
      <c r="C56" t="s">
        <v>113</v>
      </c>
      <c r="D56">
        <v>63</v>
      </c>
      <c r="E56" t="str">
        <f t="shared" si="0"/>
        <v>Senior Adult</v>
      </c>
      <c r="F56" t="s">
        <v>31</v>
      </c>
      <c r="G56" s="1">
        <v>44954</v>
      </c>
      <c r="H56" s="1">
        <v>45144</v>
      </c>
      <c r="I56" s="6">
        <f>_xlfn.DAYS(G56,H56)</f>
        <v>-190</v>
      </c>
      <c r="J56" t="s">
        <v>18</v>
      </c>
      <c r="K56">
        <v>64510</v>
      </c>
      <c r="L56" t="s">
        <v>19</v>
      </c>
      <c r="M56" t="s">
        <v>33</v>
      </c>
      <c r="N56">
        <v>173</v>
      </c>
      <c r="O56">
        <v>57</v>
      </c>
      <c r="P56">
        <v>31017707091</v>
      </c>
      <c r="Q56" t="s">
        <v>68</v>
      </c>
      <c r="R56" t="s">
        <v>41</v>
      </c>
    </row>
    <row r="57" spans="1:18" x14ac:dyDescent="0.25">
      <c r="A57">
        <v>56</v>
      </c>
      <c r="B57" t="s">
        <v>88</v>
      </c>
      <c r="C57" t="s">
        <v>114</v>
      </c>
      <c r="D57">
        <v>29</v>
      </c>
      <c r="E57" t="str">
        <f t="shared" si="0"/>
        <v>Young Adult</v>
      </c>
      <c r="F57" t="s">
        <v>17</v>
      </c>
      <c r="G57" s="1">
        <v>45006</v>
      </c>
      <c r="H57" s="1">
        <v>45244</v>
      </c>
      <c r="I57" s="6">
        <f>_xlfn.DAYS(H57,G57)</f>
        <v>238</v>
      </c>
      <c r="J57" t="s">
        <v>36</v>
      </c>
      <c r="K57">
        <v>206494</v>
      </c>
      <c r="L57" t="s">
        <v>19</v>
      </c>
      <c r="M57" t="s">
        <v>45</v>
      </c>
      <c r="N57">
        <v>168</v>
      </c>
      <c r="O57">
        <v>63</v>
      </c>
      <c r="P57">
        <v>38642682550</v>
      </c>
      <c r="Q57" t="s">
        <v>68</v>
      </c>
      <c r="R57" t="s">
        <v>41</v>
      </c>
    </row>
    <row r="58" spans="1:18" hidden="1" x14ac:dyDescent="0.25">
      <c r="A58">
        <v>57</v>
      </c>
      <c r="B58" t="s">
        <v>86</v>
      </c>
      <c r="C58" t="s">
        <v>115</v>
      </c>
      <c r="D58">
        <v>2</v>
      </c>
      <c r="E58" t="str">
        <f t="shared" si="0"/>
        <v>Child</v>
      </c>
      <c r="F58" t="s">
        <v>31</v>
      </c>
      <c r="G58" s="1">
        <v>45144</v>
      </c>
      <c r="H58" s="1">
        <v>45254</v>
      </c>
      <c r="I58" s="2">
        <f>_xlfn.DAYS(G58,H58)</f>
        <v>-110</v>
      </c>
      <c r="J58" t="s">
        <v>32</v>
      </c>
      <c r="K58">
        <v>334568</v>
      </c>
      <c r="L58" t="s">
        <v>19</v>
      </c>
      <c r="M58" t="s">
        <v>33</v>
      </c>
      <c r="N58">
        <v>149</v>
      </c>
      <c r="O58">
        <v>49</v>
      </c>
      <c r="P58">
        <v>38598003423</v>
      </c>
      <c r="Q58" t="s">
        <v>34</v>
      </c>
      <c r="R58" t="s">
        <v>38</v>
      </c>
    </row>
    <row r="59" spans="1:18" hidden="1" x14ac:dyDescent="0.25">
      <c r="A59">
        <v>58</v>
      </c>
      <c r="B59" t="s">
        <v>42</v>
      </c>
      <c r="C59" t="s">
        <v>116</v>
      </c>
      <c r="D59">
        <v>18</v>
      </c>
      <c r="E59" t="str">
        <f t="shared" si="0"/>
        <v>Teenager</v>
      </c>
      <c r="F59" t="s">
        <v>31</v>
      </c>
      <c r="G59" s="1">
        <v>44927</v>
      </c>
      <c r="H59" s="1">
        <v>44969</v>
      </c>
      <c r="I59" s="2">
        <f>_xlfn.DAYS(G59,H59)</f>
        <v>-42</v>
      </c>
      <c r="J59" t="s">
        <v>32</v>
      </c>
      <c r="K59">
        <v>358585</v>
      </c>
      <c r="L59" t="s">
        <v>19</v>
      </c>
      <c r="M59" t="s">
        <v>37</v>
      </c>
      <c r="N59">
        <v>172</v>
      </c>
      <c r="O59">
        <v>52</v>
      </c>
      <c r="P59">
        <v>37202147193</v>
      </c>
      <c r="Q59" t="s">
        <v>57</v>
      </c>
      <c r="R59" t="s">
        <v>28</v>
      </c>
    </row>
    <row r="60" spans="1:18" x14ac:dyDescent="0.25">
      <c r="A60">
        <v>59</v>
      </c>
      <c r="B60" t="s">
        <v>29</v>
      </c>
      <c r="C60" t="s">
        <v>94</v>
      </c>
      <c r="D60">
        <v>53</v>
      </c>
      <c r="E60" t="str">
        <f t="shared" si="0"/>
        <v>Senior Adult</v>
      </c>
      <c r="F60" t="s">
        <v>31</v>
      </c>
      <c r="G60" s="1">
        <v>45120</v>
      </c>
      <c r="H60" s="1">
        <v>45202</v>
      </c>
      <c r="I60" s="6">
        <f>_xlfn.DAYS(H60,G60)</f>
        <v>82</v>
      </c>
      <c r="J60" t="s">
        <v>36</v>
      </c>
      <c r="K60">
        <v>173654</v>
      </c>
      <c r="L60" t="s">
        <v>26</v>
      </c>
      <c r="M60" t="s">
        <v>40</v>
      </c>
      <c r="N60">
        <v>190</v>
      </c>
      <c r="O60">
        <v>54</v>
      </c>
      <c r="P60">
        <v>38747173758</v>
      </c>
      <c r="Q60" t="s">
        <v>68</v>
      </c>
      <c r="R60" t="s">
        <v>41</v>
      </c>
    </row>
    <row r="61" spans="1:18" x14ac:dyDescent="0.25">
      <c r="A61">
        <v>60</v>
      </c>
      <c r="B61" t="s">
        <v>50</v>
      </c>
      <c r="C61" t="s">
        <v>117</v>
      </c>
      <c r="D61">
        <v>97</v>
      </c>
      <c r="E61" t="str">
        <f t="shared" si="0"/>
        <v>Senior Adult</v>
      </c>
      <c r="F61" t="s">
        <v>17</v>
      </c>
      <c r="G61" s="1">
        <v>45088</v>
      </c>
      <c r="H61" s="1">
        <v>45235</v>
      </c>
      <c r="I61" s="6">
        <f>_xlfn.DAYS(G61,H61)</f>
        <v>-147</v>
      </c>
      <c r="J61" t="s">
        <v>44</v>
      </c>
      <c r="K61">
        <v>217279</v>
      </c>
      <c r="L61" t="s">
        <v>26</v>
      </c>
      <c r="M61" t="s">
        <v>82</v>
      </c>
      <c r="N61">
        <v>168</v>
      </c>
      <c r="O61">
        <v>100</v>
      </c>
      <c r="P61">
        <v>31415519453</v>
      </c>
      <c r="Q61" t="s">
        <v>68</v>
      </c>
      <c r="R61" t="s">
        <v>41</v>
      </c>
    </row>
    <row r="62" spans="1:18" x14ac:dyDescent="0.25">
      <c r="A62">
        <v>61</v>
      </c>
      <c r="B62" t="s">
        <v>71</v>
      </c>
      <c r="C62" t="s">
        <v>118</v>
      </c>
      <c r="D62">
        <v>40</v>
      </c>
      <c r="E62" t="str">
        <f t="shared" si="0"/>
        <v>Middle-Aged Adults</v>
      </c>
      <c r="F62" t="s">
        <v>31</v>
      </c>
      <c r="G62" s="1">
        <v>45065</v>
      </c>
      <c r="H62" s="1">
        <v>45197</v>
      </c>
      <c r="I62" s="6">
        <f>_xlfn.DAYS(H62,G62)</f>
        <v>132</v>
      </c>
      <c r="J62" t="s">
        <v>44</v>
      </c>
      <c r="K62">
        <v>454808</v>
      </c>
      <c r="L62" t="s">
        <v>26</v>
      </c>
      <c r="M62" t="s">
        <v>37</v>
      </c>
      <c r="N62">
        <v>162</v>
      </c>
      <c r="O62">
        <v>40</v>
      </c>
      <c r="P62">
        <v>37077699599</v>
      </c>
      <c r="Q62" t="s">
        <v>68</v>
      </c>
      <c r="R62" t="s">
        <v>41</v>
      </c>
    </row>
    <row r="63" spans="1:18" hidden="1" x14ac:dyDescent="0.25">
      <c r="A63">
        <v>62</v>
      </c>
      <c r="B63" t="s">
        <v>71</v>
      </c>
      <c r="C63" t="s">
        <v>119</v>
      </c>
      <c r="D63">
        <v>88</v>
      </c>
      <c r="E63" t="str">
        <f t="shared" si="0"/>
        <v>Senior Adult</v>
      </c>
      <c r="F63" t="s">
        <v>31</v>
      </c>
      <c r="G63" s="1">
        <v>44992</v>
      </c>
      <c r="H63" s="1">
        <v>45013</v>
      </c>
      <c r="I63" s="2">
        <f>_xlfn.DAYS(G63,H63)</f>
        <v>-21</v>
      </c>
      <c r="J63" t="s">
        <v>36</v>
      </c>
      <c r="K63">
        <v>10330</v>
      </c>
      <c r="L63" t="s">
        <v>19</v>
      </c>
      <c r="M63" t="s">
        <v>62</v>
      </c>
      <c r="N63">
        <v>151</v>
      </c>
      <c r="O63">
        <v>112</v>
      </c>
      <c r="P63">
        <v>36298390748</v>
      </c>
      <c r="Q63" t="s">
        <v>48</v>
      </c>
      <c r="R63" t="s">
        <v>28</v>
      </c>
    </row>
    <row r="64" spans="1:18" hidden="1" x14ac:dyDescent="0.25">
      <c r="A64">
        <v>63</v>
      </c>
      <c r="B64" t="s">
        <v>69</v>
      </c>
      <c r="C64" t="s">
        <v>120</v>
      </c>
      <c r="D64">
        <v>96</v>
      </c>
      <c r="E64" t="str">
        <f t="shared" si="0"/>
        <v>Senior Adult</v>
      </c>
      <c r="F64" t="s">
        <v>17</v>
      </c>
      <c r="G64" s="1">
        <v>44972</v>
      </c>
      <c r="H64" s="1">
        <v>45091</v>
      </c>
      <c r="I64" s="2">
        <f>_xlfn.DAYS(G64,H64)</f>
        <v>-119</v>
      </c>
      <c r="J64" t="s">
        <v>47</v>
      </c>
      <c r="K64">
        <v>17011</v>
      </c>
      <c r="L64" t="s">
        <v>26</v>
      </c>
      <c r="M64" t="s">
        <v>40</v>
      </c>
      <c r="N64">
        <v>140</v>
      </c>
      <c r="O64">
        <v>67</v>
      </c>
      <c r="P64">
        <v>35169698915</v>
      </c>
      <c r="Q64" t="s">
        <v>68</v>
      </c>
      <c r="R64" t="s">
        <v>28</v>
      </c>
    </row>
    <row r="65" spans="1:18" hidden="1" x14ac:dyDescent="0.25">
      <c r="A65">
        <v>64</v>
      </c>
      <c r="B65" t="s">
        <v>50</v>
      </c>
      <c r="C65" t="s">
        <v>121</v>
      </c>
      <c r="D65">
        <v>22</v>
      </c>
      <c r="E65" t="str">
        <f t="shared" si="0"/>
        <v>Young Adult</v>
      </c>
      <c r="F65" t="s">
        <v>17</v>
      </c>
      <c r="G65" s="1">
        <v>45166</v>
      </c>
      <c r="H65" s="1">
        <v>45182</v>
      </c>
      <c r="I65" s="2">
        <f>_xlfn.DAYS(G65,H65)</f>
        <v>-16</v>
      </c>
      <c r="J65" t="s">
        <v>18</v>
      </c>
      <c r="K65">
        <v>23031</v>
      </c>
      <c r="L65" t="s">
        <v>19</v>
      </c>
      <c r="M65" t="s">
        <v>59</v>
      </c>
      <c r="N65">
        <v>152</v>
      </c>
      <c r="O65">
        <v>48</v>
      </c>
      <c r="P65">
        <v>31199118448</v>
      </c>
      <c r="Q65" t="s">
        <v>48</v>
      </c>
      <c r="R65" t="s">
        <v>28</v>
      </c>
    </row>
    <row r="66" spans="1:18" hidden="1" x14ac:dyDescent="0.25">
      <c r="A66">
        <v>65</v>
      </c>
      <c r="B66" t="s">
        <v>50</v>
      </c>
      <c r="C66" t="s">
        <v>122</v>
      </c>
      <c r="D66">
        <v>8</v>
      </c>
      <c r="E66" t="str">
        <f t="shared" ref="E66:E129" si="1">IF(D66&lt;=12,"Child",IF(D66&lt;=18,"Teenager",IF(D66&lt;=30,"Young Adult",IF(D66&lt;=45,"Middle-Aged Adults",IF(D66&gt;45,"Senior Adult")))))</f>
        <v>Child</v>
      </c>
      <c r="F66" t="s">
        <v>31</v>
      </c>
      <c r="G66" s="1">
        <v>45098</v>
      </c>
      <c r="H66" s="1">
        <v>45235</v>
      </c>
      <c r="I66" s="2">
        <f>_xlfn.DAYS(H66,G66)</f>
        <v>137</v>
      </c>
      <c r="J66" t="s">
        <v>47</v>
      </c>
      <c r="K66">
        <v>358600</v>
      </c>
      <c r="L66" t="s">
        <v>19</v>
      </c>
      <c r="M66" t="s">
        <v>45</v>
      </c>
      <c r="N66">
        <v>153</v>
      </c>
      <c r="O66">
        <v>52</v>
      </c>
      <c r="P66">
        <v>36800391549</v>
      </c>
      <c r="Q66" t="s">
        <v>21</v>
      </c>
      <c r="R66" t="s">
        <v>22</v>
      </c>
    </row>
    <row r="67" spans="1:18" x14ac:dyDescent="0.25">
      <c r="A67">
        <v>66</v>
      </c>
      <c r="B67" t="s">
        <v>29</v>
      </c>
      <c r="C67" t="s">
        <v>123</v>
      </c>
      <c r="D67">
        <v>67</v>
      </c>
      <c r="E67" t="str">
        <f t="shared" si="1"/>
        <v>Senior Adult</v>
      </c>
      <c r="F67" t="s">
        <v>31</v>
      </c>
      <c r="G67" s="1">
        <v>45143</v>
      </c>
      <c r="H67" s="1">
        <v>45191</v>
      </c>
      <c r="I67" s="6">
        <f>_xlfn.DAYS(G67,H67)</f>
        <v>-48</v>
      </c>
      <c r="J67" t="s">
        <v>25</v>
      </c>
      <c r="K67">
        <v>220624</v>
      </c>
      <c r="L67" t="s">
        <v>19</v>
      </c>
      <c r="M67" t="s">
        <v>45</v>
      </c>
      <c r="N67">
        <v>169</v>
      </c>
      <c r="O67">
        <v>115</v>
      </c>
      <c r="P67">
        <v>37104916792</v>
      </c>
      <c r="Q67" t="s">
        <v>68</v>
      </c>
      <c r="R67" t="s">
        <v>41</v>
      </c>
    </row>
    <row r="68" spans="1:18" hidden="1" x14ac:dyDescent="0.25">
      <c r="A68">
        <v>67</v>
      </c>
      <c r="B68" t="s">
        <v>86</v>
      </c>
      <c r="C68" t="s">
        <v>124</v>
      </c>
      <c r="D68">
        <v>100</v>
      </c>
      <c r="E68" t="str">
        <f t="shared" si="1"/>
        <v>Senior Adult</v>
      </c>
      <c r="F68" t="s">
        <v>31</v>
      </c>
      <c r="G68" s="1">
        <v>45038</v>
      </c>
      <c r="H68" s="1">
        <v>45193</v>
      </c>
      <c r="I68" s="2">
        <f>_xlfn.DAYS(G68,H68)</f>
        <v>-155</v>
      </c>
      <c r="J68" t="s">
        <v>18</v>
      </c>
      <c r="K68">
        <v>174602</v>
      </c>
      <c r="L68" t="s">
        <v>19</v>
      </c>
      <c r="M68" t="s">
        <v>40</v>
      </c>
      <c r="N68">
        <v>166</v>
      </c>
      <c r="O68">
        <v>43</v>
      </c>
      <c r="P68">
        <v>38961486065</v>
      </c>
      <c r="Q68" t="s">
        <v>21</v>
      </c>
      <c r="R68" t="s">
        <v>22</v>
      </c>
    </row>
    <row r="69" spans="1:18" hidden="1" x14ac:dyDescent="0.25">
      <c r="A69">
        <v>68</v>
      </c>
      <c r="B69" t="s">
        <v>29</v>
      </c>
      <c r="C69" t="s">
        <v>125</v>
      </c>
      <c r="D69">
        <v>89</v>
      </c>
      <c r="E69" t="str">
        <f t="shared" si="1"/>
        <v>Senior Adult</v>
      </c>
      <c r="F69" t="s">
        <v>31</v>
      </c>
      <c r="G69" s="1">
        <v>45180</v>
      </c>
      <c r="H69" s="1">
        <v>45268</v>
      </c>
      <c r="I69" s="2">
        <f>_xlfn.DAYS(H69,G69)</f>
        <v>88</v>
      </c>
      <c r="J69" t="s">
        <v>36</v>
      </c>
      <c r="K69">
        <v>81513</v>
      </c>
      <c r="L69" t="s">
        <v>19</v>
      </c>
      <c r="M69" t="s">
        <v>40</v>
      </c>
      <c r="N69">
        <v>186</v>
      </c>
      <c r="O69">
        <v>91</v>
      </c>
      <c r="P69">
        <v>38732319727</v>
      </c>
      <c r="Q69" t="s">
        <v>21</v>
      </c>
      <c r="R69" t="s">
        <v>22</v>
      </c>
    </row>
    <row r="70" spans="1:18" hidden="1" x14ac:dyDescent="0.25">
      <c r="A70">
        <v>69</v>
      </c>
      <c r="B70" t="s">
        <v>71</v>
      </c>
      <c r="C70" t="s">
        <v>126</v>
      </c>
      <c r="D70">
        <v>95</v>
      </c>
      <c r="E70" t="str">
        <f t="shared" si="1"/>
        <v>Senior Adult</v>
      </c>
      <c r="F70" t="s">
        <v>17</v>
      </c>
      <c r="G70" s="1">
        <v>45056</v>
      </c>
      <c r="H70" s="1">
        <v>45090</v>
      </c>
      <c r="I70" s="2">
        <f>_xlfn.DAYS(H70,G70)</f>
        <v>34</v>
      </c>
      <c r="J70" t="s">
        <v>18</v>
      </c>
      <c r="K70">
        <v>263520</v>
      </c>
      <c r="L70" t="s">
        <v>26</v>
      </c>
      <c r="M70" t="s">
        <v>37</v>
      </c>
      <c r="N70">
        <v>156</v>
      </c>
      <c r="O70">
        <v>83</v>
      </c>
      <c r="P70">
        <v>39406813848</v>
      </c>
      <c r="Q70" t="s">
        <v>34</v>
      </c>
      <c r="R70" t="s">
        <v>38</v>
      </c>
    </row>
    <row r="71" spans="1:18" hidden="1" x14ac:dyDescent="0.25">
      <c r="A71">
        <v>70</v>
      </c>
      <c r="B71" t="s">
        <v>53</v>
      </c>
      <c r="C71" t="s">
        <v>127</v>
      </c>
      <c r="D71">
        <v>79</v>
      </c>
      <c r="E71" t="str">
        <f t="shared" si="1"/>
        <v>Senior Adult</v>
      </c>
      <c r="F71" t="s">
        <v>17</v>
      </c>
      <c r="G71" s="1">
        <v>45029</v>
      </c>
      <c r="H71" s="1">
        <v>45039</v>
      </c>
      <c r="I71" s="2">
        <f>_xlfn.DAYS(G71,H71)</f>
        <v>-10</v>
      </c>
      <c r="J71" t="s">
        <v>18</v>
      </c>
      <c r="K71">
        <v>330934</v>
      </c>
      <c r="L71" t="s">
        <v>26</v>
      </c>
      <c r="M71" t="s">
        <v>59</v>
      </c>
      <c r="N71">
        <v>142</v>
      </c>
      <c r="O71">
        <v>64</v>
      </c>
      <c r="P71">
        <v>33278839505</v>
      </c>
      <c r="Q71" t="s">
        <v>34</v>
      </c>
      <c r="R71" t="s">
        <v>38</v>
      </c>
    </row>
    <row r="72" spans="1:18" x14ac:dyDescent="0.25">
      <c r="A72">
        <v>71</v>
      </c>
      <c r="B72" t="s">
        <v>15</v>
      </c>
      <c r="C72" t="s">
        <v>128</v>
      </c>
      <c r="D72">
        <v>10</v>
      </c>
      <c r="E72" t="str">
        <f t="shared" si="1"/>
        <v>Child</v>
      </c>
      <c r="F72" t="s">
        <v>17</v>
      </c>
      <c r="G72" s="1">
        <v>45079</v>
      </c>
      <c r="H72" s="1">
        <v>45225</v>
      </c>
      <c r="I72" s="6">
        <f>_xlfn.DAYS(H72,G72)</f>
        <v>146</v>
      </c>
      <c r="J72" t="s">
        <v>18</v>
      </c>
      <c r="K72">
        <v>128186</v>
      </c>
      <c r="L72" t="s">
        <v>19</v>
      </c>
      <c r="M72" t="s">
        <v>33</v>
      </c>
      <c r="N72">
        <v>181</v>
      </c>
      <c r="O72">
        <v>116</v>
      </c>
      <c r="P72">
        <v>36508162293</v>
      </c>
      <c r="Q72" t="s">
        <v>68</v>
      </c>
      <c r="R72" t="s">
        <v>41</v>
      </c>
    </row>
    <row r="73" spans="1:18" hidden="1" x14ac:dyDescent="0.25">
      <c r="A73">
        <v>72</v>
      </c>
      <c r="B73" t="s">
        <v>60</v>
      </c>
      <c r="C73" t="s">
        <v>129</v>
      </c>
      <c r="D73">
        <v>53</v>
      </c>
      <c r="E73" t="str">
        <f t="shared" si="1"/>
        <v>Senior Adult</v>
      </c>
      <c r="F73" t="s">
        <v>17</v>
      </c>
      <c r="G73" s="1">
        <v>44966</v>
      </c>
      <c r="H73" s="1">
        <v>45252</v>
      </c>
      <c r="I73" s="2">
        <f>_xlfn.DAYS(H73,G73)</f>
        <v>286</v>
      </c>
      <c r="J73" t="s">
        <v>47</v>
      </c>
      <c r="K73">
        <v>72948</v>
      </c>
      <c r="L73" t="s">
        <v>19</v>
      </c>
      <c r="M73" t="s">
        <v>40</v>
      </c>
      <c r="N73">
        <v>154</v>
      </c>
      <c r="O73">
        <v>98</v>
      </c>
      <c r="P73">
        <v>36213366295</v>
      </c>
      <c r="Q73" t="s">
        <v>21</v>
      </c>
      <c r="R73" t="s">
        <v>22</v>
      </c>
    </row>
    <row r="74" spans="1:18" hidden="1" x14ac:dyDescent="0.25">
      <c r="A74">
        <v>73</v>
      </c>
      <c r="B74" t="s">
        <v>64</v>
      </c>
      <c r="C74" t="s">
        <v>130</v>
      </c>
      <c r="D74">
        <v>65</v>
      </c>
      <c r="E74" t="str">
        <f t="shared" si="1"/>
        <v>Senior Adult</v>
      </c>
      <c r="F74" t="s">
        <v>31</v>
      </c>
      <c r="G74" s="1">
        <v>45175</v>
      </c>
      <c r="H74" s="1">
        <v>45185</v>
      </c>
      <c r="I74" s="2">
        <f>_xlfn.DAYS(G74,H74)</f>
        <v>-10</v>
      </c>
      <c r="J74" t="s">
        <v>36</v>
      </c>
      <c r="K74">
        <v>407036</v>
      </c>
      <c r="L74" t="s">
        <v>19</v>
      </c>
      <c r="M74" t="s">
        <v>20</v>
      </c>
      <c r="N74">
        <v>166</v>
      </c>
      <c r="O74">
        <v>58</v>
      </c>
      <c r="P74">
        <v>33681142019</v>
      </c>
      <c r="Q74" t="s">
        <v>21</v>
      </c>
      <c r="R74" t="s">
        <v>22</v>
      </c>
    </row>
    <row r="75" spans="1:18" hidden="1" x14ac:dyDescent="0.25">
      <c r="A75">
        <v>74</v>
      </c>
      <c r="B75" t="s">
        <v>66</v>
      </c>
      <c r="C75" t="s">
        <v>131</v>
      </c>
      <c r="D75">
        <v>95</v>
      </c>
      <c r="E75" t="str">
        <f t="shared" si="1"/>
        <v>Senior Adult</v>
      </c>
      <c r="F75" t="s">
        <v>31</v>
      </c>
      <c r="G75" s="1">
        <v>45092</v>
      </c>
      <c r="H75" s="1">
        <v>45176</v>
      </c>
      <c r="I75" s="2">
        <f>_xlfn.DAYS(G75,H75)</f>
        <v>-84</v>
      </c>
      <c r="J75" t="s">
        <v>18</v>
      </c>
      <c r="K75">
        <v>47099</v>
      </c>
      <c r="L75" t="s">
        <v>26</v>
      </c>
      <c r="M75" t="s">
        <v>59</v>
      </c>
      <c r="N75">
        <v>188</v>
      </c>
      <c r="O75">
        <v>48</v>
      </c>
      <c r="P75">
        <v>37660029087</v>
      </c>
      <c r="Q75" t="s">
        <v>34</v>
      </c>
      <c r="R75" t="s">
        <v>38</v>
      </c>
    </row>
    <row r="76" spans="1:18" x14ac:dyDescent="0.25">
      <c r="A76">
        <v>75</v>
      </c>
      <c r="B76" t="s">
        <v>29</v>
      </c>
      <c r="C76" t="s">
        <v>132</v>
      </c>
      <c r="D76">
        <v>89</v>
      </c>
      <c r="E76" t="str">
        <f t="shared" si="1"/>
        <v>Senior Adult</v>
      </c>
      <c r="F76" t="s">
        <v>17</v>
      </c>
      <c r="G76" s="1">
        <v>44999</v>
      </c>
      <c r="H76" s="1">
        <v>45282</v>
      </c>
      <c r="I76" s="6">
        <f>_xlfn.DAYS(G76,H76)</f>
        <v>-283</v>
      </c>
      <c r="J76" t="s">
        <v>44</v>
      </c>
      <c r="K76">
        <v>433567</v>
      </c>
      <c r="L76" t="s">
        <v>26</v>
      </c>
      <c r="M76" t="s">
        <v>45</v>
      </c>
      <c r="N76">
        <v>197</v>
      </c>
      <c r="O76">
        <v>70</v>
      </c>
      <c r="P76">
        <v>34002350939</v>
      </c>
      <c r="Q76" t="s">
        <v>68</v>
      </c>
      <c r="R76" t="s">
        <v>41</v>
      </c>
    </row>
    <row r="77" spans="1:18" x14ac:dyDescent="0.25">
      <c r="A77">
        <v>76</v>
      </c>
      <c r="B77" t="s">
        <v>86</v>
      </c>
      <c r="C77" t="s">
        <v>133</v>
      </c>
      <c r="D77">
        <v>67</v>
      </c>
      <c r="E77" t="str">
        <f t="shared" si="1"/>
        <v>Senior Adult</v>
      </c>
      <c r="F77" t="s">
        <v>17</v>
      </c>
      <c r="G77" s="1">
        <v>44980</v>
      </c>
      <c r="H77" s="1">
        <v>45243</v>
      </c>
      <c r="I77" s="6">
        <f>_xlfn.DAYS(G77,H77)</f>
        <v>-263</v>
      </c>
      <c r="J77" t="s">
        <v>18</v>
      </c>
      <c r="K77">
        <v>427617</v>
      </c>
      <c r="L77" t="s">
        <v>26</v>
      </c>
      <c r="M77" t="s">
        <v>40</v>
      </c>
      <c r="N77">
        <v>170</v>
      </c>
      <c r="O77">
        <v>55</v>
      </c>
      <c r="P77">
        <v>35307145068</v>
      </c>
      <c r="Q77" t="s">
        <v>68</v>
      </c>
      <c r="R77" t="s">
        <v>41</v>
      </c>
    </row>
    <row r="78" spans="1:18" hidden="1" x14ac:dyDescent="0.25">
      <c r="A78">
        <v>77</v>
      </c>
      <c r="B78" t="s">
        <v>53</v>
      </c>
      <c r="C78" t="s">
        <v>134</v>
      </c>
      <c r="D78">
        <v>70</v>
      </c>
      <c r="E78" t="str">
        <f t="shared" si="1"/>
        <v>Senior Adult</v>
      </c>
      <c r="F78" t="s">
        <v>17</v>
      </c>
      <c r="G78" s="1">
        <v>45181</v>
      </c>
      <c r="H78" s="1">
        <v>45210</v>
      </c>
      <c r="I78" s="2">
        <f>_xlfn.DAYS(G78,H78)</f>
        <v>-29</v>
      </c>
      <c r="J78" t="s">
        <v>36</v>
      </c>
      <c r="K78">
        <v>415553</v>
      </c>
      <c r="L78" t="s">
        <v>19</v>
      </c>
      <c r="M78" t="s">
        <v>40</v>
      </c>
      <c r="N78">
        <v>186</v>
      </c>
      <c r="O78">
        <v>69</v>
      </c>
      <c r="P78">
        <v>35447491450</v>
      </c>
      <c r="Q78" t="s">
        <v>48</v>
      </c>
      <c r="R78" t="s">
        <v>28</v>
      </c>
    </row>
    <row r="79" spans="1:18" hidden="1" x14ac:dyDescent="0.25">
      <c r="A79">
        <v>78</v>
      </c>
      <c r="B79" t="s">
        <v>23</v>
      </c>
      <c r="C79" t="s">
        <v>135</v>
      </c>
      <c r="D79">
        <v>1</v>
      </c>
      <c r="E79" t="str">
        <f t="shared" si="1"/>
        <v>Child</v>
      </c>
      <c r="F79" t="s">
        <v>17</v>
      </c>
      <c r="G79" s="1">
        <v>44966</v>
      </c>
      <c r="H79" s="1">
        <v>45068</v>
      </c>
      <c r="I79" s="2">
        <f>_xlfn.DAYS(H79,G79)</f>
        <v>102</v>
      </c>
      <c r="J79" t="s">
        <v>32</v>
      </c>
      <c r="K79">
        <v>168998</v>
      </c>
      <c r="L79" t="s">
        <v>26</v>
      </c>
      <c r="M79" t="s">
        <v>45</v>
      </c>
      <c r="N79">
        <v>169</v>
      </c>
      <c r="O79">
        <v>49</v>
      </c>
      <c r="P79">
        <v>38881211139</v>
      </c>
      <c r="Q79" t="s">
        <v>34</v>
      </c>
      <c r="R79" t="s">
        <v>28</v>
      </c>
    </row>
    <row r="80" spans="1:18" hidden="1" x14ac:dyDescent="0.25">
      <c r="A80">
        <v>79</v>
      </c>
      <c r="B80" t="s">
        <v>64</v>
      </c>
      <c r="C80" t="s">
        <v>136</v>
      </c>
      <c r="D80">
        <v>42</v>
      </c>
      <c r="E80" t="str">
        <f t="shared" si="1"/>
        <v>Middle-Aged Adults</v>
      </c>
      <c r="F80" t="s">
        <v>17</v>
      </c>
      <c r="G80" s="1">
        <v>45179</v>
      </c>
      <c r="H80" s="1">
        <v>45254</v>
      </c>
      <c r="I80" s="2">
        <f>_xlfn.DAYS(H80,G80)</f>
        <v>75</v>
      </c>
      <c r="J80" t="s">
        <v>25</v>
      </c>
      <c r="K80">
        <v>379636</v>
      </c>
      <c r="L80" t="s">
        <v>19</v>
      </c>
      <c r="M80" t="s">
        <v>82</v>
      </c>
      <c r="N80">
        <v>187</v>
      </c>
      <c r="O80">
        <v>115</v>
      </c>
      <c r="P80">
        <v>36144006941</v>
      </c>
      <c r="Q80" t="s">
        <v>34</v>
      </c>
      <c r="R80" t="s">
        <v>38</v>
      </c>
    </row>
    <row r="81" spans="1:18" hidden="1" x14ac:dyDescent="0.25">
      <c r="A81">
        <v>80</v>
      </c>
      <c r="B81" t="s">
        <v>60</v>
      </c>
      <c r="C81" t="s">
        <v>137</v>
      </c>
      <c r="D81">
        <v>61</v>
      </c>
      <c r="E81" t="str">
        <f t="shared" si="1"/>
        <v>Senior Adult</v>
      </c>
      <c r="F81" t="s">
        <v>17</v>
      </c>
      <c r="G81" s="1">
        <v>45043</v>
      </c>
      <c r="H81" s="1">
        <v>45153</v>
      </c>
      <c r="I81" s="2">
        <f>_xlfn.DAYS(G81,H81)</f>
        <v>-110</v>
      </c>
      <c r="J81" t="s">
        <v>32</v>
      </c>
      <c r="K81">
        <v>301845</v>
      </c>
      <c r="L81" t="s">
        <v>26</v>
      </c>
      <c r="M81" t="s">
        <v>62</v>
      </c>
      <c r="N81">
        <v>182</v>
      </c>
      <c r="O81">
        <v>110</v>
      </c>
      <c r="P81">
        <v>34305227285</v>
      </c>
      <c r="Q81" t="s">
        <v>21</v>
      </c>
      <c r="R81" t="s">
        <v>22</v>
      </c>
    </row>
    <row r="82" spans="1:18" hidden="1" x14ac:dyDescent="0.25">
      <c r="A82">
        <v>81</v>
      </c>
      <c r="B82" t="s">
        <v>71</v>
      </c>
      <c r="C82" t="s">
        <v>138</v>
      </c>
      <c r="D82">
        <v>41</v>
      </c>
      <c r="E82" t="str">
        <f t="shared" si="1"/>
        <v>Middle-Aged Adults</v>
      </c>
      <c r="F82" t="s">
        <v>31</v>
      </c>
      <c r="G82" s="1">
        <v>45017</v>
      </c>
      <c r="H82" s="1">
        <v>45067</v>
      </c>
      <c r="I82" s="2">
        <f>_xlfn.DAYS(G82,H82)</f>
        <v>-50</v>
      </c>
      <c r="J82" t="s">
        <v>25</v>
      </c>
      <c r="K82">
        <v>384062</v>
      </c>
      <c r="L82" t="s">
        <v>19</v>
      </c>
      <c r="M82" t="s">
        <v>40</v>
      </c>
      <c r="N82">
        <v>184</v>
      </c>
      <c r="O82">
        <v>40</v>
      </c>
      <c r="P82">
        <v>33693355567</v>
      </c>
      <c r="Q82" t="s">
        <v>34</v>
      </c>
      <c r="R82" t="s">
        <v>38</v>
      </c>
    </row>
    <row r="83" spans="1:18" hidden="1" x14ac:dyDescent="0.25">
      <c r="A83">
        <v>82</v>
      </c>
      <c r="B83" t="s">
        <v>66</v>
      </c>
      <c r="C83" t="s">
        <v>139</v>
      </c>
      <c r="D83">
        <v>50</v>
      </c>
      <c r="E83" t="str">
        <f t="shared" si="1"/>
        <v>Senior Adult</v>
      </c>
      <c r="F83" t="s">
        <v>17</v>
      </c>
      <c r="G83" s="1">
        <v>45018</v>
      </c>
      <c r="H83" s="1">
        <v>45274</v>
      </c>
      <c r="I83" s="2">
        <f>_xlfn.DAYS(G83,H83)</f>
        <v>-256</v>
      </c>
      <c r="J83" t="s">
        <v>36</v>
      </c>
      <c r="K83">
        <v>393182</v>
      </c>
      <c r="L83" t="s">
        <v>26</v>
      </c>
      <c r="M83" t="s">
        <v>40</v>
      </c>
      <c r="N83">
        <v>169</v>
      </c>
      <c r="O83">
        <v>111</v>
      </c>
      <c r="P83">
        <v>37571766970</v>
      </c>
      <c r="Q83" t="s">
        <v>63</v>
      </c>
      <c r="R83" t="s">
        <v>28</v>
      </c>
    </row>
    <row r="84" spans="1:18" hidden="1" x14ac:dyDescent="0.25">
      <c r="A84">
        <v>83</v>
      </c>
      <c r="B84" t="s">
        <v>88</v>
      </c>
      <c r="C84" t="s">
        <v>140</v>
      </c>
      <c r="D84">
        <v>73</v>
      </c>
      <c r="E84" t="str">
        <f t="shared" si="1"/>
        <v>Senior Adult</v>
      </c>
      <c r="F84" t="s">
        <v>17</v>
      </c>
      <c r="G84" s="1">
        <v>45001</v>
      </c>
      <c r="H84" s="1">
        <v>45052</v>
      </c>
      <c r="I84" s="2">
        <f>_xlfn.DAYS(H84,G84)</f>
        <v>51</v>
      </c>
      <c r="J84" t="s">
        <v>36</v>
      </c>
      <c r="K84">
        <v>491141</v>
      </c>
      <c r="L84" t="s">
        <v>19</v>
      </c>
      <c r="M84" t="s">
        <v>33</v>
      </c>
      <c r="N84">
        <v>171</v>
      </c>
      <c r="O84">
        <v>89</v>
      </c>
      <c r="P84">
        <v>34115171248</v>
      </c>
      <c r="Q84" t="s">
        <v>34</v>
      </c>
      <c r="R84" t="s">
        <v>38</v>
      </c>
    </row>
    <row r="85" spans="1:18" hidden="1" x14ac:dyDescent="0.25">
      <c r="A85">
        <v>84</v>
      </c>
      <c r="B85" t="s">
        <v>23</v>
      </c>
      <c r="C85" t="s">
        <v>141</v>
      </c>
      <c r="D85">
        <v>2</v>
      </c>
      <c r="E85" t="str">
        <f t="shared" si="1"/>
        <v>Child</v>
      </c>
      <c r="F85" t="s">
        <v>31</v>
      </c>
      <c r="G85" s="1">
        <v>45132</v>
      </c>
      <c r="H85" s="1">
        <v>45248</v>
      </c>
      <c r="I85" s="2">
        <f>_xlfn.DAYS(G85,H85)</f>
        <v>-116</v>
      </c>
      <c r="J85" t="s">
        <v>32</v>
      </c>
      <c r="K85">
        <v>260746</v>
      </c>
      <c r="L85" t="s">
        <v>26</v>
      </c>
      <c r="M85" t="s">
        <v>62</v>
      </c>
      <c r="N85">
        <v>157</v>
      </c>
      <c r="O85">
        <v>67</v>
      </c>
      <c r="P85">
        <v>32972720802</v>
      </c>
      <c r="Q85" t="s">
        <v>34</v>
      </c>
      <c r="R85" t="s">
        <v>38</v>
      </c>
    </row>
    <row r="86" spans="1:18" hidden="1" x14ac:dyDescent="0.25">
      <c r="A86">
        <v>85</v>
      </c>
      <c r="B86" t="s">
        <v>23</v>
      </c>
      <c r="C86" t="s">
        <v>84</v>
      </c>
      <c r="D86">
        <v>37</v>
      </c>
      <c r="E86" t="str">
        <f t="shared" si="1"/>
        <v>Middle-Aged Adults</v>
      </c>
      <c r="F86" t="s">
        <v>17</v>
      </c>
      <c r="G86" s="1">
        <v>45223</v>
      </c>
      <c r="H86" s="1">
        <v>45282</v>
      </c>
      <c r="I86" s="2">
        <f>_xlfn.DAYS(G86,H86)</f>
        <v>-59</v>
      </c>
      <c r="J86" t="s">
        <v>44</v>
      </c>
      <c r="K86">
        <v>249656</v>
      </c>
      <c r="L86" t="s">
        <v>19</v>
      </c>
      <c r="M86" t="s">
        <v>45</v>
      </c>
      <c r="N86">
        <v>147</v>
      </c>
      <c r="O86">
        <v>97</v>
      </c>
      <c r="P86">
        <v>31608853416</v>
      </c>
      <c r="Q86" t="s">
        <v>34</v>
      </c>
      <c r="R86" t="s">
        <v>38</v>
      </c>
    </row>
    <row r="87" spans="1:18" hidden="1" x14ac:dyDescent="0.25">
      <c r="A87">
        <v>86</v>
      </c>
      <c r="B87" t="s">
        <v>71</v>
      </c>
      <c r="C87" t="s">
        <v>142</v>
      </c>
      <c r="D87">
        <v>14</v>
      </c>
      <c r="E87" t="str">
        <f t="shared" si="1"/>
        <v>Teenager</v>
      </c>
      <c r="F87" t="s">
        <v>17</v>
      </c>
      <c r="G87" s="1">
        <v>45161</v>
      </c>
      <c r="H87" s="1">
        <v>45181</v>
      </c>
      <c r="I87" s="2">
        <f>_xlfn.DAYS(G87,H87)</f>
        <v>-20</v>
      </c>
      <c r="J87" t="s">
        <v>18</v>
      </c>
      <c r="K87">
        <v>111945</v>
      </c>
      <c r="L87" t="s">
        <v>19</v>
      </c>
      <c r="M87" t="s">
        <v>45</v>
      </c>
      <c r="N87">
        <v>197</v>
      </c>
      <c r="O87">
        <v>110</v>
      </c>
      <c r="P87">
        <v>32782853331</v>
      </c>
      <c r="Q87" t="s">
        <v>34</v>
      </c>
      <c r="R87" t="s">
        <v>38</v>
      </c>
    </row>
    <row r="88" spans="1:18" hidden="1" x14ac:dyDescent="0.25">
      <c r="A88">
        <v>87</v>
      </c>
      <c r="B88" t="s">
        <v>60</v>
      </c>
      <c r="C88" t="s">
        <v>143</v>
      </c>
      <c r="D88">
        <v>49</v>
      </c>
      <c r="E88" t="str">
        <f t="shared" si="1"/>
        <v>Senior Adult</v>
      </c>
      <c r="F88" t="s">
        <v>31</v>
      </c>
      <c r="G88" s="1">
        <v>45028</v>
      </c>
      <c r="H88" s="1">
        <v>45253</v>
      </c>
      <c r="I88" s="2">
        <f>_xlfn.DAYS(H88,G88)</f>
        <v>225</v>
      </c>
      <c r="J88" t="s">
        <v>44</v>
      </c>
      <c r="K88">
        <v>452956</v>
      </c>
      <c r="L88" t="s">
        <v>19</v>
      </c>
      <c r="M88" t="s">
        <v>82</v>
      </c>
      <c r="N88">
        <v>165</v>
      </c>
      <c r="O88">
        <v>103</v>
      </c>
      <c r="P88">
        <v>31858580408</v>
      </c>
      <c r="Q88" t="s">
        <v>34</v>
      </c>
      <c r="R88" t="s">
        <v>38</v>
      </c>
    </row>
    <row r="89" spans="1:18" x14ac:dyDescent="0.25">
      <c r="A89">
        <v>88</v>
      </c>
      <c r="B89" t="s">
        <v>60</v>
      </c>
      <c r="C89" t="s">
        <v>144</v>
      </c>
      <c r="D89">
        <v>13</v>
      </c>
      <c r="E89" t="str">
        <f t="shared" si="1"/>
        <v>Teenager</v>
      </c>
      <c r="F89" t="s">
        <v>17</v>
      </c>
      <c r="G89" s="1">
        <v>44969</v>
      </c>
      <c r="H89" s="1">
        <v>45240</v>
      </c>
      <c r="I89" s="6">
        <f>_xlfn.DAYS(H89,G89)</f>
        <v>271</v>
      </c>
      <c r="J89" t="s">
        <v>32</v>
      </c>
      <c r="K89">
        <v>326542</v>
      </c>
      <c r="L89" t="s">
        <v>26</v>
      </c>
      <c r="M89" t="s">
        <v>37</v>
      </c>
      <c r="N89">
        <v>162</v>
      </c>
      <c r="O89">
        <v>114</v>
      </c>
      <c r="P89">
        <v>34138096945</v>
      </c>
      <c r="Q89" t="s">
        <v>68</v>
      </c>
      <c r="R89" t="s">
        <v>41</v>
      </c>
    </row>
    <row r="90" spans="1:18" x14ac:dyDescent="0.25">
      <c r="A90">
        <v>89</v>
      </c>
      <c r="B90" t="s">
        <v>42</v>
      </c>
      <c r="C90" t="s">
        <v>112</v>
      </c>
      <c r="D90">
        <v>75</v>
      </c>
      <c r="E90" t="str">
        <f t="shared" si="1"/>
        <v>Senior Adult</v>
      </c>
      <c r="F90" t="s">
        <v>17</v>
      </c>
      <c r="G90" s="1">
        <v>44981</v>
      </c>
      <c r="H90" s="1">
        <v>45023</v>
      </c>
      <c r="I90" s="6">
        <f>_xlfn.DAYS(H90,G90)</f>
        <v>42</v>
      </c>
      <c r="J90" t="s">
        <v>36</v>
      </c>
      <c r="K90">
        <v>38733</v>
      </c>
      <c r="L90" t="s">
        <v>26</v>
      </c>
      <c r="M90" t="s">
        <v>82</v>
      </c>
      <c r="N90">
        <v>161</v>
      </c>
      <c r="O90">
        <v>56</v>
      </c>
      <c r="P90">
        <v>37391865989</v>
      </c>
      <c r="Q90" t="s">
        <v>68</v>
      </c>
      <c r="R90" t="s">
        <v>41</v>
      </c>
    </row>
    <row r="91" spans="1:18" hidden="1" x14ac:dyDescent="0.25">
      <c r="A91">
        <v>90</v>
      </c>
      <c r="B91" t="s">
        <v>55</v>
      </c>
      <c r="C91" t="s">
        <v>145</v>
      </c>
      <c r="D91">
        <v>58</v>
      </c>
      <c r="E91" t="str">
        <f t="shared" si="1"/>
        <v>Senior Adult</v>
      </c>
      <c r="F91" t="s">
        <v>31</v>
      </c>
      <c r="G91" s="1">
        <v>44947</v>
      </c>
      <c r="H91" s="1">
        <v>45120</v>
      </c>
      <c r="I91" s="2">
        <f>_xlfn.DAYS(H91,G91)</f>
        <v>173</v>
      </c>
      <c r="J91" t="s">
        <v>47</v>
      </c>
      <c r="K91">
        <v>321399</v>
      </c>
      <c r="L91" t="s">
        <v>26</v>
      </c>
      <c r="M91" t="s">
        <v>62</v>
      </c>
      <c r="N91">
        <v>168</v>
      </c>
      <c r="O91">
        <v>56</v>
      </c>
      <c r="P91">
        <v>37095803882</v>
      </c>
      <c r="Q91" t="s">
        <v>34</v>
      </c>
      <c r="R91" t="s">
        <v>38</v>
      </c>
    </row>
    <row r="92" spans="1:18" hidden="1" x14ac:dyDescent="0.25">
      <c r="A92">
        <v>91</v>
      </c>
      <c r="B92" t="s">
        <v>60</v>
      </c>
      <c r="C92" t="s">
        <v>73</v>
      </c>
      <c r="D92">
        <v>18</v>
      </c>
      <c r="E92" t="str">
        <f t="shared" si="1"/>
        <v>Teenager</v>
      </c>
      <c r="F92" t="s">
        <v>31</v>
      </c>
      <c r="G92" s="1">
        <v>44942</v>
      </c>
      <c r="H92" s="1">
        <v>44962</v>
      </c>
      <c r="I92" s="2">
        <f>_xlfn.DAYS(H92,G92)</f>
        <v>20</v>
      </c>
      <c r="J92" t="s">
        <v>25</v>
      </c>
      <c r="K92">
        <v>122619</v>
      </c>
      <c r="L92" t="s">
        <v>19</v>
      </c>
      <c r="M92" t="s">
        <v>33</v>
      </c>
      <c r="N92">
        <v>162</v>
      </c>
      <c r="O92">
        <v>79</v>
      </c>
      <c r="P92">
        <v>35457834248</v>
      </c>
      <c r="Q92" t="s">
        <v>21</v>
      </c>
      <c r="R92" t="s">
        <v>28</v>
      </c>
    </row>
    <row r="93" spans="1:18" hidden="1" x14ac:dyDescent="0.25">
      <c r="A93">
        <v>92</v>
      </c>
      <c r="B93" t="s">
        <v>50</v>
      </c>
      <c r="C93" t="s">
        <v>146</v>
      </c>
      <c r="D93">
        <v>58</v>
      </c>
      <c r="E93" t="str">
        <f t="shared" si="1"/>
        <v>Senior Adult</v>
      </c>
      <c r="F93" t="s">
        <v>17</v>
      </c>
      <c r="G93" s="1">
        <v>45043</v>
      </c>
      <c r="H93" s="1">
        <v>45098</v>
      </c>
      <c r="I93" s="2">
        <f>_xlfn.DAYS(G93,H93)</f>
        <v>-55</v>
      </c>
      <c r="J93" t="s">
        <v>36</v>
      </c>
      <c r="K93">
        <v>98973</v>
      </c>
      <c r="L93" t="s">
        <v>26</v>
      </c>
      <c r="M93" t="s">
        <v>59</v>
      </c>
      <c r="N93">
        <v>144</v>
      </c>
      <c r="O93">
        <v>54</v>
      </c>
      <c r="P93">
        <v>33817626501</v>
      </c>
      <c r="Q93" t="s">
        <v>34</v>
      </c>
      <c r="R93" t="s">
        <v>38</v>
      </c>
    </row>
    <row r="94" spans="1:18" hidden="1" x14ac:dyDescent="0.25">
      <c r="A94">
        <v>93</v>
      </c>
      <c r="B94" t="s">
        <v>71</v>
      </c>
      <c r="C94" t="s">
        <v>147</v>
      </c>
      <c r="D94">
        <v>34</v>
      </c>
      <c r="E94" t="str">
        <f t="shared" si="1"/>
        <v>Middle-Aged Adults</v>
      </c>
      <c r="F94" t="s">
        <v>17</v>
      </c>
      <c r="G94" s="1">
        <v>45059</v>
      </c>
      <c r="H94" s="1">
        <v>45082</v>
      </c>
      <c r="I94" s="2">
        <f>_xlfn.DAYS(H94,G94)</f>
        <v>23</v>
      </c>
      <c r="J94" t="s">
        <v>32</v>
      </c>
      <c r="K94">
        <v>19094</v>
      </c>
      <c r="L94" t="s">
        <v>19</v>
      </c>
      <c r="M94" t="s">
        <v>82</v>
      </c>
      <c r="N94">
        <v>143</v>
      </c>
      <c r="O94">
        <v>58</v>
      </c>
      <c r="P94">
        <v>37466695257</v>
      </c>
      <c r="Q94" t="s">
        <v>21</v>
      </c>
      <c r="R94" t="s">
        <v>22</v>
      </c>
    </row>
    <row r="95" spans="1:18" x14ac:dyDescent="0.25">
      <c r="A95">
        <v>94</v>
      </c>
      <c r="B95" t="s">
        <v>66</v>
      </c>
      <c r="C95" t="s">
        <v>148</v>
      </c>
      <c r="D95">
        <v>100</v>
      </c>
      <c r="E95" t="str">
        <f t="shared" si="1"/>
        <v>Senior Adult</v>
      </c>
      <c r="F95" t="s">
        <v>31</v>
      </c>
      <c r="G95" s="1">
        <v>45181</v>
      </c>
      <c r="H95" s="1">
        <v>45235</v>
      </c>
      <c r="I95" s="6">
        <f>_xlfn.DAYS(G95,H95)</f>
        <v>-54</v>
      </c>
      <c r="J95" t="s">
        <v>32</v>
      </c>
      <c r="K95">
        <v>346456</v>
      </c>
      <c r="L95" t="s">
        <v>19</v>
      </c>
      <c r="M95" t="s">
        <v>59</v>
      </c>
      <c r="N95">
        <v>166</v>
      </c>
      <c r="O95">
        <v>68</v>
      </c>
      <c r="P95">
        <v>34044478443</v>
      </c>
      <c r="Q95" t="s">
        <v>68</v>
      </c>
      <c r="R95" t="s">
        <v>41</v>
      </c>
    </row>
    <row r="96" spans="1:18" hidden="1" x14ac:dyDescent="0.25">
      <c r="A96">
        <v>95</v>
      </c>
      <c r="B96" t="s">
        <v>42</v>
      </c>
      <c r="C96" t="s">
        <v>73</v>
      </c>
      <c r="D96">
        <v>92</v>
      </c>
      <c r="E96" t="str">
        <f t="shared" si="1"/>
        <v>Senior Adult</v>
      </c>
      <c r="F96" t="s">
        <v>17</v>
      </c>
      <c r="G96" s="1">
        <v>44966</v>
      </c>
      <c r="H96" s="1">
        <v>44983</v>
      </c>
      <c r="I96" s="2">
        <f>_xlfn.DAYS(H96,G96)</f>
        <v>17</v>
      </c>
      <c r="J96" t="s">
        <v>44</v>
      </c>
      <c r="K96">
        <v>246946</v>
      </c>
      <c r="L96" t="s">
        <v>19</v>
      </c>
      <c r="M96" t="s">
        <v>45</v>
      </c>
      <c r="N96">
        <v>199</v>
      </c>
      <c r="O96">
        <v>60</v>
      </c>
      <c r="P96">
        <v>39062948948</v>
      </c>
      <c r="Q96" t="s">
        <v>68</v>
      </c>
      <c r="R96" t="s">
        <v>28</v>
      </c>
    </row>
    <row r="97" spans="1:18" x14ac:dyDescent="0.25">
      <c r="A97">
        <v>96</v>
      </c>
      <c r="B97" t="s">
        <v>88</v>
      </c>
      <c r="C97" t="s">
        <v>149</v>
      </c>
      <c r="D97">
        <v>38</v>
      </c>
      <c r="E97" t="str">
        <f t="shared" si="1"/>
        <v>Middle-Aged Adults</v>
      </c>
      <c r="F97" t="s">
        <v>17</v>
      </c>
      <c r="G97" s="1">
        <v>45091</v>
      </c>
      <c r="H97" s="1">
        <v>45208</v>
      </c>
      <c r="I97" s="6">
        <f>_xlfn.DAYS(H97,G97)</f>
        <v>117</v>
      </c>
      <c r="J97" t="s">
        <v>36</v>
      </c>
      <c r="K97">
        <v>29098</v>
      </c>
      <c r="L97" t="s">
        <v>19</v>
      </c>
      <c r="M97" t="s">
        <v>62</v>
      </c>
      <c r="N97">
        <v>187</v>
      </c>
      <c r="O97">
        <v>65</v>
      </c>
      <c r="P97">
        <v>32288871088</v>
      </c>
      <c r="Q97" t="s">
        <v>68</v>
      </c>
      <c r="R97" t="s">
        <v>41</v>
      </c>
    </row>
    <row r="98" spans="1:18" hidden="1" x14ac:dyDescent="0.25">
      <c r="A98">
        <v>97</v>
      </c>
      <c r="B98" t="s">
        <v>53</v>
      </c>
      <c r="C98" t="s">
        <v>150</v>
      </c>
      <c r="D98">
        <v>56</v>
      </c>
      <c r="E98" t="str">
        <f t="shared" si="1"/>
        <v>Senior Adult</v>
      </c>
      <c r="F98" t="s">
        <v>17</v>
      </c>
      <c r="G98" s="1">
        <v>44932</v>
      </c>
      <c r="H98" s="1">
        <v>45007</v>
      </c>
      <c r="I98" s="2">
        <f>_xlfn.DAYS(H98,G98)</f>
        <v>75</v>
      </c>
      <c r="J98" t="s">
        <v>25</v>
      </c>
      <c r="K98">
        <v>453009</v>
      </c>
      <c r="L98" t="s">
        <v>26</v>
      </c>
      <c r="M98" t="s">
        <v>40</v>
      </c>
      <c r="N98">
        <v>196</v>
      </c>
      <c r="O98">
        <v>47</v>
      </c>
      <c r="P98">
        <v>32692232322</v>
      </c>
      <c r="Q98" t="s">
        <v>34</v>
      </c>
      <c r="R98" t="s">
        <v>38</v>
      </c>
    </row>
    <row r="99" spans="1:18" hidden="1" x14ac:dyDescent="0.25">
      <c r="A99">
        <v>98</v>
      </c>
      <c r="B99" t="s">
        <v>23</v>
      </c>
      <c r="C99" t="s">
        <v>151</v>
      </c>
      <c r="D99">
        <v>69</v>
      </c>
      <c r="E99" t="str">
        <f t="shared" si="1"/>
        <v>Senior Adult</v>
      </c>
      <c r="F99" t="s">
        <v>31</v>
      </c>
      <c r="G99" s="1">
        <v>44970</v>
      </c>
      <c r="H99" s="1">
        <v>45239</v>
      </c>
      <c r="I99" s="2">
        <f>_xlfn.DAYS(H99,G99)</f>
        <v>269</v>
      </c>
      <c r="J99" t="s">
        <v>18</v>
      </c>
      <c r="K99">
        <v>152255</v>
      </c>
      <c r="L99" t="s">
        <v>26</v>
      </c>
      <c r="M99" t="s">
        <v>45</v>
      </c>
      <c r="N99">
        <v>169</v>
      </c>
      <c r="O99">
        <v>40</v>
      </c>
      <c r="P99">
        <v>31722125924</v>
      </c>
      <c r="Q99" t="s">
        <v>34</v>
      </c>
      <c r="R99" t="s">
        <v>28</v>
      </c>
    </row>
    <row r="100" spans="1:18" hidden="1" x14ac:dyDescent="0.25">
      <c r="A100">
        <v>99</v>
      </c>
      <c r="B100" t="s">
        <v>53</v>
      </c>
      <c r="C100" t="s">
        <v>152</v>
      </c>
      <c r="D100">
        <v>82</v>
      </c>
      <c r="E100" t="str">
        <f t="shared" si="1"/>
        <v>Senior Adult</v>
      </c>
      <c r="F100" t="s">
        <v>31</v>
      </c>
      <c r="G100" s="1">
        <v>45154</v>
      </c>
      <c r="H100" s="1">
        <v>45166</v>
      </c>
      <c r="I100" s="2">
        <f>_xlfn.DAYS(H100,G100)</f>
        <v>12</v>
      </c>
      <c r="J100" t="s">
        <v>32</v>
      </c>
      <c r="K100">
        <v>484926</v>
      </c>
      <c r="L100" t="s">
        <v>19</v>
      </c>
      <c r="M100" t="s">
        <v>82</v>
      </c>
      <c r="N100">
        <v>158</v>
      </c>
      <c r="O100">
        <v>94</v>
      </c>
      <c r="P100">
        <v>34947621882</v>
      </c>
      <c r="Q100" t="s">
        <v>34</v>
      </c>
      <c r="R100" t="s">
        <v>38</v>
      </c>
    </row>
    <row r="101" spans="1:18" hidden="1" x14ac:dyDescent="0.25">
      <c r="A101">
        <v>100</v>
      </c>
      <c r="B101" t="s">
        <v>88</v>
      </c>
      <c r="C101" t="s">
        <v>153</v>
      </c>
      <c r="D101">
        <v>38</v>
      </c>
      <c r="E101" t="str">
        <f t="shared" si="1"/>
        <v>Middle-Aged Adults</v>
      </c>
      <c r="F101" t="s">
        <v>31</v>
      </c>
      <c r="G101" s="1">
        <v>44940</v>
      </c>
      <c r="H101" s="1">
        <v>45013</v>
      </c>
      <c r="I101" s="2">
        <f>_xlfn.DAYS(G101,H101)</f>
        <v>-73</v>
      </c>
      <c r="J101" t="s">
        <v>25</v>
      </c>
      <c r="K101">
        <v>290191</v>
      </c>
      <c r="L101" t="s">
        <v>19</v>
      </c>
      <c r="M101" t="s">
        <v>45</v>
      </c>
      <c r="N101">
        <v>195</v>
      </c>
      <c r="O101">
        <v>94</v>
      </c>
      <c r="P101">
        <v>35140977021</v>
      </c>
      <c r="Q101" t="s">
        <v>34</v>
      </c>
      <c r="R101" t="s">
        <v>38</v>
      </c>
    </row>
    <row r="102" spans="1:18" hidden="1" x14ac:dyDescent="0.25">
      <c r="A102">
        <v>101</v>
      </c>
      <c r="B102" t="s">
        <v>53</v>
      </c>
      <c r="C102" t="s">
        <v>154</v>
      </c>
      <c r="D102">
        <v>47</v>
      </c>
      <c r="E102" t="str">
        <f t="shared" si="1"/>
        <v>Senior Adult</v>
      </c>
      <c r="F102" t="s">
        <v>17</v>
      </c>
      <c r="G102" s="1">
        <v>45029</v>
      </c>
      <c r="H102" s="1">
        <v>45268</v>
      </c>
      <c r="I102" s="2">
        <f>_xlfn.DAYS(G102,H102)</f>
        <v>-239</v>
      </c>
      <c r="J102" t="s">
        <v>32</v>
      </c>
      <c r="K102">
        <v>259873</v>
      </c>
      <c r="L102" t="s">
        <v>26</v>
      </c>
      <c r="M102" t="s">
        <v>59</v>
      </c>
      <c r="N102">
        <v>145</v>
      </c>
      <c r="O102">
        <v>87</v>
      </c>
      <c r="P102">
        <v>35062586891</v>
      </c>
      <c r="Q102" t="s">
        <v>34</v>
      </c>
      <c r="R102" t="s">
        <v>28</v>
      </c>
    </row>
    <row r="103" spans="1:18" hidden="1" x14ac:dyDescent="0.25">
      <c r="A103">
        <v>102</v>
      </c>
      <c r="B103" t="s">
        <v>60</v>
      </c>
      <c r="C103" t="s">
        <v>155</v>
      </c>
      <c r="D103">
        <v>55</v>
      </c>
      <c r="E103" t="str">
        <f t="shared" si="1"/>
        <v>Senior Adult</v>
      </c>
      <c r="F103" t="s">
        <v>31</v>
      </c>
      <c r="G103" s="1">
        <v>44974</v>
      </c>
      <c r="H103" s="1">
        <v>45184</v>
      </c>
      <c r="I103" s="2">
        <f>_xlfn.DAYS(G103,H103)</f>
        <v>-210</v>
      </c>
      <c r="J103" t="s">
        <v>18</v>
      </c>
      <c r="K103">
        <v>203745</v>
      </c>
      <c r="L103" t="s">
        <v>26</v>
      </c>
      <c r="M103" t="s">
        <v>37</v>
      </c>
      <c r="N103">
        <v>174</v>
      </c>
      <c r="O103">
        <v>64</v>
      </c>
      <c r="P103">
        <v>35293255101</v>
      </c>
      <c r="Q103" t="s">
        <v>27</v>
      </c>
      <c r="R103" t="s">
        <v>28</v>
      </c>
    </row>
    <row r="104" spans="1:18" x14ac:dyDescent="0.25">
      <c r="A104">
        <v>103</v>
      </c>
      <c r="B104" t="s">
        <v>69</v>
      </c>
      <c r="C104" t="s">
        <v>61</v>
      </c>
      <c r="D104">
        <v>13</v>
      </c>
      <c r="E104" t="str">
        <f t="shared" si="1"/>
        <v>Teenager</v>
      </c>
      <c r="F104" t="s">
        <v>17</v>
      </c>
      <c r="G104" s="1">
        <v>45091</v>
      </c>
      <c r="H104" s="1">
        <v>45110</v>
      </c>
      <c r="I104" s="6">
        <f>_xlfn.DAYS(H104,G104)</f>
        <v>19</v>
      </c>
      <c r="J104" t="s">
        <v>32</v>
      </c>
      <c r="K104">
        <v>342756</v>
      </c>
      <c r="L104" t="s">
        <v>26</v>
      </c>
      <c r="M104" t="s">
        <v>37</v>
      </c>
      <c r="N104">
        <v>149</v>
      </c>
      <c r="O104">
        <v>106</v>
      </c>
      <c r="P104">
        <v>34446625983</v>
      </c>
      <c r="Q104" t="s">
        <v>68</v>
      </c>
      <c r="R104" t="s">
        <v>41</v>
      </c>
    </row>
    <row r="105" spans="1:18" hidden="1" x14ac:dyDescent="0.25">
      <c r="A105">
        <v>104</v>
      </c>
      <c r="B105" t="s">
        <v>64</v>
      </c>
      <c r="C105" t="s">
        <v>156</v>
      </c>
      <c r="D105">
        <v>26</v>
      </c>
      <c r="E105" t="str">
        <f t="shared" si="1"/>
        <v>Young Adult</v>
      </c>
      <c r="F105" t="s">
        <v>31</v>
      </c>
      <c r="G105" s="1">
        <v>44935</v>
      </c>
      <c r="H105" s="1">
        <v>44959</v>
      </c>
      <c r="I105" s="2">
        <f>_xlfn.DAYS(G105,H105)</f>
        <v>-24</v>
      </c>
      <c r="J105" t="s">
        <v>25</v>
      </c>
      <c r="K105">
        <v>352179</v>
      </c>
      <c r="L105" t="s">
        <v>26</v>
      </c>
      <c r="M105" t="s">
        <v>33</v>
      </c>
      <c r="N105">
        <v>171</v>
      </c>
      <c r="O105">
        <v>120</v>
      </c>
      <c r="P105">
        <v>32361775555</v>
      </c>
      <c r="Q105" t="s">
        <v>34</v>
      </c>
      <c r="R105" t="s">
        <v>38</v>
      </c>
    </row>
    <row r="106" spans="1:18" hidden="1" x14ac:dyDescent="0.25">
      <c r="A106">
        <v>105</v>
      </c>
      <c r="B106" t="s">
        <v>78</v>
      </c>
      <c r="C106" t="s">
        <v>157</v>
      </c>
      <c r="D106">
        <v>14</v>
      </c>
      <c r="E106" t="str">
        <f t="shared" si="1"/>
        <v>Teenager</v>
      </c>
      <c r="F106" t="s">
        <v>17</v>
      </c>
      <c r="G106" s="1">
        <v>44933</v>
      </c>
      <c r="H106" s="1">
        <v>45062</v>
      </c>
      <c r="I106" s="2">
        <f>_xlfn.DAYS(H106,G106)</f>
        <v>129</v>
      </c>
      <c r="J106" t="s">
        <v>36</v>
      </c>
      <c r="K106">
        <v>111846</v>
      </c>
      <c r="L106" t="s">
        <v>19</v>
      </c>
      <c r="M106" t="s">
        <v>62</v>
      </c>
      <c r="N106">
        <v>187</v>
      </c>
      <c r="O106">
        <v>52</v>
      </c>
      <c r="P106">
        <v>31668014135</v>
      </c>
      <c r="Q106" t="s">
        <v>21</v>
      </c>
      <c r="R106" t="s">
        <v>22</v>
      </c>
    </row>
    <row r="107" spans="1:18" hidden="1" x14ac:dyDescent="0.25">
      <c r="A107">
        <v>106</v>
      </c>
      <c r="B107" t="s">
        <v>86</v>
      </c>
      <c r="C107" t="s">
        <v>158</v>
      </c>
      <c r="D107">
        <v>93</v>
      </c>
      <c r="E107" t="str">
        <f t="shared" si="1"/>
        <v>Senior Adult</v>
      </c>
      <c r="F107" t="s">
        <v>17</v>
      </c>
      <c r="G107" s="1">
        <v>45033</v>
      </c>
      <c r="H107" s="1">
        <v>45249</v>
      </c>
      <c r="I107" s="2">
        <f>_xlfn.DAYS(H107,G107)</f>
        <v>216</v>
      </c>
      <c r="J107" t="s">
        <v>36</v>
      </c>
      <c r="K107">
        <v>462630</v>
      </c>
      <c r="L107" t="s">
        <v>26</v>
      </c>
      <c r="M107" t="s">
        <v>82</v>
      </c>
      <c r="N107">
        <v>152</v>
      </c>
      <c r="O107">
        <v>51</v>
      </c>
      <c r="P107">
        <v>39467231270</v>
      </c>
      <c r="Q107" t="s">
        <v>21</v>
      </c>
      <c r="R107" t="s">
        <v>22</v>
      </c>
    </row>
    <row r="108" spans="1:18" hidden="1" x14ac:dyDescent="0.25">
      <c r="A108">
        <v>107</v>
      </c>
      <c r="B108" t="s">
        <v>86</v>
      </c>
      <c r="C108" t="s">
        <v>159</v>
      </c>
      <c r="D108">
        <v>91</v>
      </c>
      <c r="E108" t="str">
        <f t="shared" si="1"/>
        <v>Senior Adult</v>
      </c>
      <c r="F108" t="s">
        <v>17</v>
      </c>
      <c r="G108" s="1">
        <v>45149</v>
      </c>
      <c r="H108" s="1">
        <v>45191</v>
      </c>
      <c r="I108" s="2">
        <f>_xlfn.DAYS(H108,G108)</f>
        <v>42</v>
      </c>
      <c r="J108" t="s">
        <v>18</v>
      </c>
      <c r="K108">
        <v>419113</v>
      </c>
      <c r="L108" t="s">
        <v>26</v>
      </c>
      <c r="M108" t="s">
        <v>37</v>
      </c>
      <c r="N108">
        <v>167</v>
      </c>
      <c r="O108">
        <v>81</v>
      </c>
      <c r="P108">
        <v>37078876169</v>
      </c>
      <c r="Q108" t="s">
        <v>34</v>
      </c>
      <c r="R108" t="s">
        <v>28</v>
      </c>
    </row>
    <row r="109" spans="1:18" x14ac:dyDescent="0.25">
      <c r="A109">
        <v>108</v>
      </c>
      <c r="B109" t="s">
        <v>23</v>
      </c>
      <c r="C109" t="s">
        <v>160</v>
      </c>
      <c r="D109">
        <v>69</v>
      </c>
      <c r="E109" t="str">
        <f t="shared" si="1"/>
        <v>Senior Adult</v>
      </c>
      <c r="F109" t="s">
        <v>31</v>
      </c>
      <c r="G109" s="1">
        <v>44928</v>
      </c>
      <c r="H109" s="1">
        <v>45102</v>
      </c>
      <c r="I109" s="6">
        <f>_xlfn.DAYS(H109,G109)</f>
        <v>174</v>
      </c>
      <c r="J109" t="s">
        <v>36</v>
      </c>
      <c r="K109">
        <v>355166</v>
      </c>
      <c r="L109" t="s">
        <v>19</v>
      </c>
      <c r="M109" t="s">
        <v>37</v>
      </c>
      <c r="N109">
        <v>168</v>
      </c>
      <c r="O109">
        <v>70</v>
      </c>
      <c r="P109">
        <v>34261803776</v>
      </c>
      <c r="Q109" t="s">
        <v>68</v>
      </c>
      <c r="R109" t="s">
        <v>41</v>
      </c>
    </row>
    <row r="110" spans="1:18" x14ac:dyDescent="0.25">
      <c r="A110">
        <v>109</v>
      </c>
      <c r="B110" t="s">
        <v>50</v>
      </c>
      <c r="C110" t="s">
        <v>161</v>
      </c>
      <c r="D110">
        <v>92</v>
      </c>
      <c r="E110" t="str">
        <f t="shared" si="1"/>
        <v>Senior Adult</v>
      </c>
      <c r="F110" t="s">
        <v>31</v>
      </c>
      <c r="G110" s="1">
        <v>44988</v>
      </c>
      <c r="H110" s="1">
        <v>45278</v>
      </c>
      <c r="I110" s="6">
        <f>_xlfn.DAYS(G110,H110)</f>
        <v>-290</v>
      </c>
      <c r="J110" t="s">
        <v>44</v>
      </c>
      <c r="K110">
        <v>86339</v>
      </c>
      <c r="L110" t="s">
        <v>26</v>
      </c>
      <c r="M110" t="s">
        <v>33</v>
      </c>
      <c r="N110">
        <v>173</v>
      </c>
      <c r="O110">
        <v>99</v>
      </c>
      <c r="P110">
        <v>33807074518</v>
      </c>
      <c r="Q110" t="s">
        <v>68</v>
      </c>
      <c r="R110" t="s">
        <v>41</v>
      </c>
    </row>
    <row r="111" spans="1:18" hidden="1" x14ac:dyDescent="0.25">
      <c r="A111">
        <v>110</v>
      </c>
      <c r="B111" t="s">
        <v>23</v>
      </c>
      <c r="C111" t="s">
        <v>162</v>
      </c>
      <c r="D111">
        <v>71</v>
      </c>
      <c r="E111" t="str">
        <f t="shared" si="1"/>
        <v>Senior Adult</v>
      </c>
      <c r="F111" t="s">
        <v>31</v>
      </c>
      <c r="G111" s="1">
        <v>44934</v>
      </c>
      <c r="H111" s="1">
        <v>45117</v>
      </c>
      <c r="I111" s="2">
        <f>_xlfn.DAYS(G111,H111)</f>
        <v>-183</v>
      </c>
      <c r="J111" t="s">
        <v>18</v>
      </c>
      <c r="K111">
        <v>171883</v>
      </c>
      <c r="L111" t="s">
        <v>19</v>
      </c>
      <c r="M111" t="s">
        <v>37</v>
      </c>
      <c r="N111">
        <v>182</v>
      </c>
      <c r="O111">
        <v>66</v>
      </c>
      <c r="P111">
        <v>32572996414</v>
      </c>
      <c r="Q111" t="s">
        <v>34</v>
      </c>
      <c r="R111" t="s">
        <v>28</v>
      </c>
    </row>
    <row r="112" spans="1:18" hidden="1" x14ac:dyDescent="0.25">
      <c r="A112">
        <v>111</v>
      </c>
      <c r="B112" t="s">
        <v>50</v>
      </c>
      <c r="C112" t="s">
        <v>163</v>
      </c>
      <c r="D112">
        <v>49</v>
      </c>
      <c r="E112" t="str">
        <f t="shared" si="1"/>
        <v>Senior Adult</v>
      </c>
      <c r="F112" t="s">
        <v>31</v>
      </c>
      <c r="G112" s="1">
        <v>45066</v>
      </c>
      <c r="H112" s="1">
        <v>45173</v>
      </c>
      <c r="I112" s="2">
        <f>_xlfn.DAYS(G112,H112)</f>
        <v>-107</v>
      </c>
      <c r="J112" t="s">
        <v>32</v>
      </c>
      <c r="K112">
        <v>53422</v>
      </c>
      <c r="L112" t="s">
        <v>19</v>
      </c>
      <c r="M112" t="s">
        <v>62</v>
      </c>
      <c r="N112">
        <v>179</v>
      </c>
      <c r="O112">
        <v>106</v>
      </c>
      <c r="P112">
        <v>31781260140</v>
      </c>
      <c r="Q112" t="s">
        <v>63</v>
      </c>
      <c r="R112" t="s">
        <v>28</v>
      </c>
    </row>
    <row r="113" spans="1:18" x14ac:dyDescent="0.25">
      <c r="A113">
        <v>112</v>
      </c>
      <c r="B113" t="s">
        <v>50</v>
      </c>
      <c r="C113" t="s">
        <v>164</v>
      </c>
      <c r="D113">
        <v>95</v>
      </c>
      <c r="E113" t="str">
        <f t="shared" si="1"/>
        <v>Senior Adult</v>
      </c>
      <c r="F113" t="s">
        <v>31</v>
      </c>
      <c r="G113" s="1">
        <v>44977</v>
      </c>
      <c r="H113" s="1">
        <v>45201</v>
      </c>
      <c r="I113" s="6">
        <f>_xlfn.DAYS(G113,H113)</f>
        <v>-224</v>
      </c>
      <c r="J113" t="s">
        <v>18</v>
      </c>
      <c r="K113">
        <v>163277</v>
      </c>
      <c r="L113" t="s">
        <v>19</v>
      </c>
      <c r="M113" t="s">
        <v>59</v>
      </c>
      <c r="N113">
        <v>198</v>
      </c>
      <c r="O113">
        <v>78</v>
      </c>
      <c r="P113">
        <v>34039437725</v>
      </c>
      <c r="Q113" t="s">
        <v>68</v>
      </c>
      <c r="R113" t="s">
        <v>41</v>
      </c>
    </row>
    <row r="114" spans="1:18" hidden="1" x14ac:dyDescent="0.25">
      <c r="A114">
        <v>113</v>
      </c>
      <c r="B114" t="s">
        <v>71</v>
      </c>
      <c r="C114" t="s">
        <v>131</v>
      </c>
      <c r="D114">
        <v>38</v>
      </c>
      <c r="E114" t="str">
        <f t="shared" si="1"/>
        <v>Middle-Aged Adults</v>
      </c>
      <c r="F114" t="s">
        <v>31</v>
      </c>
      <c r="G114" s="1">
        <v>44985</v>
      </c>
      <c r="H114" s="1">
        <v>45041</v>
      </c>
      <c r="I114" s="2">
        <f>_xlfn.DAYS(G114,H114)</f>
        <v>-56</v>
      </c>
      <c r="J114" t="s">
        <v>32</v>
      </c>
      <c r="K114">
        <v>280442</v>
      </c>
      <c r="L114" t="s">
        <v>26</v>
      </c>
      <c r="M114" t="s">
        <v>33</v>
      </c>
      <c r="N114">
        <v>190</v>
      </c>
      <c r="O114">
        <v>86</v>
      </c>
      <c r="P114">
        <v>32706236543</v>
      </c>
      <c r="Q114" t="s">
        <v>34</v>
      </c>
      <c r="R114" t="s">
        <v>38</v>
      </c>
    </row>
    <row r="115" spans="1:18" x14ac:dyDescent="0.25">
      <c r="A115">
        <v>114</v>
      </c>
      <c r="B115" t="s">
        <v>71</v>
      </c>
      <c r="C115" t="s">
        <v>165</v>
      </c>
      <c r="D115">
        <v>68</v>
      </c>
      <c r="E115" t="str">
        <f t="shared" si="1"/>
        <v>Senior Adult</v>
      </c>
      <c r="F115" t="s">
        <v>31</v>
      </c>
      <c r="G115" s="1">
        <v>44990</v>
      </c>
      <c r="H115" s="1">
        <v>45254</v>
      </c>
      <c r="I115" s="6">
        <f>_xlfn.DAYS(H115,G115)</f>
        <v>264</v>
      </c>
      <c r="J115" t="s">
        <v>36</v>
      </c>
      <c r="K115">
        <v>213020</v>
      </c>
      <c r="L115" t="s">
        <v>19</v>
      </c>
      <c r="M115" t="s">
        <v>45</v>
      </c>
      <c r="N115">
        <v>170</v>
      </c>
      <c r="O115">
        <v>94</v>
      </c>
      <c r="P115">
        <v>36383092794</v>
      </c>
      <c r="Q115" t="s">
        <v>68</v>
      </c>
      <c r="R115" t="s">
        <v>41</v>
      </c>
    </row>
    <row r="116" spans="1:18" hidden="1" x14ac:dyDescent="0.25">
      <c r="A116">
        <v>115</v>
      </c>
      <c r="B116" t="s">
        <v>50</v>
      </c>
      <c r="C116" t="s">
        <v>166</v>
      </c>
      <c r="D116">
        <v>22</v>
      </c>
      <c r="E116" t="str">
        <f t="shared" si="1"/>
        <v>Young Adult</v>
      </c>
      <c r="F116" t="s">
        <v>17</v>
      </c>
      <c r="G116" s="1">
        <v>44996</v>
      </c>
      <c r="H116" s="1">
        <v>45203</v>
      </c>
      <c r="I116" s="2">
        <f>_xlfn.DAYS(H116,G116)</f>
        <v>207</v>
      </c>
      <c r="J116" t="s">
        <v>36</v>
      </c>
      <c r="K116">
        <v>99461</v>
      </c>
      <c r="L116" t="s">
        <v>19</v>
      </c>
      <c r="M116" t="s">
        <v>45</v>
      </c>
      <c r="N116">
        <v>189</v>
      </c>
      <c r="O116">
        <v>46</v>
      </c>
      <c r="P116">
        <v>37378300276</v>
      </c>
      <c r="Q116" t="s">
        <v>21</v>
      </c>
      <c r="R116" t="s">
        <v>28</v>
      </c>
    </row>
    <row r="117" spans="1:18" x14ac:dyDescent="0.25">
      <c r="A117">
        <v>116</v>
      </c>
      <c r="B117" t="s">
        <v>50</v>
      </c>
      <c r="C117" t="s">
        <v>167</v>
      </c>
      <c r="D117">
        <v>17</v>
      </c>
      <c r="E117" t="str">
        <f t="shared" si="1"/>
        <v>Teenager</v>
      </c>
      <c r="F117" t="s">
        <v>31</v>
      </c>
      <c r="G117" s="1">
        <v>45089</v>
      </c>
      <c r="H117" s="1">
        <v>45274</v>
      </c>
      <c r="I117" s="6">
        <f>_xlfn.DAYS(H117,G117)</f>
        <v>185</v>
      </c>
      <c r="J117" t="s">
        <v>18</v>
      </c>
      <c r="K117">
        <v>8820</v>
      </c>
      <c r="L117" t="s">
        <v>26</v>
      </c>
      <c r="M117" t="s">
        <v>82</v>
      </c>
      <c r="N117">
        <v>159</v>
      </c>
      <c r="O117">
        <v>56</v>
      </c>
      <c r="P117">
        <v>38953675177</v>
      </c>
      <c r="Q117" t="s">
        <v>68</v>
      </c>
      <c r="R117" t="s">
        <v>41</v>
      </c>
    </row>
    <row r="118" spans="1:18" hidden="1" x14ac:dyDescent="0.25">
      <c r="A118">
        <v>117</v>
      </c>
      <c r="B118" t="s">
        <v>69</v>
      </c>
      <c r="C118" t="s">
        <v>168</v>
      </c>
      <c r="D118">
        <v>4</v>
      </c>
      <c r="E118" t="str">
        <f t="shared" si="1"/>
        <v>Child</v>
      </c>
      <c r="F118" t="s">
        <v>31</v>
      </c>
      <c r="G118" s="1">
        <v>45122</v>
      </c>
      <c r="H118" s="1">
        <v>45239</v>
      </c>
      <c r="I118" s="2">
        <f>_xlfn.DAYS(G118,H118)</f>
        <v>-117</v>
      </c>
      <c r="J118" t="s">
        <v>44</v>
      </c>
      <c r="K118">
        <v>389313</v>
      </c>
      <c r="L118" t="s">
        <v>26</v>
      </c>
      <c r="M118" t="s">
        <v>33</v>
      </c>
      <c r="N118">
        <v>185</v>
      </c>
      <c r="O118">
        <v>74</v>
      </c>
      <c r="P118">
        <v>36606448720</v>
      </c>
      <c r="Q118" t="s">
        <v>21</v>
      </c>
      <c r="R118" t="s">
        <v>22</v>
      </c>
    </row>
    <row r="119" spans="1:18" x14ac:dyDescent="0.25">
      <c r="A119">
        <v>118</v>
      </c>
      <c r="B119" t="s">
        <v>23</v>
      </c>
      <c r="C119" t="s">
        <v>169</v>
      </c>
      <c r="D119">
        <v>70</v>
      </c>
      <c r="E119" t="str">
        <f t="shared" si="1"/>
        <v>Senior Adult</v>
      </c>
      <c r="F119" t="s">
        <v>31</v>
      </c>
      <c r="G119" s="1">
        <v>45003</v>
      </c>
      <c r="H119" s="1">
        <v>45207</v>
      </c>
      <c r="I119" s="6">
        <f>_xlfn.DAYS(H119,G119)</f>
        <v>204</v>
      </c>
      <c r="J119" t="s">
        <v>32</v>
      </c>
      <c r="K119">
        <v>119785</v>
      </c>
      <c r="L119" t="s">
        <v>19</v>
      </c>
      <c r="M119" t="s">
        <v>62</v>
      </c>
      <c r="N119">
        <v>169</v>
      </c>
      <c r="O119">
        <v>80</v>
      </c>
      <c r="P119">
        <v>39629318146</v>
      </c>
      <c r="Q119" t="s">
        <v>68</v>
      </c>
      <c r="R119" t="s">
        <v>41</v>
      </c>
    </row>
    <row r="120" spans="1:18" x14ac:dyDescent="0.25">
      <c r="A120">
        <v>119</v>
      </c>
      <c r="B120" t="s">
        <v>66</v>
      </c>
      <c r="C120" t="s">
        <v>170</v>
      </c>
      <c r="D120">
        <v>13</v>
      </c>
      <c r="E120" t="str">
        <f t="shared" si="1"/>
        <v>Teenager</v>
      </c>
      <c r="F120" t="s">
        <v>17</v>
      </c>
      <c r="G120" s="1">
        <v>44977</v>
      </c>
      <c r="H120" s="1">
        <v>45266</v>
      </c>
      <c r="I120" s="6">
        <f>_xlfn.DAYS(H120,G120)</f>
        <v>289</v>
      </c>
      <c r="J120" t="s">
        <v>18</v>
      </c>
      <c r="K120">
        <v>185551</v>
      </c>
      <c r="L120" t="s">
        <v>26</v>
      </c>
      <c r="M120" t="s">
        <v>62</v>
      </c>
      <c r="N120">
        <v>173</v>
      </c>
      <c r="O120">
        <v>98</v>
      </c>
      <c r="P120">
        <v>36225527658</v>
      </c>
      <c r="Q120" t="s">
        <v>68</v>
      </c>
      <c r="R120" t="s">
        <v>41</v>
      </c>
    </row>
    <row r="121" spans="1:18" x14ac:dyDescent="0.25">
      <c r="A121">
        <v>120</v>
      </c>
      <c r="B121" t="s">
        <v>86</v>
      </c>
      <c r="C121" t="s">
        <v>171</v>
      </c>
      <c r="D121">
        <v>34</v>
      </c>
      <c r="E121" t="str">
        <f t="shared" si="1"/>
        <v>Middle-Aged Adults</v>
      </c>
      <c r="F121" t="s">
        <v>31</v>
      </c>
      <c r="G121" s="1">
        <v>45142</v>
      </c>
      <c r="H121" s="1">
        <v>45219</v>
      </c>
      <c r="I121" s="6">
        <f>_xlfn.DAYS(G121,H121)</f>
        <v>-77</v>
      </c>
      <c r="J121" t="s">
        <v>25</v>
      </c>
      <c r="K121">
        <v>290878</v>
      </c>
      <c r="L121" t="s">
        <v>19</v>
      </c>
      <c r="M121" t="s">
        <v>37</v>
      </c>
      <c r="N121">
        <v>170</v>
      </c>
      <c r="O121">
        <v>107</v>
      </c>
      <c r="P121">
        <v>34540118064</v>
      </c>
      <c r="Q121" t="s">
        <v>68</v>
      </c>
      <c r="R121" t="s">
        <v>41</v>
      </c>
    </row>
    <row r="122" spans="1:18" hidden="1" x14ac:dyDescent="0.25">
      <c r="A122">
        <v>121</v>
      </c>
      <c r="B122" t="s">
        <v>60</v>
      </c>
      <c r="C122" t="s">
        <v>117</v>
      </c>
      <c r="D122">
        <v>88</v>
      </c>
      <c r="E122" t="str">
        <f t="shared" si="1"/>
        <v>Senior Adult</v>
      </c>
      <c r="F122" t="s">
        <v>31</v>
      </c>
      <c r="G122" s="1">
        <v>45006</v>
      </c>
      <c r="H122" s="1">
        <v>45203</v>
      </c>
      <c r="I122" s="2">
        <f>_xlfn.DAYS(G122,H122)</f>
        <v>-197</v>
      </c>
      <c r="J122" t="s">
        <v>18</v>
      </c>
      <c r="K122">
        <v>204006</v>
      </c>
      <c r="L122" t="s">
        <v>19</v>
      </c>
      <c r="M122" t="s">
        <v>82</v>
      </c>
      <c r="N122">
        <v>188</v>
      </c>
      <c r="O122">
        <v>81</v>
      </c>
      <c r="P122">
        <v>32073651955</v>
      </c>
      <c r="Q122" t="s">
        <v>21</v>
      </c>
      <c r="R122" t="s">
        <v>28</v>
      </c>
    </row>
    <row r="123" spans="1:18" hidden="1" x14ac:dyDescent="0.25">
      <c r="A123">
        <v>122</v>
      </c>
      <c r="B123" t="s">
        <v>66</v>
      </c>
      <c r="C123" t="s">
        <v>172</v>
      </c>
      <c r="D123">
        <v>63</v>
      </c>
      <c r="E123" t="str">
        <f t="shared" si="1"/>
        <v>Senior Adult</v>
      </c>
      <c r="F123" t="s">
        <v>17</v>
      </c>
      <c r="G123" s="1">
        <v>45101</v>
      </c>
      <c r="H123" s="1">
        <v>45233</v>
      </c>
      <c r="I123" s="2">
        <f>_xlfn.DAYS(H123,G123)</f>
        <v>132</v>
      </c>
      <c r="J123" t="s">
        <v>47</v>
      </c>
      <c r="K123">
        <v>276459</v>
      </c>
      <c r="L123" t="s">
        <v>19</v>
      </c>
      <c r="M123" t="s">
        <v>20</v>
      </c>
      <c r="N123">
        <v>175</v>
      </c>
      <c r="O123">
        <v>62</v>
      </c>
      <c r="P123">
        <v>38228300043</v>
      </c>
      <c r="Q123" t="s">
        <v>34</v>
      </c>
      <c r="R123" t="s">
        <v>38</v>
      </c>
    </row>
    <row r="124" spans="1:18" hidden="1" x14ac:dyDescent="0.25">
      <c r="A124">
        <v>123</v>
      </c>
      <c r="B124" t="s">
        <v>86</v>
      </c>
      <c r="C124" t="s">
        <v>173</v>
      </c>
      <c r="D124">
        <v>53</v>
      </c>
      <c r="E124" t="str">
        <f t="shared" si="1"/>
        <v>Senior Adult</v>
      </c>
      <c r="F124" t="s">
        <v>17</v>
      </c>
      <c r="G124" s="1">
        <v>45062</v>
      </c>
      <c r="H124" s="1">
        <v>45162</v>
      </c>
      <c r="I124" s="2">
        <f>_xlfn.DAYS(G124,H124)</f>
        <v>-100</v>
      </c>
      <c r="J124" t="s">
        <v>32</v>
      </c>
      <c r="K124">
        <v>353778</v>
      </c>
      <c r="L124" t="s">
        <v>26</v>
      </c>
      <c r="M124" t="s">
        <v>37</v>
      </c>
      <c r="N124">
        <v>150</v>
      </c>
      <c r="O124">
        <v>96</v>
      </c>
      <c r="P124">
        <v>34057552237</v>
      </c>
      <c r="Q124" t="s">
        <v>52</v>
      </c>
      <c r="R124" t="s">
        <v>28</v>
      </c>
    </row>
    <row r="125" spans="1:18" hidden="1" x14ac:dyDescent="0.25">
      <c r="A125">
        <v>124</v>
      </c>
      <c r="B125" t="s">
        <v>55</v>
      </c>
      <c r="C125" t="s">
        <v>174</v>
      </c>
      <c r="D125">
        <v>66</v>
      </c>
      <c r="E125" t="str">
        <f t="shared" si="1"/>
        <v>Senior Adult</v>
      </c>
      <c r="F125" t="s">
        <v>31</v>
      </c>
      <c r="G125" s="1">
        <v>44983</v>
      </c>
      <c r="H125" s="1">
        <v>45025</v>
      </c>
      <c r="I125" s="2">
        <f>_xlfn.DAYS(H125,G125)</f>
        <v>42</v>
      </c>
      <c r="J125" t="s">
        <v>44</v>
      </c>
      <c r="K125">
        <v>138442</v>
      </c>
      <c r="L125" t="s">
        <v>19</v>
      </c>
      <c r="M125" t="s">
        <v>40</v>
      </c>
      <c r="N125">
        <v>140</v>
      </c>
      <c r="O125">
        <v>78</v>
      </c>
      <c r="P125">
        <v>31372243428</v>
      </c>
      <c r="Q125" t="s">
        <v>34</v>
      </c>
      <c r="R125" t="s">
        <v>38</v>
      </c>
    </row>
    <row r="126" spans="1:18" hidden="1" x14ac:dyDescent="0.25">
      <c r="A126">
        <v>125</v>
      </c>
      <c r="B126" t="s">
        <v>69</v>
      </c>
      <c r="C126" t="s">
        <v>175</v>
      </c>
      <c r="D126">
        <v>96</v>
      </c>
      <c r="E126" t="str">
        <f t="shared" si="1"/>
        <v>Senior Adult</v>
      </c>
      <c r="F126" t="s">
        <v>17</v>
      </c>
      <c r="G126" s="1">
        <v>45000</v>
      </c>
      <c r="H126" s="1">
        <v>45154</v>
      </c>
      <c r="I126" s="2">
        <f>_xlfn.DAYS(H126,G126)</f>
        <v>154</v>
      </c>
      <c r="J126" t="s">
        <v>44</v>
      </c>
      <c r="K126">
        <v>57314</v>
      </c>
      <c r="L126" t="s">
        <v>19</v>
      </c>
      <c r="M126" t="s">
        <v>40</v>
      </c>
      <c r="N126">
        <v>188</v>
      </c>
      <c r="O126">
        <v>83</v>
      </c>
      <c r="P126">
        <v>35661682573</v>
      </c>
      <c r="Q126" t="s">
        <v>21</v>
      </c>
      <c r="R126" t="s">
        <v>22</v>
      </c>
    </row>
    <row r="127" spans="1:18" hidden="1" x14ac:dyDescent="0.25">
      <c r="A127">
        <v>126</v>
      </c>
      <c r="B127" t="s">
        <v>23</v>
      </c>
      <c r="C127" t="s">
        <v>176</v>
      </c>
      <c r="D127">
        <v>53</v>
      </c>
      <c r="E127" t="str">
        <f t="shared" si="1"/>
        <v>Senior Adult</v>
      </c>
      <c r="F127" t="s">
        <v>17</v>
      </c>
      <c r="G127" s="1">
        <v>44939</v>
      </c>
      <c r="H127" s="1">
        <v>44947</v>
      </c>
      <c r="I127" s="2">
        <f>_xlfn.DAYS(H127,G127)</f>
        <v>8</v>
      </c>
      <c r="J127" t="s">
        <v>25</v>
      </c>
      <c r="K127">
        <v>110776</v>
      </c>
      <c r="L127" t="s">
        <v>26</v>
      </c>
      <c r="M127" t="s">
        <v>20</v>
      </c>
      <c r="N127">
        <v>183</v>
      </c>
      <c r="O127">
        <v>67</v>
      </c>
      <c r="P127">
        <v>39427017456</v>
      </c>
      <c r="Q127" t="s">
        <v>27</v>
      </c>
      <c r="R127" t="s">
        <v>28</v>
      </c>
    </row>
    <row r="128" spans="1:18" x14ac:dyDescent="0.25">
      <c r="A128">
        <v>127</v>
      </c>
      <c r="B128" t="s">
        <v>53</v>
      </c>
      <c r="C128" t="s">
        <v>177</v>
      </c>
      <c r="D128">
        <v>51</v>
      </c>
      <c r="E128" t="str">
        <f t="shared" si="1"/>
        <v>Senior Adult</v>
      </c>
      <c r="F128" t="s">
        <v>31</v>
      </c>
      <c r="G128" s="1">
        <v>44972</v>
      </c>
      <c r="H128" s="1">
        <v>45050</v>
      </c>
      <c r="I128" s="6">
        <f>_xlfn.DAYS(G128,H128)</f>
        <v>-78</v>
      </c>
      <c r="J128" t="s">
        <v>18</v>
      </c>
      <c r="K128">
        <v>177210</v>
      </c>
      <c r="L128" t="s">
        <v>26</v>
      </c>
      <c r="M128" t="s">
        <v>20</v>
      </c>
      <c r="N128">
        <v>189</v>
      </c>
      <c r="O128">
        <v>79</v>
      </c>
      <c r="P128">
        <v>38919106918</v>
      </c>
      <c r="Q128" t="s">
        <v>68</v>
      </c>
      <c r="R128" t="s">
        <v>41</v>
      </c>
    </row>
    <row r="129" spans="1:18" hidden="1" x14ac:dyDescent="0.25">
      <c r="A129">
        <v>128</v>
      </c>
      <c r="B129" t="s">
        <v>55</v>
      </c>
      <c r="C129" t="s">
        <v>178</v>
      </c>
      <c r="D129">
        <v>41</v>
      </c>
      <c r="E129" t="str">
        <f t="shared" si="1"/>
        <v>Middle-Aged Adults</v>
      </c>
      <c r="F129" t="s">
        <v>31</v>
      </c>
      <c r="G129" s="1">
        <v>45000</v>
      </c>
      <c r="H129" s="1">
        <v>45165</v>
      </c>
      <c r="I129" s="2">
        <f>_xlfn.DAYS(H129,G129)</f>
        <v>165</v>
      </c>
      <c r="J129" t="s">
        <v>25</v>
      </c>
      <c r="K129">
        <v>77645</v>
      </c>
      <c r="L129" t="s">
        <v>26</v>
      </c>
      <c r="M129" t="s">
        <v>62</v>
      </c>
      <c r="N129">
        <v>154</v>
      </c>
      <c r="O129">
        <v>69</v>
      </c>
      <c r="P129">
        <v>39609005963</v>
      </c>
      <c r="Q129" t="s">
        <v>21</v>
      </c>
      <c r="R129" t="s">
        <v>22</v>
      </c>
    </row>
    <row r="130" spans="1:18" x14ac:dyDescent="0.25">
      <c r="A130">
        <v>129</v>
      </c>
      <c r="B130" t="s">
        <v>53</v>
      </c>
      <c r="C130" t="s">
        <v>179</v>
      </c>
      <c r="D130">
        <v>28</v>
      </c>
      <c r="E130" t="str">
        <f t="shared" ref="E130:E193" si="2">IF(D130&lt;=12,"Child",IF(D130&lt;=18,"Teenager",IF(D130&lt;=30,"Young Adult",IF(D130&lt;=45,"Middle-Aged Adults",IF(D130&gt;45,"Senior Adult")))))</f>
        <v>Young Adult</v>
      </c>
      <c r="F130" t="s">
        <v>31</v>
      </c>
      <c r="G130" s="1">
        <v>45008</v>
      </c>
      <c r="H130" s="1">
        <v>45232</v>
      </c>
      <c r="I130" s="6">
        <f>_xlfn.DAYS(H130,G130)</f>
        <v>224</v>
      </c>
      <c r="J130" t="s">
        <v>18</v>
      </c>
      <c r="K130">
        <v>333930</v>
      </c>
      <c r="L130" t="s">
        <v>19</v>
      </c>
      <c r="M130" t="s">
        <v>45</v>
      </c>
      <c r="N130">
        <v>169</v>
      </c>
      <c r="O130">
        <v>56</v>
      </c>
      <c r="P130">
        <v>33931893509</v>
      </c>
      <c r="Q130" t="s">
        <v>68</v>
      </c>
      <c r="R130" t="s">
        <v>41</v>
      </c>
    </row>
    <row r="131" spans="1:18" x14ac:dyDescent="0.25">
      <c r="A131">
        <v>130</v>
      </c>
      <c r="B131" t="s">
        <v>64</v>
      </c>
      <c r="C131" t="s">
        <v>180</v>
      </c>
      <c r="D131">
        <v>44</v>
      </c>
      <c r="E131" t="str">
        <f t="shared" si="2"/>
        <v>Middle-Aged Adults</v>
      </c>
      <c r="F131" t="s">
        <v>31</v>
      </c>
      <c r="G131" s="1">
        <v>45182</v>
      </c>
      <c r="H131" s="1">
        <v>45280</v>
      </c>
      <c r="I131" s="6">
        <f>_xlfn.DAYS(H131,G131)</f>
        <v>98</v>
      </c>
      <c r="J131" t="s">
        <v>32</v>
      </c>
      <c r="K131">
        <v>29417</v>
      </c>
      <c r="L131" t="s">
        <v>19</v>
      </c>
      <c r="M131" t="s">
        <v>62</v>
      </c>
      <c r="N131">
        <v>193</v>
      </c>
      <c r="O131">
        <v>90</v>
      </c>
      <c r="P131">
        <v>39259032505</v>
      </c>
      <c r="Q131" t="s">
        <v>68</v>
      </c>
      <c r="R131" t="s">
        <v>41</v>
      </c>
    </row>
    <row r="132" spans="1:18" hidden="1" x14ac:dyDescent="0.25">
      <c r="A132">
        <v>131</v>
      </c>
      <c r="B132" t="s">
        <v>66</v>
      </c>
      <c r="C132" t="s">
        <v>181</v>
      </c>
      <c r="D132">
        <v>31</v>
      </c>
      <c r="E132" t="str">
        <f t="shared" si="2"/>
        <v>Middle-Aged Adults</v>
      </c>
      <c r="F132" t="s">
        <v>31</v>
      </c>
      <c r="G132" s="1">
        <v>44978</v>
      </c>
      <c r="H132" s="1">
        <v>45148</v>
      </c>
      <c r="I132" s="2">
        <f>_xlfn.DAYS(G132,H132)</f>
        <v>-170</v>
      </c>
      <c r="J132" t="s">
        <v>47</v>
      </c>
      <c r="K132">
        <v>301313</v>
      </c>
      <c r="L132" t="s">
        <v>26</v>
      </c>
      <c r="M132" t="s">
        <v>37</v>
      </c>
      <c r="N132">
        <v>151</v>
      </c>
      <c r="O132">
        <v>119</v>
      </c>
      <c r="P132">
        <v>35928064859</v>
      </c>
      <c r="Q132" t="s">
        <v>34</v>
      </c>
      <c r="R132" t="s">
        <v>38</v>
      </c>
    </row>
    <row r="133" spans="1:18" hidden="1" x14ac:dyDescent="0.25">
      <c r="A133">
        <v>132</v>
      </c>
      <c r="B133" t="s">
        <v>15</v>
      </c>
      <c r="C133" t="s">
        <v>182</v>
      </c>
      <c r="D133">
        <v>20</v>
      </c>
      <c r="E133" t="str">
        <f t="shared" si="2"/>
        <v>Young Adult</v>
      </c>
      <c r="F133" t="s">
        <v>31</v>
      </c>
      <c r="G133" s="1">
        <v>45131</v>
      </c>
      <c r="H133" s="1">
        <v>45141</v>
      </c>
      <c r="I133" s="2">
        <f>_xlfn.DAYS(G133,H133)</f>
        <v>-10</v>
      </c>
      <c r="J133" t="s">
        <v>32</v>
      </c>
      <c r="K133">
        <v>485095</v>
      </c>
      <c r="L133" t="s">
        <v>26</v>
      </c>
      <c r="M133" t="s">
        <v>62</v>
      </c>
      <c r="N133">
        <v>198</v>
      </c>
      <c r="O133">
        <v>41</v>
      </c>
      <c r="P133">
        <v>33489060324</v>
      </c>
      <c r="Q133" t="s">
        <v>27</v>
      </c>
      <c r="R133" t="s">
        <v>28</v>
      </c>
    </row>
    <row r="134" spans="1:18" hidden="1" x14ac:dyDescent="0.25">
      <c r="A134">
        <v>133</v>
      </c>
      <c r="B134" t="s">
        <v>15</v>
      </c>
      <c r="C134" t="s">
        <v>183</v>
      </c>
      <c r="D134">
        <v>100</v>
      </c>
      <c r="E134" t="str">
        <f t="shared" si="2"/>
        <v>Senior Adult</v>
      </c>
      <c r="F134" t="s">
        <v>31</v>
      </c>
      <c r="G134" s="1">
        <v>45094</v>
      </c>
      <c r="H134" s="1">
        <v>45215</v>
      </c>
      <c r="I134" s="2">
        <f>_xlfn.DAYS(G134,H134)</f>
        <v>-121</v>
      </c>
      <c r="J134" t="s">
        <v>36</v>
      </c>
      <c r="K134">
        <v>224871</v>
      </c>
      <c r="L134" t="s">
        <v>19</v>
      </c>
      <c r="M134" t="s">
        <v>37</v>
      </c>
      <c r="N134">
        <v>193</v>
      </c>
      <c r="O134">
        <v>48</v>
      </c>
      <c r="P134">
        <v>37022192344</v>
      </c>
      <c r="Q134" t="s">
        <v>34</v>
      </c>
      <c r="R134" t="s">
        <v>38</v>
      </c>
    </row>
    <row r="135" spans="1:18" hidden="1" x14ac:dyDescent="0.25">
      <c r="A135">
        <v>134</v>
      </c>
      <c r="B135" t="s">
        <v>53</v>
      </c>
      <c r="C135" t="s">
        <v>121</v>
      </c>
      <c r="D135">
        <v>32</v>
      </c>
      <c r="E135" t="str">
        <f t="shared" si="2"/>
        <v>Middle-Aged Adults</v>
      </c>
      <c r="F135" t="s">
        <v>31</v>
      </c>
      <c r="G135" s="1">
        <v>44938</v>
      </c>
      <c r="H135" s="1">
        <v>45021</v>
      </c>
      <c r="I135" s="2">
        <f>_xlfn.DAYS(H135,G135)</f>
        <v>83</v>
      </c>
      <c r="J135" t="s">
        <v>32</v>
      </c>
      <c r="K135">
        <v>152692</v>
      </c>
      <c r="L135" t="s">
        <v>19</v>
      </c>
      <c r="M135" t="s">
        <v>20</v>
      </c>
      <c r="N135">
        <v>150</v>
      </c>
      <c r="O135">
        <v>40</v>
      </c>
      <c r="P135">
        <v>38548211583</v>
      </c>
      <c r="Q135" t="s">
        <v>34</v>
      </c>
      <c r="R135" t="s">
        <v>38</v>
      </c>
    </row>
    <row r="136" spans="1:18" x14ac:dyDescent="0.25">
      <c r="A136">
        <v>135</v>
      </c>
      <c r="B136" t="s">
        <v>15</v>
      </c>
      <c r="C136" t="s">
        <v>184</v>
      </c>
      <c r="D136">
        <v>89</v>
      </c>
      <c r="E136" t="str">
        <f t="shared" si="2"/>
        <v>Senior Adult</v>
      </c>
      <c r="F136" t="s">
        <v>31</v>
      </c>
      <c r="G136" s="1">
        <v>44937</v>
      </c>
      <c r="H136" s="1">
        <v>45064</v>
      </c>
      <c r="I136" s="6">
        <f>_xlfn.DAYS(H136,G136)</f>
        <v>127</v>
      </c>
      <c r="J136" t="s">
        <v>44</v>
      </c>
      <c r="K136">
        <v>155455</v>
      </c>
      <c r="L136" t="s">
        <v>19</v>
      </c>
      <c r="M136" t="s">
        <v>45</v>
      </c>
      <c r="N136">
        <v>179</v>
      </c>
      <c r="O136">
        <v>47</v>
      </c>
      <c r="P136">
        <v>32123992391</v>
      </c>
      <c r="Q136" t="s">
        <v>68</v>
      </c>
      <c r="R136" t="s">
        <v>41</v>
      </c>
    </row>
    <row r="137" spans="1:18" hidden="1" x14ac:dyDescent="0.25">
      <c r="A137">
        <v>136</v>
      </c>
      <c r="B137" t="s">
        <v>55</v>
      </c>
      <c r="C137" t="s">
        <v>127</v>
      </c>
      <c r="D137">
        <v>72</v>
      </c>
      <c r="E137" t="str">
        <f t="shared" si="2"/>
        <v>Senior Adult</v>
      </c>
      <c r="F137" t="s">
        <v>17</v>
      </c>
      <c r="G137" s="1">
        <v>45043</v>
      </c>
      <c r="H137" s="1">
        <v>45204</v>
      </c>
      <c r="I137" s="2">
        <f>_xlfn.DAYS(H137,G137)</f>
        <v>161</v>
      </c>
      <c r="J137" t="s">
        <v>47</v>
      </c>
      <c r="K137">
        <v>33555</v>
      </c>
      <c r="L137" t="s">
        <v>26</v>
      </c>
      <c r="M137" t="s">
        <v>37</v>
      </c>
      <c r="N137">
        <v>178</v>
      </c>
      <c r="O137">
        <v>96</v>
      </c>
      <c r="P137">
        <v>36182880415</v>
      </c>
      <c r="Q137" t="s">
        <v>48</v>
      </c>
      <c r="R137" t="s">
        <v>28</v>
      </c>
    </row>
    <row r="138" spans="1:18" hidden="1" x14ac:dyDescent="0.25">
      <c r="A138">
        <v>137</v>
      </c>
      <c r="B138" t="s">
        <v>60</v>
      </c>
      <c r="C138" t="s">
        <v>171</v>
      </c>
      <c r="D138">
        <v>62</v>
      </c>
      <c r="E138" t="str">
        <f t="shared" si="2"/>
        <v>Senior Adult</v>
      </c>
      <c r="F138" t="s">
        <v>17</v>
      </c>
      <c r="G138" s="1">
        <v>44997</v>
      </c>
      <c r="H138" s="1">
        <v>45177</v>
      </c>
      <c r="I138" s="2">
        <f>_xlfn.DAYS(G138,H138)</f>
        <v>-180</v>
      </c>
      <c r="J138" t="s">
        <v>32</v>
      </c>
      <c r="K138">
        <v>7722</v>
      </c>
      <c r="L138" t="s">
        <v>26</v>
      </c>
      <c r="M138" t="s">
        <v>37</v>
      </c>
      <c r="N138">
        <v>158</v>
      </c>
      <c r="O138">
        <v>113</v>
      </c>
      <c r="P138">
        <v>35598447045</v>
      </c>
      <c r="Q138" t="s">
        <v>34</v>
      </c>
      <c r="R138" t="s">
        <v>38</v>
      </c>
    </row>
    <row r="139" spans="1:18" hidden="1" x14ac:dyDescent="0.25">
      <c r="A139">
        <v>138</v>
      </c>
      <c r="B139" t="s">
        <v>78</v>
      </c>
      <c r="C139" t="s">
        <v>185</v>
      </c>
      <c r="D139">
        <v>13</v>
      </c>
      <c r="E139" t="str">
        <f t="shared" si="2"/>
        <v>Teenager</v>
      </c>
      <c r="F139" t="s">
        <v>31</v>
      </c>
      <c r="G139" s="1">
        <v>45254</v>
      </c>
      <c r="H139" s="1">
        <v>45284</v>
      </c>
      <c r="I139" s="2">
        <f>_xlfn.DAYS(H139,G139)</f>
        <v>30</v>
      </c>
      <c r="J139" t="s">
        <v>47</v>
      </c>
      <c r="K139">
        <v>206025</v>
      </c>
      <c r="L139" t="s">
        <v>19</v>
      </c>
      <c r="M139" t="s">
        <v>33</v>
      </c>
      <c r="N139">
        <v>150</v>
      </c>
      <c r="O139">
        <v>41</v>
      </c>
      <c r="P139">
        <v>38687692342</v>
      </c>
      <c r="Q139" t="s">
        <v>63</v>
      </c>
      <c r="R139" t="s">
        <v>28</v>
      </c>
    </row>
    <row r="140" spans="1:18" hidden="1" x14ac:dyDescent="0.25">
      <c r="A140">
        <v>139</v>
      </c>
      <c r="B140" t="s">
        <v>23</v>
      </c>
      <c r="C140" t="s">
        <v>186</v>
      </c>
      <c r="D140">
        <v>60</v>
      </c>
      <c r="E140" t="str">
        <f t="shared" si="2"/>
        <v>Senior Adult</v>
      </c>
      <c r="F140" t="s">
        <v>17</v>
      </c>
      <c r="G140" s="1">
        <v>45008</v>
      </c>
      <c r="H140" s="1">
        <v>45158</v>
      </c>
      <c r="I140" s="2">
        <f>_xlfn.DAYS(G140,H140)</f>
        <v>-150</v>
      </c>
      <c r="J140" t="s">
        <v>25</v>
      </c>
      <c r="K140">
        <v>124140</v>
      </c>
      <c r="L140" t="s">
        <v>19</v>
      </c>
      <c r="M140" t="s">
        <v>82</v>
      </c>
      <c r="N140">
        <v>159</v>
      </c>
      <c r="O140">
        <v>53</v>
      </c>
      <c r="P140">
        <v>39262721185</v>
      </c>
      <c r="Q140" t="s">
        <v>21</v>
      </c>
      <c r="R140" t="s">
        <v>28</v>
      </c>
    </row>
    <row r="141" spans="1:18" hidden="1" x14ac:dyDescent="0.25">
      <c r="A141">
        <v>140</v>
      </c>
      <c r="B141" t="s">
        <v>86</v>
      </c>
      <c r="C141" t="s">
        <v>187</v>
      </c>
      <c r="D141">
        <v>65</v>
      </c>
      <c r="E141" t="str">
        <f t="shared" si="2"/>
        <v>Senior Adult</v>
      </c>
      <c r="F141" t="s">
        <v>31</v>
      </c>
      <c r="G141" s="1">
        <v>44933</v>
      </c>
      <c r="H141" s="1">
        <v>45051</v>
      </c>
      <c r="I141" s="2">
        <f>_xlfn.DAYS(G141,H141)</f>
        <v>-118</v>
      </c>
      <c r="J141" t="s">
        <v>36</v>
      </c>
      <c r="K141">
        <v>496691</v>
      </c>
      <c r="L141" t="s">
        <v>19</v>
      </c>
      <c r="M141" t="s">
        <v>59</v>
      </c>
      <c r="N141">
        <v>152</v>
      </c>
      <c r="O141">
        <v>100</v>
      </c>
      <c r="P141">
        <v>31199843103</v>
      </c>
      <c r="Q141" t="s">
        <v>34</v>
      </c>
      <c r="R141" t="s">
        <v>38</v>
      </c>
    </row>
    <row r="142" spans="1:18" hidden="1" x14ac:dyDescent="0.25">
      <c r="A142">
        <v>141</v>
      </c>
      <c r="B142" t="s">
        <v>29</v>
      </c>
      <c r="C142" t="s">
        <v>188</v>
      </c>
      <c r="D142">
        <v>80</v>
      </c>
      <c r="E142" t="str">
        <f t="shared" si="2"/>
        <v>Senior Adult</v>
      </c>
      <c r="F142" t="s">
        <v>17</v>
      </c>
      <c r="G142" s="1">
        <v>45094</v>
      </c>
      <c r="H142" s="1">
        <v>45134</v>
      </c>
      <c r="I142" s="2">
        <f>_xlfn.DAYS(G142,H142)</f>
        <v>-40</v>
      </c>
      <c r="J142" t="s">
        <v>47</v>
      </c>
      <c r="K142">
        <v>7861</v>
      </c>
      <c r="L142" t="s">
        <v>26</v>
      </c>
      <c r="M142" t="s">
        <v>59</v>
      </c>
      <c r="N142">
        <v>195</v>
      </c>
      <c r="O142">
        <v>49</v>
      </c>
      <c r="P142">
        <v>38988053622</v>
      </c>
      <c r="Q142" t="s">
        <v>34</v>
      </c>
      <c r="R142" t="s">
        <v>38</v>
      </c>
    </row>
    <row r="143" spans="1:18" hidden="1" x14ac:dyDescent="0.25">
      <c r="A143">
        <v>142</v>
      </c>
      <c r="B143" t="s">
        <v>69</v>
      </c>
      <c r="C143" t="s">
        <v>189</v>
      </c>
      <c r="D143">
        <v>73</v>
      </c>
      <c r="E143" t="str">
        <f t="shared" si="2"/>
        <v>Senior Adult</v>
      </c>
      <c r="F143" t="s">
        <v>31</v>
      </c>
      <c r="G143" s="1">
        <v>45008</v>
      </c>
      <c r="H143" s="1">
        <v>45257</v>
      </c>
      <c r="I143" s="2">
        <f>_xlfn.DAYS(H143,G143)</f>
        <v>249</v>
      </c>
      <c r="J143" t="s">
        <v>44</v>
      </c>
      <c r="K143">
        <v>200764</v>
      </c>
      <c r="L143" t="s">
        <v>26</v>
      </c>
      <c r="M143" t="s">
        <v>45</v>
      </c>
      <c r="N143">
        <v>175</v>
      </c>
      <c r="O143">
        <v>117</v>
      </c>
      <c r="P143">
        <v>31058853559</v>
      </c>
      <c r="Q143" t="s">
        <v>34</v>
      </c>
      <c r="R143" t="s">
        <v>38</v>
      </c>
    </row>
    <row r="144" spans="1:18" x14ac:dyDescent="0.25">
      <c r="A144">
        <v>143</v>
      </c>
      <c r="B144" t="s">
        <v>88</v>
      </c>
      <c r="C144" t="s">
        <v>190</v>
      </c>
      <c r="D144">
        <v>21</v>
      </c>
      <c r="E144" t="str">
        <f t="shared" si="2"/>
        <v>Young Adult</v>
      </c>
      <c r="F144" t="s">
        <v>17</v>
      </c>
      <c r="G144" s="1">
        <v>45023</v>
      </c>
      <c r="H144" s="1">
        <v>45037</v>
      </c>
      <c r="I144" s="6">
        <f>_xlfn.DAYS(G144,H144)</f>
        <v>-14</v>
      </c>
      <c r="J144" t="s">
        <v>36</v>
      </c>
      <c r="K144">
        <v>127691</v>
      </c>
      <c r="L144" t="s">
        <v>26</v>
      </c>
      <c r="M144" t="s">
        <v>59</v>
      </c>
      <c r="N144">
        <v>173</v>
      </c>
      <c r="O144">
        <v>116</v>
      </c>
      <c r="P144">
        <v>34883847461</v>
      </c>
      <c r="Q144" t="s">
        <v>68</v>
      </c>
      <c r="R144" t="s">
        <v>41</v>
      </c>
    </row>
    <row r="145" spans="1:18" x14ac:dyDescent="0.25">
      <c r="A145">
        <v>144</v>
      </c>
      <c r="B145" t="s">
        <v>53</v>
      </c>
      <c r="C145" t="s">
        <v>191</v>
      </c>
      <c r="D145">
        <v>47</v>
      </c>
      <c r="E145" t="str">
        <f t="shared" si="2"/>
        <v>Senior Adult</v>
      </c>
      <c r="F145" t="s">
        <v>31</v>
      </c>
      <c r="G145" s="1">
        <v>45060</v>
      </c>
      <c r="H145" s="1">
        <v>45121</v>
      </c>
      <c r="I145" s="6">
        <f>_xlfn.DAYS(H145,G145)</f>
        <v>61</v>
      </c>
      <c r="J145" t="s">
        <v>32</v>
      </c>
      <c r="K145">
        <v>446163</v>
      </c>
      <c r="L145" t="s">
        <v>19</v>
      </c>
      <c r="M145" t="s">
        <v>33</v>
      </c>
      <c r="N145">
        <v>183</v>
      </c>
      <c r="O145">
        <v>64</v>
      </c>
      <c r="P145">
        <v>35043312851</v>
      </c>
      <c r="Q145" t="s">
        <v>68</v>
      </c>
      <c r="R145" t="s">
        <v>41</v>
      </c>
    </row>
    <row r="146" spans="1:18" hidden="1" x14ac:dyDescent="0.25">
      <c r="A146">
        <v>145</v>
      </c>
      <c r="B146" t="s">
        <v>69</v>
      </c>
      <c r="C146" t="s">
        <v>192</v>
      </c>
      <c r="D146">
        <v>56</v>
      </c>
      <c r="E146" t="str">
        <f t="shared" si="2"/>
        <v>Senior Adult</v>
      </c>
      <c r="F146" t="s">
        <v>17</v>
      </c>
      <c r="G146" s="1">
        <v>45027</v>
      </c>
      <c r="H146" s="1">
        <v>45257</v>
      </c>
      <c r="I146" s="2">
        <f>_xlfn.DAYS(G146,H146)</f>
        <v>-230</v>
      </c>
      <c r="J146" t="s">
        <v>25</v>
      </c>
      <c r="K146">
        <v>179150</v>
      </c>
      <c r="L146" t="s">
        <v>26</v>
      </c>
      <c r="M146" t="s">
        <v>59</v>
      </c>
      <c r="N146">
        <v>153</v>
      </c>
      <c r="O146">
        <v>65</v>
      </c>
      <c r="P146">
        <v>31724550240</v>
      </c>
      <c r="Q146" t="s">
        <v>34</v>
      </c>
      <c r="R146" t="s">
        <v>38</v>
      </c>
    </row>
    <row r="147" spans="1:18" hidden="1" x14ac:dyDescent="0.25">
      <c r="A147">
        <v>146</v>
      </c>
      <c r="B147" t="s">
        <v>78</v>
      </c>
      <c r="C147" t="s">
        <v>193</v>
      </c>
      <c r="D147">
        <v>90</v>
      </c>
      <c r="E147" t="str">
        <f t="shared" si="2"/>
        <v>Senior Adult</v>
      </c>
      <c r="F147" t="s">
        <v>17</v>
      </c>
      <c r="G147" s="1">
        <v>44984</v>
      </c>
      <c r="H147" s="1">
        <v>45024</v>
      </c>
      <c r="I147" s="2">
        <f>_xlfn.DAYS(G147,H147)</f>
        <v>-40</v>
      </c>
      <c r="J147" t="s">
        <v>36</v>
      </c>
      <c r="K147">
        <v>392416</v>
      </c>
      <c r="L147" t="s">
        <v>19</v>
      </c>
      <c r="M147" t="s">
        <v>33</v>
      </c>
      <c r="N147">
        <v>194</v>
      </c>
      <c r="O147">
        <v>100</v>
      </c>
      <c r="P147">
        <v>35635567564</v>
      </c>
      <c r="Q147" t="s">
        <v>34</v>
      </c>
      <c r="R147" t="s">
        <v>38</v>
      </c>
    </row>
    <row r="148" spans="1:18" x14ac:dyDescent="0.25">
      <c r="A148">
        <v>147</v>
      </c>
      <c r="B148" t="s">
        <v>66</v>
      </c>
      <c r="C148" t="s">
        <v>194</v>
      </c>
      <c r="D148">
        <v>85</v>
      </c>
      <c r="E148" t="str">
        <f t="shared" si="2"/>
        <v>Senior Adult</v>
      </c>
      <c r="F148" t="s">
        <v>17</v>
      </c>
      <c r="G148" s="1">
        <v>45150</v>
      </c>
      <c r="H148" s="1">
        <v>45280</v>
      </c>
      <c r="I148" s="6">
        <f>_xlfn.DAYS(G148,H148)</f>
        <v>-130</v>
      </c>
      <c r="J148" t="s">
        <v>47</v>
      </c>
      <c r="K148">
        <v>196821</v>
      </c>
      <c r="L148" t="s">
        <v>19</v>
      </c>
      <c r="M148" t="s">
        <v>59</v>
      </c>
      <c r="N148">
        <v>200</v>
      </c>
      <c r="O148">
        <v>89</v>
      </c>
      <c r="P148">
        <v>34598024883</v>
      </c>
      <c r="Q148" t="s">
        <v>68</v>
      </c>
      <c r="R148" t="s">
        <v>41</v>
      </c>
    </row>
    <row r="149" spans="1:18" hidden="1" x14ac:dyDescent="0.25">
      <c r="A149">
        <v>148</v>
      </c>
      <c r="B149" t="s">
        <v>53</v>
      </c>
      <c r="C149" t="s">
        <v>170</v>
      </c>
      <c r="D149">
        <v>88</v>
      </c>
      <c r="E149" t="str">
        <f t="shared" si="2"/>
        <v>Senior Adult</v>
      </c>
      <c r="F149" t="s">
        <v>31</v>
      </c>
      <c r="G149" s="1">
        <v>45040</v>
      </c>
      <c r="H149" s="1">
        <v>45113</v>
      </c>
      <c r="I149" s="2">
        <f>_xlfn.DAYS(G149,H149)</f>
        <v>-73</v>
      </c>
      <c r="J149" t="s">
        <v>47</v>
      </c>
      <c r="K149">
        <v>252718</v>
      </c>
      <c r="L149" t="s">
        <v>26</v>
      </c>
      <c r="M149" t="s">
        <v>20</v>
      </c>
      <c r="N149">
        <v>190</v>
      </c>
      <c r="O149">
        <v>45</v>
      </c>
      <c r="P149">
        <v>35407861673</v>
      </c>
      <c r="Q149" t="s">
        <v>34</v>
      </c>
      <c r="R149" t="s">
        <v>38</v>
      </c>
    </row>
    <row r="150" spans="1:18" hidden="1" x14ac:dyDescent="0.25">
      <c r="A150">
        <v>149</v>
      </c>
      <c r="B150" t="s">
        <v>42</v>
      </c>
      <c r="C150" t="s">
        <v>195</v>
      </c>
      <c r="D150">
        <v>94</v>
      </c>
      <c r="E150" t="str">
        <f t="shared" si="2"/>
        <v>Senior Adult</v>
      </c>
      <c r="F150" t="s">
        <v>31</v>
      </c>
      <c r="G150" s="1">
        <v>44970</v>
      </c>
      <c r="H150" s="1">
        <v>45283</v>
      </c>
      <c r="I150" s="2">
        <f>_xlfn.DAYS(H150,G150)</f>
        <v>313</v>
      </c>
      <c r="J150" t="s">
        <v>25</v>
      </c>
      <c r="K150">
        <v>329327</v>
      </c>
      <c r="L150" t="s">
        <v>26</v>
      </c>
      <c r="M150" t="s">
        <v>82</v>
      </c>
      <c r="N150">
        <v>150</v>
      </c>
      <c r="O150">
        <v>90</v>
      </c>
      <c r="P150">
        <v>35153228343</v>
      </c>
      <c r="Q150" t="s">
        <v>52</v>
      </c>
      <c r="R150" t="s">
        <v>28</v>
      </c>
    </row>
    <row r="151" spans="1:18" hidden="1" x14ac:dyDescent="0.25">
      <c r="A151">
        <v>150</v>
      </c>
      <c r="B151" t="s">
        <v>69</v>
      </c>
      <c r="C151" t="s">
        <v>196</v>
      </c>
      <c r="D151">
        <v>12</v>
      </c>
      <c r="E151" t="str">
        <f t="shared" si="2"/>
        <v>Child</v>
      </c>
      <c r="F151" t="s">
        <v>31</v>
      </c>
      <c r="G151" s="1">
        <v>44969</v>
      </c>
      <c r="H151" s="1">
        <v>45068</v>
      </c>
      <c r="I151" s="2">
        <f>_xlfn.DAYS(G151,H151)</f>
        <v>-99</v>
      </c>
      <c r="J151" t="s">
        <v>18</v>
      </c>
      <c r="K151">
        <v>55694</v>
      </c>
      <c r="L151" t="s">
        <v>19</v>
      </c>
      <c r="M151" t="s">
        <v>37</v>
      </c>
      <c r="N151">
        <v>147</v>
      </c>
      <c r="O151">
        <v>68</v>
      </c>
      <c r="P151">
        <v>33780971543</v>
      </c>
      <c r="Q151" t="s">
        <v>21</v>
      </c>
      <c r="R151" t="s">
        <v>22</v>
      </c>
    </row>
    <row r="152" spans="1:18" x14ac:dyDescent="0.25">
      <c r="A152">
        <v>151</v>
      </c>
      <c r="B152" t="s">
        <v>86</v>
      </c>
      <c r="C152" t="s">
        <v>197</v>
      </c>
      <c r="D152">
        <v>57</v>
      </c>
      <c r="E152" t="str">
        <f t="shared" si="2"/>
        <v>Senior Adult</v>
      </c>
      <c r="F152" t="s">
        <v>31</v>
      </c>
      <c r="G152" s="1">
        <v>45041</v>
      </c>
      <c r="H152" s="1">
        <v>45247</v>
      </c>
      <c r="I152" s="6">
        <f>_xlfn.DAYS(H152,G152)</f>
        <v>206</v>
      </c>
      <c r="J152" t="s">
        <v>36</v>
      </c>
      <c r="K152">
        <v>303521</v>
      </c>
      <c r="L152" t="s">
        <v>19</v>
      </c>
      <c r="M152" t="s">
        <v>59</v>
      </c>
      <c r="N152">
        <v>157</v>
      </c>
      <c r="O152">
        <v>41</v>
      </c>
      <c r="P152">
        <v>31681379716</v>
      </c>
      <c r="Q152" t="s">
        <v>68</v>
      </c>
      <c r="R152" t="s">
        <v>41</v>
      </c>
    </row>
    <row r="153" spans="1:18" hidden="1" x14ac:dyDescent="0.25">
      <c r="A153">
        <v>152</v>
      </c>
      <c r="B153" t="s">
        <v>15</v>
      </c>
      <c r="C153" t="s">
        <v>198</v>
      </c>
      <c r="D153">
        <v>96</v>
      </c>
      <c r="E153" t="str">
        <f t="shared" si="2"/>
        <v>Senior Adult</v>
      </c>
      <c r="F153" t="s">
        <v>17</v>
      </c>
      <c r="G153" s="1">
        <v>44983</v>
      </c>
      <c r="H153" s="1">
        <v>45139</v>
      </c>
      <c r="I153" s="2">
        <f>_xlfn.DAYS(G153,H153)</f>
        <v>-156</v>
      </c>
      <c r="J153" t="s">
        <v>36</v>
      </c>
      <c r="K153">
        <v>62633</v>
      </c>
      <c r="L153" t="s">
        <v>19</v>
      </c>
      <c r="M153" t="s">
        <v>62</v>
      </c>
      <c r="N153">
        <v>170</v>
      </c>
      <c r="O153">
        <v>67</v>
      </c>
      <c r="P153">
        <v>33415790914</v>
      </c>
      <c r="Q153" t="s">
        <v>48</v>
      </c>
      <c r="R153" t="s">
        <v>28</v>
      </c>
    </row>
    <row r="154" spans="1:18" hidden="1" x14ac:dyDescent="0.25">
      <c r="A154">
        <v>153</v>
      </c>
      <c r="B154" t="s">
        <v>50</v>
      </c>
      <c r="C154" t="s">
        <v>199</v>
      </c>
      <c r="D154">
        <v>94</v>
      </c>
      <c r="E154" t="str">
        <f t="shared" si="2"/>
        <v>Senior Adult</v>
      </c>
      <c r="F154" t="s">
        <v>31</v>
      </c>
      <c r="G154" s="1">
        <v>45126</v>
      </c>
      <c r="H154" s="1">
        <v>45146</v>
      </c>
      <c r="I154" s="2">
        <f>_xlfn.DAYS(G154,H154)</f>
        <v>-20</v>
      </c>
      <c r="J154" t="s">
        <v>32</v>
      </c>
      <c r="K154">
        <v>171443</v>
      </c>
      <c r="L154" t="s">
        <v>19</v>
      </c>
      <c r="M154" t="s">
        <v>45</v>
      </c>
      <c r="N154">
        <v>162</v>
      </c>
      <c r="O154">
        <v>47</v>
      </c>
      <c r="P154">
        <v>38514194552</v>
      </c>
      <c r="Q154" t="s">
        <v>21</v>
      </c>
      <c r="R154" t="s">
        <v>22</v>
      </c>
    </row>
    <row r="155" spans="1:18" hidden="1" x14ac:dyDescent="0.25">
      <c r="A155">
        <v>154</v>
      </c>
      <c r="B155" t="s">
        <v>53</v>
      </c>
      <c r="C155" t="s">
        <v>200</v>
      </c>
      <c r="D155">
        <v>70</v>
      </c>
      <c r="E155" t="str">
        <f t="shared" si="2"/>
        <v>Senior Adult</v>
      </c>
      <c r="F155" t="s">
        <v>31</v>
      </c>
      <c r="G155" s="1">
        <v>45126</v>
      </c>
      <c r="H155" s="1">
        <v>45207</v>
      </c>
      <c r="I155" s="2">
        <f>_xlfn.DAYS(G155,H155)</f>
        <v>-81</v>
      </c>
      <c r="J155" t="s">
        <v>32</v>
      </c>
      <c r="K155">
        <v>23910</v>
      </c>
      <c r="L155" t="s">
        <v>19</v>
      </c>
      <c r="M155" t="s">
        <v>37</v>
      </c>
      <c r="N155">
        <v>143</v>
      </c>
      <c r="O155">
        <v>59</v>
      </c>
      <c r="P155">
        <v>38142686890</v>
      </c>
      <c r="Q155" t="s">
        <v>34</v>
      </c>
      <c r="R155" t="s">
        <v>38</v>
      </c>
    </row>
    <row r="156" spans="1:18" hidden="1" x14ac:dyDescent="0.25">
      <c r="A156">
        <v>155</v>
      </c>
      <c r="B156" t="s">
        <v>55</v>
      </c>
      <c r="C156" t="s">
        <v>201</v>
      </c>
      <c r="D156">
        <v>43</v>
      </c>
      <c r="E156" t="str">
        <f t="shared" si="2"/>
        <v>Middle-Aged Adults</v>
      </c>
      <c r="F156" t="s">
        <v>31</v>
      </c>
      <c r="G156" s="1">
        <v>45008</v>
      </c>
      <c r="H156" s="1">
        <v>45139</v>
      </c>
      <c r="I156" s="2">
        <f>_xlfn.DAYS(H156,G156)</f>
        <v>131</v>
      </c>
      <c r="J156" t="s">
        <v>47</v>
      </c>
      <c r="K156">
        <v>150111</v>
      </c>
      <c r="L156" t="s">
        <v>19</v>
      </c>
      <c r="M156" t="s">
        <v>45</v>
      </c>
      <c r="N156">
        <v>198</v>
      </c>
      <c r="O156">
        <v>53</v>
      </c>
      <c r="P156">
        <v>36861585738</v>
      </c>
      <c r="Q156" t="s">
        <v>21</v>
      </c>
      <c r="R156" t="s">
        <v>22</v>
      </c>
    </row>
    <row r="157" spans="1:18" x14ac:dyDescent="0.25">
      <c r="A157">
        <v>156</v>
      </c>
      <c r="B157" t="s">
        <v>66</v>
      </c>
      <c r="C157" t="s">
        <v>202</v>
      </c>
      <c r="D157">
        <v>68</v>
      </c>
      <c r="E157" t="str">
        <f t="shared" si="2"/>
        <v>Senior Adult</v>
      </c>
      <c r="F157" t="s">
        <v>31</v>
      </c>
      <c r="G157" s="1">
        <v>45061</v>
      </c>
      <c r="H157" s="1">
        <v>45281</v>
      </c>
      <c r="I157" s="6">
        <f>_xlfn.DAYS(H157,G157)</f>
        <v>220</v>
      </c>
      <c r="J157" t="s">
        <v>47</v>
      </c>
      <c r="K157">
        <v>249731</v>
      </c>
      <c r="L157" t="s">
        <v>19</v>
      </c>
      <c r="M157" t="s">
        <v>82</v>
      </c>
      <c r="N157">
        <v>145</v>
      </c>
      <c r="O157">
        <v>54</v>
      </c>
      <c r="P157">
        <v>35390922397</v>
      </c>
      <c r="Q157" t="s">
        <v>68</v>
      </c>
      <c r="R157" t="s">
        <v>41</v>
      </c>
    </row>
    <row r="158" spans="1:18" hidden="1" x14ac:dyDescent="0.25">
      <c r="A158">
        <v>157</v>
      </c>
      <c r="B158" t="s">
        <v>88</v>
      </c>
      <c r="C158" t="s">
        <v>203</v>
      </c>
      <c r="D158">
        <v>50</v>
      </c>
      <c r="E158" t="str">
        <f t="shared" si="2"/>
        <v>Senior Adult</v>
      </c>
      <c r="F158" t="s">
        <v>17</v>
      </c>
      <c r="G158" s="1">
        <v>45051</v>
      </c>
      <c r="H158" s="1">
        <v>45239</v>
      </c>
      <c r="I158" s="2">
        <f>_xlfn.DAYS(G158,H158)</f>
        <v>-188</v>
      </c>
      <c r="J158" t="s">
        <v>47</v>
      </c>
      <c r="K158">
        <v>295858</v>
      </c>
      <c r="L158" t="s">
        <v>19</v>
      </c>
      <c r="M158" t="s">
        <v>37</v>
      </c>
      <c r="N158">
        <v>161</v>
      </c>
      <c r="O158">
        <v>66</v>
      </c>
      <c r="P158">
        <v>33047760222</v>
      </c>
      <c r="Q158" t="s">
        <v>34</v>
      </c>
      <c r="R158" t="s">
        <v>38</v>
      </c>
    </row>
    <row r="159" spans="1:18" hidden="1" x14ac:dyDescent="0.25">
      <c r="A159">
        <v>158</v>
      </c>
      <c r="B159" t="s">
        <v>50</v>
      </c>
      <c r="C159" t="s">
        <v>204</v>
      </c>
      <c r="D159">
        <v>97</v>
      </c>
      <c r="E159" t="str">
        <f t="shared" si="2"/>
        <v>Senior Adult</v>
      </c>
      <c r="F159" t="s">
        <v>31</v>
      </c>
      <c r="G159" s="1">
        <v>44977</v>
      </c>
      <c r="H159" s="1">
        <v>45233</v>
      </c>
      <c r="I159" s="2">
        <f>_xlfn.DAYS(G159,H159)</f>
        <v>-256</v>
      </c>
      <c r="J159" t="s">
        <v>32</v>
      </c>
      <c r="K159">
        <v>273019</v>
      </c>
      <c r="L159" t="s">
        <v>26</v>
      </c>
      <c r="M159" t="s">
        <v>82</v>
      </c>
      <c r="N159">
        <v>157</v>
      </c>
      <c r="O159">
        <v>40</v>
      </c>
      <c r="P159">
        <v>34430837184</v>
      </c>
      <c r="Q159" t="s">
        <v>34</v>
      </c>
      <c r="R159" t="s">
        <v>38</v>
      </c>
    </row>
    <row r="160" spans="1:18" x14ac:dyDescent="0.25">
      <c r="A160">
        <v>159</v>
      </c>
      <c r="B160" t="s">
        <v>29</v>
      </c>
      <c r="C160" t="s">
        <v>205</v>
      </c>
      <c r="D160">
        <v>97</v>
      </c>
      <c r="E160" t="str">
        <f t="shared" si="2"/>
        <v>Senior Adult</v>
      </c>
      <c r="F160" t="s">
        <v>17</v>
      </c>
      <c r="G160" s="1">
        <v>44995</v>
      </c>
      <c r="H160" s="1">
        <v>45006</v>
      </c>
      <c r="I160" s="6">
        <f>_xlfn.DAYS(G160,H160)</f>
        <v>-11</v>
      </c>
      <c r="J160" t="s">
        <v>36</v>
      </c>
      <c r="K160">
        <v>31859</v>
      </c>
      <c r="L160" t="s">
        <v>26</v>
      </c>
      <c r="M160" t="s">
        <v>62</v>
      </c>
      <c r="N160">
        <v>159</v>
      </c>
      <c r="O160">
        <v>82</v>
      </c>
      <c r="P160">
        <v>34643274294</v>
      </c>
      <c r="Q160" t="s">
        <v>68</v>
      </c>
      <c r="R160" t="s">
        <v>41</v>
      </c>
    </row>
    <row r="161" spans="1:18" hidden="1" x14ac:dyDescent="0.25">
      <c r="A161">
        <v>160</v>
      </c>
      <c r="B161" t="s">
        <v>29</v>
      </c>
      <c r="C161" t="s">
        <v>206</v>
      </c>
      <c r="D161">
        <v>52</v>
      </c>
      <c r="E161" t="str">
        <f t="shared" si="2"/>
        <v>Senior Adult</v>
      </c>
      <c r="F161" t="s">
        <v>31</v>
      </c>
      <c r="G161" s="1">
        <v>45101</v>
      </c>
      <c r="H161" s="1">
        <v>45220</v>
      </c>
      <c r="I161" s="2">
        <f>_xlfn.DAYS(G161,H161)</f>
        <v>-119</v>
      </c>
      <c r="J161" t="s">
        <v>47</v>
      </c>
      <c r="K161">
        <v>297569</v>
      </c>
      <c r="L161" t="s">
        <v>26</v>
      </c>
      <c r="M161" t="s">
        <v>62</v>
      </c>
      <c r="N161">
        <v>179</v>
      </c>
      <c r="O161">
        <v>84</v>
      </c>
      <c r="P161">
        <v>38519061922</v>
      </c>
      <c r="Q161" t="s">
        <v>21</v>
      </c>
      <c r="R161" t="s">
        <v>22</v>
      </c>
    </row>
    <row r="162" spans="1:18" hidden="1" x14ac:dyDescent="0.25">
      <c r="A162">
        <v>161</v>
      </c>
      <c r="B162" t="s">
        <v>88</v>
      </c>
      <c r="C162" t="s">
        <v>207</v>
      </c>
      <c r="D162">
        <v>76</v>
      </c>
      <c r="E162" t="str">
        <f t="shared" si="2"/>
        <v>Senior Adult</v>
      </c>
      <c r="F162" t="s">
        <v>31</v>
      </c>
      <c r="G162" s="1">
        <v>45028</v>
      </c>
      <c r="H162" s="1">
        <v>45059</v>
      </c>
      <c r="I162" s="2">
        <f>_xlfn.DAYS(G162,H162)</f>
        <v>-31</v>
      </c>
      <c r="J162" t="s">
        <v>47</v>
      </c>
      <c r="K162">
        <v>448338</v>
      </c>
      <c r="L162" t="s">
        <v>19</v>
      </c>
      <c r="M162" t="s">
        <v>40</v>
      </c>
      <c r="N162">
        <v>145</v>
      </c>
      <c r="O162">
        <v>112</v>
      </c>
      <c r="P162">
        <v>33494442615</v>
      </c>
      <c r="Q162" t="s">
        <v>52</v>
      </c>
      <c r="R162" t="s">
        <v>28</v>
      </c>
    </row>
    <row r="163" spans="1:18" hidden="1" x14ac:dyDescent="0.25">
      <c r="A163">
        <v>162</v>
      </c>
      <c r="B163" t="s">
        <v>60</v>
      </c>
      <c r="C163" t="s">
        <v>208</v>
      </c>
      <c r="D163">
        <v>42</v>
      </c>
      <c r="E163" t="str">
        <f t="shared" si="2"/>
        <v>Middle-Aged Adults</v>
      </c>
      <c r="F163" t="s">
        <v>31</v>
      </c>
      <c r="G163" s="1">
        <v>45111</v>
      </c>
      <c r="H163" s="1">
        <v>45126</v>
      </c>
      <c r="I163" s="2">
        <f>_xlfn.DAYS(H163,G163)</f>
        <v>15</v>
      </c>
      <c r="J163" t="s">
        <v>25</v>
      </c>
      <c r="K163">
        <v>357264</v>
      </c>
      <c r="L163" t="s">
        <v>19</v>
      </c>
      <c r="M163" t="s">
        <v>45</v>
      </c>
      <c r="N163">
        <v>154</v>
      </c>
      <c r="O163">
        <v>81</v>
      </c>
      <c r="P163">
        <v>37751276779</v>
      </c>
      <c r="Q163" t="s">
        <v>34</v>
      </c>
      <c r="R163" t="s">
        <v>38</v>
      </c>
    </row>
    <row r="164" spans="1:18" hidden="1" x14ac:dyDescent="0.25">
      <c r="A164">
        <v>163</v>
      </c>
      <c r="B164" t="s">
        <v>53</v>
      </c>
      <c r="C164" t="s">
        <v>209</v>
      </c>
      <c r="D164">
        <v>70</v>
      </c>
      <c r="E164" t="str">
        <f t="shared" si="2"/>
        <v>Senior Adult</v>
      </c>
      <c r="F164" t="s">
        <v>17</v>
      </c>
      <c r="G164" s="1">
        <v>45038</v>
      </c>
      <c r="H164" s="1">
        <v>45288</v>
      </c>
      <c r="I164" s="2">
        <f>_xlfn.DAYS(G164,H164)</f>
        <v>-250</v>
      </c>
      <c r="J164" t="s">
        <v>47</v>
      </c>
      <c r="K164">
        <v>428184</v>
      </c>
      <c r="L164" t="s">
        <v>19</v>
      </c>
      <c r="M164" t="s">
        <v>37</v>
      </c>
      <c r="N164">
        <v>177</v>
      </c>
      <c r="O164">
        <v>92</v>
      </c>
      <c r="P164">
        <v>32468000069</v>
      </c>
      <c r="Q164" t="s">
        <v>21</v>
      </c>
      <c r="R164" t="s">
        <v>28</v>
      </c>
    </row>
    <row r="165" spans="1:18" x14ac:dyDescent="0.25">
      <c r="A165">
        <v>164</v>
      </c>
      <c r="B165" t="s">
        <v>71</v>
      </c>
      <c r="C165" t="s">
        <v>210</v>
      </c>
      <c r="D165">
        <v>66</v>
      </c>
      <c r="E165" t="str">
        <f t="shared" si="2"/>
        <v>Senior Adult</v>
      </c>
      <c r="F165" t="s">
        <v>31</v>
      </c>
      <c r="G165" s="1">
        <v>45031</v>
      </c>
      <c r="H165" s="1">
        <v>45255</v>
      </c>
      <c r="I165" s="6">
        <f>_xlfn.DAYS(G165,H165)</f>
        <v>-224</v>
      </c>
      <c r="J165" t="s">
        <v>32</v>
      </c>
      <c r="K165">
        <v>356129</v>
      </c>
      <c r="L165" t="s">
        <v>19</v>
      </c>
      <c r="M165" t="s">
        <v>40</v>
      </c>
      <c r="N165">
        <v>141</v>
      </c>
      <c r="O165">
        <v>99</v>
      </c>
      <c r="P165">
        <v>39921692539</v>
      </c>
      <c r="Q165" t="s">
        <v>68</v>
      </c>
      <c r="R165" t="s">
        <v>41</v>
      </c>
    </row>
    <row r="166" spans="1:18" hidden="1" x14ac:dyDescent="0.25">
      <c r="A166">
        <v>165</v>
      </c>
      <c r="B166" t="s">
        <v>64</v>
      </c>
      <c r="C166" t="s">
        <v>211</v>
      </c>
      <c r="D166">
        <v>4</v>
      </c>
      <c r="E166" t="str">
        <f t="shared" si="2"/>
        <v>Child</v>
      </c>
      <c r="F166" t="s">
        <v>31</v>
      </c>
      <c r="G166" s="1">
        <v>45041</v>
      </c>
      <c r="H166" s="1">
        <v>45112</v>
      </c>
      <c r="I166" s="2">
        <f>_xlfn.DAYS(G166,H166)</f>
        <v>-71</v>
      </c>
      <c r="J166" t="s">
        <v>44</v>
      </c>
      <c r="K166">
        <v>75945</v>
      </c>
      <c r="L166" t="s">
        <v>19</v>
      </c>
      <c r="M166" t="s">
        <v>62</v>
      </c>
      <c r="N166">
        <v>177</v>
      </c>
      <c r="O166">
        <v>83</v>
      </c>
      <c r="P166">
        <v>36314273139</v>
      </c>
      <c r="Q166" t="s">
        <v>34</v>
      </c>
      <c r="R166" t="s">
        <v>38</v>
      </c>
    </row>
    <row r="167" spans="1:18" x14ac:dyDescent="0.25">
      <c r="A167">
        <v>166</v>
      </c>
      <c r="B167" t="s">
        <v>69</v>
      </c>
      <c r="C167" t="s">
        <v>212</v>
      </c>
      <c r="D167">
        <v>55</v>
      </c>
      <c r="E167" t="str">
        <f t="shared" si="2"/>
        <v>Senior Adult</v>
      </c>
      <c r="F167" t="s">
        <v>31</v>
      </c>
      <c r="G167" s="1">
        <v>45033</v>
      </c>
      <c r="H167" s="1">
        <v>45185</v>
      </c>
      <c r="I167" s="6">
        <f>_xlfn.DAYS(G167,H167)</f>
        <v>-152</v>
      </c>
      <c r="J167" t="s">
        <v>32</v>
      </c>
      <c r="K167">
        <v>208771</v>
      </c>
      <c r="L167" t="s">
        <v>19</v>
      </c>
      <c r="M167" t="s">
        <v>82</v>
      </c>
      <c r="N167">
        <v>175</v>
      </c>
      <c r="O167">
        <v>69</v>
      </c>
      <c r="P167">
        <v>39398270284</v>
      </c>
      <c r="Q167" t="s">
        <v>68</v>
      </c>
      <c r="R167" t="s">
        <v>41</v>
      </c>
    </row>
    <row r="168" spans="1:18" hidden="1" x14ac:dyDescent="0.25">
      <c r="A168">
        <v>167</v>
      </c>
      <c r="B168" t="s">
        <v>78</v>
      </c>
      <c r="C168" t="s">
        <v>213</v>
      </c>
      <c r="D168">
        <v>16</v>
      </c>
      <c r="E168" t="str">
        <f t="shared" si="2"/>
        <v>Teenager</v>
      </c>
      <c r="F168" t="s">
        <v>17</v>
      </c>
      <c r="G168" s="1">
        <v>45002</v>
      </c>
      <c r="H168" s="1">
        <v>45264</v>
      </c>
      <c r="I168" s="2">
        <f>_xlfn.DAYS(H168,G168)</f>
        <v>262</v>
      </c>
      <c r="J168" t="s">
        <v>47</v>
      </c>
      <c r="K168">
        <v>12214</v>
      </c>
      <c r="L168" t="s">
        <v>26</v>
      </c>
      <c r="M168" t="s">
        <v>82</v>
      </c>
      <c r="N168">
        <v>181</v>
      </c>
      <c r="O168">
        <v>102</v>
      </c>
      <c r="P168">
        <v>32025636351</v>
      </c>
      <c r="Q168" t="s">
        <v>21</v>
      </c>
      <c r="R168" t="s">
        <v>22</v>
      </c>
    </row>
    <row r="169" spans="1:18" hidden="1" x14ac:dyDescent="0.25">
      <c r="A169">
        <v>168</v>
      </c>
      <c r="B169" t="s">
        <v>53</v>
      </c>
      <c r="C169" t="s">
        <v>214</v>
      </c>
      <c r="D169">
        <v>13</v>
      </c>
      <c r="E169" t="str">
        <f t="shared" si="2"/>
        <v>Teenager</v>
      </c>
      <c r="F169" t="s">
        <v>31</v>
      </c>
      <c r="G169" s="1">
        <v>45139</v>
      </c>
      <c r="H169" s="1">
        <v>45275</v>
      </c>
      <c r="I169" s="2">
        <f>_xlfn.DAYS(G169,H169)</f>
        <v>-136</v>
      </c>
      <c r="J169" t="s">
        <v>32</v>
      </c>
      <c r="K169">
        <v>468997</v>
      </c>
      <c r="L169" t="s">
        <v>26</v>
      </c>
      <c r="M169" t="s">
        <v>33</v>
      </c>
      <c r="N169">
        <v>144</v>
      </c>
      <c r="O169">
        <v>117</v>
      </c>
      <c r="P169">
        <v>37354828716</v>
      </c>
      <c r="Q169" t="s">
        <v>57</v>
      </c>
      <c r="R169" t="s">
        <v>28</v>
      </c>
    </row>
    <row r="170" spans="1:18" hidden="1" x14ac:dyDescent="0.25">
      <c r="A170">
        <v>169</v>
      </c>
      <c r="B170" t="s">
        <v>42</v>
      </c>
      <c r="C170" t="s">
        <v>146</v>
      </c>
      <c r="D170">
        <v>78</v>
      </c>
      <c r="E170" t="str">
        <f t="shared" si="2"/>
        <v>Senior Adult</v>
      </c>
      <c r="F170" t="s">
        <v>31</v>
      </c>
      <c r="G170" s="1">
        <v>44968</v>
      </c>
      <c r="H170" s="1">
        <v>45159</v>
      </c>
      <c r="I170" s="2">
        <f>_xlfn.DAYS(G170,H170)</f>
        <v>-191</v>
      </c>
      <c r="J170" t="s">
        <v>32</v>
      </c>
      <c r="K170">
        <v>241599</v>
      </c>
      <c r="L170" t="s">
        <v>26</v>
      </c>
      <c r="M170" t="s">
        <v>20</v>
      </c>
      <c r="N170">
        <v>157</v>
      </c>
      <c r="O170">
        <v>78</v>
      </c>
      <c r="P170">
        <v>33028159754</v>
      </c>
      <c r="Q170" t="s">
        <v>34</v>
      </c>
      <c r="R170" t="s">
        <v>38</v>
      </c>
    </row>
    <row r="171" spans="1:18" x14ac:dyDescent="0.25">
      <c r="A171">
        <v>170</v>
      </c>
      <c r="B171" t="s">
        <v>64</v>
      </c>
      <c r="C171" t="s">
        <v>215</v>
      </c>
      <c r="D171">
        <v>35</v>
      </c>
      <c r="E171" t="str">
        <f t="shared" si="2"/>
        <v>Middle-Aged Adults</v>
      </c>
      <c r="F171" t="s">
        <v>17</v>
      </c>
      <c r="G171" s="1">
        <v>45271</v>
      </c>
      <c r="H171" s="1">
        <v>45287</v>
      </c>
      <c r="I171" s="6">
        <f>_xlfn.DAYS(H171,G171)</f>
        <v>16</v>
      </c>
      <c r="J171" t="s">
        <v>18</v>
      </c>
      <c r="K171">
        <v>411633</v>
      </c>
      <c r="L171" t="s">
        <v>19</v>
      </c>
      <c r="M171" t="s">
        <v>40</v>
      </c>
      <c r="N171">
        <v>144</v>
      </c>
      <c r="O171">
        <v>102</v>
      </c>
      <c r="P171">
        <v>36823177915</v>
      </c>
      <c r="Q171" t="s">
        <v>68</v>
      </c>
      <c r="R171" t="s">
        <v>41</v>
      </c>
    </row>
    <row r="172" spans="1:18" x14ac:dyDescent="0.25">
      <c r="A172">
        <v>171</v>
      </c>
      <c r="B172" t="s">
        <v>42</v>
      </c>
      <c r="C172" t="s">
        <v>216</v>
      </c>
      <c r="D172">
        <v>98</v>
      </c>
      <c r="E172" t="str">
        <f t="shared" si="2"/>
        <v>Senior Adult</v>
      </c>
      <c r="F172" t="s">
        <v>17</v>
      </c>
      <c r="G172" s="1">
        <v>45147</v>
      </c>
      <c r="H172" s="1">
        <v>45172</v>
      </c>
      <c r="I172" s="6">
        <f>_xlfn.DAYS(G172,H172)</f>
        <v>-25</v>
      </c>
      <c r="J172" t="s">
        <v>25</v>
      </c>
      <c r="K172">
        <v>358381</v>
      </c>
      <c r="L172" t="s">
        <v>26</v>
      </c>
      <c r="M172" t="s">
        <v>37</v>
      </c>
      <c r="N172">
        <v>163</v>
      </c>
      <c r="O172">
        <v>120</v>
      </c>
      <c r="P172">
        <v>34730747838</v>
      </c>
      <c r="Q172" t="s">
        <v>68</v>
      </c>
      <c r="R172" t="s">
        <v>41</v>
      </c>
    </row>
    <row r="173" spans="1:18" hidden="1" x14ac:dyDescent="0.25">
      <c r="A173">
        <v>172</v>
      </c>
      <c r="B173" t="s">
        <v>55</v>
      </c>
      <c r="C173" t="s">
        <v>146</v>
      </c>
      <c r="D173">
        <v>8</v>
      </c>
      <c r="E173" t="str">
        <f t="shared" si="2"/>
        <v>Child</v>
      </c>
      <c r="F173" t="s">
        <v>31</v>
      </c>
      <c r="G173" s="1">
        <v>45144</v>
      </c>
      <c r="H173" s="1">
        <v>45165</v>
      </c>
      <c r="I173" s="2">
        <f>_xlfn.DAYS(G173,H173)</f>
        <v>-21</v>
      </c>
      <c r="J173" t="s">
        <v>47</v>
      </c>
      <c r="K173">
        <v>137941</v>
      </c>
      <c r="L173" t="s">
        <v>26</v>
      </c>
      <c r="M173" t="s">
        <v>59</v>
      </c>
      <c r="N173">
        <v>172</v>
      </c>
      <c r="O173">
        <v>56</v>
      </c>
      <c r="P173">
        <v>31212471415</v>
      </c>
      <c r="Q173" t="s">
        <v>21</v>
      </c>
      <c r="R173" t="s">
        <v>22</v>
      </c>
    </row>
    <row r="174" spans="1:18" x14ac:dyDescent="0.25">
      <c r="A174">
        <v>173</v>
      </c>
      <c r="B174" t="s">
        <v>71</v>
      </c>
      <c r="C174" t="s">
        <v>217</v>
      </c>
      <c r="D174">
        <v>60</v>
      </c>
      <c r="E174" t="str">
        <f t="shared" si="2"/>
        <v>Senior Adult</v>
      </c>
      <c r="F174" t="s">
        <v>17</v>
      </c>
      <c r="G174" s="1">
        <v>45070</v>
      </c>
      <c r="H174" s="1">
        <v>45218</v>
      </c>
      <c r="I174" s="6">
        <f>_xlfn.DAYS(H174,G174)</f>
        <v>148</v>
      </c>
      <c r="J174" t="s">
        <v>44</v>
      </c>
      <c r="K174">
        <v>237876</v>
      </c>
      <c r="L174" t="s">
        <v>19</v>
      </c>
      <c r="M174" t="s">
        <v>40</v>
      </c>
      <c r="N174">
        <v>164</v>
      </c>
      <c r="O174">
        <v>104</v>
      </c>
      <c r="P174">
        <v>34559906216</v>
      </c>
      <c r="Q174" t="s">
        <v>68</v>
      </c>
      <c r="R174" t="s">
        <v>41</v>
      </c>
    </row>
    <row r="175" spans="1:18" hidden="1" x14ac:dyDescent="0.25">
      <c r="A175">
        <v>174</v>
      </c>
      <c r="B175" t="s">
        <v>69</v>
      </c>
      <c r="C175" t="s">
        <v>218</v>
      </c>
      <c r="D175">
        <v>96</v>
      </c>
      <c r="E175" t="str">
        <f t="shared" si="2"/>
        <v>Senior Adult</v>
      </c>
      <c r="F175" t="s">
        <v>31</v>
      </c>
      <c r="G175" s="1">
        <v>45002</v>
      </c>
      <c r="H175" s="1">
        <v>45006</v>
      </c>
      <c r="I175" s="2">
        <f>_xlfn.DAYS(G175,H175)</f>
        <v>-4</v>
      </c>
      <c r="J175" t="s">
        <v>25</v>
      </c>
      <c r="K175">
        <v>383438</v>
      </c>
      <c r="L175" t="s">
        <v>26</v>
      </c>
      <c r="M175" t="s">
        <v>59</v>
      </c>
      <c r="N175">
        <v>166</v>
      </c>
      <c r="O175">
        <v>57</v>
      </c>
      <c r="P175">
        <v>33767878934</v>
      </c>
      <c r="Q175" t="s">
        <v>52</v>
      </c>
      <c r="R175" t="s">
        <v>28</v>
      </c>
    </row>
    <row r="176" spans="1:18" hidden="1" x14ac:dyDescent="0.25">
      <c r="A176">
        <v>175</v>
      </c>
      <c r="B176" t="s">
        <v>78</v>
      </c>
      <c r="C176" t="s">
        <v>219</v>
      </c>
      <c r="D176">
        <v>77</v>
      </c>
      <c r="E176" t="str">
        <f t="shared" si="2"/>
        <v>Senior Adult</v>
      </c>
      <c r="F176" t="s">
        <v>31</v>
      </c>
      <c r="G176" s="1">
        <v>45162</v>
      </c>
      <c r="H176" s="1">
        <v>45265</v>
      </c>
      <c r="I176" s="2">
        <f>_xlfn.DAYS(G176,H176)</f>
        <v>-103</v>
      </c>
      <c r="J176" t="s">
        <v>36</v>
      </c>
      <c r="K176">
        <v>213889</v>
      </c>
      <c r="L176" t="s">
        <v>19</v>
      </c>
      <c r="M176" t="s">
        <v>62</v>
      </c>
      <c r="N176">
        <v>181</v>
      </c>
      <c r="O176">
        <v>48</v>
      </c>
      <c r="P176">
        <v>35082816568</v>
      </c>
      <c r="Q176" t="s">
        <v>21</v>
      </c>
      <c r="R176" t="s">
        <v>22</v>
      </c>
    </row>
    <row r="177" spans="1:18" hidden="1" x14ac:dyDescent="0.25">
      <c r="A177">
        <v>176</v>
      </c>
      <c r="B177" t="s">
        <v>15</v>
      </c>
      <c r="C177" t="s">
        <v>183</v>
      </c>
      <c r="D177">
        <v>52</v>
      </c>
      <c r="E177" t="str">
        <f t="shared" si="2"/>
        <v>Senior Adult</v>
      </c>
      <c r="F177" t="s">
        <v>17</v>
      </c>
      <c r="G177" s="1">
        <v>45017</v>
      </c>
      <c r="H177" s="1">
        <v>45170</v>
      </c>
      <c r="I177" s="2">
        <f>_xlfn.DAYS(H177,G177)</f>
        <v>153</v>
      </c>
      <c r="J177" t="s">
        <v>36</v>
      </c>
      <c r="K177">
        <v>215788</v>
      </c>
      <c r="L177" t="s">
        <v>19</v>
      </c>
      <c r="M177" t="s">
        <v>82</v>
      </c>
      <c r="N177">
        <v>145</v>
      </c>
      <c r="O177">
        <v>74</v>
      </c>
      <c r="P177">
        <v>34862661298</v>
      </c>
      <c r="Q177" t="s">
        <v>34</v>
      </c>
      <c r="R177" t="s">
        <v>38</v>
      </c>
    </row>
    <row r="178" spans="1:18" hidden="1" x14ac:dyDescent="0.25">
      <c r="A178">
        <v>177</v>
      </c>
      <c r="B178" t="s">
        <v>29</v>
      </c>
      <c r="C178" t="s">
        <v>98</v>
      </c>
      <c r="D178">
        <v>32</v>
      </c>
      <c r="E178" t="str">
        <f t="shared" si="2"/>
        <v>Middle-Aged Adults</v>
      </c>
      <c r="F178" t="s">
        <v>31</v>
      </c>
      <c r="G178" s="1">
        <v>45007</v>
      </c>
      <c r="H178" s="1">
        <v>45028</v>
      </c>
      <c r="I178" s="2">
        <f>_xlfn.DAYS(H178,G178)</f>
        <v>21</v>
      </c>
      <c r="J178" t="s">
        <v>25</v>
      </c>
      <c r="K178">
        <v>266496</v>
      </c>
      <c r="L178" t="s">
        <v>19</v>
      </c>
      <c r="M178" t="s">
        <v>62</v>
      </c>
      <c r="N178">
        <v>163</v>
      </c>
      <c r="O178">
        <v>76</v>
      </c>
      <c r="P178">
        <v>32401035176</v>
      </c>
      <c r="Q178" t="s">
        <v>21</v>
      </c>
      <c r="R178" t="s">
        <v>28</v>
      </c>
    </row>
    <row r="179" spans="1:18" hidden="1" x14ac:dyDescent="0.25">
      <c r="A179">
        <v>178</v>
      </c>
      <c r="B179" t="s">
        <v>66</v>
      </c>
      <c r="C179" t="s">
        <v>220</v>
      </c>
      <c r="D179">
        <v>17</v>
      </c>
      <c r="E179" t="str">
        <f t="shared" si="2"/>
        <v>Teenager</v>
      </c>
      <c r="F179" t="s">
        <v>31</v>
      </c>
      <c r="G179" s="1">
        <v>45044</v>
      </c>
      <c r="H179" s="1">
        <v>45177</v>
      </c>
      <c r="I179" s="2">
        <f>_xlfn.DAYS(H179,G179)</f>
        <v>133</v>
      </c>
      <c r="J179" t="s">
        <v>47</v>
      </c>
      <c r="K179">
        <v>283336</v>
      </c>
      <c r="L179" t="s">
        <v>19</v>
      </c>
      <c r="M179" t="s">
        <v>82</v>
      </c>
      <c r="N179">
        <v>167</v>
      </c>
      <c r="O179">
        <v>66</v>
      </c>
      <c r="P179">
        <v>34916380653</v>
      </c>
      <c r="Q179" t="s">
        <v>63</v>
      </c>
      <c r="R179" t="s">
        <v>28</v>
      </c>
    </row>
    <row r="180" spans="1:18" hidden="1" x14ac:dyDescent="0.25">
      <c r="A180">
        <v>179</v>
      </c>
      <c r="B180" t="s">
        <v>69</v>
      </c>
      <c r="C180" t="s">
        <v>176</v>
      </c>
      <c r="D180">
        <v>42</v>
      </c>
      <c r="E180" t="str">
        <f t="shared" si="2"/>
        <v>Middle-Aged Adults</v>
      </c>
      <c r="F180" t="s">
        <v>17</v>
      </c>
      <c r="G180" s="1">
        <v>45018</v>
      </c>
      <c r="H180" s="1">
        <v>45216</v>
      </c>
      <c r="I180" s="2">
        <f>_xlfn.DAYS(G180,H180)</f>
        <v>-198</v>
      </c>
      <c r="J180" t="s">
        <v>47</v>
      </c>
      <c r="K180">
        <v>13245</v>
      </c>
      <c r="L180" t="s">
        <v>19</v>
      </c>
      <c r="M180" t="s">
        <v>45</v>
      </c>
      <c r="N180">
        <v>180</v>
      </c>
      <c r="O180">
        <v>51</v>
      </c>
      <c r="P180">
        <v>33594593969</v>
      </c>
      <c r="Q180" t="s">
        <v>48</v>
      </c>
      <c r="R180" t="s">
        <v>28</v>
      </c>
    </row>
    <row r="181" spans="1:18" x14ac:dyDescent="0.25">
      <c r="A181">
        <v>180</v>
      </c>
      <c r="B181" t="s">
        <v>60</v>
      </c>
      <c r="C181" t="s">
        <v>221</v>
      </c>
      <c r="D181">
        <v>42</v>
      </c>
      <c r="E181" t="str">
        <f t="shared" si="2"/>
        <v>Middle-Aged Adults</v>
      </c>
      <c r="F181" t="s">
        <v>31</v>
      </c>
      <c r="G181" s="1">
        <v>44952</v>
      </c>
      <c r="H181" s="1">
        <v>45064</v>
      </c>
      <c r="I181" s="6">
        <f>_xlfn.DAYS(G181,H181)</f>
        <v>-112</v>
      </c>
      <c r="J181" t="s">
        <v>44</v>
      </c>
      <c r="K181">
        <v>262878</v>
      </c>
      <c r="L181" t="s">
        <v>19</v>
      </c>
      <c r="M181" t="s">
        <v>45</v>
      </c>
      <c r="N181">
        <v>149</v>
      </c>
      <c r="O181">
        <v>104</v>
      </c>
      <c r="P181">
        <v>35269877268</v>
      </c>
      <c r="Q181" t="s">
        <v>68</v>
      </c>
      <c r="R181" t="s">
        <v>41</v>
      </c>
    </row>
    <row r="182" spans="1:18" x14ac:dyDescent="0.25">
      <c r="A182">
        <v>181</v>
      </c>
      <c r="B182" t="s">
        <v>29</v>
      </c>
      <c r="C182" t="s">
        <v>222</v>
      </c>
      <c r="D182">
        <v>30</v>
      </c>
      <c r="E182" t="str">
        <f t="shared" si="2"/>
        <v>Young Adult</v>
      </c>
      <c r="F182" t="s">
        <v>31</v>
      </c>
      <c r="G182" s="1">
        <v>44968</v>
      </c>
      <c r="H182" s="1">
        <v>45150</v>
      </c>
      <c r="I182" s="6">
        <f>_xlfn.DAYS(H182,G182)</f>
        <v>182</v>
      </c>
      <c r="J182" t="s">
        <v>25</v>
      </c>
      <c r="K182">
        <v>113717</v>
      </c>
      <c r="L182" t="s">
        <v>26</v>
      </c>
      <c r="M182" t="s">
        <v>37</v>
      </c>
      <c r="N182">
        <v>178</v>
      </c>
      <c r="O182">
        <v>113</v>
      </c>
      <c r="P182">
        <v>39374921951</v>
      </c>
      <c r="Q182" t="s">
        <v>68</v>
      </c>
      <c r="R182" t="s">
        <v>41</v>
      </c>
    </row>
    <row r="183" spans="1:18" x14ac:dyDescent="0.25">
      <c r="A183">
        <v>182</v>
      </c>
      <c r="B183" t="s">
        <v>78</v>
      </c>
      <c r="C183" t="s">
        <v>223</v>
      </c>
      <c r="D183">
        <v>35</v>
      </c>
      <c r="E183" t="str">
        <f t="shared" si="2"/>
        <v>Middle-Aged Adults</v>
      </c>
      <c r="F183" t="s">
        <v>31</v>
      </c>
      <c r="G183" s="1">
        <v>45092</v>
      </c>
      <c r="H183" s="1">
        <v>45100</v>
      </c>
      <c r="I183" s="6">
        <f>_xlfn.DAYS(H183,G183)</f>
        <v>8</v>
      </c>
      <c r="J183" t="s">
        <v>18</v>
      </c>
      <c r="K183">
        <v>409381</v>
      </c>
      <c r="L183" t="s">
        <v>26</v>
      </c>
      <c r="M183" t="s">
        <v>62</v>
      </c>
      <c r="N183">
        <v>199</v>
      </c>
      <c r="O183">
        <v>73</v>
      </c>
      <c r="P183">
        <v>31217095651</v>
      </c>
      <c r="Q183" t="s">
        <v>68</v>
      </c>
      <c r="R183" t="s">
        <v>41</v>
      </c>
    </row>
    <row r="184" spans="1:18" hidden="1" x14ac:dyDescent="0.25">
      <c r="A184">
        <v>183</v>
      </c>
      <c r="B184" t="s">
        <v>78</v>
      </c>
      <c r="C184" t="s">
        <v>216</v>
      </c>
      <c r="D184">
        <v>23</v>
      </c>
      <c r="E184" t="str">
        <f t="shared" si="2"/>
        <v>Young Adult</v>
      </c>
      <c r="F184" t="s">
        <v>17</v>
      </c>
      <c r="G184" s="1">
        <v>45054</v>
      </c>
      <c r="H184" s="1">
        <v>45200</v>
      </c>
      <c r="I184" s="2">
        <f>_xlfn.DAYS(H184,G184)</f>
        <v>146</v>
      </c>
      <c r="J184" t="s">
        <v>25</v>
      </c>
      <c r="K184">
        <v>143098</v>
      </c>
      <c r="L184" t="s">
        <v>26</v>
      </c>
      <c r="M184" t="s">
        <v>40</v>
      </c>
      <c r="N184">
        <v>163</v>
      </c>
      <c r="O184">
        <v>42</v>
      </c>
      <c r="P184">
        <v>34144526787</v>
      </c>
      <c r="Q184" t="s">
        <v>21</v>
      </c>
      <c r="R184" t="s">
        <v>22</v>
      </c>
    </row>
    <row r="185" spans="1:18" hidden="1" x14ac:dyDescent="0.25">
      <c r="A185">
        <v>184</v>
      </c>
      <c r="B185" t="s">
        <v>50</v>
      </c>
      <c r="C185" t="s">
        <v>224</v>
      </c>
      <c r="D185">
        <v>98</v>
      </c>
      <c r="E185" t="str">
        <f t="shared" si="2"/>
        <v>Senior Adult</v>
      </c>
      <c r="F185" t="s">
        <v>17</v>
      </c>
      <c r="G185" s="1">
        <v>45155</v>
      </c>
      <c r="H185" s="1">
        <v>45269</v>
      </c>
      <c r="I185" s="2">
        <f>_xlfn.DAYS(H185,G185)</f>
        <v>114</v>
      </c>
      <c r="J185" t="s">
        <v>47</v>
      </c>
      <c r="K185">
        <v>422640</v>
      </c>
      <c r="L185" t="s">
        <v>26</v>
      </c>
      <c r="M185" t="s">
        <v>37</v>
      </c>
      <c r="N185">
        <v>142</v>
      </c>
      <c r="O185">
        <v>101</v>
      </c>
      <c r="P185">
        <v>38751321050</v>
      </c>
      <c r="Q185" t="s">
        <v>48</v>
      </c>
      <c r="R185" t="s">
        <v>28</v>
      </c>
    </row>
    <row r="186" spans="1:18" hidden="1" x14ac:dyDescent="0.25">
      <c r="A186">
        <v>185</v>
      </c>
      <c r="B186" t="s">
        <v>60</v>
      </c>
      <c r="C186" t="s">
        <v>196</v>
      </c>
      <c r="D186">
        <v>95</v>
      </c>
      <c r="E186" t="str">
        <f t="shared" si="2"/>
        <v>Senior Adult</v>
      </c>
      <c r="F186" t="s">
        <v>17</v>
      </c>
      <c r="G186" s="1">
        <v>44931</v>
      </c>
      <c r="H186" s="1">
        <v>45000</v>
      </c>
      <c r="I186" s="2">
        <f>_xlfn.DAYS(G186,H186)</f>
        <v>-69</v>
      </c>
      <c r="J186" t="s">
        <v>18</v>
      </c>
      <c r="K186">
        <v>263626</v>
      </c>
      <c r="L186" t="s">
        <v>26</v>
      </c>
      <c r="M186" t="s">
        <v>45</v>
      </c>
      <c r="N186">
        <v>188</v>
      </c>
      <c r="O186">
        <v>109</v>
      </c>
      <c r="P186">
        <v>34565239514</v>
      </c>
      <c r="Q186" t="s">
        <v>63</v>
      </c>
      <c r="R186" t="s">
        <v>28</v>
      </c>
    </row>
    <row r="187" spans="1:18" hidden="1" x14ac:dyDescent="0.25">
      <c r="A187">
        <v>186</v>
      </c>
      <c r="B187" t="s">
        <v>66</v>
      </c>
      <c r="C187" t="s">
        <v>225</v>
      </c>
      <c r="D187">
        <v>64</v>
      </c>
      <c r="E187" t="str">
        <f t="shared" si="2"/>
        <v>Senior Adult</v>
      </c>
      <c r="F187" t="s">
        <v>31</v>
      </c>
      <c r="G187" s="1">
        <v>44931</v>
      </c>
      <c r="H187" s="1">
        <v>45189</v>
      </c>
      <c r="I187" s="2">
        <f>_xlfn.DAYS(H187,G187)</f>
        <v>258</v>
      </c>
      <c r="J187" t="s">
        <v>36</v>
      </c>
      <c r="K187">
        <v>464756</v>
      </c>
      <c r="L187" t="s">
        <v>26</v>
      </c>
      <c r="M187" t="s">
        <v>37</v>
      </c>
      <c r="N187">
        <v>153</v>
      </c>
      <c r="O187">
        <v>71</v>
      </c>
      <c r="P187">
        <v>33503462667</v>
      </c>
      <c r="Q187" t="s">
        <v>21</v>
      </c>
      <c r="R187" t="s">
        <v>22</v>
      </c>
    </row>
    <row r="188" spans="1:18" hidden="1" x14ac:dyDescent="0.25">
      <c r="A188">
        <v>187</v>
      </c>
      <c r="B188" t="s">
        <v>50</v>
      </c>
      <c r="C188" t="s">
        <v>226</v>
      </c>
      <c r="D188">
        <v>49</v>
      </c>
      <c r="E188" t="str">
        <f t="shared" si="2"/>
        <v>Senior Adult</v>
      </c>
      <c r="F188" t="s">
        <v>31</v>
      </c>
      <c r="G188" s="1">
        <v>45186</v>
      </c>
      <c r="H188" s="1">
        <v>45200</v>
      </c>
      <c r="I188" s="2">
        <f>_xlfn.DAYS(H188,G188)</f>
        <v>14</v>
      </c>
      <c r="J188" t="s">
        <v>18</v>
      </c>
      <c r="K188">
        <v>136634</v>
      </c>
      <c r="L188" t="s">
        <v>19</v>
      </c>
      <c r="M188" t="s">
        <v>20</v>
      </c>
      <c r="N188">
        <v>170</v>
      </c>
      <c r="O188">
        <v>64</v>
      </c>
      <c r="P188">
        <v>37826726166</v>
      </c>
      <c r="Q188" t="s">
        <v>68</v>
      </c>
      <c r="R188" t="s">
        <v>28</v>
      </c>
    </row>
    <row r="189" spans="1:18" x14ac:dyDescent="0.25">
      <c r="A189">
        <v>188</v>
      </c>
      <c r="B189" t="s">
        <v>15</v>
      </c>
      <c r="C189" t="s">
        <v>227</v>
      </c>
      <c r="D189">
        <v>68</v>
      </c>
      <c r="E189" t="str">
        <f t="shared" si="2"/>
        <v>Senior Adult</v>
      </c>
      <c r="F189" t="s">
        <v>17</v>
      </c>
      <c r="G189" s="1">
        <v>45087</v>
      </c>
      <c r="H189" s="1">
        <v>45101</v>
      </c>
      <c r="I189" s="6">
        <f>_xlfn.DAYS(H189,G189)</f>
        <v>14</v>
      </c>
      <c r="J189" t="s">
        <v>36</v>
      </c>
      <c r="K189">
        <v>248297</v>
      </c>
      <c r="L189" t="s">
        <v>19</v>
      </c>
      <c r="M189" t="s">
        <v>59</v>
      </c>
      <c r="N189">
        <v>148</v>
      </c>
      <c r="O189">
        <v>47</v>
      </c>
      <c r="P189">
        <v>36522360355</v>
      </c>
      <c r="Q189" t="s">
        <v>68</v>
      </c>
      <c r="R189" t="s">
        <v>41</v>
      </c>
    </row>
    <row r="190" spans="1:18" hidden="1" x14ac:dyDescent="0.25">
      <c r="A190">
        <v>189</v>
      </c>
      <c r="B190" t="s">
        <v>55</v>
      </c>
      <c r="C190" t="s">
        <v>136</v>
      </c>
      <c r="D190">
        <v>33</v>
      </c>
      <c r="E190" t="str">
        <f t="shared" si="2"/>
        <v>Middle-Aged Adults</v>
      </c>
      <c r="F190" t="s">
        <v>17</v>
      </c>
      <c r="G190" s="1">
        <v>45094</v>
      </c>
      <c r="H190" s="1">
        <v>45191</v>
      </c>
      <c r="I190" s="2">
        <f>_xlfn.DAYS(H190,G190)</f>
        <v>97</v>
      </c>
      <c r="J190" t="s">
        <v>44</v>
      </c>
      <c r="K190">
        <v>266102</v>
      </c>
      <c r="L190" t="s">
        <v>19</v>
      </c>
      <c r="M190" t="s">
        <v>37</v>
      </c>
      <c r="N190">
        <v>199</v>
      </c>
      <c r="O190">
        <v>70</v>
      </c>
      <c r="P190">
        <v>38241012967</v>
      </c>
      <c r="Q190" t="s">
        <v>21</v>
      </c>
      <c r="R190" t="s">
        <v>28</v>
      </c>
    </row>
    <row r="191" spans="1:18" hidden="1" x14ac:dyDescent="0.25">
      <c r="A191">
        <v>190</v>
      </c>
      <c r="B191" t="s">
        <v>78</v>
      </c>
      <c r="C191" t="s">
        <v>228</v>
      </c>
      <c r="D191">
        <v>45</v>
      </c>
      <c r="E191" t="str">
        <f t="shared" si="2"/>
        <v>Middle-Aged Adults</v>
      </c>
      <c r="F191" t="s">
        <v>31</v>
      </c>
      <c r="G191" s="1">
        <v>44951</v>
      </c>
      <c r="H191" s="1">
        <v>44959</v>
      </c>
      <c r="I191" s="2">
        <f>_xlfn.DAYS(H191,G191)</f>
        <v>8</v>
      </c>
      <c r="J191" t="s">
        <v>36</v>
      </c>
      <c r="K191">
        <v>166211</v>
      </c>
      <c r="L191" t="s">
        <v>19</v>
      </c>
      <c r="M191" t="s">
        <v>82</v>
      </c>
      <c r="N191">
        <v>193</v>
      </c>
      <c r="O191">
        <v>101</v>
      </c>
      <c r="P191">
        <v>33830029699</v>
      </c>
      <c r="Q191" t="s">
        <v>21</v>
      </c>
      <c r="R191" t="s">
        <v>22</v>
      </c>
    </row>
    <row r="192" spans="1:18" hidden="1" x14ac:dyDescent="0.25">
      <c r="A192">
        <v>191</v>
      </c>
      <c r="B192" t="s">
        <v>60</v>
      </c>
      <c r="C192" t="s">
        <v>30</v>
      </c>
      <c r="D192">
        <v>37</v>
      </c>
      <c r="E192" t="str">
        <f t="shared" si="2"/>
        <v>Middle-Aged Adults</v>
      </c>
      <c r="F192" t="s">
        <v>31</v>
      </c>
      <c r="G192" s="1">
        <v>44940</v>
      </c>
      <c r="H192" s="1">
        <v>45057</v>
      </c>
      <c r="I192" s="2">
        <f>_xlfn.DAYS(G192,H192)</f>
        <v>-117</v>
      </c>
      <c r="J192" t="s">
        <v>18</v>
      </c>
      <c r="K192">
        <v>410645</v>
      </c>
      <c r="L192" t="s">
        <v>19</v>
      </c>
      <c r="M192" t="s">
        <v>45</v>
      </c>
      <c r="N192">
        <v>158</v>
      </c>
      <c r="O192">
        <v>46</v>
      </c>
      <c r="P192">
        <v>39149812966</v>
      </c>
      <c r="Q192" t="s">
        <v>48</v>
      </c>
      <c r="R192" t="s">
        <v>28</v>
      </c>
    </row>
    <row r="193" spans="1:18" hidden="1" x14ac:dyDescent="0.25">
      <c r="A193">
        <v>192</v>
      </c>
      <c r="B193" t="s">
        <v>86</v>
      </c>
      <c r="C193" t="s">
        <v>229</v>
      </c>
      <c r="D193">
        <v>44</v>
      </c>
      <c r="E193" t="str">
        <f t="shared" si="2"/>
        <v>Middle-Aged Adults</v>
      </c>
      <c r="F193" t="s">
        <v>17</v>
      </c>
      <c r="G193" s="1">
        <v>45009</v>
      </c>
      <c r="H193" s="1">
        <v>45238</v>
      </c>
      <c r="I193" s="2">
        <f>_xlfn.DAYS(H193,G193)</f>
        <v>229</v>
      </c>
      <c r="J193" t="s">
        <v>18</v>
      </c>
      <c r="K193">
        <v>20663</v>
      </c>
      <c r="L193" t="s">
        <v>19</v>
      </c>
      <c r="M193" t="s">
        <v>20</v>
      </c>
      <c r="N193">
        <v>197</v>
      </c>
      <c r="O193">
        <v>55</v>
      </c>
      <c r="P193">
        <v>33450451398</v>
      </c>
      <c r="Q193" t="s">
        <v>21</v>
      </c>
      <c r="R193" t="s">
        <v>22</v>
      </c>
    </row>
    <row r="194" spans="1:18" hidden="1" x14ac:dyDescent="0.25">
      <c r="A194">
        <v>193</v>
      </c>
      <c r="B194" t="s">
        <v>53</v>
      </c>
      <c r="C194" t="s">
        <v>230</v>
      </c>
      <c r="D194">
        <v>57</v>
      </c>
      <c r="E194" t="str">
        <f t="shared" ref="E194:E257" si="3">IF(D194&lt;=12,"Child",IF(D194&lt;=18,"Teenager",IF(D194&lt;=30,"Young Adult",IF(D194&lt;=45,"Middle-Aged Adults",IF(D194&gt;45,"Senior Adult")))))</f>
        <v>Senior Adult</v>
      </c>
      <c r="F194" t="s">
        <v>31</v>
      </c>
      <c r="G194" s="1">
        <v>45074</v>
      </c>
      <c r="H194" s="1">
        <v>45119</v>
      </c>
      <c r="I194" s="2">
        <f>_xlfn.DAYS(G194,H194)</f>
        <v>-45</v>
      </c>
      <c r="J194" t="s">
        <v>36</v>
      </c>
      <c r="K194">
        <v>468111</v>
      </c>
      <c r="L194" t="s">
        <v>19</v>
      </c>
      <c r="M194" t="s">
        <v>40</v>
      </c>
      <c r="N194">
        <v>192</v>
      </c>
      <c r="O194">
        <v>112</v>
      </c>
      <c r="P194">
        <v>39905317479</v>
      </c>
      <c r="Q194" t="s">
        <v>21</v>
      </c>
      <c r="R194" t="s">
        <v>22</v>
      </c>
    </row>
    <row r="195" spans="1:18" x14ac:dyDescent="0.25">
      <c r="A195">
        <v>194</v>
      </c>
      <c r="B195" t="s">
        <v>23</v>
      </c>
      <c r="C195" t="s">
        <v>231</v>
      </c>
      <c r="D195">
        <v>68</v>
      </c>
      <c r="E195" t="str">
        <f t="shared" si="3"/>
        <v>Senior Adult</v>
      </c>
      <c r="F195" t="s">
        <v>17</v>
      </c>
      <c r="G195" s="1">
        <v>44983</v>
      </c>
      <c r="H195" s="1">
        <v>45025</v>
      </c>
      <c r="I195" s="6">
        <f>_xlfn.DAYS(H195,G195)</f>
        <v>42</v>
      </c>
      <c r="J195" t="s">
        <v>32</v>
      </c>
      <c r="K195">
        <v>99782</v>
      </c>
      <c r="L195" t="s">
        <v>26</v>
      </c>
      <c r="M195" t="s">
        <v>40</v>
      </c>
      <c r="N195">
        <v>161</v>
      </c>
      <c r="O195">
        <v>86</v>
      </c>
      <c r="P195">
        <v>36833054013</v>
      </c>
      <c r="Q195" t="s">
        <v>68</v>
      </c>
      <c r="R195" t="s">
        <v>41</v>
      </c>
    </row>
    <row r="196" spans="1:18" hidden="1" x14ac:dyDescent="0.25">
      <c r="A196">
        <v>195</v>
      </c>
      <c r="B196" t="s">
        <v>15</v>
      </c>
      <c r="C196" t="s">
        <v>232</v>
      </c>
      <c r="D196">
        <v>67</v>
      </c>
      <c r="E196" t="str">
        <f t="shared" si="3"/>
        <v>Senior Adult</v>
      </c>
      <c r="F196" t="s">
        <v>17</v>
      </c>
      <c r="G196" s="1">
        <v>45143</v>
      </c>
      <c r="H196" s="1">
        <v>45273</v>
      </c>
      <c r="I196" s="2">
        <f>_xlfn.DAYS(G196,H196)</f>
        <v>-130</v>
      </c>
      <c r="J196" t="s">
        <v>25</v>
      </c>
      <c r="K196">
        <v>259985</v>
      </c>
      <c r="L196" t="s">
        <v>19</v>
      </c>
      <c r="M196" t="s">
        <v>20</v>
      </c>
      <c r="N196">
        <v>167</v>
      </c>
      <c r="O196">
        <v>86</v>
      </c>
      <c r="P196">
        <v>35954478315</v>
      </c>
      <c r="Q196" t="s">
        <v>68</v>
      </c>
      <c r="R196" t="s">
        <v>28</v>
      </c>
    </row>
    <row r="197" spans="1:18" hidden="1" x14ac:dyDescent="0.25">
      <c r="A197">
        <v>196</v>
      </c>
      <c r="B197" t="s">
        <v>23</v>
      </c>
      <c r="C197" t="s">
        <v>84</v>
      </c>
      <c r="D197">
        <v>4</v>
      </c>
      <c r="E197" t="str">
        <f t="shared" si="3"/>
        <v>Child</v>
      </c>
      <c r="F197" t="s">
        <v>31</v>
      </c>
      <c r="G197" s="1">
        <v>45063</v>
      </c>
      <c r="H197" s="1">
        <v>45232</v>
      </c>
      <c r="I197" s="2">
        <f>_xlfn.DAYS(H197,G197)</f>
        <v>169</v>
      </c>
      <c r="J197" t="s">
        <v>44</v>
      </c>
      <c r="K197">
        <v>114513</v>
      </c>
      <c r="L197" t="s">
        <v>26</v>
      </c>
      <c r="M197" t="s">
        <v>20</v>
      </c>
      <c r="N197">
        <v>165</v>
      </c>
      <c r="O197">
        <v>68</v>
      </c>
      <c r="P197">
        <v>33800651539</v>
      </c>
      <c r="Q197" t="s">
        <v>34</v>
      </c>
      <c r="R197" t="s">
        <v>38</v>
      </c>
    </row>
    <row r="198" spans="1:18" hidden="1" x14ac:dyDescent="0.25">
      <c r="A198">
        <v>197</v>
      </c>
      <c r="B198" t="s">
        <v>23</v>
      </c>
      <c r="C198" t="s">
        <v>61</v>
      </c>
      <c r="D198">
        <v>94</v>
      </c>
      <c r="E198" t="str">
        <f t="shared" si="3"/>
        <v>Senior Adult</v>
      </c>
      <c r="F198" t="s">
        <v>31</v>
      </c>
      <c r="G198" s="1">
        <v>45033</v>
      </c>
      <c r="H198" s="1">
        <v>45288</v>
      </c>
      <c r="I198" s="2">
        <f>_xlfn.DAYS(G198,H198)</f>
        <v>-255</v>
      </c>
      <c r="J198" t="s">
        <v>25</v>
      </c>
      <c r="K198">
        <v>490893</v>
      </c>
      <c r="L198" t="s">
        <v>19</v>
      </c>
      <c r="M198" t="s">
        <v>45</v>
      </c>
      <c r="N198">
        <v>169</v>
      </c>
      <c r="O198">
        <v>102</v>
      </c>
      <c r="P198">
        <v>38189520439</v>
      </c>
      <c r="Q198" t="s">
        <v>34</v>
      </c>
      <c r="R198" t="s">
        <v>38</v>
      </c>
    </row>
    <row r="199" spans="1:18" hidden="1" x14ac:dyDescent="0.25">
      <c r="A199">
        <v>198</v>
      </c>
      <c r="B199" t="s">
        <v>64</v>
      </c>
      <c r="C199" t="s">
        <v>233</v>
      </c>
      <c r="D199">
        <v>81</v>
      </c>
      <c r="E199" t="str">
        <f t="shared" si="3"/>
        <v>Senior Adult</v>
      </c>
      <c r="F199" t="s">
        <v>31</v>
      </c>
      <c r="G199" s="1">
        <v>45019</v>
      </c>
      <c r="H199" s="1">
        <v>45053</v>
      </c>
      <c r="I199" s="2">
        <f>_xlfn.DAYS(H199,G199)</f>
        <v>34</v>
      </c>
      <c r="J199" t="s">
        <v>18</v>
      </c>
      <c r="K199">
        <v>230300</v>
      </c>
      <c r="L199" t="s">
        <v>26</v>
      </c>
      <c r="M199" t="s">
        <v>20</v>
      </c>
      <c r="N199">
        <v>185</v>
      </c>
      <c r="O199">
        <v>57</v>
      </c>
      <c r="P199">
        <v>39577009270</v>
      </c>
      <c r="Q199" t="s">
        <v>34</v>
      </c>
      <c r="R199" t="s">
        <v>38</v>
      </c>
    </row>
    <row r="200" spans="1:18" hidden="1" x14ac:dyDescent="0.25">
      <c r="A200">
        <v>199</v>
      </c>
      <c r="B200" t="s">
        <v>60</v>
      </c>
      <c r="C200" t="s">
        <v>234</v>
      </c>
      <c r="D200">
        <v>39</v>
      </c>
      <c r="E200" t="str">
        <f t="shared" si="3"/>
        <v>Middle-Aged Adults</v>
      </c>
      <c r="F200" t="s">
        <v>17</v>
      </c>
      <c r="G200" s="1">
        <v>45094</v>
      </c>
      <c r="H200" s="1">
        <v>45209</v>
      </c>
      <c r="I200" s="2">
        <f>_xlfn.DAYS(G200,H200)</f>
        <v>-115</v>
      </c>
      <c r="J200" t="s">
        <v>47</v>
      </c>
      <c r="K200">
        <v>496011</v>
      </c>
      <c r="L200" t="s">
        <v>26</v>
      </c>
      <c r="M200" t="s">
        <v>82</v>
      </c>
      <c r="N200">
        <v>152</v>
      </c>
      <c r="O200">
        <v>83</v>
      </c>
      <c r="P200">
        <v>38822630928</v>
      </c>
      <c r="Q200" t="s">
        <v>21</v>
      </c>
      <c r="R200" t="s">
        <v>22</v>
      </c>
    </row>
    <row r="201" spans="1:18" x14ac:dyDescent="0.25">
      <c r="A201">
        <v>200</v>
      </c>
      <c r="B201" t="s">
        <v>71</v>
      </c>
      <c r="C201" t="s">
        <v>235</v>
      </c>
      <c r="D201">
        <v>24</v>
      </c>
      <c r="E201" t="str">
        <f t="shared" si="3"/>
        <v>Young Adult</v>
      </c>
      <c r="F201" t="s">
        <v>31</v>
      </c>
      <c r="G201" s="1">
        <v>44963</v>
      </c>
      <c r="H201" s="1">
        <v>45170</v>
      </c>
      <c r="I201" s="6">
        <f>_xlfn.DAYS(G201,H201)</f>
        <v>-207</v>
      </c>
      <c r="J201" t="s">
        <v>32</v>
      </c>
      <c r="K201">
        <v>35393</v>
      </c>
      <c r="L201" t="s">
        <v>26</v>
      </c>
      <c r="M201" t="s">
        <v>62</v>
      </c>
      <c r="N201">
        <v>156</v>
      </c>
      <c r="O201">
        <v>59</v>
      </c>
      <c r="P201">
        <v>36655178700</v>
      </c>
      <c r="Q201" t="s">
        <v>68</v>
      </c>
      <c r="R201" t="s">
        <v>41</v>
      </c>
    </row>
    <row r="202" spans="1:18" x14ac:dyDescent="0.25">
      <c r="A202">
        <v>201</v>
      </c>
      <c r="B202" t="s">
        <v>42</v>
      </c>
      <c r="C202" t="s">
        <v>185</v>
      </c>
      <c r="D202">
        <v>51</v>
      </c>
      <c r="E202" t="str">
        <f t="shared" si="3"/>
        <v>Senior Adult</v>
      </c>
      <c r="F202" t="s">
        <v>31</v>
      </c>
      <c r="G202" s="1">
        <v>45004</v>
      </c>
      <c r="H202" s="1">
        <v>45266</v>
      </c>
      <c r="I202" s="6">
        <f>_xlfn.DAYS(G202,H202)</f>
        <v>-262</v>
      </c>
      <c r="J202" t="s">
        <v>44</v>
      </c>
      <c r="K202">
        <v>125375</v>
      </c>
      <c r="L202" t="s">
        <v>19</v>
      </c>
      <c r="M202" t="s">
        <v>59</v>
      </c>
      <c r="N202">
        <v>175</v>
      </c>
      <c r="O202">
        <v>52</v>
      </c>
      <c r="P202">
        <v>38665355540</v>
      </c>
      <c r="Q202" t="s">
        <v>68</v>
      </c>
      <c r="R202" t="s">
        <v>41</v>
      </c>
    </row>
    <row r="203" spans="1:18" hidden="1" x14ac:dyDescent="0.25">
      <c r="A203">
        <v>202</v>
      </c>
      <c r="B203" t="s">
        <v>53</v>
      </c>
      <c r="C203" t="s">
        <v>236</v>
      </c>
      <c r="D203">
        <v>35</v>
      </c>
      <c r="E203" t="str">
        <f t="shared" si="3"/>
        <v>Middle-Aged Adults</v>
      </c>
      <c r="F203" t="s">
        <v>31</v>
      </c>
      <c r="G203" s="1">
        <v>44934</v>
      </c>
      <c r="H203" s="1">
        <v>45222</v>
      </c>
      <c r="I203" s="2">
        <f>_xlfn.DAYS(H203,G203)</f>
        <v>288</v>
      </c>
      <c r="J203" t="s">
        <v>44</v>
      </c>
      <c r="K203">
        <v>384770</v>
      </c>
      <c r="L203" t="s">
        <v>19</v>
      </c>
      <c r="M203" t="s">
        <v>45</v>
      </c>
      <c r="N203">
        <v>182</v>
      </c>
      <c r="O203">
        <v>74</v>
      </c>
      <c r="P203">
        <v>36915091564</v>
      </c>
      <c r="Q203" t="s">
        <v>21</v>
      </c>
      <c r="R203" t="s">
        <v>22</v>
      </c>
    </row>
    <row r="204" spans="1:18" x14ac:dyDescent="0.25">
      <c r="A204">
        <v>203</v>
      </c>
      <c r="B204" t="s">
        <v>64</v>
      </c>
      <c r="C204" t="s">
        <v>237</v>
      </c>
      <c r="D204">
        <v>54</v>
      </c>
      <c r="E204" t="str">
        <f t="shared" si="3"/>
        <v>Senior Adult</v>
      </c>
      <c r="F204" t="s">
        <v>17</v>
      </c>
      <c r="G204" s="1">
        <v>45041</v>
      </c>
      <c r="H204" s="1">
        <v>45061</v>
      </c>
      <c r="I204" s="6">
        <f>_xlfn.DAYS(H204,G204)</f>
        <v>20</v>
      </c>
      <c r="J204" t="s">
        <v>32</v>
      </c>
      <c r="K204">
        <v>411026</v>
      </c>
      <c r="L204" t="s">
        <v>19</v>
      </c>
      <c r="M204" t="s">
        <v>37</v>
      </c>
      <c r="N204">
        <v>148</v>
      </c>
      <c r="O204">
        <v>53</v>
      </c>
      <c r="P204">
        <v>38009090717</v>
      </c>
      <c r="Q204" t="s">
        <v>68</v>
      </c>
      <c r="R204" t="s">
        <v>41</v>
      </c>
    </row>
    <row r="205" spans="1:18" x14ac:dyDescent="0.25">
      <c r="A205">
        <v>204</v>
      </c>
      <c r="B205" t="s">
        <v>42</v>
      </c>
      <c r="C205" t="s">
        <v>238</v>
      </c>
      <c r="D205">
        <v>47</v>
      </c>
      <c r="E205" t="str">
        <f t="shared" si="3"/>
        <v>Senior Adult</v>
      </c>
      <c r="F205" t="s">
        <v>31</v>
      </c>
      <c r="G205" s="1">
        <v>45066</v>
      </c>
      <c r="H205" s="1">
        <v>45236</v>
      </c>
      <c r="I205" s="6">
        <f>_xlfn.DAYS(H205,G205)</f>
        <v>170</v>
      </c>
      <c r="J205" t="s">
        <v>18</v>
      </c>
      <c r="K205">
        <v>399043</v>
      </c>
      <c r="L205" t="s">
        <v>19</v>
      </c>
      <c r="M205" t="s">
        <v>20</v>
      </c>
      <c r="N205">
        <v>178</v>
      </c>
      <c r="O205">
        <v>68</v>
      </c>
      <c r="P205">
        <v>35735335769</v>
      </c>
      <c r="Q205" t="s">
        <v>68</v>
      </c>
      <c r="R205" t="s">
        <v>41</v>
      </c>
    </row>
    <row r="206" spans="1:18" hidden="1" x14ac:dyDescent="0.25">
      <c r="A206">
        <v>205</v>
      </c>
      <c r="B206" t="s">
        <v>88</v>
      </c>
      <c r="C206" t="s">
        <v>163</v>
      </c>
      <c r="D206">
        <v>33</v>
      </c>
      <c r="E206" t="str">
        <f t="shared" si="3"/>
        <v>Middle-Aged Adults</v>
      </c>
      <c r="F206" t="s">
        <v>31</v>
      </c>
      <c r="G206" s="1">
        <v>44980</v>
      </c>
      <c r="H206" s="1">
        <v>45088</v>
      </c>
      <c r="I206" s="2">
        <f>_xlfn.DAYS(H206,G206)</f>
        <v>108</v>
      </c>
      <c r="J206" t="s">
        <v>25</v>
      </c>
      <c r="K206">
        <v>195281</v>
      </c>
      <c r="L206" t="s">
        <v>19</v>
      </c>
      <c r="M206" t="s">
        <v>82</v>
      </c>
      <c r="N206">
        <v>162</v>
      </c>
      <c r="O206">
        <v>44</v>
      </c>
      <c r="P206">
        <v>35494526070</v>
      </c>
      <c r="Q206" t="s">
        <v>21</v>
      </c>
      <c r="R206" t="s">
        <v>22</v>
      </c>
    </row>
    <row r="207" spans="1:18" hidden="1" x14ac:dyDescent="0.25">
      <c r="A207">
        <v>206</v>
      </c>
      <c r="B207" t="s">
        <v>66</v>
      </c>
      <c r="C207" t="s">
        <v>239</v>
      </c>
      <c r="D207">
        <v>42</v>
      </c>
      <c r="E207" t="str">
        <f t="shared" si="3"/>
        <v>Middle-Aged Adults</v>
      </c>
      <c r="F207" t="s">
        <v>17</v>
      </c>
      <c r="G207" s="1">
        <v>45262</v>
      </c>
      <c r="H207" s="1">
        <v>45276</v>
      </c>
      <c r="I207" s="2">
        <f>_xlfn.DAYS(G207,H207)</f>
        <v>-14</v>
      </c>
      <c r="J207" t="s">
        <v>25</v>
      </c>
      <c r="K207">
        <v>16029</v>
      </c>
      <c r="L207" t="s">
        <v>19</v>
      </c>
      <c r="M207" t="s">
        <v>37</v>
      </c>
      <c r="N207">
        <v>160</v>
      </c>
      <c r="O207">
        <v>117</v>
      </c>
      <c r="P207">
        <v>39268685980</v>
      </c>
      <c r="Q207" t="s">
        <v>34</v>
      </c>
      <c r="R207" t="s">
        <v>38</v>
      </c>
    </row>
    <row r="208" spans="1:18" hidden="1" x14ac:dyDescent="0.25">
      <c r="A208">
        <v>207</v>
      </c>
      <c r="B208" t="s">
        <v>86</v>
      </c>
      <c r="C208" t="s">
        <v>77</v>
      </c>
      <c r="D208">
        <v>1</v>
      </c>
      <c r="E208" t="str">
        <f t="shared" si="3"/>
        <v>Child</v>
      </c>
      <c r="F208" t="s">
        <v>17</v>
      </c>
      <c r="G208" s="1">
        <v>45119</v>
      </c>
      <c r="H208" s="1">
        <v>45173</v>
      </c>
      <c r="I208" s="2">
        <f>_xlfn.DAYS(G208,H208)</f>
        <v>-54</v>
      </c>
      <c r="J208" t="s">
        <v>25</v>
      </c>
      <c r="K208">
        <v>365829</v>
      </c>
      <c r="L208" t="s">
        <v>19</v>
      </c>
      <c r="M208" t="s">
        <v>20</v>
      </c>
      <c r="N208">
        <v>140</v>
      </c>
      <c r="O208">
        <v>56</v>
      </c>
      <c r="P208">
        <v>35475610676</v>
      </c>
      <c r="Q208" t="s">
        <v>21</v>
      </c>
      <c r="R208" t="s">
        <v>22</v>
      </c>
    </row>
    <row r="209" spans="1:18" hidden="1" x14ac:dyDescent="0.25">
      <c r="A209">
        <v>208</v>
      </c>
      <c r="B209" t="s">
        <v>15</v>
      </c>
      <c r="C209" t="s">
        <v>181</v>
      </c>
      <c r="D209">
        <v>11</v>
      </c>
      <c r="E209" t="str">
        <f t="shared" si="3"/>
        <v>Child</v>
      </c>
      <c r="F209" t="s">
        <v>31</v>
      </c>
      <c r="G209" s="1">
        <v>45025</v>
      </c>
      <c r="H209" s="1">
        <v>45048</v>
      </c>
      <c r="I209" s="2">
        <f>_xlfn.DAYS(H209,G209)</f>
        <v>23</v>
      </c>
      <c r="J209" t="s">
        <v>47</v>
      </c>
      <c r="K209">
        <v>274600</v>
      </c>
      <c r="L209" t="s">
        <v>19</v>
      </c>
      <c r="M209" t="s">
        <v>62</v>
      </c>
      <c r="N209">
        <v>198</v>
      </c>
      <c r="O209">
        <v>98</v>
      </c>
      <c r="P209">
        <v>37601092937</v>
      </c>
      <c r="Q209" t="s">
        <v>21</v>
      </c>
      <c r="R209" t="s">
        <v>22</v>
      </c>
    </row>
    <row r="210" spans="1:18" hidden="1" x14ac:dyDescent="0.25">
      <c r="A210">
        <v>209</v>
      </c>
      <c r="B210" t="s">
        <v>69</v>
      </c>
      <c r="C210" t="s">
        <v>124</v>
      </c>
      <c r="D210">
        <v>31</v>
      </c>
      <c r="E210" t="str">
        <f t="shared" si="3"/>
        <v>Middle-Aged Adults</v>
      </c>
      <c r="F210" t="s">
        <v>31</v>
      </c>
      <c r="G210" s="1">
        <v>45040</v>
      </c>
      <c r="H210" s="1">
        <v>45246</v>
      </c>
      <c r="I210" s="2">
        <f>_xlfn.DAYS(G210,H210)</f>
        <v>-206</v>
      </c>
      <c r="J210" t="s">
        <v>47</v>
      </c>
      <c r="K210">
        <v>164769</v>
      </c>
      <c r="L210" t="s">
        <v>26</v>
      </c>
      <c r="M210" t="s">
        <v>62</v>
      </c>
      <c r="N210">
        <v>176</v>
      </c>
      <c r="O210">
        <v>106</v>
      </c>
      <c r="P210">
        <v>38941373198</v>
      </c>
      <c r="Q210" t="s">
        <v>21</v>
      </c>
      <c r="R210" t="s">
        <v>28</v>
      </c>
    </row>
    <row r="211" spans="1:18" hidden="1" x14ac:dyDescent="0.25">
      <c r="A211">
        <v>210</v>
      </c>
      <c r="B211" t="s">
        <v>60</v>
      </c>
      <c r="C211" t="s">
        <v>240</v>
      </c>
      <c r="D211">
        <v>94</v>
      </c>
      <c r="E211" t="str">
        <f t="shared" si="3"/>
        <v>Senior Adult</v>
      </c>
      <c r="F211" t="s">
        <v>17</v>
      </c>
      <c r="G211" s="1">
        <v>45085</v>
      </c>
      <c r="H211" s="1">
        <v>45150</v>
      </c>
      <c r="I211" s="2">
        <f>_xlfn.DAYS(H211,G211)</f>
        <v>65</v>
      </c>
      <c r="J211" t="s">
        <v>44</v>
      </c>
      <c r="K211">
        <v>226185</v>
      </c>
      <c r="L211" t="s">
        <v>26</v>
      </c>
      <c r="M211" t="s">
        <v>33</v>
      </c>
      <c r="N211">
        <v>191</v>
      </c>
      <c r="O211">
        <v>81</v>
      </c>
      <c r="P211">
        <v>37219146660</v>
      </c>
      <c r="Q211" t="s">
        <v>21</v>
      </c>
      <c r="R211" t="s">
        <v>22</v>
      </c>
    </row>
    <row r="212" spans="1:18" hidden="1" x14ac:dyDescent="0.25">
      <c r="A212">
        <v>211</v>
      </c>
      <c r="B212" t="s">
        <v>55</v>
      </c>
      <c r="C212" t="s">
        <v>205</v>
      </c>
      <c r="D212">
        <v>92</v>
      </c>
      <c r="E212" t="str">
        <f t="shared" si="3"/>
        <v>Senior Adult</v>
      </c>
      <c r="F212" t="s">
        <v>17</v>
      </c>
      <c r="G212" s="1">
        <v>44954</v>
      </c>
      <c r="H212" s="1">
        <v>45125</v>
      </c>
      <c r="I212" s="2">
        <f>_xlfn.DAYS(H212,G212)</f>
        <v>171</v>
      </c>
      <c r="J212" t="s">
        <v>32</v>
      </c>
      <c r="K212">
        <v>90309</v>
      </c>
      <c r="L212" t="s">
        <v>19</v>
      </c>
      <c r="M212" t="s">
        <v>62</v>
      </c>
      <c r="N212">
        <v>173</v>
      </c>
      <c r="O212">
        <v>74</v>
      </c>
      <c r="P212">
        <v>38434146468</v>
      </c>
      <c r="Q212" t="s">
        <v>52</v>
      </c>
      <c r="R212" t="s">
        <v>28</v>
      </c>
    </row>
    <row r="213" spans="1:18" hidden="1" x14ac:dyDescent="0.25">
      <c r="A213">
        <v>212</v>
      </c>
      <c r="B213" t="s">
        <v>29</v>
      </c>
      <c r="C213" t="s">
        <v>241</v>
      </c>
      <c r="D213">
        <v>65</v>
      </c>
      <c r="E213" t="str">
        <f t="shared" si="3"/>
        <v>Senior Adult</v>
      </c>
      <c r="F213" t="s">
        <v>17</v>
      </c>
      <c r="G213" s="1">
        <v>44954</v>
      </c>
      <c r="H213" s="1">
        <v>45210</v>
      </c>
      <c r="I213" s="2">
        <f>_xlfn.DAYS(G213,H213)</f>
        <v>-256</v>
      </c>
      <c r="J213" t="s">
        <v>32</v>
      </c>
      <c r="K213">
        <v>340716</v>
      </c>
      <c r="L213" t="s">
        <v>19</v>
      </c>
      <c r="M213" t="s">
        <v>59</v>
      </c>
      <c r="N213">
        <v>164</v>
      </c>
      <c r="O213">
        <v>106</v>
      </c>
      <c r="P213">
        <v>32860623563</v>
      </c>
      <c r="Q213" t="s">
        <v>21</v>
      </c>
      <c r="R213" t="s">
        <v>22</v>
      </c>
    </row>
    <row r="214" spans="1:18" hidden="1" x14ac:dyDescent="0.25">
      <c r="A214">
        <v>213</v>
      </c>
      <c r="B214" t="s">
        <v>15</v>
      </c>
      <c r="C214" t="s">
        <v>242</v>
      </c>
      <c r="D214">
        <v>57</v>
      </c>
      <c r="E214" t="str">
        <f t="shared" si="3"/>
        <v>Senior Adult</v>
      </c>
      <c r="F214" t="s">
        <v>17</v>
      </c>
      <c r="G214" s="1">
        <v>45087</v>
      </c>
      <c r="H214" s="1">
        <v>45224</v>
      </c>
      <c r="I214" s="2">
        <f>_xlfn.DAYS(H214,G214)</f>
        <v>137</v>
      </c>
      <c r="J214" t="s">
        <v>25</v>
      </c>
      <c r="K214">
        <v>103887</v>
      </c>
      <c r="L214" t="s">
        <v>26</v>
      </c>
      <c r="M214" t="s">
        <v>59</v>
      </c>
      <c r="N214">
        <v>175</v>
      </c>
      <c r="O214">
        <v>84</v>
      </c>
      <c r="P214">
        <v>36013147134</v>
      </c>
      <c r="Q214" t="s">
        <v>48</v>
      </c>
      <c r="R214" t="s">
        <v>28</v>
      </c>
    </row>
    <row r="215" spans="1:18" hidden="1" x14ac:dyDescent="0.25">
      <c r="A215">
        <v>214</v>
      </c>
      <c r="B215" t="s">
        <v>78</v>
      </c>
      <c r="C215" t="s">
        <v>243</v>
      </c>
      <c r="D215">
        <v>27</v>
      </c>
      <c r="E215" t="str">
        <f t="shared" si="3"/>
        <v>Young Adult</v>
      </c>
      <c r="F215" t="s">
        <v>31</v>
      </c>
      <c r="G215" s="1">
        <v>44993</v>
      </c>
      <c r="H215" s="1">
        <v>45245</v>
      </c>
      <c r="I215" s="2">
        <f>_xlfn.DAYS(G215,H215)</f>
        <v>-252</v>
      </c>
      <c r="J215" t="s">
        <v>18</v>
      </c>
      <c r="K215">
        <v>234549</v>
      </c>
      <c r="L215" t="s">
        <v>26</v>
      </c>
      <c r="M215" t="s">
        <v>62</v>
      </c>
      <c r="N215">
        <v>141</v>
      </c>
      <c r="O215">
        <v>94</v>
      </c>
      <c r="P215">
        <v>37576143156</v>
      </c>
      <c r="Q215" t="s">
        <v>34</v>
      </c>
      <c r="R215" t="s">
        <v>38</v>
      </c>
    </row>
    <row r="216" spans="1:18" hidden="1" x14ac:dyDescent="0.25">
      <c r="A216">
        <v>215</v>
      </c>
      <c r="B216" t="s">
        <v>69</v>
      </c>
      <c r="C216" t="s">
        <v>244</v>
      </c>
      <c r="D216">
        <v>2</v>
      </c>
      <c r="E216" t="str">
        <f t="shared" si="3"/>
        <v>Child</v>
      </c>
      <c r="F216" t="s">
        <v>17</v>
      </c>
      <c r="G216" s="1">
        <v>45185</v>
      </c>
      <c r="H216" s="1">
        <v>45247</v>
      </c>
      <c r="I216" s="2">
        <f>_xlfn.DAYS(H216,G216)</f>
        <v>62</v>
      </c>
      <c r="J216" t="s">
        <v>18</v>
      </c>
      <c r="K216">
        <v>334439</v>
      </c>
      <c r="L216" t="s">
        <v>26</v>
      </c>
      <c r="M216" t="s">
        <v>45</v>
      </c>
      <c r="N216">
        <v>191</v>
      </c>
      <c r="O216">
        <v>118</v>
      </c>
      <c r="P216">
        <v>33445449044</v>
      </c>
      <c r="Q216" t="s">
        <v>21</v>
      </c>
      <c r="R216" t="s">
        <v>22</v>
      </c>
    </row>
    <row r="217" spans="1:18" x14ac:dyDescent="0.25">
      <c r="A217">
        <v>216</v>
      </c>
      <c r="B217" t="s">
        <v>78</v>
      </c>
      <c r="C217" t="s">
        <v>245</v>
      </c>
      <c r="D217">
        <v>11</v>
      </c>
      <c r="E217" t="str">
        <f t="shared" si="3"/>
        <v>Child</v>
      </c>
      <c r="F217" t="s">
        <v>31</v>
      </c>
      <c r="G217" s="1">
        <v>44934</v>
      </c>
      <c r="H217" s="1">
        <v>44980</v>
      </c>
      <c r="I217" s="6">
        <f>_xlfn.DAYS(G217,H217)</f>
        <v>-46</v>
      </c>
      <c r="J217" t="s">
        <v>36</v>
      </c>
      <c r="K217">
        <v>237505</v>
      </c>
      <c r="L217" t="s">
        <v>26</v>
      </c>
      <c r="M217" t="s">
        <v>62</v>
      </c>
      <c r="N217">
        <v>178</v>
      </c>
      <c r="O217">
        <v>55</v>
      </c>
      <c r="P217">
        <v>36059240536</v>
      </c>
      <c r="Q217" t="s">
        <v>68</v>
      </c>
      <c r="R217" t="s">
        <v>41</v>
      </c>
    </row>
    <row r="218" spans="1:18" hidden="1" x14ac:dyDescent="0.25">
      <c r="A218">
        <v>217</v>
      </c>
      <c r="B218" t="s">
        <v>29</v>
      </c>
      <c r="C218" t="s">
        <v>246</v>
      </c>
      <c r="D218">
        <v>7</v>
      </c>
      <c r="E218" t="str">
        <f t="shared" si="3"/>
        <v>Child</v>
      </c>
      <c r="F218" t="s">
        <v>31</v>
      </c>
      <c r="G218" s="1">
        <v>45069</v>
      </c>
      <c r="H218" s="1">
        <v>45129</v>
      </c>
      <c r="I218" s="2">
        <f>_xlfn.DAYS(G218,H218)</f>
        <v>-60</v>
      </c>
      <c r="J218" t="s">
        <v>44</v>
      </c>
      <c r="K218">
        <v>497481</v>
      </c>
      <c r="L218" t="s">
        <v>19</v>
      </c>
      <c r="M218" t="s">
        <v>40</v>
      </c>
      <c r="N218">
        <v>198</v>
      </c>
      <c r="O218">
        <v>53</v>
      </c>
      <c r="P218">
        <v>33938027480</v>
      </c>
      <c r="Q218" t="s">
        <v>34</v>
      </c>
      <c r="R218" t="s">
        <v>38</v>
      </c>
    </row>
    <row r="219" spans="1:18" hidden="1" x14ac:dyDescent="0.25">
      <c r="A219">
        <v>218</v>
      </c>
      <c r="B219" t="s">
        <v>66</v>
      </c>
      <c r="C219" t="s">
        <v>247</v>
      </c>
      <c r="D219">
        <v>41</v>
      </c>
      <c r="E219" t="str">
        <f t="shared" si="3"/>
        <v>Middle-Aged Adults</v>
      </c>
      <c r="F219" t="s">
        <v>31</v>
      </c>
      <c r="G219" s="1">
        <v>44960</v>
      </c>
      <c r="H219" s="1">
        <v>44999</v>
      </c>
      <c r="I219" s="2">
        <f>_xlfn.DAYS(G219,H219)</f>
        <v>-39</v>
      </c>
      <c r="J219" t="s">
        <v>25</v>
      </c>
      <c r="K219">
        <v>254973</v>
      </c>
      <c r="L219" t="s">
        <v>19</v>
      </c>
      <c r="M219" t="s">
        <v>45</v>
      </c>
      <c r="N219">
        <v>156</v>
      </c>
      <c r="O219">
        <v>82</v>
      </c>
      <c r="P219">
        <v>38988068884</v>
      </c>
      <c r="Q219" t="s">
        <v>21</v>
      </c>
      <c r="R219" t="s">
        <v>22</v>
      </c>
    </row>
    <row r="220" spans="1:18" x14ac:dyDescent="0.25">
      <c r="A220">
        <v>219</v>
      </c>
      <c r="B220" t="s">
        <v>42</v>
      </c>
      <c r="C220" t="s">
        <v>248</v>
      </c>
      <c r="D220">
        <v>25</v>
      </c>
      <c r="E220" t="str">
        <f t="shared" si="3"/>
        <v>Young Adult</v>
      </c>
      <c r="F220" t="s">
        <v>31</v>
      </c>
      <c r="G220" s="1">
        <v>45054</v>
      </c>
      <c r="H220" s="1">
        <v>45273</v>
      </c>
      <c r="I220" s="6">
        <f>_xlfn.DAYS(G220,H220)</f>
        <v>-219</v>
      </c>
      <c r="J220" t="s">
        <v>32</v>
      </c>
      <c r="K220">
        <v>291361</v>
      </c>
      <c r="L220" t="s">
        <v>26</v>
      </c>
      <c r="M220" t="s">
        <v>59</v>
      </c>
      <c r="N220">
        <v>198</v>
      </c>
      <c r="O220">
        <v>100</v>
      </c>
      <c r="P220">
        <v>32100803661</v>
      </c>
      <c r="Q220" t="s">
        <v>68</v>
      </c>
      <c r="R220" t="s">
        <v>41</v>
      </c>
    </row>
    <row r="221" spans="1:18" hidden="1" x14ac:dyDescent="0.25">
      <c r="A221">
        <v>220</v>
      </c>
      <c r="B221" t="s">
        <v>78</v>
      </c>
      <c r="C221" t="s">
        <v>249</v>
      </c>
      <c r="D221">
        <v>63</v>
      </c>
      <c r="E221" t="str">
        <f t="shared" si="3"/>
        <v>Senior Adult</v>
      </c>
      <c r="F221" t="s">
        <v>31</v>
      </c>
      <c r="G221" s="1">
        <v>44962</v>
      </c>
      <c r="H221" s="1">
        <v>45126</v>
      </c>
      <c r="I221" s="2">
        <f>_xlfn.DAYS(G221,H221)</f>
        <v>-164</v>
      </c>
      <c r="J221" t="s">
        <v>36</v>
      </c>
      <c r="K221">
        <v>10388</v>
      </c>
      <c r="L221" t="s">
        <v>26</v>
      </c>
      <c r="M221" t="s">
        <v>59</v>
      </c>
      <c r="N221">
        <v>196</v>
      </c>
      <c r="O221">
        <v>52</v>
      </c>
      <c r="P221">
        <v>33690718746</v>
      </c>
      <c r="Q221" t="s">
        <v>34</v>
      </c>
      <c r="R221" t="s">
        <v>38</v>
      </c>
    </row>
    <row r="222" spans="1:18" x14ac:dyDescent="0.25">
      <c r="A222">
        <v>221</v>
      </c>
      <c r="B222" t="s">
        <v>69</v>
      </c>
      <c r="C222" t="s">
        <v>250</v>
      </c>
      <c r="D222">
        <v>12</v>
      </c>
      <c r="E222" t="str">
        <f t="shared" si="3"/>
        <v>Child</v>
      </c>
      <c r="F222" t="s">
        <v>17</v>
      </c>
      <c r="G222" s="1">
        <v>45098</v>
      </c>
      <c r="H222" s="1">
        <v>45153</v>
      </c>
      <c r="I222" s="6">
        <f>_xlfn.DAYS(H222,G222)</f>
        <v>55</v>
      </c>
      <c r="J222" t="s">
        <v>36</v>
      </c>
      <c r="K222">
        <v>463666</v>
      </c>
      <c r="L222" t="s">
        <v>19</v>
      </c>
      <c r="M222" t="s">
        <v>20</v>
      </c>
      <c r="N222">
        <v>195</v>
      </c>
      <c r="O222">
        <v>105</v>
      </c>
      <c r="P222">
        <v>39390732652</v>
      </c>
      <c r="Q222" t="s">
        <v>68</v>
      </c>
      <c r="R222" t="s">
        <v>41</v>
      </c>
    </row>
    <row r="223" spans="1:18" hidden="1" x14ac:dyDescent="0.25">
      <c r="A223">
        <v>222</v>
      </c>
      <c r="B223" t="s">
        <v>42</v>
      </c>
      <c r="C223" t="s">
        <v>251</v>
      </c>
      <c r="D223">
        <v>75</v>
      </c>
      <c r="E223" t="str">
        <f t="shared" si="3"/>
        <v>Senior Adult</v>
      </c>
      <c r="F223" t="s">
        <v>31</v>
      </c>
      <c r="G223" s="1">
        <v>44927</v>
      </c>
      <c r="H223" s="1">
        <v>45165</v>
      </c>
      <c r="I223" s="2">
        <f>_xlfn.DAYS(G223,H223)</f>
        <v>-238</v>
      </c>
      <c r="J223" t="s">
        <v>36</v>
      </c>
      <c r="K223">
        <v>150970</v>
      </c>
      <c r="L223" t="s">
        <v>26</v>
      </c>
      <c r="M223" t="s">
        <v>37</v>
      </c>
      <c r="N223">
        <v>166</v>
      </c>
      <c r="O223">
        <v>51</v>
      </c>
      <c r="P223">
        <v>38621264423</v>
      </c>
      <c r="Q223" t="s">
        <v>21</v>
      </c>
      <c r="R223" t="s">
        <v>28</v>
      </c>
    </row>
    <row r="224" spans="1:18" hidden="1" x14ac:dyDescent="0.25">
      <c r="A224">
        <v>223</v>
      </c>
      <c r="B224" t="s">
        <v>64</v>
      </c>
      <c r="C224" t="s">
        <v>252</v>
      </c>
      <c r="D224">
        <v>86</v>
      </c>
      <c r="E224" t="str">
        <f t="shared" si="3"/>
        <v>Senior Adult</v>
      </c>
      <c r="F224" t="s">
        <v>31</v>
      </c>
      <c r="G224" s="1">
        <v>44997</v>
      </c>
      <c r="H224" s="1">
        <v>45268</v>
      </c>
      <c r="I224" s="2">
        <f>_xlfn.DAYS(G224,H224)</f>
        <v>-271</v>
      </c>
      <c r="J224" t="s">
        <v>44</v>
      </c>
      <c r="K224">
        <v>220048</v>
      </c>
      <c r="L224" t="s">
        <v>26</v>
      </c>
      <c r="M224" t="s">
        <v>59</v>
      </c>
      <c r="N224">
        <v>170</v>
      </c>
      <c r="O224">
        <v>53</v>
      </c>
      <c r="P224">
        <v>31260634558</v>
      </c>
      <c r="Q224" t="s">
        <v>63</v>
      </c>
      <c r="R224" t="s">
        <v>28</v>
      </c>
    </row>
    <row r="225" spans="1:18" hidden="1" x14ac:dyDescent="0.25">
      <c r="A225">
        <v>224</v>
      </c>
      <c r="B225" t="s">
        <v>66</v>
      </c>
      <c r="C225" t="s">
        <v>253</v>
      </c>
      <c r="D225">
        <v>65</v>
      </c>
      <c r="E225" t="str">
        <f t="shared" si="3"/>
        <v>Senior Adult</v>
      </c>
      <c r="F225" t="s">
        <v>17</v>
      </c>
      <c r="G225" s="1">
        <v>44991</v>
      </c>
      <c r="H225" s="1">
        <v>45065</v>
      </c>
      <c r="I225" s="2">
        <f>_xlfn.DAYS(G225,H225)</f>
        <v>-74</v>
      </c>
      <c r="J225" t="s">
        <v>44</v>
      </c>
      <c r="K225">
        <v>103912</v>
      </c>
      <c r="L225" t="s">
        <v>19</v>
      </c>
      <c r="M225" t="s">
        <v>62</v>
      </c>
      <c r="N225">
        <v>170</v>
      </c>
      <c r="O225">
        <v>116</v>
      </c>
      <c r="P225">
        <v>31194772252</v>
      </c>
      <c r="Q225" t="s">
        <v>63</v>
      </c>
      <c r="R225" t="s">
        <v>28</v>
      </c>
    </row>
    <row r="226" spans="1:18" hidden="1" x14ac:dyDescent="0.25">
      <c r="A226">
        <v>225</v>
      </c>
      <c r="B226" t="s">
        <v>66</v>
      </c>
      <c r="C226" t="s">
        <v>254</v>
      </c>
      <c r="D226">
        <v>93</v>
      </c>
      <c r="E226" t="str">
        <f t="shared" si="3"/>
        <v>Senior Adult</v>
      </c>
      <c r="F226" t="s">
        <v>17</v>
      </c>
      <c r="G226" s="1">
        <v>45004</v>
      </c>
      <c r="H226" s="1">
        <v>45028</v>
      </c>
      <c r="I226" s="2">
        <f>_xlfn.DAYS(H226,G226)</f>
        <v>24</v>
      </c>
      <c r="J226" t="s">
        <v>47</v>
      </c>
      <c r="K226">
        <v>215755</v>
      </c>
      <c r="L226" t="s">
        <v>19</v>
      </c>
      <c r="M226" t="s">
        <v>45</v>
      </c>
      <c r="N226">
        <v>188</v>
      </c>
      <c r="O226">
        <v>106</v>
      </c>
      <c r="P226">
        <v>31632764275</v>
      </c>
      <c r="Q226" t="s">
        <v>21</v>
      </c>
      <c r="R226" t="s">
        <v>22</v>
      </c>
    </row>
    <row r="227" spans="1:18" hidden="1" x14ac:dyDescent="0.25">
      <c r="A227">
        <v>226</v>
      </c>
      <c r="B227" t="s">
        <v>42</v>
      </c>
      <c r="C227" t="s">
        <v>255</v>
      </c>
      <c r="D227">
        <v>68</v>
      </c>
      <c r="E227" t="str">
        <f t="shared" si="3"/>
        <v>Senior Adult</v>
      </c>
      <c r="F227" t="s">
        <v>17</v>
      </c>
      <c r="G227" s="1">
        <v>45057</v>
      </c>
      <c r="H227" s="1">
        <v>45278</v>
      </c>
      <c r="I227" s="2">
        <f>_xlfn.DAYS(G227,H227)</f>
        <v>-221</v>
      </c>
      <c r="J227" t="s">
        <v>36</v>
      </c>
      <c r="K227">
        <v>379266</v>
      </c>
      <c r="L227" t="s">
        <v>19</v>
      </c>
      <c r="M227" t="s">
        <v>33</v>
      </c>
      <c r="N227">
        <v>166</v>
      </c>
      <c r="O227">
        <v>83</v>
      </c>
      <c r="P227">
        <v>35597217130</v>
      </c>
      <c r="Q227" t="s">
        <v>63</v>
      </c>
      <c r="R227" t="s">
        <v>28</v>
      </c>
    </row>
    <row r="228" spans="1:18" hidden="1" x14ac:dyDescent="0.25">
      <c r="A228">
        <v>227</v>
      </c>
      <c r="B228" t="s">
        <v>69</v>
      </c>
      <c r="C228" t="s">
        <v>256</v>
      </c>
      <c r="D228">
        <v>22</v>
      </c>
      <c r="E228" t="str">
        <f t="shared" si="3"/>
        <v>Young Adult</v>
      </c>
      <c r="F228" t="s">
        <v>17</v>
      </c>
      <c r="G228" s="1">
        <v>45085</v>
      </c>
      <c r="H228" s="1">
        <v>45139</v>
      </c>
      <c r="I228" s="2">
        <f>_xlfn.DAYS(G228,H228)</f>
        <v>-54</v>
      </c>
      <c r="J228" t="s">
        <v>18</v>
      </c>
      <c r="K228">
        <v>100903</v>
      </c>
      <c r="L228" t="s">
        <v>26</v>
      </c>
      <c r="M228" t="s">
        <v>37</v>
      </c>
      <c r="N228">
        <v>170</v>
      </c>
      <c r="O228">
        <v>98</v>
      </c>
      <c r="P228">
        <v>38492311900</v>
      </c>
      <c r="Q228" t="s">
        <v>68</v>
      </c>
      <c r="R228" t="s">
        <v>28</v>
      </c>
    </row>
    <row r="229" spans="1:18" x14ac:dyDescent="0.25">
      <c r="A229">
        <v>228</v>
      </c>
      <c r="B229" t="s">
        <v>71</v>
      </c>
      <c r="C229" t="s">
        <v>188</v>
      </c>
      <c r="D229">
        <v>100</v>
      </c>
      <c r="E229" t="str">
        <f t="shared" si="3"/>
        <v>Senior Adult</v>
      </c>
      <c r="F229" t="s">
        <v>31</v>
      </c>
      <c r="G229" s="1">
        <v>45030</v>
      </c>
      <c r="H229" s="1">
        <v>45161</v>
      </c>
      <c r="I229" s="6">
        <f>_xlfn.DAYS(H229,G229)</f>
        <v>131</v>
      </c>
      <c r="J229" t="s">
        <v>47</v>
      </c>
      <c r="K229">
        <v>346916</v>
      </c>
      <c r="L229" t="s">
        <v>19</v>
      </c>
      <c r="M229" t="s">
        <v>82</v>
      </c>
      <c r="N229">
        <v>182</v>
      </c>
      <c r="O229">
        <v>111</v>
      </c>
      <c r="P229">
        <v>39304967216</v>
      </c>
      <c r="Q229" t="s">
        <v>68</v>
      </c>
      <c r="R229" t="s">
        <v>41</v>
      </c>
    </row>
    <row r="230" spans="1:18" hidden="1" x14ac:dyDescent="0.25">
      <c r="A230">
        <v>229</v>
      </c>
      <c r="B230" t="s">
        <v>69</v>
      </c>
      <c r="C230" t="s">
        <v>56</v>
      </c>
      <c r="D230">
        <v>87</v>
      </c>
      <c r="E230" t="str">
        <f t="shared" si="3"/>
        <v>Senior Adult</v>
      </c>
      <c r="F230" t="s">
        <v>31</v>
      </c>
      <c r="G230" s="1">
        <v>45172</v>
      </c>
      <c r="H230" s="1">
        <v>45184</v>
      </c>
      <c r="I230" s="2">
        <f>_xlfn.DAYS(H230,G230)</f>
        <v>12</v>
      </c>
      <c r="J230" t="s">
        <v>47</v>
      </c>
      <c r="K230">
        <v>129289</v>
      </c>
      <c r="L230" t="s">
        <v>26</v>
      </c>
      <c r="M230" t="s">
        <v>20</v>
      </c>
      <c r="N230">
        <v>154</v>
      </c>
      <c r="O230">
        <v>117</v>
      </c>
      <c r="P230">
        <v>39251662527</v>
      </c>
      <c r="Q230" t="s">
        <v>34</v>
      </c>
      <c r="R230" t="s">
        <v>38</v>
      </c>
    </row>
    <row r="231" spans="1:18" hidden="1" x14ac:dyDescent="0.25">
      <c r="A231">
        <v>230</v>
      </c>
      <c r="B231" t="s">
        <v>23</v>
      </c>
      <c r="C231" t="s">
        <v>257</v>
      </c>
      <c r="D231">
        <v>68</v>
      </c>
      <c r="E231" t="str">
        <f t="shared" si="3"/>
        <v>Senior Adult</v>
      </c>
      <c r="F231" t="s">
        <v>31</v>
      </c>
      <c r="G231" s="1">
        <v>45053</v>
      </c>
      <c r="H231" s="1">
        <v>45267</v>
      </c>
      <c r="I231" s="2">
        <f>_xlfn.DAYS(G231,H231)</f>
        <v>-214</v>
      </c>
      <c r="J231" t="s">
        <v>25</v>
      </c>
      <c r="K231">
        <v>207496</v>
      </c>
      <c r="L231" t="s">
        <v>19</v>
      </c>
      <c r="M231" t="s">
        <v>59</v>
      </c>
      <c r="N231">
        <v>192</v>
      </c>
      <c r="O231">
        <v>103</v>
      </c>
      <c r="P231">
        <v>38451541264</v>
      </c>
      <c r="Q231" t="s">
        <v>21</v>
      </c>
      <c r="R231" t="s">
        <v>22</v>
      </c>
    </row>
    <row r="232" spans="1:18" hidden="1" x14ac:dyDescent="0.25">
      <c r="A232">
        <v>231</v>
      </c>
      <c r="B232" t="s">
        <v>29</v>
      </c>
      <c r="C232" t="s">
        <v>172</v>
      </c>
      <c r="D232">
        <v>74</v>
      </c>
      <c r="E232" t="str">
        <f t="shared" si="3"/>
        <v>Senior Adult</v>
      </c>
      <c r="F232" t="s">
        <v>31</v>
      </c>
      <c r="G232" s="1">
        <v>45094</v>
      </c>
      <c r="H232" s="1">
        <v>45126</v>
      </c>
      <c r="I232" s="2">
        <f>_xlfn.DAYS(H232,G232)</f>
        <v>32</v>
      </c>
      <c r="J232" t="s">
        <v>18</v>
      </c>
      <c r="K232">
        <v>10599</v>
      </c>
      <c r="L232" t="s">
        <v>26</v>
      </c>
      <c r="M232" t="s">
        <v>82</v>
      </c>
      <c r="N232">
        <v>155</v>
      </c>
      <c r="O232">
        <v>81</v>
      </c>
      <c r="P232">
        <v>34530648249</v>
      </c>
      <c r="Q232" t="s">
        <v>21</v>
      </c>
      <c r="R232" t="s">
        <v>22</v>
      </c>
    </row>
    <row r="233" spans="1:18" x14ac:dyDescent="0.25">
      <c r="A233">
        <v>232</v>
      </c>
      <c r="B233" t="s">
        <v>60</v>
      </c>
      <c r="C233" t="s">
        <v>96</v>
      </c>
      <c r="D233">
        <v>61</v>
      </c>
      <c r="E233" t="str">
        <f t="shared" si="3"/>
        <v>Senior Adult</v>
      </c>
      <c r="F233" t="s">
        <v>31</v>
      </c>
      <c r="G233" s="1">
        <v>45081</v>
      </c>
      <c r="H233" s="1">
        <v>45242</v>
      </c>
      <c r="I233" s="6">
        <f>_xlfn.DAYS(G233,H233)</f>
        <v>-161</v>
      </c>
      <c r="J233" t="s">
        <v>18</v>
      </c>
      <c r="K233">
        <v>448466</v>
      </c>
      <c r="L233" t="s">
        <v>26</v>
      </c>
      <c r="M233" t="s">
        <v>59</v>
      </c>
      <c r="N233">
        <v>183</v>
      </c>
      <c r="O233">
        <v>53</v>
      </c>
      <c r="P233">
        <v>38908085461</v>
      </c>
      <c r="Q233" t="s">
        <v>68</v>
      </c>
      <c r="R233" t="s">
        <v>41</v>
      </c>
    </row>
    <row r="234" spans="1:18" hidden="1" x14ac:dyDescent="0.25">
      <c r="A234">
        <v>233</v>
      </c>
      <c r="B234" t="s">
        <v>15</v>
      </c>
      <c r="C234" t="s">
        <v>258</v>
      </c>
      <c r="D234">
        <v>44</v>
      </c>
      <c r="E234" t="str">
        <f t="shared" si="3"/>
        <v>Middle-Aged Adults</v>
      </c>
      <c r="F234" t="s">
        <v>17</v>
      </c>
      <c r="G234" s="1">
        <v>45125</v>
      </c>
      <c r="H234" s="1">
        <v>45176</v>
      </c>
      <c r="I234" s="2">
        <f>_xlfn.DAYS(H234,G234)</f>
        <v>51</v>
      </c>
      <c r="J234" t="s">
        <v>32</v>
      </c>
      <c r="K234">
        <v>151229</v>
      </c>
      <c r="L234" t="s">
        <v>26</v>
      </c>
      <c r="M234" t="s">
        <v>62</v>
      </c>
      <c r="N234">
        <v>162</v>
      </c>
      <c r="O234">
        <v>46</v>
      </c>
      <c r="P234">
        <v>39831414652</v>
      </c>
      <c r="Q234" t="s">
        <v>27</v>
      </c>
      <c r="R234" t="s">
        <v>28</v>
      </c>
    </row>
    <row r="235" spans="1:18" hidden="1" x14ac:dyDescent="0.25">
      <c r="A235">
        <v>234</v>
      </c>
      <c r="B235" t="s">
        <v>66</v>
      </c>
      <c r="C235" t="s">
        <v>259</v>
      </c>
      <c r="D235">
        <v>73</v>
      </c>
      <c r="E235" t="str">
        <f t="shared" si="3"/>
        <v>Senior Adult</v>
      </c>
      <c r="F235" t="s">
        <v>31</v>
      </c>
      <c r="G235" s="1">
        <v>45087</v>
      </c>
      <c r="H235" s="1">
        <v>45175</v>
      </c>
      <c r="I235" s="2">
        <f>_xlfn.DAYS(G235,H235)</f>
        <v>-88</v>
      </c>
      <c r="J235" t="s">
        <v>44</v>
      </c>
      <c r="K235">
        <v>79636</v>
      </c>
      <c r="L235" t="s">
        <v>26</v>
      </c>
      <c r="M235" t="s">
        <v>40</v>
      </c>
      <c r="N235">
        <v>179</v>
      </c>
      <c r="O235">
        <v>120</v>
      </c>
      <c r="P235">
        <v>37264219438</v>
      </c>
      <c r="Q235" t="s">
        <v>21</v>
      </c>
      <c r="R235" t="s">
        <v>22</v>
      </c>
    </row>
    <row r="236" spans="1:18" hidden="1" x14ac:dyDescent="0.25">
      <c r="A236">
        <v>235</v>
      </c>
      <c r="B236" t="s">
        <v>71</v>
      </c>
      <c r="C236" t="s">
        <v>260</v>
      </c>
      <c r="D236">
        <v>7</v>
      </c>
      <c r="E236" t="str">
        <f t="shared" si="3"/>
        <v>Child</v>
      </c>
      <c r="F236" t="s">
        <v>17</v>
      </c>
      <c r="G236" s="1">
        <v>45030</v>
      </c>
      <c r="H236" s="1">
        <v>45268</v>
      </c>
      <c r="I236" s="2">
        <f>_xlfn.DAYS(H236,G236)</f>
        <v>238</v>
      </c>
      <c r="J236" t="s">
        <v>44</v>
      </c>
      <c r="K236">
        <v>146477</v>
      </c>
      <c r="L236" t="s">
        <v>19</v>
      </c>
      <c r="M236" t="s">
        <v>40</v>
      </c>
      <c r="N236">
        <v>155</v>
      </c>
      <c r="O236">
        <v>106</v>
      </c>
      <c r="P236">
        <v>31634006118</v>
      </c>
      <c r="Q236" t="s">
        <v>21</v>
      </c>
      <c r="R236" t="s">
        <v>22</v>
      </c>
    </row>
    <row r="237" spans="1:18" hidden="1" x14ac:dyDescent="0.25">
      <c r="A237">
        <v>236</v>
      </c>
      <c r="B237" t="s">
        <v>88</v>
      </c>
      <c r="C237" t="s">
        <v>122</v>
      </c>
      <c r="D237">
        <v>71</v>
      </c>
      <c r="E237" t="str">
        <f t="shared" si="3"/>
        <v>Senior Adult</v>
      </c>
      <c r="F237" t="s">
        <v>17</v>
      </c>
      <c r="G237" s="1">
        <v>45068</v>
      </c>
      <c r="H237" s="1">
        <v>45253</v>
      </c>
      <c r="I237" s="2">
        <f>_xlfn.DAYS(G237,H237)</f>
        <v>-185</v>
      </c>
      <c r="J237" t="s">
        <v>47</v>
      </c>
      <c r="K237">
        <v>29922</v>
      </c>
      <c r="L237" t="s">
        <v>19</v>
      </c>
      <c r="M237" t="s">
        <v>45</v>
      </c>
      <c r="N237">
        <v>167</v>
      </c>
      <c r="O237">
        <v>40</v>
      </c>
      <c r="P237">
        <v>36422089194</v>
      </c>
      <c r="Q237" t="s">
        <v>68</v>
      </c>
      <c r="R237" t="s">
        <v>28</v>
      </c>
    </row>
    <row r="238" spans="1:18" hidden="1" x14ac:dyDescent="0.25">
      <c r="A238">
        <v>237</v>
      </c>
      <c r="B238" t="s">
        <v>55</v>
      </c>
      <c r="C238" t="s">
        <v>118</v>
      </c>
      <c r="D238">
        <v>95</v>
      </c>
      <c r="E238" t="str">
        <f t="shared" si="3"/>
        <v>Senior Adult</v>
      </c>
      <c r="F238" t="s">
        <v>17</v>
      </c>
      <c r="G238" s="1">
        <v>44998</v>
      </c>
      <c r="H238" s="1">
        <v>45203</v>
      </c>
      <c r="I238" s="2">
        <f>_xlfn.DAYS(H238,G238)</f>
        <v>205</v>
      </c>
      <c r="J238" t="s">
        <v>36</v>
      </c>
      <c r="K238">
        <v>496809</v>
      </c>
      <c r="L238" t="s">
        <v>19</v>
      </c>
      <c r="M238" t="s">
        <v>33</v>
      </c>
      <c r="N238">
        <v>190</v>
      </c>
      <c r="O238">
        <v>62</v>
      </c>
      <c r="P238">
        <v>31150973766</v>
      </c>
      <c r="Q238" t="s">
        <v>21</v>
      </c>
      <c r="R238" t="s">
        <v>22</v>
      </c>
    </row>
    <row r="239" spans="1:18" hidden="1" x14ac:dyDescent="0.25">
      <c r="A239">
        <v>238</v>
      </c>
      <c r="B239" t="s">
        <v>60</v>
      </c>
      <c r="C239" t="s">
        <v>261</v>
      </c>
      <c r="D239">
        <v>23</v>
      </c>
      <c r="E239" t="str">
        <f t="shared" si="3"/>
        <v>Young Adult</v>
      </c>
      <c r="F239" t="s">
        <v>31</v>
      </c>
      <c r="G239" s="1">
        <v>45176</v>
      </c>
      <c r="H239" s="1">
        <v>45186</v>
      </c>
      <c r="I239" s="2">
        <f>_xlfn.DAYS(H239,G239)</f>
        <v>10</v>
      </c>
      <c r="J239" t="s">
        <v>25</v>
      </c>
      <c r="K239">
        <v>405593</v>
      </c>
      <c r="L239" t="s">
        <v>19</v>
      </c>
      <c r="M239" t="s">
        <v>62</v>
      </c>
      <c r="N239">
        <v>151</v>
      </c>
      <c r="O239">
        <v>86</v>
      </c>
      <c r="P239">
        <v>37268159354</v>
      </c>
      <c r="Q239" t="s">
        <v>34</v>
      </c>
      <c r="R239" t="s">
        <v>38</v>
      </c>
    </row>
    <row r="240" spans="1:18" hidden="1" x14ac:dyDescent="0.25">
      <c r="A240">
        <v>239</v>
      </c>
      <c r="B240" t="s">
        <v>55</v>
      </c>
      <c r="C240" t="s">
        <v>262</v>
      </c>
      <c r="D240">
        <v>48</v>
      </c>
      <c r="E240" t="str">
        <f t="shared" si="3"/>
        <v>Senior Adult</v>
      </c>
      <c r="F240" t="s">
        <v>17</v>
      </c>
      <c r="G240" s="1">
        <v>45121</v>
      </c>
      <c r="H240" s="1">
        <v>45175</v>
      </c>
      <c r="I240" s="2">
        <f>_xlfn.DAYS(G240,H240)</f>
        <v>-54</v>
      </c>
      <c r="J240" t="s">
        <v>47</v>
      </c>
      <c r="K240">
        <v>352339</v>
      </c>
      <c r="L240" t="s">
        <v>26</v>
      </c>
      <c r="M240" t="s">
        <v>40</v>
      </c>
      <c r="N240">
        <v>158</v>
      </c>
      <c r="O240">
        <v>71</v>
      </c>
      <c r="P240">
        <v>35077914030</v>
      </c>
      <c r="Q240" t="s">
        <v>21</v>
      </c>
      <c r="R240" t="s">
        <v>22</v>
      </c>
    </row>
    <row r="241" spans="1:18" hidden="1" x14ac:dyDescent="0.25">
      <c r="A241">
        <v>240</v>
      </c>
      <c r="B241" t="s">
        <v>88</v>
      </c>
      <c r="C241" t="s">
        <v>263</v>
      </c>
      <c r="D241">
        <v>79</v>
      </c>
      <c r="E241" t="str">
        <f t="shared" si="3"/>
        <v>Senior Adult</v>
      </c>
      <c r="F241" t="s">
        <v>31</v>
      </c>
      <c r="G241" s="1">
        <v>44931</v>
      </c>
      <c r="H241" s="1">
        <v>45162</v>
      </c>
      <c r="I241" s="2">
        <f>_xlfn.DAYS(H241,G241)</f>
        <v>231</v>
      </c>
      <c r="J241" t="s">
        <v>32</v>
      </c>
      <c r="K241">
        <v>335818</v>
      </c>
      <c r="L241" t="s">
        <v>26</v>
      </c>
      <c r="M241" t="s">
        <v>45</v>
      </c>
      <c r="N241">
        <v>185</v>
      </c>
      <c r="O241">
        <v>91</v>
      </c>
      <c r="P241">
        <v>37432540700</v>
      </c>
      <c r="Q241" t="s">
        <v>21</v>
      </c>
      <c r="R241" t="s">
        <v>22</v>
      </c>
    </row>
    <row r="242" spans="1:18" hidden="1" x14ac:dyDescent="0.25">
      <c r="A242">
        <v>241</v>
      </c>
      <c r="B242" t="s">
        <v>29</v>
      </c>
      <c r="C242" t="s">
        <v>117</v>
      </c>
      <c r="D242">
        <v>54</v>
      </c>
      <c r="E242" t="str">
        <f t="shared" si="3"/>
        <v>Senior Adult</v>
      </c>
      <c r="F242" t="s">
        <v>31</v>
      </c>
      <c r="G242" s="1">
        <v>44987</v>
      </c>
      <c r="H242" s="1">
        <v>45160</v>
      </c>
      <c r="I242" s="2">
        <f>_xlfn.DAYS(H242,G242)</f>
        <v>173</v>
      </c>
      <c r="J242" t="s">
        <v>36</v>
      </c>
      <c r="K242">
        <v>121341</v>
      </c>
      <c r="L242" t="s">
        <v>26</v>
      </c>
      <c r="M242" t="s">
        <v>37</v>
      </c>
      <c r="N242">
        <v>160</v>
      </c>
      <c r="O242">
        <v>51</v>
      </c>
      <c r="P242">
        <v>36284716262</v>
      </c>
      <c r="Q242" t="s">
        <v>21</v>
      </c>
      <c r="R242" t="s">
        <v>28</v>
      </c>
    </row>
    <row r="243" spans="1:18" hidden="1" x14ac:dyDescent="0.25">
      <c r="A243">
        <v>242</v>
      </c>
      <c r="B243" t="s">
        <v>69</v>
      </c>
      <c r="C243" t="s">
        <v>264</v>
      </c>
      <c r="D243">
        <v>92</v>
      </c>
      <c r="E243" t="str">
        <f t="shared" si="3"/>
        <v>Senior Adult</v>
      </c>
      <c r="F243" t="s">
        <v>17</v>
      </c>
      <c r="G243" s="1">
        <v>45209</v>
      </c>
      <c r="H243" s="1">
        <v>45257</v>
      </c>
      <c r="I243" s="2">
        <f>_xlfn.DAYS(H243,G243)</f>
        <v>48</v>
      </c>
      <c r="J243" t="s">
        <v>36</v>
      </c>
      <c r="K243">
        <v>237431</v>
      </c>
      <c r="L243" t="s">
        <v>19</v>
      </c>
      <c r="M243" t="s">
        <v>82</v>
      </c>
      <c r="N243">
        <v>181</v>
      </c>
      <c r="O243">
        <v>56</v>
      </c>
      <c r="P243">
        <v>39658292980</v>
      </c>
      <c r="Q243" t="s">
        <v>52</v>
      </c>
      <c r="R243" t="s">
        <v>28</v>
      </c>
    </row>
    <row r="244" spans="1:18" hidden="1" x14ac:dyDescent="0.25">
      <c r="A244">
        <v>243</v>
      </c>
      <c r="B244" t="s">
        <v>29</v>
      </c>
      <c r="C244" t="s">
        <v>100</v>
      </c>
      <c r="D244">
        <v>48</v>
      </c>
      <c r="E244" t="str">
        <f t="shared" si="3"/>
        <v>Senior Adult</v>
      </c>
      <c r="F244" t="s">
        <v>31</v>
      </c>
      <c r="G244" s="1">
        <v>45074</v>
      </c>
      <c r="H244" s="1">
        <v>45111</v>
      </c>
      <c r="I244" s="2">
        <f>_xlfn.DAYS(G244,H244)</f>
        <v>-37</v>
      </c>
      <c r="J244" t="s">
        <v>47</v>
      </c>
      <c r="K244">
        <v>153535</v>
      </c>
      <c r="L244" t="s">
        <v>19</v>
      </c>
      <c r="M244" t="s">
        <v>37</v>
      </c>
      <c r="N244">
        <v>185</v>
      </c>
      <c r="O244">
        <v>120</v>
      </c>
      <c r="P244">
        <v>37923975774</v>
      </c>
      <c r="Q244" t="s">
        <v>21</v>
      </c>
      <c r="R244" t="s">
        <v>22</v>
      </c>
    </row>
    <row r="245" spans="1:18" hidden="1" x14ac:dyDescent="0.25">
      <c r="A245">
        <v>244</v>
      </c>
      <c r="B245" t="s">
        <v>69</v>
      </c>
      <c r="C245" t="s">
        <v>127</v>
      </c>
      <c r="D245">
        <v>55</v>
      </c>
      <c r="E245" t="str">
        <f t="shared" si="3"/>
        <v>Senior Adult</v>
      </c>
      <c r="F245" t="s">
        <v>31</v>
      </c>
      <c r="G245" s="1">
        <v>44933</v>
      </c>
      <c r="H245" s="1">
        <v>45043</v>
      </c>
      <c r="I245" s="2">
        <f>_xlfn.DAYS(G245,H245)</f>
        <v>-110</v>
      </c>
      <c r="J245" t="s">
        <v>47</v>
      </c>
      <c r="K245">
        <v>474626</v>
      </c>
      <c r="L245" t="s">
        <v>26</v>
      </c>
      <c r="M245" t="s">
        <v>62</v>
      </c>
      <c r="N245">
        <v>178</v>
      </c>
      <c r="O245">
        <v>72</v>
      </c>
      <c r="P245">
        <v>36654472447</v>
      </c>
      <c r="Q245" t="s">
        <v>34</v>
      </c>
      <c r="R245" t="s">
        <v>38</v>
      </c>
    </row>
    <row r="246" spans="1:18" hidden="1" x14ac:dyDescent="0.25">
      <c r="A246">
        <v>245</v>
      </c>
      <c r="B246" t="s">
        <v>50</v>
      </c>
      <c r="C246" t="s">
        <v>265</v>
      </c>
      <c r="D246">
        <v>66</v>
      </c>
      <c r="E246" t="str">
        <f t="shared" si="3"/>
        <v>Senior Adult</v>
      </c>
      <c r="F246" t="s">
        <v>17</v>
      </c>
      <c r="G246" s="1">
        <v>45062</v>
      </c>
      <c r="H246" s="1">
        <v>45161</v>
      </c>
      <c r="I246" s="2">
        <f>_xlfn.DAYS(G246,H246)</f>
        <v>-99</v>
      </c>
      <c r="J246" t="s">
        <v>18</v>
      </c>
      <c r="K246">
        <v>105534</v>
      </c>
      <c r="L246" t="s">
        <v>19</v>
      </c>
      <c r="M246" t="s">
        <v>37</v>
      </c>
      <c r="N246">
        <v>183</v>
      </c>
      <c r="O246">
        <v>77</v>
      </c>
      <c r="P246">
        <v>38964649836</v>
      </c>
      <c r="Q246" t="s">
        <v>34</v>
      </c>
      <c r="R246" t="s">
        <v>38</v>
      </c>
    </row>
    <row r="247" spans="1:18" hidden="1" x14ac:dyDescent="0.25">
      <c r="A247">
        <v>246</v>
      </c>
      <c r="B247" t="s">
        <v>86</v>
      </c>
      <c r="C247" t="s">
        <v>164</v>
      </c>
      <c r="D247">
        <v>95</v>
      </c>
      <c r="E247" t="str">
        <f t="shared" si="3"/>
        <v>Senior Adult</v>
      </c>
      <c r="F247" t="s">
        <v>31</v>
      </c>
      <c r="G247" s="1">
        <v>44993</v>
      </c>
      <c r="H247" s="1">
        <v>45005</v>
      </c>
      <c r="I247" s="2">
        <f>_xlfn.DAYS(H247,G247)</f>
        <v>12</v>
      </c>
      <c r="J247" t="s">
        <v>36</v>
      </c>
      <c r="K247">
        <v>161203</v>
      </c>
      <c r="L247" t="s">
        <v>26</v>
      </c>
      <c r="M247" t="s">
        <v>33</v>
      </c>
      <c r="N247">
        <v>177</v>
      </c>
      <c r="O247">
        <v>116</v>
      </c>
      <c r="P247">
        <v>37080419986</v>
      </c>
      <c r="Q247" t="s">
        <v>57</v>
      </c>
      <c r="R247" t="s">
        <v>28</v>
      </c>
    </row>
    <row r="248" spans="1:18" hidden="1" x14ac:dyDescent="0.25">
      <c r="A248">
        <v>247</v>
      </c>
      <c r="B248" t="s">
        <v>69</v>
      </c>
      <c r="C248" t="s">
        <v>250</v>
      </c>
      <c r="D248">
        <v>89</v>
      </c>
      <c r="E248" t="str">
        <f t="shared" si="3"/>
        <v>Senior Adult</v>
      </c>
      <c r="F248" t="s">
        <v>31</v>
      </c>
      <c r="G248" s="1">
        <v>44932</v>
      </c>
      <c r="H248" s="1">
        <v>45043</v>
      </c>
      <c r="I248" s="2">
        <f>_xlfn.DAYS(H248,G248)</f>
        <v>111</v>
      </c>
      <c r="J248" t="s">
        <v>32</v>
      </c>
      <c r="K248">
        <v>254359</v>
      </c>
      <c r="L248" t="s">
        <v>26</v>
      </c>
      <c r="M248" t="s">
        <v>20</v>
      </c>
      <c r="N248">
        <v>198</v>
      </c>
      <c r="O248">
        <v>85</v>
      </c>
      <c r="P248">
        <v>31998450569</v>
      </c>
      <c r="Q248" t="s">
        <v>21</v>
      </c>
      <c r="R248" t="s">
        <v>22</v>
      </c>
    </row>
    <row r="249" spans="1:18" hidden="1" x14ac:dyDescent="0.25">
      <c r="A249">
        <v>248</v>
      </c>
      <c r="B249" t="s">
        <v>55</v>
      </c>
      <c r="C249" t="s">
        <v>266</v>
      </c>
      <c r="D249">
        <v>15</v>
      </c>
      <c r="E249" t="str">
        <f t="shared" si="3"/>
        <v>Teenager</v>
      </c>
      <c r="F249" t="s">
        <v>31</v>
      </c>
      <c r="G249" s="1">
        <v>45208</v>
      </c>
      <c r="H249" s="1">
        <v>45268</v>
      </c>
      <c r="I249" s="2">
        <f>_xlfn.DAYS(G249,H249)</f>
        <v>-60</v>
      </c>
      <c r="J249" t="s">
        <v>47</v>
      </c>
      <c r="K249">
        <v>41382</v>
      </c>
      <c r="L249" t="s">
        <v>19</v>
      </c>
      <c r="M249" t="s">
        <v>59</v>
      </c>
      <c r="N249">
        <v>159</v>
      </c>
      <c r="O249">
        <v>82</v>
      </c>
      <c r="P249">
        <v>34644967800</v>
      </c>
      <c r="Q249" t="s">
        <v>21</v>
      </c>
      <c r="R249" t="s">
        <v>22</v>
      </c>
    </row>
    <row r="250" spans="1:18" x14ac:dyDescent="0.25">
      <c r="A250">
        <v>249</v>
      </c>
      <c r="B250" t="s">
        <v>64</v>
      </c>
      <c r="C250" t="s">
        <v>179</v>
      </c>
      <c r="D250">
        <v>11</v>
      </c>
      <c r="E250" t="str">
        <f t="shared" si="3"/>
        <v>Child</v>
      </c>
      <c r="F250" t="s">
        <v>31</v>
      </c>
      <c r="G250" s="1">
        <v>45010</v>
      </c>
      <c r="H250" s="1">
        <v>45179</v>
      </c>
      <c r="I250" s="6">
        <f>_xlfn.DAYS(G250,H250)</f>
        <v>-169</v>
      </c>
      <c r="J250" t="s">
        <v>25</v>
      </c>
      <c r="K250">
        <v>247505</v>
      </c>
      <c r="L250" t="s">
        <v>19</v>
      </c>
      <c r="M250" t="s">
        <v>20</v>
      </c>
      <c r="N250">
        <v>140</v>
      </c>
      <c r="O250">
        <v>82</v>
      </c>
      <c r="P250">
        <v>36371665788</v>
      </c>
      <c r="Q250" t="s">
        <v>68</v>
      </c>
      <c r="R250" t="s">
        <v>41</v>
      </c>
    </row>
    <row r="251" spans="1:18" hidden="1" x14ac:dyDescent="0.25">
      <c r="A251">
        <v>250</v>
      </c>
      <c r="B251" t="s">
        <v>42</v>
      </c>
      <c r="C251" t="s">
        <v>267</v>
      </c>
      <c r="D251">
        <v>97</v>
      </c>
      <c r="E251" t="str">
        <f t="shared" si="3"/>
        <v>Senior Adult</v>
      </c>
      <c r="F251" t="s">
        <v>31</v>
      </c>
      <c r="G251" s="1">
        <v>45117</v>
      </c>
      <c r="H251" s="1">
        <v>45139</v>
      </c>
      <c r="I251" s="2">
        <f>_xlfn.DAYS(G251,H251)</f>
        <v>-22</v>
      </c>
      <c r="J251" t="s">
        <v>36</v>
      </c>
      <c r="K251">
        <v>88548</v>
      </c>
      <c r="L251" t="s">
        <v>19</v>
      </c>
      <c r="M251" t="s">
        <v>40</v>
      </c>
      <c r="N251">
        <v>148</v>
      </c>
      <c r="O251">
        <v>103</v>
      </c>
      <c r="P251">
        <v>35254752843</v>
      </c>
      <c r="Q251" t="s">
        <v>48</v>
      </c>
      <c r="R251" t="s">
        <v>28</v>
      </c>
    </row>
    <row r="252" spans="1:18" hidden="1" x14ac:dyDescent="0.25">
      <c r="A252">
        <v>251</v>
      </c>
      <c r="B252" t="s">
        <v>50</v>
      </c>
      <c r="C252" t="s">
        <v>268</v>
      </c>
      <c r="D252">
        <v>62</v>
      </c>
      <c r="E252" t="str">
        <f t="shared" si="3"/>
        <v>Senior Adult</v>
      </c>
      <c r="F252" t="s">
        <v>31</v>
      </c>
      <c r="G252" s="1">
        <v>45055</v>
      </c>
      <c r="H252" s="1">
        <v>45243</v>
      </c>
      <c r="I252" s="2">
        <f>_xlfn.DAYS(H252,G252)</f>
        <v>188</v>
      </c>
      <c r="J252" t="s">
        <v>44</v>
      </c>
      <c r="K252">
        <v>374312</v>
      </c>
      <c r="L252" t="s">
        <v>26</v>
      </c>
      <c r="M252" t="s">
        <v>45</v>
      </c>
      <c r="N252">
        <v>174</v>
      </c>
      <c r="O252">
        <v>118</v>
      </c>
      <c r="P252">
        <v>32308798719</v>
      </c>
      <c r="Q252" t="s">
        <v>68</v>
      </c>
      <c r="R252" t="s">
        <v>28</v>
      </c>
    </row>
    <row r="253" spans="1:18" x14ac:dyDescent="0.25">
      <c r="A253">
        <v>252</v>
      </c>
      <c r="B253" t="s">
        <v>53</v>
      </c>
      <c r="C253" t="s">
        <v>181</v>
      </c>
      <c r="D253">
        <v>3</v>
      </c>
      <c r="E253" t="str">
        <f t="shared" si="3"/>
        <v>Child</v>
      </c>
      <c r="F253" t="s">
        <v>31</v>
      </c>
      <c r="G253" s="1">
        <v>45012</v>
      </c>
      <c r="H253" s="1">
        <v>45282</v>
      </c>
      <c r="I253" s="6">
        <f>_xlfn.DAYS(H253,G253)</f>
        <v>270</v>
      </c>
      <c r="J253" t="s">
        <v>44</v>
      </c>
      <c r="K253">
        <v>166198</v>
      </c>
      <c r="L253" t="s">
        <v>19</v>
      </c>
      <c r="M253" t="s">
        <v>59</v>
      </c>
      <c r="N253">
        <v>149</v>
      </c>
      <c r="O253">
        <v>59</v>
      </c>
      <c r="P253">
        <v>36355332286</v>
      </c>
      <c r="Q253" t="s">
        <v>68</v>
      </c>
      <c r="R253" t="s">
        <v>41</v>
      </c>
    </row>
    <row r="254" spans="1:18" hidden="1" x14ac:dyDescent="0.25">
      <c r="A254">
        <v>253</v>
      </c>
      <c r="B254" t="s">
        <v>60</v>
      </c>
      <c r="C254" t="s">
        <v>269</v>
      </c>
      <c r="D254">
        <v>59</v>
      </c>
      <c r="E254" t="str">
        <f t="shared" si="3"/>
        <v>Senior Adult</v>
      </c>
      <c r="F254" t="s">
        <v>31</v>
      </c>
      <c r="G254" s="1">
        <v>44998</v>
      </c>
      <c r="H254" s="1">
        <v>45287</v>
      </c>
      <c r="I254" s="2">
        <f>_xlfn.DAYS(G254,H254)</f>
        <v>-289</v>
      </c>
      <c r="J254" t="s">
        <v>25</v>
      </c>
      <c r="K254">
        <v>495842</v>
      </c>
      <c r="L254" t="s">
        <v>26</v>
      </c>
      <c r="M254" t="s">
        <v>82</v>
      </c>
      <c r="N254">
        <v>175</v>
      </c>
      <c r="O254">
        <v>50</v>
      </c>
      <c r="P254">
        <v>35539624992</v>
      </c>
      <c r="Q254" t="s">
        <v>57</v>
      </c>
      <c r="R254" t="s">
        <v>28</v>
      </c>
    </row>
    <row r="255" spans="1:18" x14ac:dyDescent="0.25">
      <c r="A255">
        <v>254</v>
      </c>
      <c r="B255" t="s">
        <v>69</v>
      </c>
      <c r="C255" t="s">
        <v>270</v>
      </c>
      <c r="D255">
        <v>58</v>
      </c>
      <c r="E255" t="str">
        <f t="shared" si="3"/>
        <v>Senior Adult</v>
      </c>
      <c r="F255" t="s">
        <v>31</v>
      </c>
      <c r="G255" s="1">
        <v>45103</v>
      </c>
      <c r="H255" s="1">
        <v>45210</v>
      </c>
      <c r="I255" s="6">
        <f>_xlfn.DAYS(G255,H255)</f>
        <v>-107</v>
      </c>
      <c r="J255" t="s">
        <v>25</v>
      </c>
      <c r="K255">
        <v>15517</v>
      </c>
      <c r="L255" t="s">
        <v>26</v>
      </c>
      <c r="M255" t="s">
        <v>33</v>
      </c>
      <c r="N255">
        <v>175</v>
      </c>
      <c r="O255">
        <v>55</v>
      </c>
      <c r="P255">
        <v>39649013082</v>
      </c>
      <c r="Q255" t="s">
        <v>68</v>
      </c>
      <c r="R255" t="s">
        <v>41</v>
      </c>
    </row>
    <row r="256" spans="1:18" hidden="1" x14ac:dyDescent="0.25">
      <c r="A256">
        <v>255</v>
      </c>
      <c r="B256" t="s">
        <v>66</v>
      </c>
      <c r="C256" t="s">
        <v>251</v>
      </c>
      <c r="D256">
        <v>45</v>
      </c>
      <c r="E256" t="str">
        <f t="shared" si="3"/>
        <v>Middle-Aged Adults</v>
      </c>
      <c r="F256" t="s">
        <v>31</v>
      </c>
      <c r="G256" s="1">
        <v>45008</v>
      </c>
      <c r="H256" s="1">
        <v>45054</v>
      </c>
      <c r="I256" s="2">
        <f>_xlfn.DAYS(H256,G256)</f>
        <v>46</v>
      </c>
      <c r="J256" t="s">
        <v>47</v>
      </c>
      <c r="K256">
        <v>205651</v>
      </c>
      <c r="L256" t="s">
        <v>19</v>
      </c>
      <c r="M256" t="s">
        <v>59</v>
      </c>
      <c r="N256">
        <v>143</v>
      </c>
      <c r="O256">
        <v>61</v>
      </c>
      <c r="P256">
        <v>33295771964</v>
      </c>
      <c r="Q256" t="s">
        <v>48</v>
      </c>
      <c r="R256" t="s">
        <v>28</v>
      </c>
    </row>
    <row r="257" spans="1:18" x14ac:dyDescent="0.25">
      <c r="A257">
        <v>256</v>
      </c>
      <c r="B257" t="s">
        <v>66</v>
      </c>
      <c r="C257" t="s">
        <v>271</v>
      </c>
      <c r="D257">
        <v>94</v>
      </c>
      <c r="E257" t="str">
        <f t="shared" si="3"/>
        <v>Senior Adult</v>
      </c>
      <c r="F257" t="s">
        <v>31</v>
      </c>
      <c r="G257" s="1">
        <v>45173</v>
      </c>
      <c r="H257" s="1">
        <v>45197</v>
      </c>
      <c r="I257" s="6">
        <f t="shared" ref="I257:I264" si="4">_xlfn.DAYS(G257,H257)</f>
        <v>-24</v>
      </c>
      <c r="J257" t="s">
        <v>44</v>
      </c>
      <c r="K257">
        <v>327585</v>
      </c>
      <c r="L257" t="s">
        <v>19</v>
      </c>
      <c r="M257" t="s">
        <v>59</v>
      </c>
      <c r="N257">
        <v>195</v>
      </c>
      <c r="O257">
        <v>110</v>
      </c>
      <c r="P257">
        <v>39336489362</v>
      </c>
      <c r="Q257" t="s">
        <v>68</v>
      </c>
      <c r="R257" t="s">
        <v>41</v>
      </c>
    </row>
    <row r="258" spans="1:18" x14ac:dyDescent="0.25">
      <c r="A258">
        <v>257</v>
      </c>
      <c r="B258" t="s">
        <v>23</v>
      </c>
      <c r="C258" t="s">
        <v>272</v>
      </c>
      <c r="D258">
        <v>96</v>
      </c>
      <c r="E258" t="str">
        <f t="shared" ref="E258:E321" si="5">IF(D258&lt;=12,"Child",IF(D258&lt;=18,"Teenager",IF(D258&lt;=30,"Young Adult",IF(D258&lt;=45,"Middle-Aged Adults",IF(D258&gt;45,"Senior Adult")))))</f>
        <v>Senior Adult</v>
      </c>
      <c r="F258" t="s">
        <v>31</v>
      </c>
      <c r="G258" s="1">
        <v>45211</v>
      </c>
      <c r="H258" s="1">
        <v>45213</v>
      </c>
      <c r="I258" s="6">
        <f t="shared" si="4"/>
        <v>-2</v>
      </c>
      <c r="J258" t="s">
        <v>36</v>
      </c>
      <c r="K258">
        <v>72172</v>
      </c>
      <c r="L258" t="s">
        <v>26</v>
      </c>
      <c r="M258" t="s">
        <v>59</v>
      </c>
      <c r="N258">
        <v>183</v>
      </c>
      <c r="O258">
        <v>105</v>
      </c>
      <c r="P258">
        <v>31026021115</v>
      </c>
      <c r="Q258" t="s">
        <v>68</v>
      </c>
      <c r="R258" t="s">
        <v>41</v>
      </c>
    </row>
    <row r="259" spans="1:18" x14ac:dyDescent="0.25">
      <c r="A259">
        <v>258</v>
      </c>
      <c r="B259" t="s">
        <v>29</v>
      </c>
      <c r="C259" t="s">
        <v>273</v>
      </c>
      <c r="D259">
        <v>100</v>
      </c>
      <c r="E259" t="str">
        <f t="shared" si="5"/>
        <v>Senior Adult</v>
      </c>
      <c r="F259" t="s">
        <v>17</v>
      </c>
      <c r="G259" s="1">
        <v>45035</v>
      </c>
      <c r="H259" s="1">
        <v>45190</v>
      </c>
      <c r="I259" s="6">
        <f t="shared" si="4"/>
        <v>-155</v>
      </c>
      <c r="J259" t="s">
        <v>18</v>
      </c>
      <c r="K259">
        <v>84170</v>
      </c>
      <c r="L259" t="s">
        <v>19</v>
      </c>
      <c r="M259" t="s">
        <v>40</v>
      </c>
      <c r="N259">
        <v>141</v>
      </c>
      <c r="O259">
        <v>61</v>
      </c>
      <c r="P259">
        <v>37482758945</v>
      </c>
      <c r="Q259" t="s">
        <v>68</v>
      </c>
      <c r="R259" t="s">
        <v>41</v>
      </c>
    </row>
    <row r="260" spans="1:18" hidden="1" x14ac:dyDescent="0.25">
      <c r="A260">
        <v>259</v>
      </c>
      <c r="B260" t="s">
        <v>78</v>
      </c>
      <c r="C260" t="s">
        <v>241</v>
      </c>
      <c r="D260">
        <v>37</v>
      </c>
      <c r="E260" t="str">
        <f t="shared" si="5"/>
        <v>Middle-Aged Adults</v>
      </c>
      <c r="F260" t="s">
        <v>17</v>
      </c>
      <c r="G260" s="1">
        <v>45065</v>
      </c>
      <c r="H260" s="1">
        <v>45150</v>
      </c>
      <c r="I260" s="2">
        <f t="shared" si="4"/>
        <v>-85</v>
      </c>
      <c r="J260" t="s">
        <v>25</v>
      </c>
      <c r="K260">
        <v>483597</v>
      </c>
      <c r="L260" t="s">
        <v>19</v>
      </c>
      <c r="M260" t="s">
        <v>59</v>
      </c>
      <c r="N260">
        <v>162</v>
      </c>
      <c r="O260">
        <v>80</v>
      </c>
      <c r="P260">
        <v>35186166888</v>
      </c>
      <c r="Q260" t="s">
        <v>34</v>
      </c>
      <c r="R260" t="s">
        <v>38</v>
      </c>
    </row>
    <row r="261" spans="1:18" hidden="1" x14ac:dyDescent="0.25">
      <c r="A261">
        <v>260</v>
      </c>
      <c r="B261" t="s">
        <v>53</v>
      </c>
      <c r="C261" t="s">
        <v>274</v>
      </c>
      <c r="D261">
        <v>44</v>
      </c>
      <c r="E261" t="str">
        <f t="shared" si="5"/>
        <v>Middle-Aged Adults</v>
      </c>
      <c r="F261" t="s">
        <v>31</v>
      </c>
      <c r="G261" s="1">
        <v>44987</v>
      </c>
      <c r="H261" s="1">
        <v>45226</v>
      </c>
      <c r="I261" s="2">
        <f t="shared" si="4"/>
        <v>-239</v>
      </c>
      <c r="J261" t="s">
        <v>44</v>
      </c>
      <c r="K261">
        <v>197683</v>
      </c>
      <c r="L261" t="s">
        <v>26</v>
      </c>
      <c r="M261" t="s">
        <v>37</v>
      </c>
      <c r="N261">
        <v>171</v>
      </c>
      <c r="O261">
        <v>91</v>
      </c>
      <c r="P261">
        <v>38925023320</v>
      </c>
      <c r="Q261" t="s">
        <v>21</v>
      </c>
      <c r="R261" t="s">
        <v>22</v>
      </c>
    </row>
    <row r="262" spans="1:18" hidden="1" x14ac:dyDescent="0.25">
      <c r="A262">
        <v>261</v>
      </c>
      <c r="B262" t="s">
        <v>55</v>
      </c>
      <c r="C262" t="s">
        <v>103</v>
      </c>
      <c r="D262">
        <v>15</v>
      </c>
      <c r="E262" t="str">
        <f t="shared" si="5"/>
        <v>Teenager</v>
      </c>
      <c r="F262" t="s">
        <v>17</v>
      </c>
      <c r="G262" s="1">
        <v>45047</v>
      </c>
      <c r="H262" s="1">
        <v>45245</v>
      </c>
      <c r="I262" s="2">
        <f t="shared" si="4"/>
        <v>-198</v>
      </c>
      <c r="J262" t="s">
        <v>36</v>
      </c>
      <c r="K262">
        <v>216087</v>
      </c>
      <c r="L262" t="s">
        <v>19</v>
      </c>
      <c r="M262" t="s">
        <v>40</v>
      </c>
      <c r="N262">
        <v>141</v>
      </c>
      <c r="O262">
        <v>91</v>
      </c>
      <c r="P262">
        <v>31851850737</v>
      </c>
      <c r="Q262" t="s">
        <v>27</v>
      </c>
      <c r="R262" t="s">
        <v>28</v>
      </c>
    </row>
    <row r="263" spans="1:18" x14ac:dyDescent="0.25">
      <c r="A263">
        <v>262</v>
      </c>
      <c r="B263" t="s">
        <v>71</v>
      </c>
      <c r="C263" t="s">
        <v>275</v>
      </c>
      <c r="D263">
        <v>12</v>
      </c>
      <c r="E263" t="str">
        <f t="shared" si="5"/>
        <v>Child</v>
      </c>
      <c r="F263" t="s">
        <v>31</v>
      </c>
      <c r="G263" s="1">
        <v>44947</v>
      </c>
      <c r="H263" s="1">
        <v>45055</v>
      </c>
      <c r="I263" s="6">
        <f t="shared" si="4"/>
        <v>-108</v>
      </c>
      <c r="J263" t="s">
        <v>18</v>
      </c>
      <c r="K263">
        <v>319757</v>
      </c>
      <c r="L263" t="s">
        <v>26</v>
      </c>
      <c r="M263" t="s">
        <v>59</v>
      </c>
      <c r="N263">
        <v>179</v>
      </c>
      <c r="O263">
        <v>116</v>
      </c>
      <c r="P263">
        <v>31816889503</v>
      </c>
      <c r="Q263" t="s">
        <v>68</v>
      </c>
      <c r="R263" t="s">
        <v>41</v>
      </c>
    </row>
    <row r="264" spans="1:18" hidden="1" x14ac:dyDescent="0.25">
      <c r="A264">
        <v>263</v>
      </c>
      <c r="B264" t="s">
        <v>71</v>
      </c>
      <c r="C264" t="s">
        <v>276</v>
      </c>
      <c r="D264">
        <v>97</v>
      </c>
      <c r="E264" t="str">
        <f t="shared" si="5"/>
        <v>Senior Adult</v>
      </c>
      <c r="F264" t="s">
        <v>31</v>
      </c>
      <c r="G264" s="1">
        <v>45032</v>
      </c>
      <c r="H264" s="1">
        <v>45242</v>
      </c>
      <c r="I264" s="2">
        <f t="shared" si="4"/>
        <v>-210</v>
      </c>
      <c r="J264" t="s">
        <v>44</v>
      </c>
      <c r="K264">
        <v>63931</v>
      </c>
      <c r="L264" t="s">
        <v>19</v>
      </c>
      <c r="M264" t="s">
        <v>20</v>
      </c>
      <c r="N264">
        <v>188</v>
      </c>
      <c r="O264">
        <v>56</v>
      </c>
      <c r="P264">
        <v>38218694757</v>
      </c>
      <c r="Q264" t="s">
        <v>63</v>
      </c>
      <c r="R264" t="s">
        <v>28</v>
      </c>
    </row>
    <row r="265" spans="1:18" x14ac:dyDescent="0.25">
      <c r="A265">
        <v>264</v>
      </c>
      <c r="B265" t="s">
        <v>64</v>
      </c>
      <c r="C265" t="s">
        <v>277</v>
      </c>
      <c r="D265">
        <v>67</v>
      </c>
      <c r="E265" t="str">
        <f t="shared" si="5"/>
        <v>Senior Adult</v>
      </c>
      <c r="F265" t="s">
        <v>17</v>
      </c>
      <c r="G265" s="1">
        <v>45282</v>
      </c>
      <c r="H265" s="1">
        <v>45287</v>
      </c>
      <c r="I265" s="6">
        <f>_xlfn.DAYS(H265,G265)</f>
        <v>5</v>
      </c>
      <c r="J265" t="s">
        <v>36</v>
      </c>
      <c r="K265">
        <v>348048</v>
      </c>
      <c r="L265" t="s">
        <v>19</v>
      </c>
      <c r="M265" t="s">
        <v>45</v>
      </c>
      <c r="N265">
        <v>170</v>
      </c>
      <c r="O265">
        <v>41</v>
      </c>
      <c r="P265">
        <v>33060547512</v>
      </c>
      <c r="Q265" t="s">
        <v>68</v>
      </c>
      <c r="R265" t="s">
        <v>41</v>
      </c>
    </row>
    <row r="266" spans="1:18" hidden="1" x14ac:dyDescent="0.25">
      <c r="A266">
        <v>265</v>
      </c>
      <c r="B266" t="s">
        <v>69</v>
      </c>
      <c r="C266" t="s">
        <v>278</v>
      </c>
      <c r="D266">
        <v>4</v>
      </c>
      <c r="E266" t="str">
        <f t="shared" si="5"/>
        <v>Child</v>
      </c>
      <c r="F266" t="s">
        <v>17</v>
      </c>
      <c r="G266" s="1">
        <v>45068</v>
      </c>
      <c r="H266" s="1">
        <v>45127</v>
      </c>
      <c r="I266" s="2">
        <f>_xlfn.DAYS(G266,H266)</f>
        <v>-59</v>
      </c>
      <c r="J266" t="s">
        <v>25</v>
      </c>
      <c r="K266">
        <v>104328</v>
      </c>
      <c r="L266" t="s">
        <v>19</v>
      </c>
      <c r="M266" t="s">
        <v>82</v>
      </c>
      <c r="N266">
        <v>146</v>
      </c>
      <c r="O266">
        <v>88</v>
      </c>
      <c r="P266">
        <v>38373908113</v>
      </c>
      <c r="Q266" t="s">
        <v>21</v>
      </c>
      <c r="R266" t="s">
        <v>22</v>
      </c>
    </row>
    <row r="267" spans="1:18" hidden="1" x14ac:dyDescent="0.25">
      <c r="A267">
        <v>266</v>
      </c>
      <c r="B267" t="s">
        <v>78</v>
      </c>
      <c r="C267" t="s">
        <v>279</v>
      </c>
      <c r="D267">
        <v>38</v>
      </c>
      <c r="E267" t="str">
        <f t="shared" si="5"/>
        <v>Middle-Aged Adults</v>
      </c>
      <c r="F267" t="s">
        <v>31</v>
      </c>
      <c r="G267" s="1">
        <v>45070</v>
      </c>
      <c r="H267" s="1">
        <v>45224</v>
      </c>
      <c r="I267" s="2">
        <f>_xlfn.DAYS(H267,G267)</f>
        <v>154</v>
      </c>
      <c r="J267" t="s">
        <v>36</v>
      </c>
      <c r="K267">
        <v>384664</v>
      </c>
      <c r="L267" t="s">
        <v>26</v>
      </c>
      <c r="M267" t="s">
        <v>37</v>
      </c>
      <c r="N267">
        <v>174</v>
      </c>
      <c r="O267">
        <v>80</v>
      </c>
      <c r="P267">
        <v>34450943782</v>
      </c>
      <c r="Q267" t="s">
        <v>34</v>
      </c>
      <c r="R267" t="s">
        <v>38</v>
      </c>
    </row>
    <row r="268" spans="1:18" x14ac:dyDescent="0.25">
      <c r="A268">
        <v>267</v>
      </c>
      <c r="B268" t="s">
        <v>53</v>
      </c>
      <c r="C268" t="s">
        <v>280</v>
      </c>
      <c r="D268">
        <v>72</v>
      </c>
      <c r="E268" t="str">
        <f t="shared" si="5"/>
        <v>Senior Adult</v>
      </c>
      <c r="F268" t="s">
        <v>17</v>
      </c>
      <c r="G268" s="1">
        <v>44930</v>
      </c>
      <c r="H268" s="1">
        <v>44975</v>
      </c>
      <c r="I268" s="6">
        <f>_xlfn.DAYS(G268,H268)</f>
        <v>-45</v>
      </c>
      <c r="J268" t="s">
        <v>32</v>
      </c>
      <c r="K268">
        <v>347118</v>
      </c>
      <c r="L268" t="s">
        <v>26</v>
      </c>
      <c r="M268" t="s">
        <v>62</v>
      </c>
      <c r="N268">
        <v>162</v>
      </c>
      <c r="O268">
        <v>116</v>
      </c>
      <c r="P268">
        <v>34968451658</v>
      </c>
      <c r="Q268" t="s">
        <v>68</v>
      </c>
      <c r="R268" t="s">
        <v>41</v>
      </c>
    </row>
    <row r="269" spans="1:18" hidden="1" x14ac:dyDescent="0.25">
      <c r="A269">
        <v>268</v>
      </c>
      <c r="B269" t="s">
        <v>86</v>
      </c>
      <c r="C269" t="s">
        <v>268</v>
      </c>
      <c r="D269">
        <v>82</v>
      </c>
      <c r="E269" t="str">
        <f t="shared" si="5"/>
        <v>Senior Adult</v>
      </c>
      <c r="F269" t="s">
        <v>17</v>
      </c>
      <c r="G269" s="1">
        <v>45022</v>
      </c>
      <c r="H269" s="1">
        <v>45151</v>
      </c>
      <c r="I269" s="2">
        <f>_xlfn.DAYS(H269,G269)</f>
        <v>129</v>
      </c>
      <c r="J269" t="s">
        <v>25</v>
      </c>
      <c r="K269">
        <v>307844</v>
      </c>
      <c r="L269" t="s">
        <v>26</v>
      </c>
      <c r="M269" t="s">
        <v>20</v>
      </c>
      <c r="N269">
        <v>158</v>
      </c>
      <c r="O269">
        <v>50</v>
      </c>
      <c r="P269">
        <v>39752711227</v>
      </c>
      <c r="Q269" t="s">
        <v>63</v>
      </c>
      <c r="R269" t="s">
        <v>28</v>
      </c>
    </row>
    <row r="270" spans="1:18" hidden="1" x14ac:dyDescent="0.25">
      <c r="A270">
        <v>269</v>
      </c>
      <c r="B270" t="s">
        <v>86</v>
      </c>
      <c r="C270" t="s">
        <v>281</v>
      </c>
      <c r="D270">
        <v>68</v>
      </c>
      <c r="E270" t="str">
        <f t="shared" si="5"/>
        <v>Senior Adult</v>
      </c>
      <c r="F270" t="s">
        <v>31</v>
      </c>
      <c r="G270" s="1">
        <v>44984</v>
      </c>
      <c r="H270" s="1">
        <v>45171</v>
      </c>
      <c r="I270" s="2">
        <f>_xlfn.DAYS(H270,G270)</f>
        <v>187</v>
      </c>
      <c r="J270" t="s">
        <v>36</v>
      </c>
      <c r="K270">
        <v>162984</v>
      </c>
      <c r="L270" t="s">
        <v>19</v>
      </c>
      <c r="M270" t="s">
        <v>37</v>
      </c>
      <c r="N270">
        <v>158</v>
      </c>
      <c r="O270">
        <v>99</v>
      </c>
      <c r="P270">
        <v>34331608986</v>
      </c>
      <c r="Q270" t="s">
        <v>34</v>
      </c>
      <c r="R270" t="s">
        <v>38</v>
      </c>
    </row>
    <row r="271" spans="1:18" hidden="1" x14ac:dyDescent="0.25">
      <c r="A271">
        <v>270</v>
      </c>
      <c r="B271" t="s">
        <v>88</v>
      </c>
      <c r="C271" t="s">
        <v>282</v>
      </c>
      <c r="D271">
        <v>92</v>
      </c>
      <c r="E271" t="str">
        <f t="shared" si="5"/>
        <v>Senior Adult</v>
      </c>
      <c r="F271" t="s">
        <v>31</v>
      </c>
      <c r="G271" s="1">
        <v>44993</v>
      </c>
      <c r="H271" s="1">
        <v>45023</v>
      </c>
      <c r="I271" s="2">
        <f>_xlfn.DAYS(G271,H271)</f>
        <v>-30</v>
      </c>
      <c r="J271" t="s">
        <v>25</v>
      </c>
      <c r="K271">
        <v>107458</v>
      </c>
      <c r="L271" t="s">
        <v>26</v>
      </c>
      <c r="M271" t="s">
        <v>62</v>
      </c>
      <c r="N271">
        <v>163</v>
      </c>
      <c r="O271">
        <v>120</v>
      </c>
      <c r="P271">
        <v>32230344348</v>
      </c>
      <c r="Q271" t="s">
        <v>34</v>
      </c>
      <c r="R271" t="s">
        <v>38</v>
      </c>
    </row>
    <row r="272" spans="1:18" hidden="1" x14ac:dyDescent="0.25">
      <c r="A272">
        <v>271</v>
      </c>
      <c r="B272" t="s">
        <v>50</v>
      </c>
      <c r="C272" t="s">
        <v>283</v>
      </c>
      <c r="D272">
        <v>93</v>
      </c>
      <c r="E272" t="str">
        <f t="shared" si="5"/>
        <v>Senior Adult</v>
      </c>
      <c r="F272" t="s">
        <v>17</v>
      </c>
      <c r="G272" s="1">
        <v>45158</v>
      </c>
      <c r="H272" s="1">
        <v>45192</v>
      </c>
      <c r="I272" s="2">
        <f>_xlfn.DAYS(H272,G272)</f>
        <v>34</v>
      </c>
      <c r="J272" t="s">
        <v>18</v>
      </c>
      <c r="K272">
        <v>158916</v>
      </c>
      <c r="L272" t="s">
        <v>26</v>
      </c>
      <c r="M272" t="s">
        <v>82</v>
      </c>
      <c r="N272">
        <v>159</v>
      </c>
      <c r="O272">
        <v>61</v>
      </c>
      <c r="P272">
        <v>36491266891</v>
      </c>
      <c r="Q272" t="s">
        <v>34</v>
      </c>
      <c r="R272" t="s">
        <v>38</v>
      </c>
    </row>
    <row r="273" spans="1:18" hidden="1" x14ac:dyDescent="0.25">
      <c r="A273">
        <v>272</v>
      </c>
      <c r="B273" t="s">
        <v>64</v>
      </c>
      <c r="C273" t="s">
        <v>284</v>
      </c>
      <c r="D273">
        <v>13</v>
      </c>
      <c r="E273" t="str">
        <f t="shared" si="5"/>
        <v>Teenager</v>
      </c>
      <c r="F273" t="s">
        <v>17</v>
      </c>
      <c r="G273" s="1">
        <v>45155</v>
      </c>
      <c r="H273" s="1">
        <v>45242</v>
      </c>
      <c r="I273" s="2">
        <f>_xlfn.DAYS(H273,G273)</f>
        <v>87</v>
      </c>
      <c r="J273" t="s">
        <v>25</v>
      </c>
      <c r="K273">
        <v>447394</v>
      </c>
      <c r="L273" t="s">
        <v>19</v>
      </c>
      <c r="M273" t="s">
        <v>33</v>
      </c>
      <c r="N273">
        <v>193</v>
      </c>
      <c r="O273">
        <v>104</v>
      </c>
      <c r="P273">
        <v>31239983781</v>
      </c>
      <c r="Q273" t="s">
        <v>21</v>
      </c>
      <c r="R273" t="s">
        <v>22</v>
      </c>
    </row>
    <row r="274" spans="1:18" hidden="1" x14ac:dyDescent="0.25">
      <c r="A274">
        <v>273</v>
      </c>
      <c r="B274" t="s">
        <v>71</v>
      </c>
      <c r="C274" t="s">
        <v>151</v>
      </c>
      <c r="D274">
        <v>85</v>
      </c>
      <c r="E274" t="str">
        <f t="shared" si="5"/>
        <v>Senior Adult</v>
      </c>
      <c r="F274" t="s">
        <v>17</v>
      </c>
      <c r="G274" s="1">
        <v>44950</v>
      </c>
      <c r="H274" s="1">
        <v>45128</v>
      </c>
      <c r="I274" s="2">
        <f>_xlfn.DAYS(G274,H274)</f>
        <v>-178</v>
      </c>
      <c r="J274" t="s">
        <v>18</v>
      </c>
      <c r="K274">
        <v>62936</v>
      </c>
      <c r="L274" t="s">
        <v>26</v>
      </c>
      <c r="M274" t="s">
        <v>20</v>
      </c>
      <c r="N274">
        <v>187</v>
      </c>
      <c r="O274">
        <v>79</v>
      </c>
      <c r="P274">
        <v>33382436727</v>
      </c>
      <c r="Q274" t="s">
        <v>21</v>
      </c>
      <c r="R274" t="s">
        <v>22</v>
      </c>
    </row>
    <row r="275" spans="1:18" hidden="1" x14ac:dyDescent="0.25">
      <c r="A275">
        <v>274</v>
      </c>
      <c r="B275" t="s">
        <v>60</v>
      </c>
      <c r="C275" t="s">
        <v>285</v>
      </c>
      <c r="D275">
        <v>18</v>
      </c>
      <c r="E275" t="str">
        <f t="shared" si="5"/>
        <v>Teenager</v>
      </c>
      <c r="F275" t="s">
        <v>17</v>
      </c>
      <c r="G275" s="1">
        <v>44968</v>
      </c>
      <c r="H275" s="1">
        <v>45192</v>
      </c>
      <c r="I275" s="2">
        <f>_xlfn.DAYS(H275,G275)</f>
        <v>224</v>
      </c>
      <c r="J275" t="s">
        <v>44</v>
      </c>
      <c r="K275">
        <v>404416</v>
      </c>
      <c r="L275" t="s">
        <v>26</v>
      </c>
      <c r="M275" t="s">
        <v>37</v>
      </c>
      <c r="N275">
        <v>189</v>
      </c>
      <c r="O275">
        <v>47</v>
      </c>
      <c r="P275">
        <v>36459067766</v>
      </c>
      <c r="Q275" t="s">
        <v>34</v>
      </c>
      <c r="R275" t="s">
        <v>38</v>
      </c>
    </row>
    <row r="276" spans="1:18" x14ac:dyDescent="0.25">
      <c r="A276">
        <v>275</v>
      </c>
      <c r="B276" t="s">
        <v>69</v>
      </c>
      <c r="C276" t="s">
        <v>286</v>
      </c>
      <c r="D276">
        <v>94</v>
      </c>
      <c r="E276" t="str">
        <f t="shared" si="5"/>
        <v>Senior Adult</v>
      </c>
      <c r="F276" t="s">
        <v>17</v>
      </c>
      <c r="G276" s="1">
        <v>44940</v>
      </c>
      <c r="H276" s="1">
        <v>45116</v>
      </c>
      <c r="I276" s="6">
        <f>_xlfn.DAYS(G276,H276)</f>
        <v>-176</v>
      </c>
      <c r="J276" t="s">
        <v>18</v>
      </c>
      <c r="K276">
        <v>154443</v>
      </c>
      <c r="L276" t="s">
        <v>26</v>
      </c>
      <c r="M276" t="s">
        <v>62</v>
      </c>
      <c r="N276">
        <v>155</v>
      </c>
      <c r="O276">
        <v>62</v>
      </c>
      <c r="P276">
        <v>34277835233</v>
      </c>
      <c r="Q276" t="s">
        <v>68</v>
      </c>
      <c r="R276" t="s">
        <v>41</v>
      </c>
    </row>
    <row r="277" spans="1:18" x14ac:dyDescent="0.25">
      <c r="A277">
        <v>276</v>
      </c>
      <c r="B277" t="s">
        <v>66</v>
      </c>
      <c r="C277" t="s">
        <v>287</v>
      </c>
      <c r="D277">
        <v>71</v>
      </c>
      <c r="E277" t="str">
        <f t="shared" si="5"/>
        <v>Senior Adult</v>
      </c>
      <c r="F277" t="s">
        <v>17</v>
      </c>
      <c r="G277" s="1">
        <v>45053</v>
      </c>
      <c r="H277" s="1">
        <v>45241</v>
      </c>
      <c r="I277" s="6">
        <f>_xlfn.DAYS(G277,H277)</f>
        <v>-188</v>
      </c>
      <c r="J277" t="s">
        <v>25</v>
      </c>
      <c r="K277">
        <v>291479</v>
      </c>
      <c r="L277" t="s">
        <v>26</v>
      </c>
      <c r="M277" t="s">
        <v>62</v>
      </c>
      <c r="N277">
        <v>199</v>
      </c>
      <c r="O277">
        <v>61</v>
      </c>
      <c r="P277">
        <v>38967571854</v>
      </c>
      <c r="Q277" t="s">
        <v>68</v>
      </c>
      <c r="R277" t="s">
        <v>41</v>
      </c>
    </row>
    <row r="278" spans="1:18" hidden="1" x14ac:dyDescent="0.25">
      <c r="A278">
        <v>277</v>
      </c>
      <c r="B278" t="s">
        <v>53</v>
      </c>
      <c r="C278" t="s">
        <v>288</v>
      </c>
      <c r="D278">
        <v>93</v>
      </c>
      <c r="E278" t="str">
        <f t="shared" si="5"/>
        <v>Senior Adult</v>
      </c>
      <c r="F278" t="s">
        <v>17</v>
      </c>
      <c r="G278" s="1">
        <v>45117</v>
      </c>
      <c r="H278" s="1">
        <v>45240</v>
      </c>
      <c r="I278" s="2">
        <f>_xlfn.DAYS(H278,G278)</f>
        <v>123</v>
      </c>
      <c r="J278" t="s">
        <v>47</v>
      </c>
      <c r="K278">
        <v>457855</v>
      </c>
      <c r="L278" t="s">
        <v>19</v>
      </c>
      <c r="M278" t="s">
        <v>20</v>
      </c>
      <c r="N278">
        <v>160</v>
      </c>
      <c r="O278">
        <v>87</v>
      </c>
      <c r="P278">
        <v>36637831693</v>
      </c>
      <c r="Q278" t="s">
        <v>21</v>
      </c>
      <c r="R278" t="s">
        <v>22</v>
      </c>
    </row>
    <row r="279" spans="1:18" hidden="1" x14ac:dyDescent="0.25">
      <c r="A279">
        <v>278</v>
      </c>
      <c r="B279" t="s">
        <v>50</v>
      </c>
      <c r="C279" t="s">
        <v>73</v>
      </c>
      <c r="D279">
        <v>71</v>
      </c>
      <c r="E279" t="str">
        <f t="shared" si="5"/>
        <v>Senior Adult</v>
      </c>
      <c r="F279" t="s">
        <v>17</v>
      </c>
      <c r="G279" s="1">
        <v>44969</v>
      </c>
      <c r="H279" s="1">
        <v>45152</v>
      </c>
      <c r="I279" s="2">
        <f>_xlfn.DAYS(G279,H279)</f>
        <v>-183</v>
      </c>
      <c r="J279" t="s">
        <v>36</v>
      </c>
      <c r="K279">
        <v>108726</v>
      </c>
      <c r="L279" t="s">
        <v>26</v>
      </c>
      <c r="M279" t="s">
        <v>33</v>
      </c>
      <c r="N279">
        <v>149</v>
      </c>
      <c r="O279">
        <v>78</v>
      </c>
      <c r="P279">
        <v>37241455693</v>
      </c>
      <c r="Q279" t="s">
        <v>34</v>
      </c>
      <c r="R279" t="s">
        <v>38</v>
      </c>
    </row>
    <row r="280" spans="1:18" x14ac:dyDescent="0.25">
      <c r="A280">
        <v>279</v>
      </c>
      <c r="B280" t="s">
        <v>69</v>
      </c>
      <c r="C280" t="s">
        <v>289</v>
      </c>
      <c r="D280">
        <v>75</v>
      </c>
      <c r="E280" t="str">
        <f t="shared" si="5"/>
        <v>Senior Adult</v>
      </c>
      <c r="F280" t="s">
        <v>17</v>
      </c>
      <c r="G280" s="1">
        <v>44938</v>
      </c>
      <c r="H280" s="1">
        <v>44941</v>
      </c>
      <c r="I280" s="6">
        <f>_xlfn.DAYS(H280,G280)</f>
        <v>3</v>
      </c>
      <c r="J280" t="s">
        <v>44</v>
      </c>
      <c r="K280">
        <v>402439</v>
      </c>
      <c r="L280" t="s">
        <v>26</v>
      </c>
      <c r="M280" t="s">
        <v>40</v>
      </c>
      <c r="N280">
        <v>166</v>
      </c>
      <c r="O280">
        <v>66</v>
      </c>
      <c r="P280">
        <v>37587501470</v>
      </c>
      <c r="Q280" t="s">
        <v>68</v>
      </c>
      <c r="R280" t="s">
        <v>41</v>
      </c>
    </row>
    <row r="281" spans="1:18" hidden="1" x14ac:dyDescent="0.25">
      <c r="A281">
        <v>280</v>
      </c>
      <c r="B281" t="s">
        <v>53</v>
      </c>
      <c r="C281" t="s">
        <v>139</v>
      </c>
      <c r="D281">
        <v>10</v>
      </c>
      <c r="E281" t="str">
        <f t="shared" si="5"/>
        <v>Child</v>
      </c>
      <c r="F281" t="s">
        <v>31</v>
      </c>
      <c r="G281" s="1">
        <v>44966</v>
      </c>
      <c r="H281" s="1">
        <v>45266</v>
      </c>
      <c r="I281" s="2">
        <f>_xlfn.DAYS(H281,G281)</f>
        <v>300</v>
      </c>
      <c r="J281" t="s">
        <v>36</v>
      </c>
      <c r="K281">
        <v>331781</v>
      </c>
      <c r="L281" t="s">
        <v>26</v>
      </c>
      <c r="M281" t="s">
        <v>37</v>
      </c>
      <c r="N281">
        <v>177</v>
      </c>
      <c r="O281">
        <v>51</v>
      </c>
      <c r="P281">
        <v>37437622579</v>
      </c>
      <c r="Q281" t="s">
        <v>21</v>
      </c>
      <c r="R281" t="s">
        <v>22</v>
      </c>
    </row>
    <row r="282" spans="1:18" hidden="1" x14ac:dyDescent="0.25">
      <c r="A282">
        <v>281</v>
      </c>
      <c r="B282" t="s">
        <v>64</v>
      </c>
      <c r="C282" t="s">
        <v>120</v>
      </c>
      <c r="D282">
        <v>81</v>
      </c>
      <c r="E282" t="str">
        <f t="shared" si="5"/>
        <v>Senior Adult</v>
      </c>
      <c r="F282" t="s">
        <v>17</v>
      </c>
      <c r="G282" s="1">
        <v>44933</v>
      </c>
      <c r="H282" s="1">
        <v>45068</v>
      </c>
      <c r="I282" s="2">
        <f>_xlfn.DAYS(H282,G282)</f>
        <v>135</v>
      </c>
      <c r="J282" t="s">
        <v>25</v>
      </c>
      <c r="K282">
        <v>282244</v>
      </c>
      <c r="L282" t="s">
        <v>19</v>
      </c>
      <c r="M282" t="s">
        <v>82</v>
      </c>
      <c r="N282">
        <v>143</v>
      </c>
      <c r="O282">
        <v>51</v>
      </c>
      <c r="P282">
        <v>33190095087</v>
      </c>
      <c r="Q282" t="s">
        <v>34</v>
      </c>
      <c r="R282" t="s">
        <v>38</v>
      </c>
    </row>
    <row r="283" spans="1:18" hidden="1" x14ac:dyDescent="0.25">
      <c r="A283">
        <v>282</v>
      </c>
      <c r="B283" t="s">
        <v>42</v>
      </c>
      <c r="C283" t="s">
        <v>290</v>
      </c>
      <c r="D283">
        <v>42</v>
      </c>
      <c r="E283" t="str">
        <f t="shared" si="5"/>
        <v>Middle-Aged Adults</v>
      </c>
      <c r="F283" t="s">
        <v>31</v>
      </c>
      <c r="G283" s="1">
        <v>45135</v>
      </c>
      <c r="H283" s="1">
        <v>45189</v>
      </c>
      <c r="I283" s="2">
        <f>_xlfn.DAYS(G283,H283)</f>
        <v>-54</v>
      </c>
      <c r="J283" t="s">
        <v>18</v>
      </c>
      <c r="K283">
        <v>317120</v>
      </c>
      <c r="L283" t="s">
        <v>19</v>
      </c>
      <c r="M283" t="s">
        <v>59</v>
      </c>
      <c r="N283">
        <v>179</v>
      </c>
      <c r="O283">
        <v>45</v>
      </c>
      <c r="P283">
        <v>37948775016</v>
      </c>
      <c r="Q283" t="s">
        <v>21</v>
      </c>
      <c r="R283" t="s">
        <v>22</v>
      </c>
    </row>
    <row r="284" spans="1:18" hidden="1" x14ac:dyDescent="0.25">
      <c r="A284">
        <v>283</v>
      </c>
      <c r="B284" t="s">
        <v>64</v>
      </c>
      <c r="C284" t="s">
        <v>127</v>
      </c>
      <c r="D284">
        <v>86</v>
      </c>
      <c r="E284" t="str">
        <f t="shared" si="5"/>
        <v>Senior Adult</v>
      </c>
      <c r="F284" t="s">
        <v>17</v>
      </c>
      <c r="G284" s="1">
        <v>45028</v>
      </c>
      <c r="H284" s="1">
        <v>45112</v>
      </c>
      <c r="I284" s="2">
        <f>_xlfn.DAYS(H284,G284)</f>
        <v>84</v>
      </c>
      <c r="J284" t="s">
        <v>47</v>
      </c>
      <c r="K284">
        <v>40924</v>
      </c>
      <c r="L284" t="s">
        <v>19</v>
      </c>
      <c r="M284" t="s">
        <v>59</v>
      </c>
      <c r="N284">
        <v>149</v>
      </c>
      <c r="O284">
        <v>113</v>
      </c>
      <c r="P284">
        <v>31697935091</v>
      </c>
      <c r="Q284" t="s">
        <v>34</v>
      </c>
      <c r="R284" t="s">
        <v>38</v>
      </c>
    </row>
    <row r="285" spans="1:18" x14ac:dyDescent="0.25">
      <c r="A285">
        <v>284</v>
      </c>
      <c r="B285" t="s">
        <v>42</v>
      </c>
      <c r="C285" t="s">
        <v>91</v>
      </c>
      <c r="D285">
        <v>98</v>
      </c>
      <c r="E285" t="str">
        <f t="shared" si="5"/>
        <v>Senior Adult</v>
      </c>
      <c r="F285" t="s">
        <v>31</v>
      </c>
      <c r="G285" s="1">
        <v>44981</v>
      </c>
      <c r="H285" s="1">
        <v>45188</v>
      </c>
      <c r="I285" s="6">
        <f>_xlfn.DAYS(G285,H285)</f>
        <v>-207</v>
      </c>
      <c r="J285" t="s">
        <v>25</v>
      </c>
      <c r="K285">
        <v>298420</v>
      </c>
      <c r="L285" t="s">
        <v>26</v>
      </c>
      <c r="M285" t="s">
        <v>33</v>
      </c>
      <c r="N285">
        <v>150</v>
      </c>
      <c r="O285">
        <v>112</v>
      </c>
      <c r="P285">
        <v>31927011766</v>
      </c>
      <c r="Q285" t="s">
        <v>68</v>
      </c>
      <c r="R285" t="s">
        <v>41</v>
      </c>
    </row>
    <row r="286" spans="1:18" x14ac:dyDescent="0.25">
      <c r="A286">
        <v>285</v>
      </c>
      <c r="B286" t="s">
        <v>88</v>
      </c>
      <c r="C286" t="s">
        <v>115</v>
      </c>
      <c r="D286">
        <v>12</v>
      </c>
      <c r="E286" t="str">
        <f t="shared" si="5"/>
        <v>Child</v>
      </c>
      <c r="F286" t="s">
        <v>17</v>
      </c>
      <c r="G286" s="1">
        <v>44989</v>
      </c>
      <c r="H286" s="1">
        <v>45225</v>
      </c>
      <c r="I286" s="6">
        <f>_xlfn.DAYS(H286,G286)</f>
        <v>236</v>
      </c>
      <c r="J286" t="s">
        <v>25</v>
      </c>
      <c r="K286">
        <v>198772</v>
      </c>
      <c r="L286" t="s">
        <v>26</v>
      </c>
      <c r="M286" t="s">
        <v>37</v>
      </c>
      <c r="N286">
        <v>184</v>
      </c>
      <c r="O286">
        <v>48</v>
      </c>
      <c r="P286">
        <v>32687761029</v>
      </c>
      <c r="Q286" t="s">
        <v>68</v>
      </c>
      <c r="R286" t="s">
        <v>41</v>
      </c>
    </row>
    <row r="287" spans="1:18" hidden="1" x14ac:dyDescent="0.25">
      <c r="A287">
        <v>286</v>
      </c>
      <c r="B287" t="s">
        <v>86</v>
      </c>
      <c r="C287" t="s">
        <v>291</v>
      </c>
      <c r="D287">
        <v>79</v>
      </c>
      <c r="E287" t="str">
        <f t="shared" si="5"/>
        <v>Senior Adult</v>
      </c>
      <c r="F287" t="s">
        <v>17</v>
      </c>
      <c r="G287" s="1">
        <v>44942</v>
      </c>
      <c r="H287" s="1">
        <v>45099</v>
      </c>
      <c r="I287" s="2">
        <f>_xlfn.DAYS(G287,H287)</f>
        <v>-157</v>
      </c>
      <c r="J287" t="s">
        <v>36</v>
      </c>
      <c r="K287">
        <v>226120</v>
      </c>
      <c r="L287" t="s">
        <v>26</v>
      </c>
      <c r="M287" t="s">
        <v>37</v>
      </c>
      <c r="N287">
        <v>153</v>
      </c>
      <c r="O287">
        <v>40</v>
      </c>
      <c r="P287">
        <v>39583555285</v>
      </c>
      <c r="Q287" t="s">
        <v>52</v>
      </c>
      <c r="R287" t="s">
        <v>28</v>
      </c>
    </row>
    <row r="288" spans="1:18" hidden="1" x14ac:dyDescent="0.25">
      <c r="A288">
        <v>287</v>
      </c>
      <c r="B288" t="s">
        <v>15</v>
      </c>
      <c r="C288" t="s">
        <v>292</v>
      </c>
      <c r="D288">
        <v>85</v>
      </c>
      <c r="E288" t="str">
        <f t="shared" si="5"/>
        <v>Senior Adult</v>
      </c>
      <c r="F288" t="s">
        <v>31</v>
      </c>
      <c r="G288" s="1">
        <v>44939</v>
      </c>
      <c r="H288" s="1">
        <v>45006</v>
      </c>
      <c r="I288" s="2">
        <f>_xlfn.DAYS(G288,H288)</f>
        <v>-67</v>
      </c>
      <c r="J288" t="s">
        <v>25</v>
      </c>
      <c r="K288">
        <v>460396</v>
      </c>
      <c r="L288" t="s">
        <v>26</v>
      </c>
      <c r="M288" t="s">
        <v>59</v>
      </c>
      <c r="N288">
        <v>145</v>
      </c>
      <c r="O288">
        <v>81</v>
      </c>
      <c r="P288">
        <v>37068019383</v>
      </c>
      <c r="Q288" t="s">
        <v>48</v>
      </c>
      <c r="R288" t="s">
        <v>28</v>
      </c>
    </row>
    <row r="289" spans="1:18" x14ac:dyDescent="0.25">
      <c r="A289">
        <v>288</v>
      </c>
      <c r="B289" t="s">
        <v>15</v>
      </c>
      <c r="C289" t="s">
        <v>293</v>
      </c>
      <c r="D289">
        <v>47</v>
      </c>
      <c r="E289" t="str">
        <f t="shared" si="5"/>
        <v>Senior Adult</v>
      </c>
      <c r="F289" t="s">
        <v>31</v>
      </c>
      <c r="G289" s="1">
        <v>45083</v>
      </c>
      <c r="H289" s="1">
        <v>45214</v>
      </c>
      <c r="I289" s="6">
        <f>_xlfn.DAYS(H289,G289)</f>
        <v>131</v>
      </c>
      <c r="J289" t="s">
        <v>36</v>
      </c>
      <c r="K289">
        <v>228106</v>
      </c>
      <c r="L289" t="s">
        <v>19</v>
      </c>
      <c r="M289" t="s">
        <v>37</v>
      </c>
      <c r="N289">
        <v>167</v>
      </c>
      <c r="O289">
        <v>88</v>
      </c>
      <c r="P289">
        <v>32904136872</v>
      </c>
      <c r="Q289" t="s">
        <v>68</v>
      </c>
      <c r="R289" t="s">
        <v>41</v>
      </c>
    </row>
    <row r="290" spans="1:18" hidden="1" x14ac:dyDescent="0.25">
      <c r="A290">
        <v>289</v>
      </c>
      <c r="B290" t="s">
        <v>66</v>
      </c>
      <c r="C290" t="s">
        <v>294</v>
      </c>
      <c r="D290">
        <v>13</v>
      </c>
      <c r="E290" t="str">
        <f t="shared" si="5"/>
        <v>Teenager</v>
      </c>
      <c r="F290" t="s">
        <v>17</v>
      </c>
      <c r="G290" s="1">
        <v>45023</v>
      </c>
      <c r="H290" s="1">
        <v>45272</v>
      </c>
      <c r="I290" s="2">
        <f>_xlfn.DAYS(G290,H290)</f>
        <v>-249</v>
      </c>
      <c r="J290" t="s">
        <v>47</v>
      </c>
      <c r="K290">
        <v>316835</v>
      </c>
      <c r="L290" t="s">
        <v>26</v>
      </c>
      <c r="M290" t="s">
        <v>82</v>
      </c>
      <c r="N290">
        <v>140</v>
      </c>
      <c r="O290">
        <v>76</v>
      </c>
      <c r="P290">
        <v>32558080242</v>
      </c>
      <c r="Q290" t="s">
        <v>21</v>
      </c>
      <c r="R290" t="s">
        <v>22</v>
      </c>
    </row>
    <row r="291" spans="1:18" hidden="1" x14ac:dyDescent="0.25">
      <c r="A291">
        <v>290</v>
      </c>
      <c r="B291" t="s">
        <v>53</v>
      </c>
      <c r="C291" t="s">
        <v>220</v>
      </c>
      <c r="D291">
        <v>27</v>
      </c>
      <c r="E291" t="str">
        <f t="shared" si="5"/>
        <v>Young Adult</v>
      </c>
      <c r="F291" t="s">
        <v>17</v>
      </c>
      <c r="G291" s="1">
        <v>45041</v>
      </c>
      <c r="H291" s="1">
        <v>45266</v>
      </c>
      <c r="I291" s="2">
        <f>_xlfn.DAYS(H291,G291)</f>
        <v>225</v>
      </c>
      <c r="J291" t="s">
        <v>36</v>
      </c>
      <c r="K291">
        <v>477305</v>
      </c>
      <c r="L291" t="s">
        <v>26</v>
      </c>
      <c r="M291" t="s">
        <v>33</v>
      </c>
      <c r="N291">
        <v>140</v>
      </c>
      <c r="O291">
        <v>60</v>
      </c>
      <c r="P291">
        <v>32507803410</v>
      </c>
      <c r="Q291" t="s">
        <v>34</v>
      </c>
      <c r="R291" t="s">
        <v>38</v>
      </c>
    </row>
    <row r="292" spans="1:18" hidden="1" x14ac:dyDescent="0.25">
      <c r="A292">
        <v>291</v>
      </c>
      <c r="B292" t="s">
        <v>86</v>
      </c>
      <c r="C292" t="s">
        <v>295</v>
      </c>
      <c r="D292">
        <v>97</v>
      </c>
      <c r="E292" t="str">
        <f t="shared" si="5"/>
        <v>Senior Adult</v>
      </c>
      <c r="F292" t="s">
        <v>31</v>
      </c>
      <c r="G292" s="1">
        <v>44931</v>
      </c>
      <c r="H292" s="1">
        <v>45266</v>
      </c>
      <c r="I292" s="2">
        <f>_xlfn.DAYS(G292,H292)</f>
        <v>-335</v>
      </c>
      <c r="J292" t="s">
        <v>25</v>
      </c>
      <c r="K292">
        <v>343857</v>
      </c>
      <c r="L292" t="s">
        <v>19</v>
      </c>
      <c r="M292" t="s">
        <v>20</v>
      </c>
      <c r="N292">
        <v>179</v>
      </c>
      <c r="O292">
        <v>117</v>
      </c>
      <c r="P292">
        <v>36590580427</v>
      </c>
      <c r="Q292" t="s">
        <v>21</v>
      </c>
      <c r="R292" t="s">
        <v>22</v>
      </c>
    </row>
    <row r="293" spans="1:18" hidden="1" x14ac:dyDescent="0.25">
      <c r="A293">
        <v>292</v>
      </c>
      <c r="B293" t="s">
        <v>50</v>
      </c>
      <c r="C293" t="s">
        <v>116</v>
      </c>
      <c r="D293">
        <v>42</v>
      </c>
      <c r="E293" t="str">
        <f t="shared" si="5"/>
        <v>Middle-Aged Adults</v>
      </c>
      <c r="F293" t="s">
        <v>31</v>
      </c>
      <c r="G293" s="1">
        <v>45004</v>
      </c>
      <c r="H293" s="1">
        <v>45059</v>
      </c>
      <c r="I293" s="2">
        <f>_xlfn.DAYS(H293,G293)</f>
        <v>55</v>
      </c>
      <c r="J293" t="s">
        <v>32</v>
      </c>
      <c r="K293">
        <v>379206</v>
      </c>
      <c r="L293" t="s">
        <v>26</v>
      </c>
      <c r="M293" t="s">
        <v>82</v>
      </c>
      <c r="N293">
        <v>144</v>
      </c>
      <c r="O293">
        <v>70</v>
      </c>
      <c r="P293">
        <v>37868044306</v>
      </c>
      <c r="Q293" t="s">
        <v>34</v>
      </c>
      <c r="R293" t="s">
        <v>38</v>
      </c>
    </row>
    <row r="294" spans="1:18" hidden="1" x14ac:dyDescent="0.25">
      <c r="A294">
        <v>293</v>
      </c>
      <c r="B294" t="s">
        <v>53</v>
      </c>
      <c r="C294" t="s">
        <v>296</v>
      </c>
      <c r="D294">
        <v>42</v>
      </c>
      <c r="E294" t="str">
        <f t="shared" si="5"/>
        <v>Middle-Aged Adults</v>
      </c>
      <c r="F294" t="s">
        <v>31</v>
      </c>
      <c r="G294" s="1">
        <v>45131</v>
      </c>
      <c r="H294" s="1">
        <v>45171</v>
      </c>
      <c r="I294" s="2">
        <f>_xlfn.DAYS(G294,H294)</f>
        <v>-40</v>
      </c>
      <c r="J294" t="s">
        <v>32</v>
      </c>
      <c r="K294">
        <v>321792</v>
      </c>
      <c r="L294" t="s">
        <v>26</v>
      </c>
      <c r="M294" t="s">
        <v>37</v>
      </c>
      <c r="N294">
        <v>145</v>
      </c>
      <c r="O294">
        <v>100</v>
      </c>
      <c r="P294">
        <v>32364829549</v>
      </c>
      <c r="Q294" t="s">
        <v>21</v>
      </c>
      <c r="R294" t="s">
        <v>22</v>
      </c>
    </row>
    <row r="295" spans="1:18" hidden="1" x14ac:dyDescent="0.25">
      <c r="A295">
        <v>294</v>
      </c>
      <c r="B295" t="s">
        <v>71</v>
      </c>
      <c r="C295" t="s">
        <v>149</v>
      </c>
      <c r="D295">
        <v>59</v>
      </c>
      <c r="E295" t="str">
        <f t="shared" si="5"/>
        <v>Senior Adult</v>
      </c>
      <c r="F295" t="s">
        <v>17</v>
      </c>
      <c r="G295" s="1">
        <v>45085</v>
      </c>
      <c r="H295" s="1">
        <v>45232</v>
      </c>
      <c r="I295" s="2">
        <f>_xlfn.DAYS(H295,G295)</f>
        <v>147</v>
      </c>
      <c r="J295" t="s">
        <v>47</v>
      </c>
      <c r="K295">
        <v>402147</v>
      </c>
      <c r="L295" t="s">
        <v>19</v>
      </c>
      <c r="M295" t="s">
        <v>62</v>
      </c>
      <c r="N295">
        <v>164</v>
      </c>
      <c r="O295">
        <v>84</v>
      </c>
      <c r="P295">
        <v>34683171252</v>
      </c>
      <c r="Q295" t="s">
        <v>68</v>
      </c>
      <c r="R295" t="s">
        <v>28</v>
      </c>
    </row>
    <row r="296" spans="1:18" hidden="1" x14ac:dyDescent="0.25">
      <c r="A296">
        <v>295</v>
      </c>
      <c r="B296" t="s">
        <v>50</v>
      </c>
      <c r="C296" t="s">
        <v>297</v>
      </c>
      <c r="D296">
        <v>66</v>
      </c>
      <c r="E296" t="str">
        <f t="shared" si="5"/>
        <v>Senior Adult</v>
      </c>
      <c r="F296" t="s">
        <v>31</v>
      </c>
      <c r="G296" s="1">
        <v>45012</v>
      </c>
      <c r="H296" s="1">
        <v>45070</v>
      </c>
      <c r="I296" s="2">
        <f>_xlfn.DAYS(H296,G296)</f>
        <v>58</v>
      </c>
      <c r="J296" t="s">
        <v>32</v>
      </c>
      <c r="K296">
        <v>255246</v>
      </c>
      <c r="L296" t="s">
        <v>19</v>
      </c>
      <c r="M296" t="s">
        <v>59</v>
      </c>
      <c r="N296">
        <v>157</v>
      </c>
      <c r="O296">
        <v>55</v>
      </c>
      <c r="P296">
        <v>39439357940</v>
      </c>
      <c r="Q296" t="s">
        <v>34</v>
      </c>
      <c r="R296" t="s">
        <v>38</v>
      </c>
    </row>
    <row r="297" spans="1:18" hidden="1" x14ac:dyDescent="0.25">
      <c r="A297">
        <v>296</v>
      </c>
      <c r="B297" t="s">
        <v>50</v>
      </c>
      <c r="C297" t="s">
        <v>298</v>
      </c>
      <c r="D297">
        <v>74</v>
      </c>
      <c r="E297" t="str">
        <f t="shared" si="5"/>
        <v>Senior Adult</v>
      </c>
      <c r="F297" t="s">
        <v>17</v>
      </c>
      <c r="G297" s="1">
        <v>45098</v>
      </c>
      <c r="H297" s="1">
        <v>45236</v>
      </c>
      <c r="I297" s="2">
        <f>_xlfn.DAYS(G297,H297)</f>
        <v>-138</v>
      </c>
      <c r="J297" t="s">
        <v>44</v>
      </c>
      <c r="K297">
        <v>412879</v>
      </c>
      <c r="L297" t="s">
        <v>26</v>
      </c>
      <c r="M297" t="s">
        <v>37</v>
      </c>
      <c r="N297">
        <v>147</v>
      </c>
      <c r="O297">
        <v>57</v>
      </c>
      <c r="P297">
        <v>34923668030</v>
      </c>
      <c r="Q297" t="s">
        <v>21</v>
      </c>
      <c r="R297" t="s">
        <v>28</v>
      </c>
    </row>
    <row r="298" spans="1:18" hidden="1" x14ac:dyDescent="0.25">
      <c r="A298">
        <v>297</v>
      </c>
      <c r="B298" t="s">
        <v>23</v>
      </c>
      <c r="C298" t="s">
        <v>299</v>
      </c>
      <c r="D298">
        <v>5</v>
      </c>
      <c r="E298" t="str">
        <f t="shared" si="5"/>
        <v>Child</v>
      </c>
      <c r="F298" t="s">
        <v>17</v>
      </c>
      <c r="G298" s="1">
        <v>45118</v>
      </c>
      <c r="H298" s="1">
        <v>45284</v>
      </c>
      <c r="I298" s="2">
        <f>_xlfn.DAYS(G298,H298)</f>
        <v>-166</v>
      </c>
      <c r="J298" t="s">
        <v>32</v>
      </c>
      <c r="K298">
        <v>373042</v>
      </c>
      <c r="L298" t="s">
        <v>26</v>
      </c>
      <c r="M298" t="s">
        <v>20</v>
      </c>
      <c r="N298">
        <v>179</v>
      </c>
      <c r="O298">
        <v>63</v>
      </c>
      <c r="P298">
        <v>36646825965</v>
      </c>
      <c r="Q298" t="s">
        <v>34</v>
      </c>
      <c r="R298" t="s">
        <v>38</v>
      </c>
    </row>
    <row r="299" spans="1:18" x14ac:dyDescent="0.25">
      <c r="A299">
        <v>298</v>
      </c>
      <c r="B299" t="s">
        <v>50</v>
      </c>
      <c r="C299" t="s">
        <v>300</v>
      </c>
      <c r="D299">
        <v>28</v>
      </c>
      <c r="E299" t="str">
        <f t="shared" si="5"/>
        <v>Young Adult</v>
      </c>
      <c r="F299" t="s">
        <v>17</v>
      </c>
      <c r="G299" s="1">
        <v>45120</v>
      </c>
      <c r="H299" s="1">
        <v>45239</v>
      </c>
      <c r="I299" s="6">
        <f>_xlfn.DAYS(H299,G299)</f>
        <v>119</v>
      </c>
      <c r="J299" t="s">
        <v>25</v>
      </c>
      <c r="K299">
        <v>55034</v>
      </c>
      <c r="L299" t="s">
        <v>19</v>
      </c>
      <c r="M299" t="s">
        <v>82</v>
      </c>
      <c r="N299">
        <v>177</v>
      </c>
      <c r="O299">
        <v>102</v>
      </c>
      <c r="P299">
        <v>33217103205</v>
      </c>
      <c r="Q299" t="s">
        <v>68</v>
      </c>
      <c r="R299" t="s">
        <v>41</v>
      </c>
    </row>
    <row r="300" spans="1:18" hidden="1" x14ac:dyDescent="0.25">
      <c r="A300">
        <v>299</v>
      </c>
      <c r="B300" t="s">
        <v>29</v>
      </c>
      <c r="C300" t="s">
        <v>285</v>
      </c>
      <c r="D300">
        <v>8</v>
      </c>
      <c r="E300" t="str">
        <f t="shared" si="5"/>
        <v>Child</v>
      </c>
      <c r="F300" t="s">
        <v>17</v>
      </c>
      <c r="G300" s="1">
        <v>45009</v>
      </c>
      <c r="H300" s="1">
        <v>45114</v>
      </c>
      <c r="I300" s="2">
        <f>_xlfn.DAYS(H300,G300)</f>
        <v>105</v>
      </c>
      <c r="J300" t="s">
        <v>44</v>
      </c>
      <c r="K300">
        <v>320849</v>
      </c>
      <c r="L300" t="s">
        <v>19</v>
      </c>
      <c r="M300" t="s">
        <v>33</v>
      </c>
      <c r="N300">
        <v>150</v>
      </c>
      <c r="O300">
        <v>53</v>
      </c>
      <c r="P300">
        <v>31146816122</v>
      </c>
      <c r="Q300" t="s">
        <v>21</v>
      </c>
      <c r="R300" t="s">
        <v>22</v>
      </c>
    </row>
    <row r="301" spans="1:18" hidden="1" x14ac:dyDescent="0.25">
      <c r="A301">
        <v>300</v>
      </c>
      <c r="B301" t="s">
        <v>60</v>
      </c>
      <c r="C301" t="s">
        <v>301</v>
      </c>
      <c r="D301">
        <v>21</v>
      </c>
      <c r="E301" t="str">
        <f t="shared" si="5"/>
        <v>Young Adult</v>
      </c>
      <c r="F301" t="s">
        <v>17</v>
      </c>
      <c r="G301" s="1">
        <v>45108</v>
      </c>
      <c r="H301" s="1">
        <v>45153</v>
      </c>
      <c r="I301" s="2">
        <f>_xlfn.DAYS(G301,H301)</f>
        <v>-45</v>
      </c>
      <c r="J301" t="s">
        <v>44</v>
      </c>
      <c r="K301">
        <v>492160</v>
      </c>
      <c r="L301" t="s">
        <v>26</v>
      </c>
      <c r="M301" t="s">
        <v>33</v>
      </c>
      <c r="N301">
        <v>178</v>
      </c>
      <c r="O301">
        <v>52</v>
      </c>
      <c r="P301">
        <v>32998603398</v>
      </c>
      <c r="Q301" t="s">
        <v>34</v>
      </c>
      <c r="R301" t="s">
        <v>38</v>
      </c>
    </row>
    <row r="302" spans="1:18" hidden="1" x14ac:dyDescent="0.25">
      <c r="A302">
        <v>301</v>
      </c>
      <c r="B302" t="s">
        <v>60</v>
      </c>
      <c r="C302" t="s">
        <v>302</v>
      </c>
      <c r="D302">
        <v>43</v>
      </c>
      <c r="E302" t="str">
        <f t="shared" si="5"/>
        <v>Middle-Aged Adults</v>
      </c>
      <c r="F302" t="s">
        <v>31</v>
      </c>
      <c r="G302" s="1">
        <v>45128</v>
      </c>
      <c r="H302" s="1">
        <v>45255</v>
      </c>
      <c r="I302" s="2">
        <f>_xlfn.DAYS(G302,H302)</f>
        <v>-127</v>
      </c>
      <c r="J302" t="s">
        <v>47</v>
      </c>
      <c r="K302">
        <v>36009</v>
      </c>
      <c r="L302" t="s">
        <v>26</v>
      </c>
      <c r="M302" t="s">
        <v>33</v>
      </c>
      <c r="N302">
        <v>161</v>
      </c>
      <c r="O302">
        <v>102</v>
      </c>
      <c r="P302">
        <v>34970868543</v>
      </c>
      <c r="Q302" t="s">
        <v>34</v>
      </c>
      <c r="R302" t="s">
        <v>28</v>
      </c>
    </row>
    <row r="303" spans="1:18" hidden="1" x14ac:dyDescent="0.25">
      <c r="A303">
        <v>302</v>
      </c>
      <c r="B303" t="s">
        <v>71</v>
      </c>
      <c r="C303" t="s">
        <v>303</v>
      </c>
      <c r="D303">
        <v>81</v>
      </c>
      <c r="E303" t="str">
        <f t="shared" si="5"/>
        <v>Senior Adult</v>
      </c>
      <c r="F303" t="s">
        <v>17</v>
      </c>
      <c r="G303" s="1">
        <v>45029</v>
      </c>
      <c r="H303" s="1">
        <v>45242</v>
      </c>
      <c r="I303" s="2">
        <f>_xlfn.DAYS(H303,G303)</f>
        <v>213</v>
      </c>
      <c r="J303" t="s">
        <v>44</v>
      </c>
      <c r="K303">
        <v>456354</v>
      </c>
      <c r="L303" t="s">
        <v>26</v>
      </c>
      <c r="M303" t="s">
        <v>33</v>
      </c>
      <c r="N303">
        <v>186</v>
      </c>
      <c r="O303">
        <v>99</v>
      </c>
      <c r="P303">
        <v>33379975742</v>
      </c>
      <c r="Q303" t="s">
        <v>34</v>
      </c>
      <c r="R303" t="s">
        <v>38</v>
      </c>
    </row>
    <row r="304" spans="1:18" hidden="1" x14ac:dyDescent="0.25">
      <c r="A304">
        <v>303</v>
      </c>
      <c r="B304" t="s">
        <v>15</v>
      </c>
      <c r="C304" t="s">
        <v>304</v>
      </c>
      <c r="D304">
        <v>40</v>
      </c>
      <c r="E304" t="str">
        <f t="shared" si="5"/>
        <v>Middle-Aged Adults</v>
      </c>
      <c r="F304" t="s">
        <v>17</v>
      </c>
      <c r="G304" s="1">
        <v>45163</v>
      </c>
      <c r="H304" s="1">
        <v>45186</v>
      </c>
      <c r="I304" s="2">
        <f>_xlfn.DAYS(H304,G304)</f>
        <v>23</v>
      </c>
      <c r="J304" t="s">
        <v>44</v>
      </c>
      <c r="K304">
        <v>292287</v>
      </c>
      <c r="L304" t="s">
        <v>19</v>
      </c>
      <c r="M304" t="s">
        <v>59</v>
      </c>
      <c r="N304">
        <v>168</v>
      </c>
      <c r="O304">
        <v>60</v>
      </c>
      <c r="P304">
        <v>33730480971</v>
      </c>
      <c r="Q304" t="s">
        <v>34</v>
      </c>
      <c r="R304" t="s">
        <v>38</v>
      </c>
    </row>
    <row r="305" spans="1:18" hidden="1" x14ac:dyDescent="0.25">
      <c r="A305">
        <v>304</v>
      </c>
      <c r="B305" t="s">
        <v>15</v>
      </c>
      <c r="C305" t="s">
        <v>305</v>
      </c>
      <c r="D305">
        <v>35</v>
      </c>
      <c r="E305" t="str">
        <f t="shared" si="5"/>
        <v>Middle-Aged Adults</v>
      </c>
      <c r="F305" t="s">
        <v>31</v>
      </c>
      <c r="G305" s="1">
        <v>44981</v>
      </c>
      <c r="H305" s="1">
        <v>45139</v>
      </c>
      <c r="I305" s="2">
        <f>_xlfn.DAYS(H305,G305)</f>
        <v>158</v>
      </c>
      <c r="J305" t="s">
        <v>47</v>
      </c>
      <c r="K305">
        <v>158912</v>
      </c>
      <c r="L305" t="s">
        <v>19</v>
      </c>
      <c r="M305" t="s">
        <v>82</v>
      </c>
      <c r="N305">
        <v>196</v>
      </c>
      <c r="O305">
        <v>82</v>
      </c>
      <c r="P305">
        <v>31354527641</v>
      </c>
      <c r="Q305" t="s">
        <v>21</v>
      </c>
      <c r="R305" t="s">
        <v>22</v>
      </c>
    </row>
    <row r="306" spans="1:18" hidden="1" x14ac:dyDescent="0.25">
      <c r="A306">
        <v>305</v>
      </c>
      <c r="B306" t="s">
        <v>50</v>
      </c>
      <c r="C306" t="s">
        <v>306</v>
      </c>
      <c r="D306">
        <v>92</v>
      </c>
      <c r="E306" t="str">
        <f t="shared" si="5"/>
        <v>Senior Adult</v>
      </c>
      <c r="F306" t="s">
        <v>31</v>
      </c>
      <c r="G306" s="1">
        <v>45021</v>
      </c>
      <c r="H306" s="1">
        <v>45274</v>
      </c>
      <c r="I306" s="2">
        <f>_xlfn.DAYS(G306,H306)</f>
        <v>-253</v>
      </c>
      <c r="J306" t="s">
        <v>44</v>
      </c>
      <c r="K306">
        <v>438059</v>
      </c>
      <c r="L306" t="s">
        <v>19</v>
      </c>
      <c r="M306" t="s">
        <v>59</v>
      </c>
      <c r="N306">
        <v>194</v>
      </c>
      <c r="O306">
        <v>73</v>
      </c>
      <c r="P306">
        <v>34972046308</v>
      </c>
      <c r="Q306" t="s">
        <v>21</v>
      </c>
      <c r="R306" t="s">
        <v>22</v>
      </c>
    </row>
    <row r="307" spans="1:18" x14ac:dyDescent="0.25">
      <c r="A307">
        <v>306</v>
      </c>
      <c r="B307" t="s">
        <v>42</v>
      </c>
      <c r="C307" t="s">
        <v>307</v>
      </c>
      <c r="D307">
        <v>40</v>
      </c>
      <c r="E307" t="str">
        <f t="shared" si="5"/>
        <v>Middle-Aged Adults</v>
      </c>
      <c r="F307" t="s">
        <v>31</v>
      </c>
      <c r="G307" s="1">
        <v>44941</v>
      </c>
      <c r="H307" s="1">
        <v>44969</v>
      </c>
      <c r="I307" s="6">
        <f>_xlfn.DAYS(H307,G307)</f>
        <v>28</v>
      </c>
      <c r="J307" t="s">
        <v>25</v>
      </c>
      <c r="K307">
        <v>331958</v>
      </c>
      <c r="L307" t="s">
        <v>19</v>
      </c>
      <c r="M307" t="s">
        <v>20</v>
      </c>
      <c r="N307">
        <v>144</v>
      </c>
      <c r="O307">
        <v>49</v>
      </c>
      <c r="P307">
        <v>36051029550</v>
      </c>
      <c r="Q307" t="s">
        <v>68</v>
      </c>
      <c r="R307" t="s">
        <v>41</v>
      </c>
    </row>
    <row r="308" spans="1:18" hidden="1" x14ac:dyDescent="0.25">
      <c r="A308">
        <v>307</v>
      </c>
      <c r="B308" t="s">
        <v>66</v>
      </c>
      <c r="C308" t="s">
        <v>308</v>
      </c>
      <c r="D308">
        <v>11</v>
      </c>
      <c r="E308" t="str">
        <f t="shared" si="5"/>
        <v>Child</v>
      </c>
      <c r="F308" t="s">
        <v>17</v>
      </c>
      <c r="G308" s="1">
        <v>44961</v>
      </c>
      <c r="H308" s="1">
        <v>45128</v>
      </c>
      <c r="I308" s="2">
        <f>_xlfn.DAYS(H308,G308)</f>
        <v>167</v>
      </c>
      <c r="J308" t="s">
        <v>32</v>
      </c>
      <c r="K308">
        <v>170968</v>
      </c>
      <c r="L308" t="s">
        <v>26</v>
      </c>
      <c r="M308" t="s">
        <v>33</v>
      </c>
      <c r="N308">
        <v>141</v>
      </c>
      <c r="O308">
        <v>81</v>
      </c>
      <c r="P308">
        <v>32616203470</v>
      </c>
      <c r="Q308" t="s">
        <v>21</v>
      </c>
      <c r="R308" t="s">
        <v>28</v>
      </c>
    </row>
    <row r="309" spans="1:18" hidden="1" x14ac:dyDescent="0.25">
      <c r="A309">
        <v>308</v>
      </c>
      <c r="B309" t="s">
        <v>88</v>
      </c>
      <c r="C309" t="s">
        <v>309</v>
      </c>
      <c r="D309">
        <v>48</v>
      </c>
      <c r="E309" t="str">
        <f t="shared" si="5"/>
        <v>Senior Adult</v>
      </c>
      <c r="F309" t="s">
        <v>17</v>
      </c>
      <c r="G309" s="1">
        <v>45154</v>
      </c>
      <c r="H309" s="1">
        <v>45208</v>
      </c>
      <c r="I309" s="2">
        <f>_xlfn.DAYS(H309,G309)</f>
        <v>54</v>
      </c>
      <c r="J309" t="s">
        <v>47</v>
      </c>
      <c r="K309">
        <v>157573</v>
      </c>
      <c r="L309" t="s">
        <v>19</v>
      </c>
      <c r="M309" t="s">
        <v>59</v>
      </c>
      <c r="N309">
        <v>158</v>
      </c>
      <c r="O309">
        <v>48</v>
      </c>
      <c r="P309">
        <v>39945852593</v>
      </c>
      <c r="Q309" t="s">
        <v>21</v>
      </c>
      <c r="R309" t="s">
        <v>22</v>
      </c>
    </row>
    <row r="310" spans="1:18" hidden="1" x14ac:dyDescent="0.25">
      <c r="A310">
        <v>309</v>
      </c>
      <c r="B310" t="s">
        <v>88</v>
      </c>
      <c r="C310" t="s">
        <v>253</v>
      </c>
      <c r="D310">
        <v>9</v>
      </c>
      <c r="E310" t="str">
        <f t="shared" si="5"/>
        <v>Child</v>
      </c>
      <c r="F310" t="s">
        <v>31</v>
      </c>
      <c r="G310" s="1">
        <v>44960</v>
      </c>
      <c r="H310" s="1">
        <v>45280</v>
      </c>
      <c r="I310" s="2">
        <f>_xlfn.DAYS(G310,H310)</f>
        <v>-320</v>
      </c>
      <c r="J310" t="s">
        <v>32</v>
      </c>
      <c r="K310">
        <v>159888</v>
      </c>
      <c r="L310" t="s">
        <v>26</v>
      </c>
      <c r="M310" t="s">
        <v>59</v>
      </c>
      <c r="N310">
        <v>187</v>
      </c>
      <c r="O310">
        <v>50</v>
      </c>
      <c r="P310">
        <v>32088059623</v>
      </c>
      <c r="Q310" t="s">
        <v>34</v>
      </c>
      <c r="R310" t="s">
        <v>38</v>
      </c>
    </row>
    <row r="311" spans="1:18" hidden="1" x14ac:dyDescent="0.25">
      <c r="A311">
        <v>310</v>
      </c>
      <c r="B311" t="s">
        <v>69</v>
      </c>
      <c r="C311" t="s">
        <v>182</v>
      </c>
      <c r="D311">
        <v>25</v>
      </c>
      <c r="E311" t="str">
        <f t="shared" si="5"/>
        <v>Young Adult</v>
      </c>
      <c r="F311" t="s">
        <v>17</v>
      </c>
      <c r="G311" s="1">
        <v>45153</v>
      </c>
      <c r="H311" s="1">
        <v>45257</v>
      </c>
      <c r="I311" s="2">
        <f>_xlfn.DAYS(G311,H311)</f>
        <v>-104</v>
      </c>
      <c r="J311" t="s">
        <v>36</v>
      </c>
      <c r="K311">
        <v>490812</v>
      </c>
      <c r="L311" t="s">
        <v>19</v>
      </c>
      <c r="M311" t="s">
        <v>40</v>
      </c>
      <c r="N311">
        <v>144</v>
      </c>
      <c r="O311">
        <v>51</v>
      </c>
      <c r="P311">
        <v>38262800969</v>
      </c>
      <c r="Q311" t="s">
        <v>68</v>
      </c>
      <c r="R311" t="s">
        <v>28</v>
      </c>
    </row>
    <row r="312" spans="1:18" hidden="1" x14ac:dyDescent="0.25">
      <c r="A312">
        <v>311</v>
      </c>
      <c r="B312" t="s">
        <v>23</v>
      </c>
      <c r="C312" t="s">
        <v>67</v>
      </c>
      <c r="D312">
        <v>14</v>
      </c>
      <c r="E312" t="str">
        <f t="shared" si="5"/>
        <v>Teenager</v>
      </c>
      <c r="F312" t="s">
        <v>17</v>
      </c>
      <c r="G312" s="1">
        <v>45055</v>
      </c>
      <c r="H312" s="1">
        <v>45056</v>
      </c>
      <c r="I312" s="2">
        <f>_xlfn.DAYS(H312,G312)</f>
        <v>1</v>
      </c>
      <c r="J312" t="s">
        <v>44</v>
      </c>
      <c r="K312">
        <v>66680</v>
      </c>
      <c r="L312" t="s">
        <v>19</v>
      </c>
      <c r="M312" t="s">
        <v>37</v>
      </c>
      <c r="N312">
        <v>194</v>
      </c>
      <c r="O312">
        <v>44</v>
      </c>
      <c r="P312">
        <v>38272762446</v>
      </c>
      <c r="Q312" t="s">
        <v>21</v>
      </c>
      <c r="R312" t="s">
        <v>22</v>
      </c>
    </row>
    <row r="313" spans="1:18" hidden="1" x14ac:dyDescent="0.25">
      <c r="A313">
        <v>312</v>
      </c>
      <c r="B313" t="s">
        <v>42</v>
      </c>
      <c r="C313" t="s">
        <v>310</v>
      </c>
      <c r="D313">
        <v>70</v>
      </c>
      <c r="E313" t="str">
        <f t="shared" si="5"/>
        <v>Senior Adult</v>
      </c>
      <c r="F313" t="s">
        <v>31</v>
      </c>
      <c r="G313" s="1">
        <v>45051</v>
      </c>
      <c r="H313" s="1">
        <v>45072</v>
      </c>
      <c r="I313" s="2">
        <f>_xlfn.DAYS(H313,G313)</f>
        <v>21</v>
      </c>
      <c r="J313" t="s">
        <v>36</v>
      </c>
      <c r="K313">
        <v>310500</v>
      </c>
      <c r="L313" t="s">
        <v>19</v>
      </c>
      <c r="M313" t="s">
        <v>82</v>
      </c>
      <c r="N313">
        <v>181</v>
      </c>
      <c r="O313">
        <v>114</v>
      </c>
      <c r="P313">
        <v>36552491560</v>
      </c>
      <c r="Q313" t="s">
        <v>34</v>
      </c>
      <c r="R313" t="s">
        <v>38</v>
      </c>
    </row>
    <row r="314" spans="1:18" x14ac:dyDescent="0.25">
      <c r="A314">
        <v>313</v>
      </c>
      <c r="B314" t="s">
        <v>88</v>
      </c>
      <c r="C314" t="s">
        <v>136</v>
      </c>
      <c r="D314">
        <v>28</v>
      </c>
      <c r="E314" t="str">
        <f t="shared" si="5"/>
        <v>Young Adult</v>
      </c>
      <c r="F314" t="s">
        <v>31</v>
      </c>
      <c r="G314" s="1">
        <v>45115</v>
      </c>
      <c r="H314" s="1">
        <v>45247</v>
      </c>
      <c r="I314" s="6">
        <f>_xlfn.DAYS(G314,H314)</f>
        <v>-132</v>
      </c>
      <c r="J314" t="s">
        <v>36</v>
      </c>
      <c r="K314">
        <v>69479</v>
      </c>
      <c r="L314" t="s">
        <v>19</v>
      </c>
      <c r="M314" t="s">
        <v>37</v>
      </c>
      <c r="N314">
        <v>182</v>
      </c>
      <c r="O314">
        <v>65</v>
      </c>
      <c r="P314">
        <v>31058486856</v>
      </c>
      <c r="Q314" t="s">
        <v>68</v>
      </c>
      <c r="R314" t="s">
        <v>41</v>
      </c>
    </row>
    <row r="315" spans="1:18" hidden="1" x14ac:dyDescent="0.25">
      <c r="A315">
        <v>314</v>
      </c>
      <c r="B315" t="s">
        <v>42</v>
      </c>
      <c r="C315" t="s">
        <v>311</v>
      </c>
      <c r="D315">
        <v>72</v>
      </c>
      <c r="E315" t="str">
        <f t="shared" si="5"/>
        <v>Senior Adult</v>
      </c>
      <c r="F315" t="s">
        <v>31</v>
      </c>
      <c r="G315" s="1">
        <v>45097</v>
      </c>
      <c r="H315" s="1">
        <v>45186</v>
      </c>
      <c r="I315" s="2">
        <f>_xlfn.DAYS(G315,H315)</f>
        <v>-89</v>
      </c>
      <c r="J315" t="s">
        <v>32</v>
      </c>
      <c r="K315">
        <v>64550</v>
      </c>
      <c r="L315" t="s">
        <v>26</v>
      </c>
      <c r="M315" t="s">
        <v>82</v>
      </c>
      <c r="N315">
        <v>169</v>
      </c>
      <c r="O315">
        <v>48</v>
      </c>
      <c r="P315">
        <v>36871413652</v>
      </c>
      <c r="Q315" t="s">
        <v>27</v>
      </c>
      <c r="R315" t="s">
        <v>28</v>
      </c>
    </row>
    <row r="316" spans="1:18" hidden="1" x14ac:dyDescent="0.25">
      <c r="A316">
        <v>315</v>
      </c>
      <c r="B316" t="s">
        <v>64</v>
      </c>
      <c r="C316" t="s">
        <v>312</v>
      </c>
      <c r="D316">
        <v>91</v>
      </c>
      <c r="E316" t="str">
        <f t="shared" si="5"/>
        <v>Senior Adult</v>
      </c>
      <c r="F316" t="s">
        <v>31</v>
      </c>
      <c r="G316" s="1">
        <v>45139</v>
      </c>
      <c r="H316" s="1">
        <v>45214</v>
      </c>
      <c r="I316" s="2">
        <f>_xlfn.DAYS(G316,H316)</f>
        <v>-75</v>
      </c>
      <c r="J316" t="s">
        <v>18</v>
      </c>
      <c r="K316">
        <v>316281</v>
      </c>
      <c r="L316" t="s">
        <v>26</v>
      </c>
      <c r="M316" t="s">
        <v>33</v>
      </c>
      <c r="N316">
        <v>150</v>
      </c>
      <c r="O316">
        <v>49</v>
      </c>
      <c r="P316">
        <v>32864953135</v>
      </c>
      <c r="Q316" t="s">
        <v>57</v>
      </c>
      <c r="R316" t="s">
        <v>28</v>
      </c>
    </row>
    <row r="317" spans="1:18" hidden="1" x14ac:dyDescent="0.25">
      <c r="A317">
        <v>316</v>
      </c>
      <c r="B317" t="s">
        <v>15</v>
      </c>
      <c r="C317" t="s">
        <v>313</v>
      </c>
      <c r="D317">
        <v>90</v>
      </c>
      <c r="E317" t="str">
        <f t="shared" si="5"/>
        <v>Senior Adult</v>
      </c>
      <c r="F317" t="s">
        <v>17</v>
      </c>
      <c r="G317" s="1">
        <v>44929</v>
      </c>
      <c r="H317" s="1">
        <v>45269</v>
      </c>
      <c r="I317" s="2">
        <f>_xlfn.DAYS(G317,H317)</f>
        <v>-340</v>
      </c>
      <c r="J317" t="s">
        <v>25</v>
      </c>
      <c r="K317">
        <v>208128</v>
      </c>
      <c r="L317" t="s">
        <v>19</v>
      </c>
      <c r="M317" t="s">
        <v>59</v>
      </c>
      <c r="N317">
        <v>161</v>
      </c>
      <c r="O317">
        <v>74</v>
      </c>
      <c r="P317">
        <v>39836296819</v>
      </c>
      <c r="Q317" t="s">
        <v>34</v>
      </c>
      <c r="R317" t="s">
        <v>38</v>
      </c>
    </row>
    <row r="318" spans="1:18" x14ac:dyDescent="0.25">
      <c r="A318">
        <v>317</v>
      </c>
      <c r="B318" t="s">
        <v>66</v>
      </c>
      <c r="C318" t="s">
        <v>314</v>
      </c>
      <c r="D318">
        <v>96</v>
      </c>
      <c r="E318" t="str">
        <f t="shared" si="5"/>
        <v>Senior Adult</v>
      </c>
      <c r="F318" t="s">
        <v>17</v>
      </c>
      <c r="G318" s="1">
        <v>44984</v>
      </c>
      <c r="H318" s="1">
        <v>45237</v>
      </c>
      <c r="I318" s="6">
        <f>_xlfn.DAYS(H318,G318)</f>
        <v>253</v>
      </c>
      <c r="J318" t="s">
        <v>32</v>
      </c>
      <c r="K318">
        <v>354892</v>
      </c>
      <c r="L318" t="s">
        <v>19</v>
      </c>
      <c r="M318" t="s">
        <v>40</v>
      </c>
      <c r="N318">
        <v>186</v>
      </c>
      <c r="O318">
        <v>111</v>
      </c>
      <c r="P318">
        <v>31719937029</v>
      </c>
      <c r="Q318" t="s">
        <v>68</v>
      </c>
      <c r="R318" t="s">
        <v>41</v>
      </c>
    </row>
    <row r="319" spans="1:18" x14ac:dyDescent="0.25">
      <c r="A319">
        <v>318</v>
      </c>
      <c r="B319" t="s">
        <v>86</v>
      </c>
      <c r="C319" t="s">
        <v>230</v>
      </c>
      <c r="D319">
        <v>30</v>
      </c>
      <c r="E319" t="str">
        <f t="shared" si="5"/>
        <v>Young Adult</v>
      </c>
      <c r="F319" t="s">
        <v>31</v>
      </c>
      <c r="G319" s="1">
        <v>45080</v>
      </c>
      <c r="H319" s="1">
        <v>45190</v>
      </c>
      <c r="I319" s="6">
        <f>_xlfn.DAYS(G319,H319)</f>
        <v>-110</v>
      </c>
      <c r="J319" t="s">
        <v>44</v>
      </c>
      <c r="K319">
        <v>211220</v>
      </c>
      <c r="L319" t="s">
        <v>26</v>
      </c>
      <c r="M319" t="s">
        <v>59</v>
      </c>
      <c r="N319">
        <v>164</v>
      </c>
      <c r="O319">
        <v>114</v>
      </c>
      <c r="P319">
        <v>33692880957</v>
      </c>
      <c r="Q319" t="s">
        <v>68</v>
      </c>
      <c r="R319" t="s">
        <v>41</v>
      </c>
    </row>
    <row r="320" spans="1:18" hidden="1" x14ac:dyDescent="0.25">
      <c r="A320">
        <v>319</v>
      </c>
      <c r="B320" t="s">
        <v>29</v>
      </c>
      <c r="C320" t="s">
        <v>203</v>
      </c>
      <c r="D320">
        <v>47</v>
      </c>
      <c r="E320" t="str">
        <f t="shared" si="5"/>
        <v>Senior Adult</v>
      </c>
      <c r="F320" t="s">
        <v>17</v>
      </c>
      <c r="G320" s="1">
        <v>45028</v>
      </c>
      <c r="H320" s="1">
        <v>45141</v>
      </c>
      <c r="I320" s="2">
        <f>_xlfn.DAYS(H320,G320)</f>
        <v>113</v>
      </c>
      <c r="J320" t="s">
        <v>32</v>
      </c>
      <c r="K320">
        <v>259571</v>
      </c>
      <c r="L320" t="s">
        <v>19</v>
      </c>
      <c r="M320" t="s">
        <v>59</v>
      </c>
      <c r="N320">
        <v>180</v>
      </c>
      <c r="O320">
        <v>93</v>
      </c>
      <c r="P320">
        <v>39201825928</v>
      </c>
      <c r="Q320" t="s">
        <v>27</v>
      </c>
      <c r="R320" t="s">
        <v>28</v>
      </c>
    </row>
    <row r="321" spans="1:18" hidden="1" x14ac:dyDescent="0.25">
      <c r="A321">
        <v>320</v>
      </c>
      <c r="B321" t="s">
        <v>64</v>
      </c>
      <c r="C321" t="s">
        <v>315</v>
      </c>
      <c r="D321">
        <v>45</v>
      </c>
      <c r="E321" t="str">
        <f t="shared" si="5"/>
        <v>Middle-Aged Adults</v>
      </c>
      <c r="F321" t="s">
        <v>31</v>
      </c>
      <c r="G321" s="1">
        <v>45001</v>
      </c>
      <c r="H321" s="1">
        <v>45051</v>
      </c>
      <c r="I321" s="2">
        <f>_xlfn.DAYS(G321,H321)</f>
        <v>-50</v>
      </c>
      <c r="J321" t="s">
        <v>36</v>
      </c>
      <c r="K321">
        <v>222258</v>
      </c>
      <c r="L321" t="s">
        <v>26</v>
      </c>
      <c r="M321" t="s">
        <v>82</v>
      </c>
      <c r="N321">
        <v>150</v>
      </c>
      <c r="O321">
        <v>61</v>
      </c>
      <c r="P321">
        <v>38291789415</v>
      </c>
      <c r="Q321" t="s">
        <v>21</v>
      </c>
      <c r="R321" t="s">
        <v>28</v>
      </c>
    </row>
    <row r="322" spans="1:18" x14ac:dyDescent="0.25">
      <c r="A322">
        <v>321</v>
      </c>
      <c r="B322" t="s">
        <v>29</v>
      </c>
      <c r="C322" t="s">
        <v>316</v>
      </c>
      <c r="D322">
        <v>18</v>
      </c>
      <c r="E322" t="str">
        <f t="shared" ref="E322:E385" si="6">IF(D322&lt;=12,"Child",IF(D322&lt;=18,"Teenager",IF(D322&lt;=30,"Young Adult",IF(D322&lt;=45,"Middle-Aged Adults",IF(D322&gt;45,"Senior Adult")))))</f>
        <v>Teenager</v>
      </c>
      <c r="F322" t="s">
        <v>17</v>
      </c>
      <c r="G322" s="1">
        <v>45125</v>
      </c>
      <c r="H322" s="1">
        <v>45140</v>
      </c>
      <c r="I322" s="6">
        <f>_xlfn.DAYS(H322,G322)</f>
        <v>15</v>
      </c>
      <c r="J322" t="s">
        <v>18</v>
      </c>
      <c r="K322">
        <v>264073</v>
      </c>
      <c r="L322" t="s">
        <v>26</v>
      </c>
      <c r="M322" t="s">
        <v>33</v>
      </c>
      <c r="N322">
        <v>167</v>
      </c>
      <c r="O322">
        <v>76</v>
      </c>
      <c r="P322">
        <v>36528980398</v>
      </c>
      <c r="Q322" t="s">
        <v>68</v>
      </c>
      <c r="R322" t="s">
        <v>41</v>
      </c>
    </row>
    <row r="323" spans="1:18" x14ac:dyDescent="0.25">
      <c r="A323">
        <v>322</v>
      </c>
      <c r="B323" t="s">
        <v>50</v>
      </c>
      <c r="C323" t="s">
        <v>317</v>
      </c>
      <c r="D323">
        <v>42</v>
      </c>
      <c r="E323" t="str">
        <f t="shared" si="6"/>
        <v>Middle-Aged Adults</v>
      </c>
      <c r="F323" t="s">
        <v>17</v>
      </c>
      <c r="G323" s="1">
        <v>45069</v>
      </c>
      <c r="H323" s="1">
        <v>45204</v>
      </c>
      <c r="I323" s="6">
        <f>_xlfn.DAYS(H323,G323)</f>
        <v>135</v>
      </c>
      <c r="J323" t="s">
        <v>44</v>
      </c>
      <c r="K323">
        <v>471710</v>
      </c>
      <c r="L323" t="s">
        <v>19</v>
      </c>
      <c r="M323" t="s">
        <v>62</v>
      </c>
      <c r="N323">
        <v>149</v>
      </c>
      <c r="O323">
        <v>83</v>
      </c>
      <c r="P323">
        <v>39451884416</v>
      </c>
      <c r="Q323" t="s">
        <v>68</v>
      </c>
      <c r="R323" t="s">
        <v>41</v>
      </c>
    </row>
    <row r="324" spans="1:18" hidden="1" x14ac:dyDescent="0.25">
      <c r="A324">
        <v>323</v>
      </c>
      <c r="B324" t="s">
        <v>55</v>
      </c>
      <c r="C324" t="s">
        <v>318</v>
      </c>
      <c r="D324">
        <v>64</v>
      </c>
      <c r="E324" t="str">
        <f t="shared" si="6"/>
        <v>Senior Adult</v>
      </c>
      <c r="F324" t="s">
        <v>17</v>
      </c>
      <c r="G324" s="1">
        <v>44972</v>
      </c>
      <c r="H324" s="1">
        <v>45240</v>
      </c>
      <c r="I324" s="2">
        <f>_xlfn.DAYS(G324,H324)</f>
        <v>-268</v>
      </c>
      <c r="J324" t="s">
        <v>25</v>
      </c>
      <c r="K324">
        <v>498886</v>
      </c>
      <c r="L324" t="s">
        <v>19</v>
      </c>
      <c r="M324" t="s">
        <v>62</v>
      </c>
      <c r="N324">
        <v>195</v>
      </c>
      <c r="O324">
        <v>103</v>
      </c>
      <c r="P324">
        <v>31410957397</v>
      </c>
      <c r="Q324" t="s">
        <v>21</v>
      </c>
      <c r="R324" t="s">
        <v>22</v>
      </c>
    </row>
    <row r="325" spans="1:18" hidden="1" x14ac:dyDescent="0.25">
      <c r="A325">
        <v>324</v>
      </c>
      <c r="B325" t="s">
        <v>53</v>
      </c>
      <c r="C325" t="s">
        <v>319</v>
      </c>
      <c r="D325">
        <v>52</v>
      </c>
      <c r="E325" t="str">
        <f t="shared" si="6"/>
        <v>Senior Adult</v>
      </c>
      <c r="F325" t="s">
        <v>31</v>
      </c>
      <c r="G325" s="1">
        <v>45063</v>
      </c>
      <c r="H325" s="1">
        <v>45258</v>
      </c>
      <c r="I325" s="2">
        <f>_xlfn.DAYS(H325,G325)</f>
        <v>195</v>
      </c>
      <c r="J325" t="s">
        <v>36</v>
      </c>
      <c r="K325">
        <v>246149</v>
      </c>
      <c r="L325" t="s">
        <v>26</v>
      </c>
      <c r="M325" t="s">
        <v>59</v>
      </c>
      <c r="N325">
        <v>180</v>
      </c>
      <c r="O325">
        <v>106</v>
      </c>
      <c r="P325">
        <v>32252340448</v>
      </c>
      <c r="Q325" t="s">
        <v>52</v>
      </c>
      <c r="R325" t="s">
        <v>28</v>
      </c>
    </row>
    <row r="326" spans="1:18" hidden="1" x14ac:dyDescent="0.25">
      <c r="A326">
        <v>325</v>
      </c>
      <c r="B326" t="s">
        <v>60</v>
      </c>
      <c r="C326" t="s">
        <v>320</v>
      </c>
      <c r="D326">
        <v>77</v>
      </c>
      <c r="E326" t="str">
        <f t="shared" si="6"/>
        <v>Senior Adult</v>
      </c>
      <c r="F326" t="s">
        <v>31</v>
      </c>
      <c r="G326" s="1">
        <v>45021</v>
      </c>
      <c r="H326" s="1">
        <v>45069</v>
      </c>
      <c r="I326" s="2">
        <f>_xlfn.DAYS(H326,G326)</f>
        <v>48</v>
      </c>
      <c r="J326" t="s">
        <v>36</v>
      </c>
      <c r="K326">
        <v>86160</v>
      </c>
      <c r="L326" t="s">
        <v>19</v>
      </c>
      <c r="M326" t="s">
        <v>82</v>
      </c>
      <c r="N326">
        <v>168</v>
      </c>
      <c r="O326">
        <v>89</v>
      </c>
      <c r="P326">
        <v>33421252702</v>
      </c>
      <c r="Q326" t="s">
        <v>34</v>
      </c>
      <c r="R326" t="s">
        <v>38</v>
      </c>
    </row>
    <row r="327" spans="1:18" hidden="1" x14ac:dyDescent="0.25">
      <c r="A327">
        <v>326</v>
      </c>
      <c r="B327" t="s">
        <v>88</v>
      </c>
      <c r="C327" t="s">
        <v>321</v>
      </c>
      <c r="D327">
        <v>99</v>
      </c>
      <c r="E327" t="str">
        <f t="shared" si="6"/>
        <v>Senior Adult</v>
      </c>
      <c r="F327" t="s">
        <v>31</v>
      </c>
      <c r="G327" s="1">
        <v>44973</v>
      </c>
      <c r="H327" s="1">
        <v>45115</v>
      </c>
      <c r="I327" s="2">
        <f>_xlfn.DAYS(H327,G327)</f>
        <v>142</v>
      </c>
      <c r="J327" t="s">
        <v>47</v>
      </c>
      <c r="K327">
        <v>293097</v>
      </c>
      <c r="L327" t="s">
        <v>19</v>
      </c>
      <c r="M327" t="s">
        <v>33</v>
      </c>
      <c r="N327">
        <v>155</v>
      </c>
      <c r="O327">
        <v>47</v>
      </c>
      <c r="P327">
        <v>35077373954</v>
      </c>
      <c r="Q327" t="s">
        <v>34</v>
      </c>
      <c r="R327" t="s">
        <v>38</v>
      </c>
    </row>
    <row r="328" spans="1:18" hidden="1" x14ac:dyDescent="0.25">
      <c r="A328">
        <v>327</v>
      </c>
      <c r="B328" t="s">
        <v>29</v>
      </c>
      <c r="C328" t="s">
        <v>79</v>
      </c>
      <c r="D328">
        <v>90</v>
      </c>
      <c r="E328" t="str">
        <f t="shared" si="6"/>
        <v>Senior Adult</v>
      </c>
      <c r="F328" t="s">
        <v>31</v>
      </c>
      <c r="G328" s="1">
        <v>45008</v>
      </c>
      <c r="H328" s="1">
        <v>45036</v>
      </c>
      <c r="I328" s="2">
        <f>_xlfn.DAYS(H328,G328)</f>
        <v>28</v>
      </c>
      <c r="J328" t="s">
        <v>47</v>
      </c>
      <c r="K328">
        <v>190568</v>
      </c>
      <c r="L328" t="s">
        <v>26</v>
      </c>
      <c r="M328" t="s">
        <v>33</v>
      </c>
      <c r="N328">
        <v>188</v>
      </c>
      <c r="O328">
        <v>47</v>
      </c>
      <c r="P328">
        <v>32480339955</v>
      </c>
      <c r="Q328" t="s">
        <v>63</v>
      </c>
      <c r="R328" t="s">
        <v>28</v>
      </c>
    </row>
    <row r="329" spans="1:18" x14ac:dyDescent="0.25">
      <c r="A329">
        <v>328</v>
      </c>
      <c r="B329" t="s">
        <v>86</v>
      </c>
      <c r="C329" t="s">
        <v>322</v>
      </c>
      <c r="D329">
        <v>98</v>
      </c>
      <c r="E329" t="str">
        <f t="shared" si="6"/>
        <v>Senior Adult</v>
      </c>
      <c r="F329" t="s">
        <v>17</v>
      </c>
      <c r="G329" s="1">
        <v>44939</v>
      </c>
      <c r="H329" s="1">
        <v>45284</v>
      </c>
      <c r="I329" s="6">
        <f>_xlfn.DAYS(H329,G329)</f>
        <v>345</v>
      </c>
      <c r="J329" t="s">
        <v>36</v>
      </c>
      <c r="K329">
        <v>243043</v>
      </c>
      <c r="L329" t="s">
        <v>19</v>
      </c>
      <c r="M329" t="s">
        <v>82</v>
      </c>
      <c r="N329">
        <v>185</v>
      </c>
      <c r="O329">
        <v>77</v>
      </c>
      <c r="P329">
        <v>35782392426</v>
      </c>
      <c r="Q329" t="s">
        <v>68</v>
      </c>
      <c r="R329" t="s">
        <v>41</v>
      </c>
    </row>
    <row r="330" spans="1:18" hidden="1" x14ac:dyDescent="0.25">
      <c r="A330">
        <v>329</v>
      </c>
      <c r="B330" t="s">
        <v>60</v>
      </c>
      <c r="C330" t="s">
        <v>233</v>
      </c>
      <c r="D330">
        <v>36</v>
      </c>
      <c r="E330" t="str">
        <f t="shared" si="6"/>
        <v>Middle-Aged Adults</v>
      </c>
      <c r="F330" t="s">
        <v>17</v>
      </c>
      <c r="G330" s="1">
        <v>45124</v>
      </c>
      <c r="H330" s="1">
        <v>45246</v>
      </c>
      <c r="I330" s="2">
        <f>_xlfn.DAYS(G330,H330)</f>
        <v>-122</v>
      </c>
      <c r="J330" t="s">
        <v>25</v>
      </c>
      <c r="K330">
        <v>490010</v>
      </c>
      <c r="L330" t="s">
        <v>26</v>
      </c>
      <c r="M330" t="s">
        <v>82</v>
      </c>
      <c r="N330">
        <v>165</v>
      </c>
      <c r="O330">
        <v>114</v>
      </c>
      <c r="P330">
        <v>31362686201</v>
      </c>
      <c r="Q330" t="s">
        <v>48</v>
      </c>
      <c r="R330" t="s">
        <v>28</v>
      </c>
    </row>
    <row r="331" spans="1:18" x14ac:dyDescent="0.25">
      <c r="A331">
        <v>330</v>
      </c>
      <c r="B331" t="s">
        <v>64</v>
      </c>
      <c r="C331" t="s">
        <v>323</v>
      </c>
      <c r="D331">
        <v>95</v>
      </c>
      <c r="E331" t="str">
        <f t="shared" si="6"/>
        <v>Senior Adult</v>
      </c>
      <c r="F331" t="s">
        <v>31</v>
      </c>
      <c r="G331" s="1">
        <v>45226</v>
      </c>
      <c r="H331" s="1">
        <v>45264</v>
      </c>
      <c r="I331" s="6">
        <f>_xlfn.DAYS(H331,G331)</f>
        <v>38</v>
      </c>
      <c r="J331" t="s">
        <v>18</v>
      </c>
      <c r="K331">
        <v>238971</v>
      </c>
      <c r="L331" t="s">
        <v>19</v>
      </c>
      <c r="M331" t="s">
        <v>20</v>
      </c>
      <c r="N331">
        <v>145</v>
      </c>
      <c r="O331">
        <v>46</v>
      </c>
      <c r="P331">
        <v>31140338291</v>
      </c>
      <c r="Q331" t="s">
        <v>68</v>
      </c>
      <c r="R331" t="s">
        <v>41</v>
      </c>
    </row>
    <row r="332" spans="1:18" hidden="1" x14ac:dyDescent="0.25">
      <c r="A332">
        <v>331</v>
      </c>
      <c r="B332" t="s">
        <v>53</v>
      </c>
      <c r="C332" t="s">
        <v>324</v>
      </c>
      <c r="D332">
        <v>8</v>
      </c>
      <c r="E332" t="str">
        <f t="shared" si="6"/>
        <v>Child</v>
      </c>
      <c r="F332" t="s">
        <v>17</v>
      </c>
      <c r="G332" s="1">
        <v>45121</v>
      </c>
      <c r="H332" s="1">
        <v>45128</v>
      </c>
      <c r="I332" s="2">
        <f>_xlfn.DAYS(G332,H332)</f>
        <v>-7</v>
      </c>
      <c r="J332" t="s">
        <v>18</v>
      </c>
      <c r="K332">
        <v>376505</v>
      </c>
      <c r="L332" t="s">
        <v>19</v>
      </c>
      <c r="M332" t="s">
        <v>40</v>
      </c>
      <c r="N332">
        <v>153</v>
      </c>
      <c r="O332">
        <v>107</v>
      </c>
      <c r="P332">
        <v>35912712521</v>
      </c>
      <c r="Q332" t="s">
        <v>34</v>
      </c>
      <c r="R332" t="s">
        <v>38</v>
      </c>
    </row>
    <row r="333" spans="1:18" hidden="1" x14ac:dyDescent="0.25">
      <c r="A333">
        <v>332</v>
      </c>
      <c r="B333" t="s">
        <v>71</v>
      </c>
      <c r="C333" t="s">
        <v>203</v>
      </c>
      <c r="D333">
        <v>8</v>
      </c>
      <c r="E333" t="str">
        <f t="shared" si="6"/>
        <v>Child</v>
      </c>
      <c r="F333" t="s">
        <v>17</v>
      </c>
      <c r="G333" s="1">
        <v>45066</v>
      </c>
      <c r="H333" s="1">
        <v>45218</v>
      </c>
      <c r="I333" s="2">
        <f>_xlfn.DAYS(G333,H333)</f>
        <v>-152</v>
      </c>
      <c r="J333" t="s">
        <v>36</v>
      </c>
      <c r="K333">
        <v>321700</v>
      </c>
      <c r="L333" t="s">
        <v>19</v>
      </c>
      <c r="M333" t="s">
        <v>37</v>
      </c>
      <c r="N333">
        <v>142</v>
      </c>
      <c r="O333">
        <v>83</v>
      </c>
      <c r="P333">
        <v>33965210297</v>
      </c>
      <c r="Q333" t="s">
        <v>34</v>
      </c>
      <c r="R333" t="s">
        <v>38</v>
      </c>
    </row>
    <row r="334" spans="1:18" hidden="1" x14ac:dyDescent="0.25">
      <c r="A334">
        <v>333</v>
      </c>
      <c r="B334" t="s">
        <v>53</v>
      </c>
      <c r="C334" t="s">
        <v>188</v>
      </c>
      <c r="D334">
        <v>39</v>
      </c>
      <c r="E334" t="str">
        <f t="shared" si="6"/>
        <v>Middle-Aged Adults</v>
      </c>
      <c r="F334" t="s">
        <v>31</v>
      </c>
      <c r="G334" s="1">
        <v>44981</v>
      </c>
      <c r="H334" s="1">
        <v>45085</v>
      </c>
      <c r="I334" s="2">
        <f>_xlfn.DAYS(H334,G334)</f>
        <v>104</v>
      </c>
      <c r="J334" t="s">
        <v>36</v>
      </c>
      <c r="K334">
        <v>397077</v>
      </c>
      <c r="L334" t="s">
        <v>26</v>
      </c>
      <c r="M334" t="s">
        <v>33</v>
      </c>
      <c r="N334">
        <v>177</v>
      </c>
      <c r="O334">
        <v>111</v>
      </c>
      <c r="P334">
        <v>36051012339</v>
      </c>
      <c r="Q334" t="s">
        <v>21</v>
      </c>
      <c r="R334" t="s">
        <v>28</v>
      </c>
    </row>
    <row r="335" spans="1:18" hidden="1" x14ac:dyDescent="0.25">
      <c r="A335">
        <v>334</v>
      </c>
      <c r="B335" t="s">
        <v>53</v>
      </c>
      <c r="C335" t="s">
        <v>325</v>
      </c>
      <c r="D335">
        <v>99</v>
      </c>
      <c r="E335" t="str">
        <f t="shared" si="6"/>
        <v>Senior Adult</v>
      </c>
      <c r="F335" t="s">
        <v>31</v>
      </c>
      <c r="G335" s="1">
        <v>44970</v>
      </c>
      <c r="H335" s="1">
        <v>45131</v>
      </c>
      <c r="I335" s="2">
        <f>_xlfn.DAYS(H335,G335)</f>
        <v>161</v>
      </c>
      <c r="J335" t="s">
        <v>36</v>
      </c>
      <c r="K335">
        <v>381848</v>
      </c>
      <c r="L335" t="s">
        <v>19</v>
      </c>
      <c r="M335" t="s">
        <v>37</v>
      </c>
      <c r="N335">
        <v>151</v>
      </c>
      <c r="O335">
        <v>88</v>
      </c>
      <c r="P335">
        <v>36591226392</v>
      </c>
      <c r="Q335" t="s">
        <v>34</v>
      </c>
      <c r="R335" t="s">
        <v>38</v>
      </c>
    </row>
    <row r="336" spans="1:18" hidden="1" x14ac:dyDescent="0.25">
      <c r="A336">
        <v>335</v>
      </c>
      <c r="B336" t="s">
        <v>15</v>
      </c>
      <c r="C336" t="s">
        <v>326</v>
      </c>
      <c r="D336">
        <v>24</v>
      </c>
      <c r="E336" t="str">
        <f t="shared" si="6"/>
        <v>Young Adult</v>
      </c>
      <c r="F336" t="s">
        <v>31</v>
      </c>
      <c r="G336" s="1">
        <v>45147</v>
      </c>
      <c r="H336" s="1">
        <v>45208</v>
      </c>
      <c r="I336" s="2">
        <f>_xlfn.DAYS(H336,G336)</f>
        <v>61</v>
      </c>
      <c r="J336" t="s">
        <v>44</v>
      </c>
      <c r="K336">
        <v>429806</v>
      </c>
      <c r="L336" t="s">
        <v>19</v>
      </c>
      <c r="M336" t="s">
        <v>62</v>
      </c>
      <c r="N336">
        <v>194</v>
      </c>
      <c r="O336">
        <v>52</v>
      </c>
      <c r="P336">
        <v>37953676905</v>
      </c>
      <c r="Q336" t="s">
        <v>57</v>
      </c>
      <c r="R336" t="s">
        <v>28</v>
      </c>
    </row>
    <row r="337" spans="1:18" hidden="1" x14ac:dyDescent="0.25">
      <c r="A337">
        <v>336</v>
      </c>
      <c r="B337" t="s">
        <v>23</v>
      </c>
      <c r="C337" t="s">
        <v>182</v>
      </c>
      <c r="D337">
        <v>93</v>
      </c>
      <c r="E337" t="str">
        <f t="shared" si="6"/>
        <v>Senior Adult</v>
      </c>
      <c r="F337" t="s">
        <v>31</v>
      </c>
      <c r="G337" s="1">
        <v>45030</v>
      </c>
      <c r="H337" s="1">
        <v>45283</v>
      </c>
      <c r="I337" s="2">
        <f>_xlfn.DAYS(G337,H337)</f>
        <v>-253</v>
      </c>
      <c r="J337" t="s">
        <v>25</v>
      </c>
      <c r="K337">
        <v>17737</v>
      </c>
      <c r="L337" t="s">
        <v>26</v>
      </c>
      <c r="M337" t="s">
        <v>82</v>
      </c>
      <c r="N337">
        <v>165</v>
      </c>
      <c r="O337">
        <v>83</v>
      </c>
      <c r="P337">
        <v>39492450542</v>
      </c>
      <c r="Q337" t="s">
        <v>34</v>
      </c>
      <c r="R337" t="s">
        <v>38</v>
      </c>
    </row>
    <row r="338" spans="1:18" hidden="1" x14ac:dyDescent="0.25">
      <c r="A338">
        <v>337</v>
      </c>
      <c r="B338" t="s">
        <v>71</v>
      </c>
      <c r="C338" t="s">
        <v>327</v>
      </c>
      <c r="D338">
        <v>71</v>
      </c>
      <c r="E338" t="str">
        <f t="shared" si="6"/>
        <v>Senior Adult</v>
      </c>
      <c r="F338" t="s">
        <v>17</v>
      </c>
      <c r="G338" s="1">
        <v>44990</v>
      </c>
      <c r="H338" s="1">
        <v>45237</v>
      </c>
      <c r="I338" s="2">
        <f>_xlfn.DAYS(H338,G338)</f>
        <v>247</v>
      </c>
      <c r="J338" t="s">
        <v>36</v>
      </c>
      <c r="K338">
        <v>479593</v>
      </c>
      <c r="L338" t="s">
        <v>19</v>
      </c>
      <c r="M338" t="s">
        <v>82</v>
      </c>
      <c r="N338">
        <v>165</v>
      </c>
      <c r="O338">
        <v>65</v>
      </c>
      <c r="P338">
        <v>34041123753</v>
      </c>
      <c r="Q338" t="s">
        <v>21</v>
      </c>
      <c r="R338" t="s">
        <v>22</v>
      </c>
    </row>
    <row r="339" spans="1:18" hidden="1" x14ac:dyDescent="0.25">
      <c r="A339">
        <v>338</v>
      </c>
      <c r="B339" t="s">
        <v>60</v>
      </c>
      <c r="C339" t="s">
        <v>307</v>
      </c>
      <c r="D339">
        <v>72</v>
      </c>
      <c r="E339" t="str">
        <f t="shared" si="6"/>
        <v>Senior Adult</v>
      </c>
      <c r="F339" t="s">
        <v>17</v>
      </c>
      <c r="G339" s="1">
        <v>45025</v>
      </c>
      <c r="H339" s="1">
        <v>45211</v>
      </c>
      <c r="I339" s="2">
        <f>_xlfn.DAYS(H339,G339)</f>
        <v>186</v>
      </c>
      <c r="J339" t="s">
        <v>18</v>
      </c>
      <c r="K339">
        <v>272335</v>
      </c>
      <c r="L339" t="s">
        <v>26</v>
      </c>
      <c r="M339" t="s">
        <v>33</v>
      </c>
      <c r="N339">
        <v>165</v>
      </c>
      <c r="O339">
        <v>107</v>
      </c>
      <c r="P339">
        <v>39963010262</v>
      </c>
      <c r="Q339" t="s">
        <v>21</v>
      </c>
      <c r="R339" t="s">
        <v>22</v>
      </c>
    </row>
    <row r="340" spans="1:18" x14ac:dyDescent="0.25">
      <c r="A340">
        <v>339</v>
      </c>
      <c r="B340" t="s">
        <v>55</v>
      </c>
      <c r="C340" t="s">
        <v>328</v>
      </c>
      <c r="D340">
        <v>38</v>
      </c>
      <c r="E340" t="str">
        <f t="shared" si="6"/>
        <v>Middle-Aged Adults</v>
      </c>
      <c r="F340" t="s">
        <v>17</v>
      </c>
      <c r="G340" s="1">
        <v>44977</v>
      </c>
      <c r="H340" s="1">
        <v>45182</v>
      </c>
      <c r="I340" s="6">
        <f>_xlfn.DAYS(H340,G340)</f>
        <v>205</v>
      </c>
      <c r="J340" t="s">
        <v>32</v>
      </c>
      <c r="K340">
        <v>287942</v>
      </c>
      <c r="L340" t="s">
        <v>19</v>
      </c>
      <c r="M340" t="s">
        <v>59</v>
      </c>
      <c r="N340">
        <v>169</v>
      </c>
      <c r="O340">
        <v>117</v>
      </c>
      <c r="P340">
        <v>34891078937</v>
      </c>
      <c r="Q340" t="s">
        <v>68</v>
      </c>
      <c r="R340" t="s">
        <v>41</v>
      </c>
    </row>
    <row r="341" spans="1:18" hidden="1" x14ac:dyDescent="0.25">
      <c r="A341">
        <v>340</v>
      </c>
      <c r="B341" t="s">
        <v>50</v>
      </c>
      <c r="C341" t="s">
        <v>329</v>
      </c>
      <c r="D341">
        <v>85</v>
      </c>
      <c r="E341" t="str">
        <f t="shared" si="6"/>
        <v>Senior Adult</v>
      </c>
      <c r="F341" t="s">
        <v>31</v>
      </c>
      <c r="G341" s="1">
        <v>44990</v>
      </c>
      <c r="H341" s="1">
        <v>45122</v>
      </c>
      <c r="I341" s="2">
        <f>_xlfn.DAYS(G341,H341)</f>
        <v>-132</v>
      </c>
      <c r="J341" t="s">
        <v>44</v>
      </c>
      <c r="K341">
        <v>218304</v>
      </c>
      <c r="L341" t="s">
        <v>19</v>
      </c>
      <c r="M341" t="s">
        <v>37</v>
      </c>
      <c r="N341">
        <v>147</v>
      </c>
      <c r="O341">
        <v>51</v>
      </c>
      <c r="P341">
        <v>32373189838</v>
      </c>
      <c r="Q341" t="s">
        <v>21</v>
      </c>
      <c r="R341" t="s">
        <v>22</v>
      </c>
    </row>
    <row r="342" spans="1:18" hidden="1" x14ac:dyDescent="0.25">
      <c r="A342">
        <v>341</v>
      </c>
      <c r="B342" t="s">
        <v>50</v>
      </c>
      <c r="C342" t="s">
        <v>330</v>
      </c>
      <c r="D342">
        <v>28</v>
      </c>
      <c r="E342" t="str">
        <f t="shared" si="6"/>
        <v>Young Adult</v>
      </c>
      <c r="F342" t="s">
        <v>17</v>
      </c>
      <c r="G342" s="1">
        <v>45055</v>
      </c>
      <c r="H342" s="1">
        <v>45140</v>
      </c>
      <c r="I342" s="2">
        <f>_xlfn.DAYS(G342,H342)</f>
        <v>-85</v>
      </c>
      <c r="J342" t="s">
        <v>36</v>
      </c>
      <c r="K342">
        <v>66508</v>
      </c>
      <c r="L342" t="s">
        <v>19</v>
      </c>
      <c r="M342" t="s">
        <v>45</v>
      </c>
      <c r="N342">
        <v>152</v>
      </c>
      <c r="O342">
        <v>94</v>
      </c>
      <c r="P342">
        <v>39569149300</v>
      </c>
      <c r="Q342" t="s">
        <v>34</v>
      </c>
      <c r="R342" t="s">
        <v>38</v>
      </c>
    </row>
    <row r="343" spans="1:18" hidden="1" x14ac:dyDescent="0.25">
      <c r="A343">
        <v>342</v>
      </c>
      <c r="B343" t="s">
        <v>86</v>
      </c>
      <c r="C343" t="s">
        <v>311</v>
      </c>
      <c r="D343">
        <v>32</v>
      </c>
      <c r="E343" t="str">
        <f t="shared" si="6"/>
        <v>Middle-Aged Adults</v>
      </c>
      <c r="F343" t="s">
        <v>31</v>
      </c>
      <c r="G343" s="1">
        <v>45029</v>
      </c>
      <c r="H343" s="1">
        <v>45288</v>
      </c>
      <c r="I343" s="2">
        <f>_xlfn.DAYS(G343,H343)</f>
        <v>-259</v>
      </c>
      <c r="J343" t="s">
        <v>44</v>
      </c>
      <c r="K343">
        <v>486848</v>
      </c>
      <c r="L343" t="s">
        <v>19</v>
      </c>
      <c r="M343" t="s">
        <v>37</v>
      </c>
      <c r="N343">
        <v>192</v>
      </c>
      <c r="O343">
        <v>113</v>
      </c>
      <c r="P343">
        <v>38866090290</v>
      </c>
      <c r="Q343" t="s">
        <v>21</v>
      </c>
      <c r="R343" t="s">
        <v>22</v>
      </c>
    </row>
    <row r="344" spans="1:18" x14ac:dyDescent="0.25">
      <c r="A344">
        <v>343</v>
      </c>
      <c r="B344" t="s">
        <v>71</v>
      </c>
      <c r="C344" t="s">
        <v>96</v>
      </c>
      <c r="D344">
        <v>44</v>
      </c>
      <c r="E344" t="str">
        <f t="shared" si="6"/>
        <v>Middle-Aged Adults</v>
      </c>
      <c r="F344" t="s">
        <v>31</v>
      </c>
      <c r="G344" s="1">
        <v>44968</v>
      </c>
      <c r="H344" s="1">
        <v>45078</v>
      </c>
      <c r="I344" s="6">
        <f>_xlfn.DAYS(G344,H344)</f>
        <v>-110</v>
      </c>
      <c r="J344" t="s">
        <v>44</v>
      </c>
      <c r="K344">
        <v>250175</v>
      </c>
      <c r="L344" t="s">
        <v>26</v>
      </c>
      <c r="M344" t="s">
        <v>62</v>
      </c>
      <c r="N344">
        <v>167</v>
      </c>
      <c r="O344">
        <v>56</v>
      </c>
      <c r="P344">
        <v>31181948605</v>
      </c>
      <c r="Q344" t="s">
        <v>68</v>
      </c>
      <c r="R344" t="s">
        <v>41</v>
      </c>
    </row>
    <row r="345" spans="1:18" hidden="1" x14ac:dyDescent="0.25">
      <c r="A345">
        <v>344</v>
      </c>
      <c r="B345" t="s">
        <v>64</v>
      </c>
      <c r="C345" t="s">
        <v>331</v>
      </c>
      <c r="D345">
        <v>86</v>
      </c>
      <c r="E345" t="str">
        <f t="shared" si="6"/>
        <v>Senior Adult</v>
      </c>
      <c r="F345" t="s">
        <v>31</v>
      </c>
      <c r="G345" s="1">
        <v>44991</v>
      </c>
      <c r="H345" s="1">
        <v>45204</v>
      </c>
      <c r="I345" s="2">
        <f>_xlfn.DAYS(H345,G345)</f>
        <v>213</v>
      </c>
      <c r="J345" t="s">
        <v>36</v>
      </c>
      <c r="K345">
        <v>328331</v>
      </c>
      <c r="L345" t="s">
        <v>19</v>
      </c>
      <c r="M345" t="s">
        <v>33</v>
      </c>
      <c r="N345">
        <v>158</v>
      </c>
      <c r="O345">
        <v>80</v>
      </c>
      <c r="P345">
        <v>34631943173</v>
      </c>
      <c r="Q345" t="s">
        <v>34</v>
      </c>
      <c r="R345" t="s">
        <v>38</v>
      </c>
    </row>
    <row r="346" spans="1:18" hidden="1" x14ac:dyDescent="0.25">
      <c r="A346">
        <v>345</v>
      </c>
      <c r="B346" t="s">
        <v>50</v>
      </c>
      <c r="C346" t="s">
        <v>332</v>
      </c>
      <c r="D346">
        <v>18</v>
      </c>
      <c r="E346" t="str">
        <f t="shared" si="6"/>
        <v>Teenager</v>
      </c>
      <c r="F346" t="s">
        <v>31</v>
      </c>
      <c r="G346" s="1">
        <v>45031</v>
      </c>
      <c r="H346" s="1">
        <v>45191</v>
      </c>
      <c r="I346" s="2">
        <f>_xlfn.DAYS(G346,H346)</f>
        <v>-160</v>
      </c>
      <c r="J346" t="s">
        <v>25</v>
      </c>
      <c r="K346">
        <v>52294</v>
      </c>
      <c r="L346" t="s">
        <v>26</v>
      </c>
      <c r="M346" t="s">
        <v>37</v>
      </c>
      <c r="N346">
        <v>195</v>
      </c>
      <c r="O346">
        <v>90</v>
      </c>
      <c r="P346">
        <v>37540765104</v>
      </c>
      <c r="Q346" t="s">
        <v>21</v>
      </c>
      <c r="R346" t="s">
        <v>22</v>
      </c>
    </row>
    <row r="347" spans="1:18" hidden="1" x14ac:dyDescent="0.25">
      <c r="A347">
        <v>346</v>
      </c>
      <c r="B347" t="s">
        <v>71</v>
      </c>
      <c r="C347" t="s">
        <v>333</v>
      </c>
      <c r="D347">
        <v>1</v>
      </c>
      <c r="E347" t="str">
        <f t="shared" si="6"/>
        <v>Child</v>
      </c>
      <c r="F347" t="s">
        <v>17</v>
      </c>
      <c r="G347" s="1">
        <v>45141</v>
      </c>
      <c r="H347" s="1">
        <v>45191</v>
      </c>
      <c r="I347" s="2">
        <f>_xlfn.DAYS(G347,H347)</f>
        <v>-50</v>
      </c>
      <c r="J347" t="s">
        <v>25</v>
      </c>
      <c r="K347">
        <v>245859</v>
      </c>
      <c r="L347" t="s">
        <v>26</v>
      </c>
      <c r="M347" t="s">
        <v>20</v>
      </c>
      <c r="N347">
        <v>148</v>
      </c>
      <c r="O347">
        <v>86</v>
      </c>
      <c r="P347">
        <v>31629437082</v>
      </c>
      <c r="Q347" t="s">
        <v>21</v>
      </c>
      <c r="R347" t="s">
        <v>22</v>
      </c>
    </row>
    <row r="348" spans="1:18" hidden="1" x14ac:dyDescent="0.25">
      <c r="A348">
        <v>347</v>
      </c>
      <c r="B348" t="s">
        <v>50</v>
      </c>
      <c r="C348" t="s">
        <v>267</v>
      </c>
      <c r="D348">
        <v>7</v>
      </c>
      <c r="E348" t="str">
        <f t="shared" si="6"/>
        <v>Child</v>
      </c>
      <c r="F348" t="s">
        <v>31</v>
      </c>
      <c r="G348" s="1">
        <v>44969</v>
      </c>
      <c r="H348" s="1">
        <v>45145</v>
      </c>
      <c r="I348" s="2">
        <f>_xlfn.DAYS(H348,G348)</f>
        <v>176</v>
      </c>
      <c r="J348" t="s">
        <v>36</v>
      </c>
      <c r="K348">
        <v>290777</v>
      </c>
      <c r="L348" t="s">
        <v>19</v>
      </c>
      <c r="M348" t="s">
        <v>37</v>
      </c>
      <c r="N348">
        <v>152</v>
      </c>
      <c r="O348">
        <v>60</v>
      </c>
      <c r="P348">
        <v>33571304117</v>
      </c>
      <c r="Q348" t="s">
        <v>21</v>
      </c>
      <c r="R348" t="s">
        <v>22</v>
      </c>
    </row>
    <row r="349" spans="1:18" x14ac:dyDescent="0.25">
      <c r="A349">
        <v>348</v>
      </c>
      <c r="B349" t="s">
        <v>64</v>
      </c>
      <c r="C349" t="s">
        <v>334</v>
      </c>
      <c r="D349">
        <v>19</v>
      </c>
      <c r="E349" t="str">
        <f t="shared" si="6"/>
        <v>Young Adult</v>
      </c>
      <c r="F349" t="s">
        <v>17</v>
      </c>
      <c r="G349" s="1">
        <v>44997</v>
      </c>
      <c r="H349" s="1">
        <v>45026</v>
      </c>
      <c r="I349" s="6">
        <f>_xlfn.DAYS(G349,H349)</f>
        <v>-29</v>
      </c>
      <c r="J349" t="s">
        <v>36</v>
      </c>
      <c r="K349">
        <v>40457</v>
      </c>
      <c r="L349" t="s">
        <v>19</v>
      </c>
      <c r="M349" t="s">
        <v>59</v>
      </c>
      <c r="N349">
        <v>162</v>
      </c>
      <c r="O349">
        <v>120</v>
      </c>
      <c r="P349">
        <v>37203175595</v>
      </c>
      <c r="Q349" t="s">
        <v>68</v>
      </c>
      <c r="R349" t="s">
        <v>41</v>
      </c>
    </row>
    <row r="350" spans="1:18" x14ac:dyDescent="0.25">
      <c r="A350">
        <v>349</v>
      </c>
      <c r="B350" t="s">
        <v>69</v>
      </c>
      <c r="C350" t="s">
        <v>335</v>
      </c>
      <c r="D350">
        <v>44</v>
      </c>
      <c r="E350" t="str">
        <f t="shared" si="6"/>
        <v>Middle-Aged Adults</v>
      </c>
      <c r="F350" t="s">
        <v>31</v>
      </c>
      <c r="G350" s="1">
        <v>45035</v>
      </c>
      <c r="H350" s="1">
        <v>45177</v>
      </c>
      <c r="I350" s="6">
        <f>_xlfn.DAYS(H350,G350)</f>
        <v>142</v>
      </c>
      <c r="J350" t="s">
        <v>18</v>
      </c>
      <c r="K350">
        <v>252173</v>
      </c>
      <c r="L350" t="s">
        <v>19</v>
      </c>
      <c r="M350" t="s">
        <v>82</v>
      </c>
      <c r="N350">
        <v>164</v>
      </c>
      <c r="O350">
        <v>45</v>
      </c>
      <c r="P350">
        <v>34555748957</v>
      </c>
      <c r="Q350" t="s">
        <v>68</v>
      </c>
      <c r="R350" t="s">
        <v>41</v>
      </c>
    </row>
    <row r="351" spans="1:18" hidden="1" x14ac:dyDescent="0.25">
      <c r="A351">
        <v>350</v>
      </c>
      <c r="B351" t="s">
        <v>71</v>
      </c>
      <c r="C351" t="s">
        <v>336</v>
      </c>
      <c r="D351">
        <v>13</v>
      </c>
      <c r="E351" t="str">
        <f t="shared" si="6"/>
        <v>Teenager</v>
      </c>
      <c r="F351" t="s">
        <v>17</v>
      </c>
      <c r="G351" s="1">
        <v>45073</v>
      </c>
      <c r="H351" s="1">
        <v>45209</v>
      </c>
      <c r="I351" s="2">
        <f>_xlfn.DAYS(H351,G351)</f>
        <v>136</v>
      </c>
      <c r="J351" t="s">
        <v>47</v>
      </c>
      <c r="K351">
        <v>471768</v>
      </c>
      <c r="L351" t="s">
        <v>19</v>
      </c>
      <c r="M351" t="s">
        <v>37</v>
      </c>
      <c r="N351">
        <v>142</v>
      </c>
      <c r="O351">
        <v>88</v>
      </c>
      <c r="P351">
        <v>32057223339</v>
      </c>
      <c r="Q351" t="s">
        <v>34</v>
      </c>
      <c r="R351" t="s">
        <v>38</v>
      </c>
    </row>
    <row r="352" spans="1:18" hidden="1" x14ac:dyDescent="0.25">
      <c r="A352">
        <v>351</v>
      </c>
      <c r="B352" t="s">
        <v>88</v>
      </c>
      <c r="C352" t="s">
        <v>268</v>
      </c>
      <c r="D352">
        <v>1</v>
      </c>
      <c r="E352" t="str">
        <f t="shared" si="6"/>
        <v>Child</v>
      </c>
      <c r="F352" t="s">
        <v>31</v>
      </c>
      <c r="G352" s="1">
        <v>44988</v>
      </c>
      <c r="H352" s="1">
        <v>45159</v>
      </c>
      <c r="I352" s="2">
        <f>_xlfn.DAYS(G352,H352)</f>
        <v>-171</v>
      </c>
      <c r="J352" t="s">
        <v>36</v>
      </c>
      <c r="K352">
        <v>407338</v>
      </c>
      <c r="L352" t="s">
        <v>26</v>
      </c>
      <c r="M352" t="s">
        <v>33</v>
      </c>
      <c r="N352">
        <v>190</v>
      </c>
      <c r="O352">
        <v>71</v>
      </c>
      <c r="P352">
        <v>32761837232</v>
      </c>
      <c r="Q352" t="s">
        <v>34</v>
      </c>
      <c r="R352" t="s">
        <v>28</v>
      </c>
    </row>
    <row r="353" spans="1:18" hidden="1" x14ac:dyDescent="0.25">
      <c r="A353">
        <v>352</v>
      </c>
      <c r="B353" t="s">
        <v>71</v>
      </c>
      <c r="C353" t="s">
        <v>337</v>
      </c>
      <c r="D353">
        <v>35</v>
      </c>
      <c r="E353" t="str">
        <f t="shared" si="6"/>
        <v>Middle-Aged Adults</v>
      </c>
      <c r="F353" t="s">
        <v>31</v>
      </c>
      <c r="G353" s="1">
        <v>45140</v>
      </c>
      <c r="H353" s="1">
        <v>45161</v>
      </c>
      <c r="I353" s="2">
        <f>_xlfn.DAYS(G353,H353)</f>
        <v>-21</v>
      </c>
      <c r="J353" t="s">
        <v>47</v>
      </c>
      <c r="K353">
        <v>10941</v>
      </c>
      <c r="L353" t="s">
        <v>19</v>
      </c>
      <c r="M353" t="s">
        <v>33</v>
      </c>
      <c r="N353">
        <v>164</v>
      </c>
      <c r="O353">
        <v>118</v>
      </c>
      <c r="P353">
        <v>33220954012</v>
      </c>
      <c r="Q353" t="s">
        <v>34</v>
      </c>
      <c r="R353" t="s">
        <v>38</v>
      </c>
    </row>
    <row r="354" spans="1:18" x14ac:dyDescent="0.25">
      <c r="A354">
        <v>353</v>
      </c>
      <c r="B354" t="s">
        <v>53</v>
      </c>
      <c r="C354" t="s">
        <v>120</v>
      </c>
      <c r="D354">
        <v>32</v>
      </c>
      <c r="E354" t="str">
        <f t="shared" si="6"/>
        <v>Middle-Aged Adults</v>
      </c>
      <c r="F354" t="s">
        <v>31</v>
      </c>
      <c r="G354" s="1">
        <v>44987</v>
      </c>
      <c r="H354" s="1">
        <v>45148</v>
      </c>
      <c r="I354" s="6">
        <f>_xlfn.DAYS(G354,H354)</f>
        <v>-161</v>
      </c>
      <c r="J354" t="s">
        <v>25</v>
      </c>
      <c r="K354">
        <v>23649</v>
      </c>
      <c r="L354" t="s">
        <v>19</v>
      </c>
      <c r="M354" t="s">
        <v>82</v>
      </c>
      <c r="N354">
        <v>169</v>
      </c>
      <c r="O354">
        <v>56</v>
      </c>
      <c r="P354">
        <v>37770080978</v>
      </c>
      <c r="Q354" t="s">
        <v>68</v>
      </c>
      <c r="R354" t="s">
        <v>41</v>
      </c>
    </row>
    <row r="355" spans="1:18" hidden="1" x14ac:dyDescent="0.25">
      <c r="A355">
        <v>354</v>
      </c>
      <c r="B355" t="s">
        <v>86</v>
      </c>
      <c r="C355" t="s">
        <v>338</v>
      </c>
      <c r="D355">
        <v>29</v>
      </c>
      <c r="E355" t="str">
        <f t="shared" si="6"/>
        <v>Young Adult</v>
      </c>
      <c r="F355" t="s">
        <v>17</v>
      </c>
      <c r="G355" s="1">
        <v>45121</v>
      </c>
      <c r="H355" s="1">
        <v>45124</v>
      </c>
      <c r="I355" s="2">
        <f>_xlfn.DAYS(H355,G355)</f>
        <v>3</v>
      </c>
      <c r="J355" t="s">
        <v>47</v>
      </c>
      <c r="K355">
        <v>486142</v>
      </c>
      <c r="L355" t="s">
        <v>19</v>
      </c>
      <c r="M355" t="s">
        <v>33</v>
      </c>
      <c r="N355">
        <v>196</v>
      </c>
      <c r="O355">
        <v>52</v>
      </c>
      <c r="P355">
        <v>35919013082</v>
      </c>
      <c r="Q355" t="s">
        <v>34</v>
      </c>
      <c r="R355" t="s">
        <v>38</v>
      </c>
    </row>
    <row r="356" spans="1:18" hidden="1" x14ac:dyDescent="0.25">
      <c r="A356">
        <v>355</v>
      </c>
      <c r="B356" t="s">
        <v>86</v>
      </c>
      <c r="C356" t="s">
        <v>272</v>
      </c>
      <c r="D356">
        <v>12</v>
      </c>
      <c r="E356" t="str">
        <f t="shared" si="6"/>
        <v>Child</v>
      </c>
      <c r="F356" t="s">
        <v>31</v>
      </c>
      <c r="G356" s="1">
        <v>44935</v>
      </c>
      <c r="H356" s="1">
        <v>45233</v>
      </c>
      <c r="I356" s="2">
        <f>_xlfn.DAYS(H356,G356)</f>
        <v>298</v>
      </c>
      <c r="J356" t="s">
        <v>18</v>
      </c>
      <c r="K356">
        <v>107760</v>
      </c>
      <c r="L356" t="s">
        <v>19</v>
      </c>
      <c r="M356" t="s">
        <v>40</v>
      </c>
      <c r="N356">
        <v>148</v>
      </c>
      <c r="O356">
        <v>100</v>
      </c>
      <c r="P356">
        <v>33202466007</v>
      </c>
      <c r="Q356" t="s">
        <v>21</v>
      </c>
      <c r="R356" t="s">
        <v>22</v>
      </c>
    </row>
    <row r="357" spans="1:18" hidden="1" x14ac:dyDescent="0.25">
      <c r="A357">
        <v>356</v>
      </c>
      <c r="B357" t="s">
        <v>86</v>
      </c>
      <c r="C357" t="s">
        <v>339</v>
      </c>
      <c r="D357">
        <v>35</v>
      </c>
      <c r="E357" t="str">
        <f t="shared" si="6"/>
        <v>Middle-Aged Adults</v>
      </c>
      <c r="F357" t="s">
        <v>17</v>
      </c>
      <c r="G357" s="1">
        <v>45019</v>
      </c>
      <c r="H357" s="1">
        <v>45202</v>
      </c>
      <c r="I357" s="2">
        <f>_xlfn.DAYS(H357,G357)</f>
        <v>183</v>
      </c>
      <c r="J357" t="s">
        <v>47</v>
      </c>
      <c r="K357">
        <v>498367</v>
      </c>
      <c r="L357" t="s">
        <v>26</v>
      </c>
      <c r="M357" t="s">
        <v>82</v>
      </c>
      <c r="N357">
        <v>190</v>
      </c>
      <c r="O357">
        <v>75</v>
      </c>
      <c r="P357">
        <v>34066211370</v>
      </c>
      <c r="Q357" t="s">
        <v>52</v>
      </c>
      <c r="R357" t="s">
        <v>28</v>
      </c>
    </row>
    <row r="358" spans="1:18" hidden="1" x14ac:dyDescent="0.25">
      <c r="A358">
        <v>357</v>
      </c>
      <c r="B358" t="s">
        <v>29</v>
      </c>
      <c r="C358" t="s">
        <v>340</v>
      </c>
      <c r="D358">
        <v>14</v>
      </c>
      <c r="E358" t="str">
        <f t="shared" si="6"/>
        <v>Teenager</v>
      </c>
      <c r="F358" t="s">
        <v>31</v>
      </c>
      <c r="G358" s="1">
        <v>45234</v>
      </c>
      <c r="H358" s="1">
        <v>45282</v>
      </c>
      <c r="I358" s="2">
        <f>_xlfn.DAYS(H358,G358)</f>
        <v>48</v>
      </c>
      <c r="J358" t="s">
        <v>36</v>
      </c>
      <c r="K358">
        <v>179679</v>
      </c>
      <c r="L358" t="s">
        <v>19</v>
      </c>
      <c r="M358" t="s">
        <v>37</v>
      </c>
      <c r="N358">
        <v>187</v>
      </c>
      <c r="O358">
        <v>70</v>
      </c>
      <c r="P358">
        <v>32522806227</v>
      </c>
      <c r="Q358" t="s">
        <v>63</v>
      </c>
      <c r="R358" t="s">
        <v>28</v>
      </c>
    </row>
    <row r="359" spans="1:18" hidden="1" x14ac:dyDescent="0.25">
      <c r="A359">
        <v>358</v>
      </c>
      <c r="B359" t="s">
        <v>71</v>
      </c>
      <c r="C359" t="s">
        <v>308</v>
      </c>
      <c r="D359">
        <v>76</v>
      </c>
      <c r="E359" t="str">
        <f t="shared" si="6"/>
        <v>Senior Adult</v>
      </c>
      <c r="F359" t="s">
        <v>17</v>
      </c>
      <c r="G359" s="1">
        <v>45085</v>
      </c>
      <c r="H359" s="1">
        <v>45208</v>
      </c>
      <c r="I359" s="2">
        <f>_xlfn.DAYS(H359,G359)</f>
        <v>123</v>
      </c>
      <c r="J359" t="s">
        <v>32</v>
      </c>
      <c r="K359">
        <v>493945</v>
      </c>
      <c r="L359" t="s">
        <v>19</v>
      </c>
      <c r="M359" t="s">
        <v>37</v>
      </c>
      <c r="N359">
        <v>144</v>
      </c>
      <c r="O359">
        <v>55</v>
      </c>
      <c r="P359">
        <v>39481891990</v>
      </c>
      <c r="Q359" t="s">
        <v>34</v>
      </c>
      <c r="R359" t="s">
        <v>38</v>
      </c>
    </row>
    <row r="360" spans="1:18" hidden="1" x14ac:dyDescent="0.25">
      <c r="A360">
        <v>359</v>
      </c>
      <c r="B360" t="s">
        <v>53</v>
      </c>
      <c r="C360" t="s">
        <v>285</v>
      </c>
      <c r="D360">
        <v>3</v>
      </c>
      <c r="E360" t="str">
        <f t="shared" si="6"/>
        <v>Child</v>
      </c>
      <c r="F360" t="s">
        <v>17</v>
      </c>
      <c r="G360" s="1">
        <v>44940</v>
      </c>
      <c r="H360" s="1">
        <v>45153</v>
      </c>
      <c r="I360" s="2">
        <f>_xlfn.DAYS(G360,H360)</f>
        <v>-213</v>
      </c>
      <c r="J360" t="s">
        <v>36</v>
      </c>
      <c r="K360">
        <v>84260</v>
      </c>
      <c r="L360" t="s">
        <v>19</v>
      </c>
      <c r="M360" t="s">
        <v>20</v>
      </c>
      <c r="N360">
        <v>184</v>
      </c>
      <c r="O360">
        <v>71</v>
      </c>
      <c r="P360">
        <v>36375828310</v>
      </c>
      <c r="Q360" t="s">
        <v>34</v>
      </c>
      <c r="R360" t="s">
        <v>38</v>
      </c>
    </row>
    <row r="361" spans="1:18" x14ac:dyDescent="0.25">
      <c r="A361">
        <v>360</v>
      </c>
      <c r="B361" t="s">
        <v>15</v>
      </c>
      <c r="C361" t="s">
        <v>293</v>
      </c>
      <c r="D361">
        <v>14</v>
      </c>
      <c r="E361" t="str">
        <f t="shared" si="6"/>
        <v>Teenager</v>
      </c>
      <c r="F361" t="s">
        <v>31</v>
      </c>
      <c r="G361" s="1">
        <v>44950</v>
      </c>
      <c r="H361" s="1">
        <v>45204</v>
      </c>
      <c r="I361" s="6">
        <f>_xlfn.DAYS(H361,G361)</f>
        <v>254</v>
      </c>
      <c r="J361" t="s">
        <v>36</v>
      </c>
      <c r="K361">
        <v>379847</v>
      </c>
      <c r="L361" t="s">
        <v>19</v>
      </c>
      <c r="M361" t="s">
        <v>62</v>
      </c>
      <c r="N361">
        <v>166</v>
      </c>
      <c r="O361">
        <v>97</v>
      </c>
      <c r="P361">
        <v>31312832654</v>
      </c>
      <c r="Q361" t="s">
        <v>68</v>
      </c>
      <c r="R361" t="s">
        <v>41</v>
      </c>
    </row>
    <row r="362" spans="1:18" hidden="1" x14ac:dyDescent="0.25">
      <c r="A362">
        <v>361</v>
      </c>
      <c r="B362" t="s">
        <v>42</v>
      </c>
      <c r="C362" t="s">
        <v>341</v>
      </c>
      <c r="D362">
        <v>16</v>
      </c>
      <c r="E362" t="str">
        <f t="shared" si="6"/>
        <v>Teenager</v>
      </c>
      <c r="F362" t="s">
        <v>31</v>
      </c>
      <c r="G362" s="1">
        <v>45071</v>
      </c>
      <c r="H362" s="1">
        <v>45225</v>
      </c>
      <c r="I362" s="2">
        <f>_xlfn.DAYS(G362,H362)</f>
        <v>-154</v>
      </c>
      <c r="J362" t="s">
        <v>25</v>
      </c>
      <c r="K362">
        <v>376326</v>
      </c>
      <c r="L362" t="s">
        <v>19</v>
      </c>
      <c r="M362" t="s">
        <v>82</v>
      </c>
      <c r="N362">
        <v>193</v>
      </c>
      <c r="O362">
        <v>101</v>
      </c>
      <c r="P362">
        <v>31474817296</v>
      </c>
      <c r="Q362" t="s">
        <v>21</v>
      </c>
      <c r="R362" t="s">
        <v>28</v>
      </c>
    </row>
    <row r="363" spans="1:18" x14ac:dyDescent="0.25">
      <c r="A363">
        <v>362</v>
      </c>
      <c r="B363" t="s">
        <v>53</v>
      </c>
      <c r="C363" t="s">
        <v>342</v>
      </c>
      <c r="D363">
        <v>27</v>
      </c>
      <c r="E363" t="str">
        <f t="shared" si="6"/>
        <v>Young Adult</v>
      </c>
      <c r="F363" t="s">
        <v>17</v>
      </c>
      <c r="G363" s="1">
        <v>45018</v>
      </c>
      <c r="H363" s="1">
        <v>45051</v>
      </c>
      <c r="I363" s="6">
        <f>_xlfn.DAYS(H363,G363)</f>
        <v>33</v>
      </c>
      <c r="J363" t="s">
        <v>36</v>
      </c>
      <c r="K363">
        <v>278630</v>
      </c>
      <c r="L363" t="s">
        <v>26</v>
      </c>
      <c r="M363" t="s">
        <v>59</v>
      </c>
      <c r="N363">
        <v>194</v>
      </c>
      <c r="O363">
        <v>85</v>
      </c>
      <c r="P363">
        <v>35398486610</v>
      </c>
      <c r="Q363" t="s">
        <v>68</v>
      </c>
      <c r="R363" t="s">
        <v>41</v>
      </c>
    </row>
    <row r="364" spans="1:18" hidden="1" x14ac:dyDescent="0.25">
      <c r="A364">
        <v>363</v>
      </c>
      <c r="B364" t="s">
        <v>15</v>
      </c>
      <c r="C364" t="s">
        <v>343</v>
      </c>
      <c r="D364">
        <v>57</v>
      </c>
      <c r="E364" t="str">
        <f t="shared" si="6"/>
        <v>Senior Adult</v>
      </c>
      <c r="F364" t="s">
        <v>31</v>
      </c>
      <c r="G364" s="1">
        <v>45058</v>
      </c>
      <c r="H364" s="1">
        <v>45100</v>
      </c>
      <c r="I364" s="2">
        <f>_xlfn.DAYS(H364,G364)</f>
        <v>42</v>
      </c>
      <c r="J364" t="s">
        <v>36</v>
      </c>
      <c r="K364">
        <v>413623</v>
      </c>
      <c r="L364" t="s">
        <v>26</v>
      </c>
      <c r="M364" t="s">
        <v>37</v>
      </c>
      <c r="N364">
        <v>143</v>
      </c>
      <c r="O364">
        <v>52</v>
      </c>
      <c r="P364">
        <v>38125488602</v>
      </c>
      <c r="Q364" t="s">
        <v>21</v>
      </c>
      <c r="R364" t="s">
        <v>22</v>
      </c>
    </row>
    <row r="365" spans="1:18" x14ac:dyDescent="0.25">
      <c r="A365">
        <v>364</v>
      </c>
      <c r="B365" t="s">
        <v>66</v>
      </c>
      <c r="C365" t="s">
        <v>211</v>
      </c>
      <c r="D365">
        <v>49</v>
      </c>
      <c r="E365" t="str">
        <f t="shared" si="6"/>
        <v>Senior Adult</v>
      </c>
      <c r="F365" t="s">
        <v>17</v>
      </c>
      <c r="G365" s="1">
        <v>45018</v>
      </c>
      <c r="H365" s="1">
        <v>45174</v>
      </c>
      <c r="I365" s="6">
        <f>_xlfn.DAYS(G365,H365)</f>
        <v>-156</v>
      </c>
      <c r="J365" t="s">
        <v>36</v>
      </c>
      <c r="K365">
        <v>129915</v>
      </c>
      <c r="L365" t="s">
        <v>26</v>
      </c>
      <c r="M365" t="s">
        <v>82</v>
      </c>
      <c r="N365">
        <v>194</v>
      </c>
      <c r="O365">
        <v>118</v>
      </c>
      <c r="P365">
        <v>36487553354</v>
      </c>
      <c r="Q365" t="s">
        <v>68</v>
      </c>
      <c r="R365" t="s">
        <v>41</v>
      </c>
    </row>
    <row r="366" spans="1:18" x14ac:dyDescent="0.25">
      <c r="A366">
        <v>365</v>
      </c>
      <c r="B366" t="s">
        <v>42</v>
      </c>
      <c r="C366" t="s">
        <v>107</v>
      </c>
      <c r="D366">
        <v>7</v>
      </c>
      <c r="E366" t="str">
        <f t="shared" si="6"/>
        <v>Child</v>
      </c>
      <c r="F366" t="s">
        <v>31</v>
      </c>
      <c r="G366" s="1">
        <v>45073</v>
      </c>
      <c r="H366" s="1">
        <v>45120</v>
      </c>
      <c r="I366" s="6">
        <f>_xlfn.DAYS(H366,G366)</f>
        <v>47</v>
      </c>
      <c r="J366" t="s">
        <v>32</v>
      </c>
      <c r="K366">
        <v>198116</v>
      </c>
      <c r="L366" t="s">
        <v>26</v>
      </c>
      <c r="M366" t="s">
        <v>40</v>
      </c>
      <c r="N366">
        <v>181</v>
      </c>
      <c r="O366">
        <v>58</v>
      </c>
      <c r="P366">
        <v>39400474586</v>
      </c>
      <c r="Q366" t="s">
        <v>68</v>
      </c>
      <c r="R366" t="s">
        <v>41</v>
      </c>
    </row>
    <row r="367" spans="1:18" hidden="1" x14ac:dyDescent="0.25">
      <c r="A367">
        <v>366</v>
      </c>
      <c r="B367" t="s">
        <v>69</v>
      </c>
      <c r="C367" t="s">
        <v>344</v>
      </c>
      <c r="D367">
        <v>95</v>
      </c>
      <c r="E367" t="str">
        <f t="shared" si="6"/>
        <v>Senior Adult</v>
      </c>
      <c r="F367" t="s">
        <v>17</v>
      </c>
      <c r="G367" s="1">
        <v>45029</v>
      </c>
      <c r="H367" s="1">
        <v>45114</v>
      </c>
      <c r="I367" s="2">
        <f>_xlfn.DAYS(H367,G367)</f>
        <v>85</v>
      </c>
      <c r="J367" t="s">
        <v>47</v>
      </c>
      <c r="K367">
        <v>188777</v>
      </c>
      <c r="L367" t="s">
        <v>19</v>
      </c>
      <c r="M367" t="s">
        <v>33</v>
      </c>
      <c r="N367">
        <v>140</v>
      </c>
      <c r="O367">
        <v>108</v>
      </c>
      <c r="P367">
        <v>37179252301</v>
      </c>
      <c r="Q367" t="s">
        <v>63</v>
      </c>
      <c r="R367" t="s">
        <v>28</v>
      </c>
    </row>
    <row r="368" spans="1:18" hidden="1" x14ac:dyDescent="0.25">
      <c r="A368">
        <v>367</v>
      </c>
      <c r="B368" t="s">
        <v>71</v>
      </c>
      <c r="C368" t="s">
        <v>345</v>
      </c>
      <c r="D368">
        <v>61</v>
      </c>
      <c r="E368" t="str">
        <f t="shared" si="6"/>
        <v>Senior Adult</v>
      </c>
      <c r="F368" t="s">
        <v>31</v>
      </c>
      <c r="G368" s="1">
        <v>45097</v>
      </c>
      <c r="H368" s="1">
        <v>45180</v>
      </c>
      <c r="I368" s="2">
        <f>_xlfn.DAYS(G368,H368)</f>
        <v>-83</v>
      </c>
      <c r="J368" t="s">
        <v>47</v>
      </c>
      <c r="K368">
        <v>117417</v>
      </c>
      <c r="L368" t="s">
        <v>19</v>
      </c>
      <c r="M368" t="s">
        <v>45</v>
      </c>
      <c r="N368">
        <v>179</v>
      </c>
      <c r="O368">
        <v>48</v>
      </c>
      <c r="P368">
        <v>34724190966</v>
      </c>
      <c r="Q368" t="s">
        <v>34</v>
      </c>
      <c r="R368" t="s">
        <v>38</v>
      </c>
    </row>
    <row r="369" spans="1:18" hidden="1" x14ac:dyDescent="0.25">
      <c r="A369">
        <v>368</v>
      </c>
      <c r="B369" t="s">
        <v>66</v>
      </c>
      <c r="C369" t="s">
        <v>346</v>
      </c>
      <c r="D369">
        <v>75</v>
      </c>
      <c r="E369" t="str">
        <f t="shared" si="6"/>
        <v>Senior Adult</v>
      </c>
      <c r="F369" t="s">
        <v>17</v>
      </c>
      <c r="G369" s="1">
        <v>45127</v>
      </c>
      <c r="H369" s="1">
        <v>45176</v>
      </c>
      <c r="I369" s="2">
        <f>_xlfn.DAYS(G369,H369)</f>
        <v>-49</v>
      </c>
      <c r="J369" t="s">
        <v>36</v>
      </c>
      <c r="K369">
        <v>54494</v>
      </c>
      <c r="L369" t="s">
        <v>19</v>
      </c>
      <c r="M369" t="s">
        <v>82</v>
      </c>
      <c r="N369">
        <v>140</v>
      </c>
      <c r="O369">
        <v>85</v>
      </c>
      <c r="P369">
        <v>35427642543</v>
      </c>
      <c r="Q369" t="s">
        <v>52</v>
      </c>
      <c r="R369" t="s">
        <v>28</v>
      </c>
    </row>
    <row r="370" spans="1:18" hidden="1" x14ac:dyDescent="0.25">
      <c r="A370">
        <v>369</v>
      </c>
      <c r="B370" t="s">
        <v>29</v>
      </c>
      <c r="C370" t="s">
        <v>144</v>
      </c>
      <c r="D370">
        <v>49</v>
      </c>
      <c r="E370" t="str">
        <f t="shared" si="6"/>
        <v>Senior Adult</v>
      </c>
      <c r="F370" t="s">
        <v>31</v>
      </c>
      <c r="G370" s="1">
        <v>44989</v>
      </c>
      <c r="H370" s="1">
        <v>45271</v>
      </c>
      <c r="I370" s="2">
        <f>_xlfn.DAYS(H370,G370)</f>
        <v>282</v>
      </c>
      <c r="J370" t="s">
        <v>44</v>
      </c>
      <c r="K370">
        <v>225008</v>
      </c>
      <c r="L370" t="s">
        <v>26</v>
      </c>
      <c r="M370" t="s">
        <v>62</v>
      </c>
      <c r="N370">
        <v>152</v>
      </c>
      <c r="O370">
        <v>95</v>
      </c>
      <c r="P370">
        <v>37984306819</v>
      </c>
      <c r="Q370" t="s">
        <v>34</v>
      </c>
      <c r="R370" t="s">
        <v>38</v>
      </c>
    </row>
    <row r="371" spans="1:18" hidden="1" x14ac:dyDescent="0.25">
      <c r="A371">
        <v>370</v>
      </c>
      <c r="B371" t="s">
        <v>15</v>
      </c>
      <c r="C371" t="s">
        <v>347</v>
      </c>
      <c r="D371">
        <v>33</v>
      </c>
      <c r="E371" t="str">
        <f t="shared" si="6"/>
        <v>Middle-Aged Adults</v>
      </c>
      <c r="F371" t="s">
        <v>17</v>
      </c>
      <c r="G371" s="1">
        <v>45004</v>
      </c>
      <c r="H371" s="1">
        <v>45057</v>
      </c>
      <c r="I371" s="2">
        <f>_xlfn.DAYS(H371,G371)</f>
        <v>53</v>
      </c>
      <c r="J371" t="s">
        <v>25</v>
      </c>
      <c r="K371">
        <v>132056</v>
      </c>
      <c r="L371" t="s">
        <v>26</v>
      </c>
      <c r="M371" t="s">
        <v>62</v>
      </c>
      <c r="N371">
        <v>144</v>
      </c>
      <c r="O371">
        <v>44</v>
      </c>
      <c r="P371">
        <v>38192448099</v>
      </c>
      <c r="Q371" t="s">
        <v>21</v>
      </c>
      <c r="R371" t="s">
        <v>22</v>
      </c>
    </row>
    <row r="372" spans="1:18" x14ac:dyDescent="0.25">
      <c r="A372">
        <v>371</v>
      </c>
      <c r="B372" t="s">
        <v>42</v>
      </c>
      <c r="C372" t="s">
        <v>252</v>
      </c>
      <c r="D372">
        <v>12</v>
      </c>
      <c r="E372" t="str">
        <f t="shared" si="6"/>
        <v>Child</v>
      </c>
      <c r="F372" t="s">
        <v>17</v>
      </c>
      <c r="G372" s="1">
        <v>44946</v>
      </c>
      <c r="H372" s="1">
        <v>44953</v>
      </c>
      <c r="I372" s="6">
        <f>_xlfn.DAYS(H372,G372)</f>
        <v>7</v>
      </c>
      <c r="J372" t="s">
        <v>25</v>
      </c>
      <c r="K372">
        <v>223256</v>
      </c>
      <c r="L372" t="s">
        <v>26</v>
      </c>
      <c r="M372" t="s">
        <v>45</v>
      </c>
      <c r="N372">
        <v>192</v>
      </c>
      <c r="O372">
        <v>117</v>
      </c>
      <c r="P372">
        <v>33313301300</v>
      </c>
      <c r="Q372" t="s">
        <v>68</v>
      </c>
      <c r="R372" t="s">
        <v>41</v>
      </c>
    </row>
    <row r="373" spans="1:18" x14ac:dyDescent="0.25">
      <c r="A373">
        <v>372</v>
      </c>
      <c r="B373" t="s">
        <v>42</v>
      </c>
      <c r="C373" t="s">
        <v>30</v>
      </c>
      <c r="D373">
        <v>14</v>
      </c>
      <c r="E373" t="str">
        <f t="shared" si="6"/>
        <v>Teenager</v>
      </c>
      <c r="F373" t="s">
        <v>31</v>
      </c>
      <c r="G373" s="1">
        <v>44953</v>
      </c>
      <c r="H373" s="1">
        <v>45180</v>
      </c>
      <c r="I373" s="6">
        <f>_xlfn.DAYS(G373,H373)</f>
        <v>-227</v>
      </c>
      <c r="J373" t="s">
        <v>18</v>
      </c>
      <c r="K373">
        <v>486016</v>
      </c>
      <c r="L373" t="s">
        <v>19</v>
      </c>
      <c r="M373" t="s">
        <v>20</v>
      </c>
      <c r="N373">
        <v>145</v>
      </c>
      <c r="O373">
        <v>76</v>
      </c>
      <c r="P373">
        <v>34212234927</v>
      </c>
      <c r="Q373" t="s">
        <v>68</v>
      </c>
      <c r="R373" t="s">
        <v>41</v>
      </c>
    </row>
    <row r="374" spans="1:18" hidden="1" x14ac:dyDescent="0.25">
      <c r="A374">
        <v>373</v>
      </c>
      <c r="B374" t="s">
        <v>50</v>
      </c>
      <c r="C374" t="s">
        <v>348</v>
      </c>
      <c r="D374">
        <v>69</v>
      </c>
      <c r="E374" t="str">
        <f t="shared" si="6"/>
        <v>Senior Adult</v>
      </c>
      <c r="F374" t="s">
        <v>17</v>
      </c>
      <c r="G374" s="1">
        <v>44968</v>
      </c>
      <c r="H374" s="1">
        <v>45268</v>
      </c>
      <c r="I374" s="2">
        <f>_xlfn.DAYS(G374,H374)</f>
        <v>-300</v>
      </c>
      <c r="J374" t="s">
        <v>47</v>
      </c>
      <c r="K374">
        <v>196875</v>
      </c>
      <c r="L374" t="s">
        <v>19</v>
      </c>
      <c r="M374" t="s">
        <v>33</v>
      </c>
      <c r="N374">
        <v>194</v>
      </c>
      <c r="O374">
        <v>105</v>
      </c>
      <c r="P374">
        <v>39116345685</v>
      </c>
      <c r="Q374" t="s">
        <v>34</v>
      </c>
      <c r="R374" t="s">
        <v>38</v>
      </c>
    </row>
    <row r="375" spans="1:18" hidden="1" x14ac:dyDescent="0.25">
      <c r="A375">
        <v>374</v>
      </c>
      <c r="B375" t="s">
        <v>86</v>
      </c>
      <c r="C375" t="s">
        <v>349</v>
      </c>
      <c r="D375">
        <v>24</v>
      </c>
      <c r="E375" t="str">
        <f t="shared" si="6"/>
        <v>Young Adult</v>
      </c>
      <c r="F375" t="s">
        <v>31</v>
      </c>
      <c r="G375" s="1">
        <v>45188</v>
      </c>
      <c r="H375" s="1">
        <v>45282</v>
      </c>
      <c r="I375" s="2">
        <f>_xlfn.DAYS(G375,H375)</f>
        <v>-94</v>
      </c>
      <c r="J375" t="s">
        <v>44</v>
      </c>
      <c r="K375">
        <v>385112</v>
      </c>
      <c r="L375" t="s">
        <v>19</v>
      </c>
      <c r="M375" t="s">
        <v>33</v>
      </c>
      <c r="N375">
        <v>141</v>
      </c>
      <c r="O375">
        <v>106</v>
      </c>
      <c r="P375">
        <v>33142788041</v>
      </c>
      <c r="Q375" t="s">
        <v>34</v>
      </c>
      <c r="R375" t="s">
        <v>38</v>
      </c>
    </row>
    <row r="376" spans="1:18" hidden="1" x14ac:dyDescent="0.25">
      <c r="A376">
        <v>375</v>
      </c>
      <c r="B376" t="s">
        <v>55</v>
      </c>
      <c r="C376" t="s">
        <v>350</v>
      </c>
      <c r="D376">
        <v>11</v>
      </c>
      <c r="E376" t="str">
        <f t="shared" si="6"/>
        <v>Child</v>
      </c>
      <c r="F376" t="s">
        <v>17</v>
      </c>
      <c r="G376" s="1">
        <v>45191</v>
      </c>
      <c r="H376" s="1">
        <v>45266</v>
      </c>
      <c r="I376" s="2">
        <f>_xlfn.DAYS(H376,G376)</f>
        <v>75</v>
      </c>
      <c r="J376" t="s">
        <v>36</v>
      </c>
      <c r="K376">
        <v>361423</v>
      </c>
      <c r="L376" t="s">
        <v>26</v>
      </c>
      <c r="M376" t="s">
        <v>33</v>
      </c>
      <c r="N376">
        <v>195</v>
      </c>
      <c r="O376">
        <v>44</v>
      </c>
      <c r="P376">
        <v>35446910648</v>
      </c>
      <c r="Q376" t="s">
        <v>57</v>
      </c>
      <c r="R376" t="s">
        <v>28</v>
      </c>
    </row>
    <row r="377" spans="1:18" hidden="1" x14ac:dyDescent="0.25">
      <c r="A377">
        <v>376</v>
      </c>
      <c r="B377" t="s">
        <v>42</v>
      </c>
      <c r="C377" t="s">
        <v>351</v>
      </c>
      <c r="D377">
        <v>62</v>
      </c>
      <c r="E377" t="str">
        <f t="shared" si="6"/>
        <v>Senior Adult</v>
      </c>
      <c r="F377" t="s">
        <v>17</v>
      </c>
      <c r="G377" s="1">
        <v>44936</v>
      </c>
      <c r="H377" s="1">
        <v>45060</v>
      </c>
      <c r="I377" s="2">
        <f>_xlfn.DAYS(H377,G377)</f>
        <v>124</v>
      </c>
      <c r="J377" t="s">
        <v>36</v>
      </c>
      <c r="K377">
        <v>264686</v>
      </c>
      <c r="L377" t="s">
        <v>26</v>
      </c>
      <c r="M377" t="s">
        <v>37</v>
      </c>
      <c r="N377">
        <v>163</v>
      </c>
      <c r="O377">
        <v>71</v>
      </c>
      <c r="P377">
        <v>31908422317</v>
      </c>
      <c r="Q377" t="s">
        <v>34</v>
      </c>
      <c r="R377" t="s">
        <v>38</v>
      </c>
    </row>
    <row r="378" spans="1:18" hidden="1" x14ac:dyDescent="0.25">
      <c r="A378">
        <v>377</v>
      </c>
      <c r="B378" t="s">
        <v>15</v>
      </c>
      <c r="C378" t="s">
        <v>352</v>
      </c>
      <c r="D378">
        <v>58</v>
      </c>
      <c r="E378" t="str">
        <f t="shared" si="6"/>
        <v>Senior Adult</v>
      </c>
      <c r="F378" t="s">
        <v>17</v>
      </c>
      <c r="G378" s="1">
        <v>44945</v>
      </c>
      <c r="H378" s="1">
        <v>45273</v>
      </c>
      <c r="I378" s="2">
        <f>_xlfn.DAYS(H378,G378)</f>
        <v>328</v>
      </c>
      <c r="J378" t="s">
        <v>44</v>
      </c>
      <c r="K378">
        <v>153838</v>
      </c>
      <c r="L378" t="s">
        <v>26</v>
      </c>
      <c r="M378" t="s">
        <v>20</v>
      </c>
      <c r="N378">
        <v>151</v>
      </c>
      <c r="O378">
        <v>41</v>
      </c>
      <c r="P378">
        <v>39138277730</v>
      </c>
      <c r="Q378" t="s">
        <v>21</v>
      </c>
      <c r="R378" t="s">
        <v>22</v>
      </c>
    </row>
    <row r="379" spans="1:18" x14ac:dyDescent="0.25">
      <c r="A379">
        <v>378</v>
      </c>
      <c r="B379" t="s">
        <v>88</v>
      </c>
      <c r="C379" t="s">
        <v>353</v>
      </c>
      <c r="D379">
        <v>9</v>
      </c>
      <c r="E379" t="str">
        <f t="shared" si="6"/>
        <v>Child</v>
      </c>
      <c r="F379" t="s">
        <v>31</v>
      </c>
      <c r="G379" s="1">
        <v>45093</v>
      </c>
      <c r="H379" s="1">
        <v>45247</v>
      </c>
      <c r="I379" s="6">
        <f>_xlfn.DAYS(G379,H379)</f>
        <v>-154</v>
      </c>
      <c r="J379" t="s">
        <v>36</v>
      </c>
      <c r="K379">
        <v>49800</v>
      </c>
      <c r="L379" t="s">
        <v>19</v>
      </c>
      <c r="M379" t="s">
        <v>45</v>
      </c>
      <c r="N379">
        <v>192</v>
      </c>
      <c r="O379">
        <v>102</v>
      </c>
      <c r="P379">
        <v>35183336696</v>
      </c>
      <c r="Q379" t="s">
        <v>68</v>
      </c>
      <c r="R379" t="s">
        <v>41</v>
      </c>
    </row>
    <row r="380" spans="1:18" hidden="1" x14ac:dyDescent="0.25">
      <c r="A380">
        <v>379</v>
      </c>
      <c r="B380" t="s">
        <v>60</v>
      </c>
      <c r="C380" t="s">
        <v>354</v>
      </c>
      <c r="D380">
        <v>79</v>
      </c>
      <c r="E380" t="str">
        <f t="shared" si="6"/>
        <v>Senior Adult</v>
      </c>
      <c r="F380" t="s">
        <v>17</v>
      </c>
      <c r="G380" s="1">
        <v>45133</v>
      </c>
      <c r="H380" s="1">
        <v>45215</v>
      </c>
      <c r="I380" s="2">
        <f>_xlfn.DAYS(H380,G380)</f>
        <v>82</v>
      </c>
      <c r="J380" t="s">
        <v>47</v>
      </c>
      <c r="K380">
        <v>361243</v>
      </c>
      <c r="L380" t="s">
        <v>19</v>
      </c>
      <c r="M380" t="s">
        <v>59</v>
      </c>
      <c r="N380">
        <v>144</v>
      </c>
      <c r="O380">
        <v>60</v>
      </c>
      <c r="P380">
        <v>37982020073</v>
      </c>
      <c r="Q380" t="s">
        <v>48</v>
      </c>
      <c r="R380" t="s">
        <v>28</v>
      </c>
    </row>
    <row r="381" spans="1:18" x14ac:dyDescent="0.25">
      <c r="A381">
        <v>380</v>
      </c>
      <c r="B381" t="s">
        <v>55</v>
      </c>
      <c r="C381" t="s">
        <v>355</v>
      </c>
      <c r="D381">
        <v>70</v>
      </c>
      <c r="E381" t="str">
        <f t="shared" si="6"/>
        <v>Senior Adult</v>
      </c>
      <c r="F381" t="s">
        <v>31</v>
      </c>
      <c r="G381" s="1">
        <v>44947</v>
      </c>
      <c r="H381" s="1">
        <v>45232</v>
      </c>
      <c r="I381" s="6">
        <f>_xlfn.DAYS(H381,G381)</f>
        <v>285</v>
      </c>
      <c r="J381" t="s">
        <v>32</v>
      </c>
      <c r="K381">
        <v>205107</v>
      </c>
      <c r="L381" t="s">
        <v>26</v>
      </c>
      <c r="M381" t="s">
        <v>40</v>
      </c>
      <c r="N381">
        <v>189</v>
      </c>
      <c r="O381">
        <v>111</v>
      </c>
      <c r="P381">
        <v>31528377123</v>
      </c>
      <c r="Q381" t="s">
        <v>68</v>
      </c>
      <c r="R381" t="s">
        <v>41</v>
      </c>
    </row>
    <row r="382" spans="1:18" x14ac:dyDescent="0.25">
      <c r="A382">
        <v>381</v>
      </c>
      <c r="B382" t="s">
        <v>60</v>
      </c>
      <c r="C382" t="s">
        <v>356</v>
      </c>
      <c r="D382">
        <v>49</v>
      </c>
      <c r="E382" t="str">
        <f t="shared" si="6"/>
        <v>Senior Adult</v>
      </c>
      <c r="F382" t="s">
        <v>17</v>
      </c>
      <c r="G382" s="1">
        <v>44942</v>
      </c>
      <c r="H382" s="1">
        <v>44948</v>
      </c>
      <c r="I382" s="6">
        <f>_xlfn.DAYS(G382,H382)</f>
        <v>-6</v>
      </c>
      <c r="J382" t="s">
        <v>47</v>
      </c>
      <c r="K382">
        <v>135985</v>
      </c>
      <c r="L382" t="s">
        <v>26</v>
      </c>
      <c r="M382" t="s">
        <v>20</v>
      </c>
      <c r="N382">
        <v>165</v>
      </c>
      <c r="O382">
        <v>62</v>
      </c>
      <c r="P382">
        <v>33642212170</v>
      </c>
      <c r="Q382" t="s">
        <v>68</v>
      </c>
      <c r="R382" t="s">
        <v>41</v>
      </c>
    </row>
    <row r="383" spans="1:18" hidden="1" x14ac:dyDescent="0.25">
      <c r="A383">
        <v>382</v>
      </c>
      <c r="B383" t="s">
        <v>71</v>
      </c>
      <c r="C383" t="s">
        <v>328</v>
      </c>
      <c r="D383">
        <v>40</v>
      </c>
      <c r="E383" t="str">
        <f t="shared" si="6"/>
        <v>Middle-Aged Adults</v>
      </c>
      <c r="F383" t="s">
        <v>31</v>
      </c>
      <c r="G383" s="1">
        <v>44990</v>
      </c>
      <c r="H383" s="1">
        <v>45055</v>
      </c>
      <c r="I383" s="2">
        <f>_xlfn.DAYS(G383,H383)</f>
        <v>-65</v>
      </c>
      <c r="J383" t="s">
        <v>25</v>
      </c>
      <c r="K383">
        <v>153610</v>
      </c>
      <c r="L383" t="s">
        <v>19</v>
      </c>
      <c r="M383" t="s">
        <v>40</v>
      </c>
      <c r="N383">
        <v>161</v>
      </c>
      <c r="O383">
        <v>75</v>
      </c>
      <c r="P383">
        <v>35275496230</v>
      </c>
      <c r="Q383" t="s">
        <v>21</v>
      </c>
      <c r="R383" t="s">
        <v>22</v>
      </c>
    </row>
    <row r="384" spans="1:18" hidden="1" x14ac:dyDescent="0.25">
      <c r="A384">
        <v>383</v>
      </c>
      <c r="B384" t="s">
        <v>55</v>
      </c>
      <c r="C384" t="s">
        <v>180</v>
      </c>
      <c r="D384">
        <v>81</v>
      </c>
      <c r="E384" t="str">
        <f t="shared" si="6"/>
        <v>Senior Adult</v>
      </c>
      <c r="F384" t="s">
        <v>31</v>
      </c>
      <c r="G384" s="1">
        <v>44963</v>
      </c>
      <c r="H384" s="1">
        <v>45008</v>
      </c>
      <c r="I384" s="2">
        <f>_xlfn.DAYS(G384,H384)</f>
        <v>-45</v>
      </c>
      <c r="J384" t="s">
        <v>32</v>
      </c>
      <c r="K384">
        <v>458637</v>
      </c>
      <c r="L384" t="s">
        <v>19</v>
      </c>
      <c r="M384" t="s">
        <v>62</v>
      </c>
      <c r="N384">
        <v>194</v>
      </c>
      <c r="O384">
        <v>115</v>
      </c>
      <c r="P384">
        <v>31339011820</v>
      </c>
      <c r="Q384" t="s">
        <v>63</v>
      </c>
      <c r="R384" t="s">
        <v>28</v>
      </c>
    </row>
    <row r="385" spans="1:18" x14ac:dyDescent="0.25">
      <c r="A385">
        <v>384</v>
      </c>
      <c r="B385" t="s">
        <v>64</v>
      </c>
      <c r="C385" t="s">
        <v>83</v>
      </c>
      <c r="D385">
        <v>13</v>
      </c>
      <c r="E385" t="str">
        <f t="shared" si="6"/>
        <v>Teenager</v>
      </c>
      <c r="F385" t="s">
        <v>17</v>
      </c>
      <c r="G385" s="1">
        <v>45008</v>
      </c>
      <c r="H385" s="1">
        <v>45036</v>
      </c>
      <c r="I385" s="6">
        <f>_xlfn.DAYS(G385,H385)</f>
        <v>-28</v>
      </c>
      <c r="J385" t="s">
        <v>32</v>
      </c>
      <c r="K385">
        <v>205354</v>
      </c>
      <c r="L385" t="s">
        <v>26</v>
      </c>
      <c r="M385" t="s">
        <v>82</v>
      </c>
      <c r="N385">
        <v>162</v>
      </c>
      <c r="O385">
        <v>79</v>
      </c>
      <c r="P385">
        <v>35464750486</v>
      </c>
      <c r="Q385" t="s">
        <v>68</v>
      </c>
      <c r="R385" t="s">
        <v>41</v>
      </c>
    </row>
    <row r="386" spans="1:18" hidden="1" x14ac:dyDescent="0.25">
      <c r="A386">
        <v>385</v>
      </c>
      <c r="B386" t="s">
        <v>78</v>
      </c>
      <c r="C386" t="s">
        <v>309</v>
      </c>
      <c r="D386">
        <v>73</v>
      </c>
      <c r="E386" t="str">
        <f t="shared" ref="E386:E449" si="7">IF(D386&lt;=12,"Child",IF(D386&lt;=18,"Teenager",IF(D386&lt;=30,"Young Adult",IF(D386&lt;=45,"Middle-Aged Adults",IF(D386&gt;45,"Senior Adult")))))</f>
        <v>Senior Adult</v>
      </c>
      <c r="F386" t="s">
        <v>31</v>
      </c>
      <c r="G386" s="1">
        <v>45160</v>
      </c>
      <c r="H386" s="1">
        <v>45180</v>
      </c>
      <c r="I386" s="2">
        <f>_xlfn.DAYS(H386,G386)</f>
        <v>20</v>
      </c>
      <c r="J386" t="s">
        <v>18</v>
      </c>
      <c r="K386">
        <v>58783</v>
      </c>
      <c r="L386" t="s">
        <v>19</v>
      </c>
      <c r="M386" t="s">
        <v>62</v>
      </c>
      <c r="N386">
        <v>162</v>
      </c>
      <c r="O386">
        <v>59</v>
      </c>
      <c r="P386">
        <v>38667602663</v>
      </c>
      <c r="Q386" t="s">
        <v>63</v>
      </c>
      <c r="R386" t="s">
        <v>28</v>
      </c>
    </row>
    <row r="387" spans="1:18" hidden="1" x14ac:dyDescent="0.25">
      <c r="A387">
        <v>386</v>
      </c>
      <c r="B387" t="s">
        <v>23</v>
      </c>
      <c r="C387" t="s">
        <v>357</v>
      </c>
      <c r="D387">
        <v>89</v>
      </c>
      <c r="E387" t="str">
        <f t="shared" si="7"/>
        <v>Senior Adult</v>
      </c>
      <c r="F387" t="s">
        <v>17</v>
      </c>
      <c r="G387" s="1">
        <v>44943</v>
      </c>
      <c r="H387" s="1">
        <v>44992</v>
      </c>
      <c r="I387" s="2">
        <f>_xlfn.DAYS(H387,G387)</f>
        <v>49</v>
      </c>
      <c r="J387" t="s">
        <v>25</v>
      </c>
      <c r="K387">
        <v>130253</v>
      </c>
      <c r="L387" t="s">
        <v>26</v>
      </c>
      <c r="M387" t="s">
        <v>37</v>
      </c>
      <c r="N387">
        <v>142</v>
      </c>
      <c r="O387">
        <v>76</v>
      </c>
      <c r="P387">
        <v>32041744259</v>
      </c>
      <c r="Q387" t="s">
        <v>27</v>
      </c>
      <c r="R387" t="s">
        <v>28</v>
      </c>
    </row>
    <row r="388" spans="1:18" x14ac:dyDescent="0.25">
      <c r="A388">
        <v>387</v>
      </c>
      <c r="B388" t="s">
        <v>66</v>
      </c>
      <c r="C388" t="s">
        <v>314</v>
      </c>
      <c r="D388">
        <v>82</v>
      </c>
      <c r="E388" t="str">
        <f t="shared" si="7"/>
        <v>Senior Adult</v>
      </c>
      <c r="F388" t="s">
        <v>31</v>
      </c>
      <c r="G388" s="1">
        <v>44967</v>
      </c>
      <c r="H388" s="1">
        <v>45001</v>
      </c>
      <c r="I388" s="6">
        <f t="shared" ref="I388:I393" si="8">_xlfn.DAYS(G388,H388)</f>
        <v>-34</v>
      </c>
      <c r="J388" t="s">
        <v>44</v>
      </c>
      <c r="K388">
        <v>319408</v>
      </c>
      <c r="L388" t="s">
        <v>19</v>
      </c>
      <c r="M388" t="s">
        <v>33</v>
      </c>
      <c r="N388">
        <v>142</v>
      </c>
      <c r="O388">
        <v>51</v>
      </c>
      <c r="P388">
        <v>37915189164</v>
      </c>
      <c r="Q388" t="s">
        <v>68</v>
      </c>
      <c r="R388" t="s">
        <v>41</v>
      </c>
    </row>
    <row r="389" spans="1:18" hidden="1" x14ac:dyDescent="0.25">
      <c r="A389">
        <v>388</v>
      </c>
      <c r="B389" t="s">
        <v>50</v>
      </c>
      <c r="C389" t="s">
        <v>91</v>
      </c>
      <c r="D389">
        <v>56</v>
      </c>
      <c r="E389" t="str">
        <f t="shared" si="7"/>
        <v>Senior Adult</v>
      </c>
      <c r="F389" t="s">
        <v>31</v>
      </c>
      <c r="G389" s="1">
        <v>44941</v>
      </c>
      <c r="H389" s="1">
        <v>45224</v>
      </c>
      <c r="I389" s="2">
        <f t="shared" si="8"/>
        <v>-283</v>
      </c>
      <c r="J389" t="s">
        <v>44</v>
      </c>
      <c r="K389">
        <v>295272</v>
      </c>
      <c r="L389" t="s">
        <v>19</v>
      </c>
      <c r="M389" t="s">
        <v>82</v>
      </c>
      <c r="N389">
        <v>194</v>
      </c>
      <c r="O389">
        <v>47</v>
      </c>
      <c r="P389">
        <v>36566945688</v>
      </c>
      <c r="Q389" t="s">
        <v>21</v>
      </c>
      <c r="R389" t="s">
        <v>22</v>
      </c>
    </row>
    <row r="390" spans="1:18" hidden="1" x14ac:dyDescent="0.25">
      <c r="A390">
        <v>389</v>
      </c>
      <c r="B390" t="s">
        <v>86</v>
      </c>
      <c r="C390" t="s">
        <v>358</v>
      </c>
      <c r="D390">
        <v>51</v>
      </c>
      <c r="E390" t="str">
        <f t="shared" si="7"/>
        <v>Senior Adult</v>
      </c>
      <c r="F390" t="s">
        <v>31</v>
      </c>
      <c r="G390" s="1">
        <v>45038</v>
      </c>
      <c r="H390" s="1">
        <v>45197</v>
      </c>
      <c r="I390" s="2">
        <f t="shared" si="8"/>
        <v>-159</v>
      </c>
      <c r="J390" t="s">
        <v>18</v>
      </c>
      <c r="K390">
        <v>182175</v>
      </c>
      <c r="L390" t="s">
        <v>19</v>
      </c>
      <c r="M390" t="s">
        <v>45</v>
      </c>
      <c r="N390">
        <v>191</v>
      </c>
      <c r="O390">
        <v>87</v>
      </c>
      <c r="P390">
        <v>33945082214</v>
      </c>
      <c r="Q390" t="s">
        <v>52</v>
      </c>
      <c r="R390" t="s">
        <v>28</v>
      </c>
    </row>
    <row r="391" spans="1:18" hidden="1" x14ac:dyDescent="0.25">
      <c r="A391">
        <v>390</v>
      </c>
      <c r="B391" t="s">
        <v>66</v>
      </c>
      <c r="C391" t="s">
        <v>359</v>
      </c>
      <c r="D391">
        <v>51</v>
      </c>
      <c r="E391" t="str">
        <f t="shared" si="7"/>
        <v>Senior Adult</v>
      </c>
      <c r="F391" t="s">
        <v>31</v>
      </c>
      <c r="G391" s="1">
        <v>44951</v>
      </c>
      <c r="H391" s="1">
        <v>45189</v>
      </c>
      <c r="I391" s="2">
        <f t="shared" si="8"/>
        <v>-238</v>
      </c>
      <c r="J391" t="s">
        <v>47</v>
      </c>
      <c r="K391">
        <v>138383</v>
      </c>
      <c r="L391" t="s">
        <v>19</v>
      </c>
      <c r="M391" t="s">
        <v>33</v>
      </c>
      <c r="N391">
        <v>193</v>
      </c>
      <c r="O391">
        <v>66</v>
      </c>
      <c r="P391">
        <v>37465859847</v>
      </c>
      <c r="Q391" t="s">
        <v>57</v>
      </c>
      <c r="R391" t="s">
        <v>28</v>
      </c>
    </row>
    <row r="392" spans="1:18" x14ac:dyDescent="0.25">
      <c r="A392">
        <v>391</v>
      </c>
      <c r="B392" t="s">
        <v>60</v>
      </c>
      <c r="C392" t="s">
        <v>360</v>
      </c>
      <c r="D392">
        <v>75</v>
      </c>
      <c r="E392" t="str">
        <f t="shared" si="7"/>
        <v>Senior Adult</v>
      </c>
      <c r="F392" t="s">
        <v>31</v>
      </c>
      <c r="G392" s="1">
        <v>45161</v>
      </c>
      <c r="H392" s="1">
        <v>45196</v>
      </c>
      <c r="I392" s="6">
        <f t="shared" si="8"/>
        <v>-35</v>
      </c>
      <c r="J392" t="s">
        <v>32</v>
      </c>
      <c r="K392">
        <v>208273</v>
      </c>
      <c r="L392" t="s">
        <v>26</v>
      </c>
      <c r="M392" t="s">
        <v>82</v>
      </c>
      <c r="N392">
        <v>140</v>
      </c>
      <c r="O392">
        <v>67</v>
      </c>
      <c r="P392">
        <v>39022274289</v>
      </c>
      <c r="Q392" t="s">
        <v>68</v>
      </c>
      <c r="R392" t="s">
        <v>41</v>
      </c>
    </row>
    <row r="393" spans="1:18" hidden="1" x14ac:dyDescent="0.25">
      <c r="A393">
        <v>392</v>
      </c>
      <c r="B393" t="s">
        <v>60</v>
      </c>
      <c r="C393" t="s">
        <v>335</v>
      </c>
      <c r="D393">
        <v>70</v>
      </c>
      <c r="E393" t="str">
        <f t="shared" si="7"/>
        <v>Senior Adult</v>
      </c>
      <c r="F393" t="s">
        <v>31</v>
      </c>
      <c r="G393" s="1">
        <v>45212</v>
      </c>
      <c r="H393" s="1">
        <v>45214</v>
      </c>
      <c r="I393" s="2">
        <f t="shared" si="8"/>
        <v>-2</v>
      </c>
      <c r="J393" t="s">
        <v>36</v>
      </c>
      <c r="K393">
        <v>15101</v>
      </c>
      <c r="L393" t="s">
        <v>19</v>
      </c>
      <c r="M393" t="s">
        <v>20</v>
      </c>
      <c r="N393">
        <v>196</v>
      </c>
      <c r="O393">
        <v>87</v>
      </c>
      <c r="P393">
        <v>34280273759</v>
      </c>
      <c r="Q393" t="s">
        <v>27</v>
      </c>
      <c r="R393" t="s">
        <v>28</v>
      </c>
    </row>
    <row r="394" spans="1:18" hidden="1" x14ac:dyDescent="0.25">
      <c r="A394">
        <v>393</v>
      </c>
      <c r="B394" t="s">
        <v>42</v>
      </c>
      <c r="C394" t="s">
        <v>361</v>
      </c>
      <c r="D394">
        <v>53</v>
      </c>
      <c r="E394" t="str">
        <f t="shared" si="7"/>
        <v>Senior Adult</v>
      </c>
      <c r="F394" t="s">
        <v>17</v>
      </c>
      <c r="G394" s="1">
        <v>45018</v>
      </c>
      <c r="H394" s="1">
        <v>45151</v>
      </c>
      <c r="I394" s="2">
        <f>_xlfn.DAYS(H394,G394)</f>
        <v>133</v>
      </c>
      <c r="J394" t="s">
        <v>47</v>
      </c>
      <c r="K394">
        <v>431577</v>
      </c>
      <c r="L394" t="s">
        <v>19</v>
      </c>
      <c r="M394" t="s">
        <v>45</v>
      </c>
      <c r="N394">
        <v>140</v>
      </c>
      <c r="O394">
        <v>107</v>
      </c>
      <c r="P394">
        <v>36526046028</v>
      </c>
      <c r="Q394" t="s">
        <v>34</v>
      </c>
      <c r="R394" t="s">
        <v>38</v>
      </c>
    </row>
    <row r="395" spans="1:18" x14ac:dyDescent="0.25">
      <c r="A395">
        <v>394</v>
      </c>
      <c r="B395" t="s">
        <v>29</v>
      </c>
      <c r="C395" t="s">
        <v>362</v>
      </c>
      <c r="D395">
        <v>42</v>
      </c>
      <c r="E395" t="str">
        <f t="shared" si="7"/>
        <v>Middle-Aged Adults</v>
      </c>
      <c r="F395" t="s">
        <v>17</v>
      </c>
      <c r="G395" s="1">
        <v>44941</v>
      </c>
      <c r="H395" s="1">
        <v>45008</v>
      </c>
      <c r="I395" s="6">
        <f>_xlfn.DAYS(G395,H395)</f>
        <v>-67</v>
      </c>
      <c r="J395" t="s">
        <v>32</v>
      </c>
      <c r="K395">
        <v>276761</v>
      </c>
      <c r="L395" t="s">
        <v>19</v>
      </c>
      <c r="M395" t="s">
        <v>33</v>
      </c>
      <c r="N395">
        <v>165</v>
      </c>
      <c r="O395">
        <v>45</v>
      </c>
      <c r="P395">
        <v>39364193067</v>
      </c>
      <c r="Q395" t="s">
        <v>68</v>
      </c>
      <c r="R395" t="s">
        <v>41</v>
      </c>
    </row>
    <row r="396" spans="1:18" hidden="1" x14ac:dyDescent="0.25">
      <c r="A396">
        <v>395</v>
      </c>
      <c r="B396" t="s">
        <v>66</v>
      </c>
      <c r="C396" t="s">
        <v>93</v>
      </c>
      <c r="D396">
        <v>14</v>
      </c>
      <c r="E396" t="str">
        <f t="shared" si="7"/>
        <v>Teenager</v>
      </c>
      <c r="F396" t="s">
        <v>17</v>
      </c>
      <c r="G396" s="1">
        <v>45069</v>
      </c>
      <c r="H396" s="1">
        <v>45210</v>
      </c>
      <c r="I396" s="2">
        <f>_xlfn.DAYS(G396,H396)</f>
        <v>-141</v>
      </c>
      <c r="J396" t="s">
        <v>32</v>
      </c>
      <c r="K396">
        <v>44872</v>
      </c>
      <c r="L396" t="s">
        <v>26</v>
      </c>
      <c r="M396" t="s">
        <v>59</v>
      </c>
      <c r="N396">
        <v>171</v>
      </c>
      <c r="O396">
        <v>77</v>
      </c>
      <c r="P396">
        <v>36124697394</v>
      </c>
      <c r="Q396" t="s">
        <v>63</v>
      </c>
      <c r="R396" t="s">
        <v>28</v>
      </c>
    </row>
    <row r="397" spans="1:18" x14ac:dyDescent="0.25">
      <c r="A397">
        <v>396</v>
      </c>
      <c r="B397" t="s">
        <v>71</v>
      </c>
      <c r="C397" t="s">
        <v>262</v>
      </c>
      <c r="D397">
        <v>3</v>
      </c>
      <c r="E397" t="str">
        <f t="shared" si="7"/>
        <v>Child</v>
      </c>
      <c r="F397" t="s">
        <v>31</v>
      </c>
      <c r="G397" s="1">
        <v>45026</v>
      </c>
      <c r="H397" s="1">
        <v>45150</v>
      </c>
      <c r="I397" s="6">
        <f>_xlfn.DAYS(H397,G397)</f>
        <v>124</v>
      </c>
      <c r="J397" t="s">
        <v>36</v>
      </c>
      <c r="K397">
        <v>344349</v>
      </c>
      <c r="L397" t="s">
        <v>19</v>
      </c>
      <c r="M397" t="s">
        <v>82</v>
      </c>
      <c r="N397">
        <v>188</v>
      </c>
      <c r="O397">
        <v>76</v>
      </c>
      <c r="P397">
        <v>31742678553</v>
      </c>
      <c r="Q397" t="s">
        <v>68</v>
      </c>
      <c r="R397" t="s">
        <v>41</v>
      </c>
    </row>
    <row r="398" spans="1:18" hidden="1" x14ac:dyDescent="0.25">
      <c r="A398">
        <v>397</v>
      </c>
      <c r="B398" t="s">
        <v>29</v>
      </c>
      <c r="C398" t="s">
        <v>363</v>
      </c>
      <c r="D398">
        <v>48</v>
      </c>
      <c r="E398" t="str">
        <f t="shared" si="7"/>
        <v>Senior Adult</v>
      </c>
      <c r="F398" t="s">
        <v>17</v>
      </c>
      <c r="G398" s="1">
        <v>45132</v>
      </c>
      <c r="H398" s="1">
        <v>45139</v>
      </c>
      <c r="I398" s="2">
        <f>_xlfn.DAYS(G398,H398)</f>
        <v>-7</v>
      </c>
      <c r="J398" t="s">
        <v>44</v>
      </c>
      <c r="K398">
        <v>323604</v>
      </c>
      <c r="L398" t="s">
        <v>26</v>
      </c>
      <c r="M398" t="s">
        <v>40</v>
      </c>
      <c r="N398">
        <v>150</v>
      </c>
      <c r="O398">
        <v>85</v>
      </c>
      <c r="P398">
        <v>34308921006</v>
      </c>
      <c r="Q398" t="s">
        <v>21</v>
      </c>
      <c r="R398" t="s">
        <v>22</v>
      </c>
    </row>
    <row r="399" spans="1:18" hidden="1" x14ac:dyDescent="0.25">
      <c r="A399">
        <v>398</v>
      </c>
      <c r="B399" t="s">
        <v>42</v>
      </c>
      <c r="C399" t="s">
        <v>364</v>
      </c>
      <c r="D399">
        <v>34</v>
      </c>
      <c r="E399" t="str">
        <f t="shared" si="7"/>
        <v>Middle-Aged Adults</v>
      </c>
      <c r="F399" t="s">
        <v>17</v>
      </c>
      <c r="G399" s="1">
        <v>45026</v>
      </c>
      <c r="H399" s="1">
        <v>45234</v>
      </c>
      <c r="I399" s="2">
        <f>_xlfn.DAYS(H399,G399)</f>
        <v>208</v>
      </c>
      <c r="J399" t="s">
        <v>44</v>
      </c>
      <c r="K399">
        <v>55415</v>
      </c>
      <c r="L399" t="s">
        <v>26</v>
      </c>
      <c r="M399" t="s">
        <v>62</v>
      </c>
      <c r="N399">
        <v>190</v>
      </c>
      <c r="O399">
        <v>101</v>
      </c>
      <c r="P399">
        <v>36987966118</v>
      </c>
      <c r="Q399" t="s">
        <v>34</v>
      </c>
      <c r="R399" t="s">
        <v>38</v>
      </c>
    </row>
    <row r="400" spans="1:18" hidden="1" x14ac:dyDescent="0.25">
      <c r="A400">
        <v>399</v>
      </c>
      <c r="B400" t="s">
        <v>71</v>
      </c>
      <c r="C400" t="s">
        <v>237</v>
      </c>
      <c r="D400">
        <v>26</v>
      </c>
      <c r="E400" t="str">
        <f t="shared" si="7"/>
        <v>Young Adult</v>
      </c>
      <c r="F400" t="s">
        <v>31</v>
      </c>
      <c r="G400" s="1">
        <v>45042</v>
      </c>
      <c r="H400" s="1">
        <v>45096</v>
      </c>
      <c r="I400" s="2">
        <f>_xlfn.DAYS(G400,H400)</f>
        <v>-54</v>
      </c>
      <c r="J400" t="s">
        <v>44</v>
      </c>
      <c r="K400">
        <v>298709</v>
      </c>
      <c r="L400" t="s">
        <v>26</v>
      </c>
      <c r="M400" t="s">
        <v>33</v>
      </c>
      <c r="N400">
        <v>177</v>
      </c>
      <c r="O400">
        <v>102</v>
      </c>
      <c r="P400">
        <v>39761316778</v>
      </c>
      <c r="Q400" t="s">
        <v>21</v>
      </c>
      <c r="R400" t="s">
        <v>22</v>
      </c>
    </row>
    <row r="401" spans="1:18" hidden="1" x14ac:dyDescent="0.25">
      <c r="A401">
        <v>400</v>
      </c>
      <c r="B401" t="s">
        <v>69</v>
      </c>
      <c r="C401" t="s">
        <v>242</v>
      </c>
      <c r="D401">
        <v>51</v>
      </c>
      <c r="E401" t="str">
        <f t="shared" si="7"/>
        <v>Senior Adult</v>
      </c>
      <c r="F401" t="s">
        <v>31</v>
      </c>
      <c r="G401" s="1">
        <v>45034</v>
      </c>
      <c r="H401" s="1">
        <v>45163</v>
      </c>
      <c r="I401" s="2">
        <f>_xlfn.DAYS(G401,H401)</f>
        <v>-129</v>
      </c>
      <c r="J401" t="s">
        <v>36</v>
      </c>
      <c r="K401">
        <v>201624</v>
      </c>
      <c r="L401" t="s">
        <v>26</v>
      </c>
      <c r="M401" t="s">
        <v>40</v>
      </c>
      <c r="N401">
        <v>176</v>
      </c>
      <c r="O401">
        <v>95</v>
      </c>
      <c r="P401">
        <v>39066636261</v>
      </c>
      <c r="Q401" t="s">
        <v>48</v>
      </c>
      <c r="R401" t="s">
        <v>28</v>
      </c>
    </row>
    <row r="402" spans="1:18" hidden="1" x14ac:dyDescent="0.25">
      <c r="A402">
        <v>401</v>
      </c>
      <c r="B402" t="s">
        <v>71</v>
      </c>
      <c r="C402" t="s">
        <v>311</v>
      </c>
      <c r="D402">
        <v>78</v>
      </c>
      <c r="E402" t="str">
        <f t="shared" si="7"/>
        <v>Senior Adult</v>
      </c>
      <c r="F402" t="s">
        <v>31</v>
      </c>
      <c r="G402" s="1">
        <v>45163</v>
      </c>
      <c r="H402" s="1">
        <v>45242</v>
      </c>
      <c r="I402" s="2">
        <f>_xlfn.DAYS(G402,H402)</f>
        <v>-79</v>
      </c>
      <c r="J402" t="s">
        <v>47</v>
      </c>
      <c r="K402">
        <v>10343</v>
      </c>
      <c r="L402" t="s">
        <v>26</v>
      </c>
      <c r="M402" t="s">
        <v>82</v>
      </c>
      <c r="N402">
        <v>147</v>
      </c>
      <c r="O402">
        <v>104</v>
      </c>
      <c r="P402">
        <v>34284543702</v>
      </c>
      <c r="Q402" t="s">
        <v>21</v>
      </c>
      <c r="R402" t="s">
        <v>22</v>
      </c>
    </row>
    <row r="403" spans="1:18" hidden="1" x14ac:dyDescent="0.25">
      <c r="A403">
        <v>402</v>
      </c>
      <c r="B403" t="s">
        <v>55</v>
      </c>
      <c r="C403" t="s">
        <v>223</v>
      </c>
      <c r="D403">
        <v>57</v>
      </c>
      <c r="E403" t="str">
        <f t="shared" si="7"/>
        <v>Senior Adult</v>
      </c>
      <c r="F403" t="s">
        <v>31</v>
      </c>
      <c r="G403" s="1">
        <v>45053</v>
      </c>
      <c r="H403" s="1">
        <v>45218</v>
      </c>
      <c r="I403" s="2">
        <f>_xlfn.DAYS(H403,G403)</f>
        <v>165</v>
      </c>
      <c r="J403" t="s">
        <v>32</v>
      </c>
      <c r="K403">
        <v>414210</v>
      </c>
      <c r="L403" t="s">
        <v>19</v>
      </c>
      <c r="M403" t="s">
        <v>37</v>
      </c>
      <c r="N403">
        <v>156</v>
      </c>
      <c r="O403">
        <v>107</v>
      </c>
      <c r="P403">
        <v>33802192747</v>
      </c>
      <c r="Q403" t="s">
        <v>63</v>
      </c>
      <c r="R403" t="s">
        <v>28</v>
      </c>
    </row>
    <row r="404" spans="1:18" hidden="1" x14ac:dyDescent="0.25">
      <c r="A404">
        <v>403</v>
      </c>
      <c r="B404" t="s">
        <v>53</v>
      </c>
      <c r="C404" t="s">
        <v>365</v>
      </c>
      <c r="D404">
        <v>79</v>
      </c>
      <c r="E404" t="str">
        <f t="shared" si="7"/>
        <v>Senior Adult</v>
      </c>
      <c r="F404" t="s">
        <v>17</v>
      </c>
      <c r="G404" s="1">
        <v>45110</v>
      </c>
      <c r="H404" s="1">
        <v>45215</v>
      </c>
      <c r="I404" s="2">
        <f>_xlfn.DAYS(H404,G404)</f>
        <v>105</v>
      </c>
      <c r="J404" t="s">
        <v>32</v>
      </c>
      <c r="K404">
        <v>199603</v>
      </c>
      <c r="L404" t="s">
        <v>26</v>
      </c>
      <c r="M404" t="s">
        <v>33</v>
      </c>
      <c r="N404">
        <v>187</v>
      </c>
      <c r="O404">
        <v>118</v>
      </c>
      <c r="P404">
        <v>31708609972</v>
      </c>
      <c r="Q404" t="s">
        <v>34</v>
      </c>
      <c r="R404" t="s">
        <v>38</v>
      </c>
    </row>
    <row r="405" spans="1:18" hidden="1" x14ac:dyDescent="0.25">
      <c r="A405">
        <v>404</v>
      </c>
      <c r="B405" t="s">
        <v>88</v>
      </c>
      <c r="C405" t="s">
        <v>176</v>
      </c>
      <c r="D405">
        <v>94</v>
      </c>
      <c r="E405" t="str">
        <f t="shared" si="7"/>
        <v>Senior Adult</v>
      </c>
      <c r="F405" t="s">
        <v>17</v>
      </c>
      <c r="G405" s="1">
        <v>45009</v>
      </c>
      <c r="H405" s="1">
        <v>45262</v>
      </c>
      <c r="I405" s="2">
        <f>_xlfn.DAYS(G405,H405)</f>
        <v>-253</v>
      </c>
      <c r="J405" t="s">
        <v>47</v>
      </c>
      <c r="K405">
        <v>397330</v>
      </c>
      <c r="L405" t="s">
        <v>26</v>
      </c>
      <c r="M405" t="s">
        <v>45</v>
      </c>
      <c r="N405">
        <v>153</v>
      </c>
      <c r="O405">
        <v>89</v>
      </c>
      <c r="P405">
        <v>37255805495</v>
      </c>
      <c r="Q405" t="s">
        <v>34</v>
      </c>
      <c r="R405" t="s">
        <v>38</v>
      </c>
    </row>
    <row r="406" spans="1:18" hidden="1" x14ac:dyDescent="0.25">
      <c r="A406">
        <v>405</v>
      </c>
      <c r="B406" t="s">
        <v>78</v>
      </c>
      <c r="C406" t="s">
        <v>309</v>
      </c>
      <c r="D406">
        <v>26</v>
      </c>
      <c r="E406" t="str">
        <f t="shared" si="7"/>
        <v>Young Adult</v>
      </c>
      <c r="F406" t="s">
        <v>17</v>
      </c>
      <c r="G406" s="1">
        <v>44985</v>
      </c>
      <c r="H406" s="1">
        <v>45082</v>
      </c>
      <c r="I406" s="2">
        <f>_xlfn.DAYS(G406,H406)</f>
        <v>-97</v>
      </c>
      <c r="J406" t="s">
        <v>18</v>
      </c>
      <c r="K406">
        <v>332079</v>
      </c>
      <c r="L406" t="s">
        <v>19</v>
      </c>
      <c r="M406" t="s">
        <v>59</v>
      </c>
      <c r="N406">
        <v>199</v>
      </c>
      <c r="O406">
        <v>69</v>
      </c>
      <c r="P406">
        <v>31132921128</v>
      </c>
      <c r="Q406" t="s">
        <v>57</v>
      </c>
      <c r="R406" t="s">
        <v>28</v>
      </c>
    </row>
    <row r="407" spans="1:18" x14ac:dyDescent="0.25">
      <c r="A407">
        <v>406</v>
      </c>
      <c r="B407" t="s">
        <v>88</v>
      </c>
      <c r="C407" t="s">
        <v>290</v>
      </c>
      <c r="D407">
        <v>71</v>
      </c>
      <c r="E407" t="str">
        <f t="shared" si="7"/>
        <v>Senior Adult</v>
      </c>
      <c r="F407" t="s">
        <v>31</v>
      </c>
      <c r="G407" s="1">
        <v>45094</v>
      </c>
      <c r="H407" s="1">
        <v>45197</v>
      </c>
      <c r="I407" s="6">
        <f>_xlfn.DAYS(H407,G407)</f>
        <v>103</v>
      </c>
      <c r="J407" t="s">
        <v>32</v>
      </c>
      <c r="K407">
        <v>209183</v>
      </c>
      <c r="L407" t="s">
        <v>19</v>
      </c>
      <c r="M407" t="s">
        <v>40</v>
      </c>
      <c r="N407">
        <v>172</v>
      </c>
      <c r="O407">
        <v>47</v>
      </c>
      <c r="P407">
        <v>33015271365</v>
      </c>
      <c r="Q407" t="s">
        <v>68</v>
      </c>
      <c r="R407" t="s">
        <v>41</v>
      </c>
    </row>
    <row r="408" spans="1:18" hidden="1" x14ac:dyDescent="0.25">
      <c r="A408">
        <v>407</v>
      </c>
      <c r="B408" t="s">
        <v>66</v>
      </c>
      <c r="C408" t="s">
        <v>259</v>
      </c>
      <c r="D408">
        <v>25</v>
      </c>
      <c r="E408" t="str">
        <f t="shared" si="7"/>
        <v>Young Adult</v>
      </c>
      <c r="F408" t="s">
        <v>31</v>
      </c>
      <c r="G408" s="1">
        <v>44970</v>
      </c>
      <c r="H408" s="1">
        <v>45083</v>
      </c>
      <c r="I408" s="2">
        <f>_xlfn.DAYS(H408,G408)</f>
        <v>113</v>
      </c>
      <c r="J408" t="s">
        <v>25</v>
      </c>
      <c r="K408">
        <v>359738</v>
      </c>
      <c r="L408" t="s">
        <v>19</v>
      </c>
      <c r="M408" t="s">
        <v>45</v>
      </c>
      <c r="N408">
        <v>173</v>
      </c>
      <c r="O408">
        <v>51</v>
      </c>
      <c r="P408">
        <v>32677278365</v>
      </c>
      <c r="Q408" t="s">
        <v>34</v>
      </c>
      <c r="R408" t="s">
        <v>38</v>
      </c>
    </row>
    <row r="409" spans="1:18" x14ac:dyDescent="0.25">
      <c r="A409">
        <v>408</v>
      </c>
      <c r="B409" t="s">
        <v>23</v>
      </c>
      <c r="C409" t="s">
        <v>366</v>
      </c>
      <c r="D409">
        <v>59</v>
      </c>
      <c r="E409" t="str">
        <f t="shared" si="7"/>
        <v>Senior Adult</v>
      </c>
      <c r="F409" t="s">
        <v>17</v>
      </c>
      <c r="G409" s="1">
        <v>45095</v>
      </c>
      <c r="H409" s="1">
        <v>45103</v>
      </c>
      <c r="I409" s="6">
        <f>_xlfn.DAYS(H409,G409)</f>
        <v>8</v>
      </c>
      <c r="J409" t="s">
        <v>47</v>
      </c>
      <c r="K409">
        <v>149125</v>
      </c>
      <c r="L409" t="s">
        <v>26</v>
      </c>
      <c r="M409" t="s">
        <v>59</v>
      </c>
      <c r="N409">
        <v>198</v>
      </c>
      <c r="O409">
        <v>96</v>
      </c>
      <c r="P409">
        <v>36885810367</v>
      </c>
      <c r="Q409" t="s">
        <v>68</v>
      </c>
      <c r="R409" t="s">
        <v>41</v>
      </c>
    </row>
    <row r="410" spans="1:18" hidden="1" x14ac:dyDescent="0.25">
      <c r="A410">
        <v>409</v>
      </c>
      <c r="B410" t="s">
        <v>42</v>
      </c>
      <c r="C410" t="s">
        <v>356</v>
      </c>
      <c r="D410">
        <v>99</v>
      </c>
      <c r="E410" t="str">
        <f t="shared" si="7"/>
        <v>Senior Adult</v>
      </c>
      <c r="F410" t="s">
        <v>17</v>
      </c>
      <c r="G410" s="1">
        <v>45079</v>
      </c>
      <c r="H410" s="1">
        <v>45239</v>
      </c>
      <c r="I410" s="2">
        <f>_xlfn.DAYS(H410,G410)</f>
        <v>160</v>
      </c>
      <c r="J410" t="s">
        <v>36</v>
      </c>
      <c r="K410">
        <v>456043</v>
      </c>
      <c r="L410" t="s">
        <v>19</v>
      </c>
      <c r="M410" t="s">
        <v>59</v>
      </c>
      <c r="N410">
        <v>171</v>
      </c>
      <c r="O410">
        <v>79</v>
      </c>
      <c r="P410">
        <v>35001932285</v>
      </c>
      <c r="Q410" t="s">
        <v>34</v>
      </c>
      <c r="R410" t="s">
        <v>38</v>
      </c>
    </row>
    <row r="411" spans="1:18" x14ac:dyDescent="0.25">
      <c r="A411">
        <v>410</v>
      </c>
      <c r="B411" t="s">
        <v>86</v>
      </c>
      <c r="C411" t="s">
        <v>191</v>
      </c>
      <c r="D411">
        <v>66</v>
      </c>
      <c r="E411" t="str">
        <f t="shared" si="7"/>
        <v>Senior Adult</v>
      </c>
      <c r="F411" t="s">
        <v>17</v>
      </c>
      <c r="G411" s="1">
        <v>45123</v>
      </c>
      <c r="H411" s="1">
        <v>45207</v>
      </c>
      <c r="I411" s="6">
        <f>_xlfn.DAYS(H411,G411)</f>
        <v>84</v>
      </c>
      <c r="J411" t="s">
        <v>25</v>
      </c>
      <c r="K411">
        <v>196162</v>
      </c>
      <c r="L411" t="s">
        <v>19</v>
      </c>
      <c r="M411" t="s">
        <v>33</v>
      </c>
      <c r="N411">
        <v>192</v>
      </c>
      <c r="O411">
        <v>67</v>
      </c>
      <c r="P411">
        <v>39891716652</v>
      </c>
      <c r="Q411" t="s">
        <v>68</v>
      </c>
      <c r="R411" t="s">
        <v>41</v>
      </c>
    </row>
    <row r="412" spans="1:18" hidden="1" x14ac:dyDescent="0.25">
      <c r="A412">
        <v>411</v>
      </c>
      <c r="B412" t="s">
        <v>71</v>
      </c>
      <c r="C412" t="s">
        <v>363</v>
      </c>
      <c r="D412">
        <v>55</v>
      </c>
      <c r="E412" t="str">
        <f t="shared" si="7"/>
        <v>Senior Adult</v>
      </c>
      <c r="F412" t="s">
        <v>31</v>
      </c>
      <c r="G412" s="1">
        <v>45053</v>
      </c>
      <c r="H412" s="1">
        <v>45239</v>
      </c>
      <c r="I412" s="2">
        <f>_xlfn.DAYS(G412,H412)</f>
        <v>-186</v>
      </c>
      <c r="J412" t="s">
        <v>44</v>
      </c>
      <c r="K412">
        <v>369841</v>
      </c>
      <c r="L412" t="s">
        <v>19</v>
      </c>
      <c r="M412" t="s">
        <v>62</v>
      </c>
      <c r="N412">
        <v>195</v>
      </c>
      <c r="O412">
        <v>80</v>
      </c>
      <c r="P412">
        <v>36587881560</v>
      </c>
      <c r="Q412" t="s">
        <v>34</v>
      </c>
      <c r="R412" t="s">
        <v>38</v>
      </c>
    </row>
    <row r="413" spans="1:18" hidden="1" x14ac:dyDescent="0.25">
      <c r="A413">
        <v>412</v>
      </c>
      <c r="B413" t="s">
        <v>78</v>
      </c>
      <c r="C413" t="s">
        <v>367</v>
      </c>
      <c r="D413">
        <v>23</v>
      </c>
      <c r="E413" t="str">
        <f t="shared" si="7"/>
        <v>Young Adult</v>
      </c>
      <c r="F413" t="s">
        <v>31</v>
      </c>
      <c r="G413" s="1">
        <v>44996</v>
      </c>
      <c r="H413" s="1">
        <v>45004</v>
      </c>
      <c r="I413" s="2">
        <f>_xlfn.DAYS(G413,H413)</f>
        <v>-8</v>
      </c>
      <c r="J413" t="s">
        <v>25</v>
      </c>
      <c r="K413">
        <v>155445</v>
      </c>
      <c r="L413" t="s">
        <v>26</v>
      </c>
      <c r="M413" t="s">
        <v>45</v>
      </c>
      <c r="N413">
        <v>178</v>
      </c>
      <c r="O413">
        <v>89</v>
      </c>
      <c r="P413">
        <v>38594119157</v>
      </c>
      <c r="Q413" t="s">
        <v>34</v>
      </c>
      <c r="R413" t="s">
        <v>38</v>
      </c>
    </row>
    <row r="414" spans="1:18" hidden="1" x14ac:dyDescent="0.25">
      <c r="A414">
        <v>413</v>
      </c>
      <c r="B414" t="s">
        <v>66</v>
      </c>
      <c r="C414" t="s">
        <v>173</v>
      </c>
      <c r="D414">
        <v>39</v>
      </c>
      <c r="E414" t="str">
        <f t="shared" si="7"/>
        <v>Middle-Aged Adults</v>
      </c>
      <c r="F414" t="s">
        <v>17</v>
      </c>
      <c r="G414" s="1">
        <v>45035</v>
      </c>
      <c r="H414" s="1">
        <v>45112</v>
      </c>
      <c r="I414" s="2">
        <f>_xlfn.DAYS(G414,H414)</f>
        <v>-77</v>
      </c>
      <c r="J414" t="s">
        <v>36</v>
      </c>
      <c r="K414">
        <v>405198</v>
      </c>
      <c r="L414" t="s">
        <v>19</v>
      </c>
      <c r="M414" t="s">
        <v>59</v>
      </c>
      <c r="N414">
        <v>162</v>
      </c>
      <c r="O414">
        <v>45</v>
      </c>
      <c r="P414">
        <v>39919400173</v>
      </c>
      <c r="Q414" t="s">
        <v>34</v>
      </c>
      <c r="R414" t="s">
        <v>38</v>
      </c>
    </row>
    <row r="415" spans="1:18" hidden="1" x14ac:dyDescent="0.25">
      <c r="A415">
        <v>414</v>
      </c>
      <c r="B415" t="s">
        <v>88</v>
      </c>
      <c r="C415" t="s">
        <v>200</v>
      </c>
      <c r="D415">
        <v>36</v>
      </c>
      <c r="E415" t="str">
        <f t="shared" si="7"/>
        <v>Middle-Aged Adults</v>
      </c>
      <c r="F415" t="s">
        <v>17</v>
      </c>
      <c r="G415" s="1">
        <v>45024</v>
      </c>
      <c r="H415" s="1">
        <v>45287</v>
      </c>
      <c r="I415" s="2">
        <f>_xlfn.DAYS(G415,H415)</f>
        <v>-263</v>
      </c>
      <c r="J415" t="s">
        <v>47</v>
      </c>
      <c r="K415">
        <v>491830</v>
      </c>
      <c r="L415" t="s">
        <v>26</v>
      </c>
      <c r="M415" t="s">
        <v>62</v>
      </c>
      <c r="N415">
        <v>154</v>
      </c>
      <c r="O415">
        <v>103</v>
      </c>
      <c r="P415">
        <v>34320577030</v>
      </c>
      <c r="Q415" t="s">
        <v>34</v>
      </c>
      <c r="R415" t="s">
        <v>38</v>
      </c>
    </row>
    <row r="416" spans="1:18" hidden="1" x14ac:dyDescent="0.25">
      <c r="A416">
        <v>415</v>
      </c>
      <c r="B416" t="s">
        <v>53</v>
      </c>
      <c r="C416" t="s">
        <v>368</v>
      </c>
      <c r="D416">
        <v>84</v>
      </c>
      <c r="E416" t="str">
        <f t="shared" si="7"/>
        <v>Senior Adult</v>
      </c>
      <c r="F416" t="s">
        <v>17</v>
      </c>
      <c r="G416" s="1">
        <v>45027</v>
      </c>
      <c r="H416" s="1">
        <v>45281</v>
      </c>
      <c r="I416" s="2">
        <f>_xlfn.DAYS(G416,H416)</f>
        <v>-254</v>
      </c>
      <c r="J416" t="s">
        <v>32</v>
      </c>
      <c r="K416">
        <v>405231</v>
      </c>
      <c r="L416" t="s">
        <v>26</v>
      </c>
      <c r="M416" t="s">
        <v>59</v>
      </c>
      <c r="N416">
        <v>156</v>
      </c>
      <c r="O416">
        <v>85</v>
      </c>
      <c r="P416">
        <v>38097122136</v>
      </c>
      <c r="Q416" t="s">
        <v>52</v>
      </c>
      <c r="R416" t="s">
        <v>28</v>
      </c>
    </row>
    <row r="417" spans="1:18" x14ac:dyDescent="0.25">
      <c r="A417">
        <v>416</v>
      </c>
      <c r="B417" t="s">
        <v>66</v>
      </c>
      <c r="C417" t="s">
        <v>369</v>
      </c>
      <c r="D417">
        <v>69</v>
      </c>
      <c r="E417" t="str">
        <f t="shared" si="7"/>
        <v>Senior Adult</v>
      </c>
      <c r="F417" t="s">
        <v>17</v>
      </c>
      <c r="G417" s="1">
        <v>44938</v>
      </c>
      <c r="H417" s="1">
        <v>44983</v>
      </c>
      <c r="I417" s="6">
        <f>_xlfn.DAYS(H417,G417)</f>
        <v>45</v>
      </c>
      <c r="J417" t="s">
        <v>36</v>
      </c>
      <c r="K417">
        <v>47237</v>
      </c>
      <c r="L417" t="s">
        <v>26</v>
      </c>
      <c r="M417" t="s">
        <v>33</v>
      </c>
      <c r="N417">
        <v>177</v>
      </c>
      <c r="O417">
        <v>100</v>
      </c>
      <c r="P417">
        <v>37732510247</v>
      </c>
      <c r="Q417" t="s">
        <v>68</v>
      </c>
      <c r="R417" t="s">
        <v>41</v>
      </c>
    </row>
    <row r="418" spans="1:18" hidden="1" x14ac:dyDescent="0.25">
      <c r="A418">
        <v>417</v>
      </c>
      <c r="B418" t="s">
        <v>64</v>
      </c>
      <c r="C418" t="s">
        <v>347</v>
      </c>
      <c r="D418">
        <v>47</v>
      </c>
      <c r="E418" t="str">
        <f t="shared" si="7"/>
        <v>Senior Adult</v>
      </c>
      <c r="F418" t="s">
        <v>31</v>
      </c>
      <c r="G418" s="1">
        <v>44941</v>
      </c>
      <c r="H418" s="1">
        <v>45246</v>
      </c>
      <c r="I418" s="2">
        <f>_xlfn.DAYS(H418,G418)</f>
        <v>305</v>
      </c>
      <c r="J418" t="s">
        <v>47</v>
      </c>
      <c r="K418">
        <v>357844</v>
      </c>
      <c r="L418" t="s">
        <v>19</v>
      </c>
      <c r="M418" t="s">
        <v>82</v>
      </c>
      <c r="N418">
        <v>149</v>
      </c>
      <c r="O418">
        <v>41</v>
      </c>
      <c r="P418">
        <v>38191052875</v>
      </c>
      <c r="Q418" t="s">
        <v>21</v>
      </c>
      <c r="R418" t="s">
        <v>22</v>
      </c>
    </row>
    <row r="419" spans="1:18" hidden="1" x14ac:dyDescent="0.25">
      <c r="A419">
        <v>418</v>
      </c>
      <c r="B419" t="s">
        <v>88</v>
      </c>
      <c r="C419" t="s">
        <v>74</v>
      </c>
      <c r="D419">
        <v>18</v>
      </c>
      <c r="E419" t="str">
        <f t="shared" si="7"/>
        <v>Teenager</v>
      </c>
      <c r="F419" t="s">
        <v>17</v>
      </c>
      <c r="G419" s="1">
        <v>44941</v>
      </c>
      <c r="H419" s="1">
        <v>44996</v>
      </c>
      <c r="I419" s="2">
        <f>_xlfn.DAYS(G419,H419)</f>
        <v>-55</v>
      </c>
      <c r="J419" t="s">
        <v>44</v>
      </c>
      <c r="K419">
        <v>409661</v>
      </c>
      <c r="L419" t="s">
        <v>26</v>
      </c>
      <c r="M419" t="s">
        <v>59</v>
      </c>
      <c r="N419">
        <v>149</v>
      </c>
      <c r="O419">
        <v>106</v>
      </c>
      <c r="P419">
        <v>35580110945</v>
      </c>
      <c r="Q419" t="s">
        <v>21</v>
      </c>
      <c r="R419" t="s">
        <v>22</v>
      </c>
    </row>
    <row r="420" spans="1:18" x14ac:dyDescent="0.25">
      <c r="A420">
        <v>419</v>
      </c>
      <c r="B420" t="s">
        <v>86</v>
      </c>
      <c r="C420" t="s">
        <v>370</v>
      </c>
      <c r="D420">
        <v>41</v>
      </c>
      <c r="E420" t="str">
        <f t="shared" si="7"/>
        <v>Middle-Aged Adults</v>
      </c>
      <c r="F420" t="s">
        <v>31</v>
      </c>
      <c r="G420" s="1">
        <v>45143</v>
      </c>
      <c r="H420" s="1">
        <v>45272</v>
      </c>
      <c r="I420" s="6">
        <f>_xlfn.DAYS(H420,G420)</f>
        <v>129</v>
      </c>
      <c r="J420" t="s">
        <v>47</v>
      </c>
      <c r="K420">
        <v>334579</v>
      </c>
      <c r="L420" t="s">
        <v>26</v>
      </c>
      <c r="M420" t="s">
        <v>59</v>
      </c>
      <c r="N420">
        <v>178</v>
      </c>
      <c r="O420">
        <v>90</v>
      </c>
      <c r="P420">
        <v>38140948796</v>
      </c>
      <c r="Q420" t="s">
        <v>68</v>
      </c>
      <c r="R420" t="s">
        <v>41</v>
      </c>
    </row>
    <row r="421" spans="1:18" hidden="1" x14ac:dyDescent="0.25">
      <c r="A421">
        <v>420</v>
      </c>
      <c r="B421" t="s">
        <v>42</v>
      </c>
      <c r="C421" t="s">
        <v>358</v>
      </c>
      <c r="D421">
        <v>10</v>
      </c>
      <c r="E421" t="str">
        <f t="shared" si="7"/>
        <v>Child</v>
      </c>
      <c r="F421" t="s">
        <v>17</v>
      </c>
      <c r="G421" s="1">
        <v>45056</v>
      </c>
      <c r="H421" s="1">
        <v>45266</v>
      </c>
      <c r="I421" s="2">
        <f>_xlfn.DAYS(G421,H421)</f>
        <v>-210</v>
      </c>
      <c r="J421" t="s">
        <v>32</v>
      </c>
      <c r="K421">
        <v>296061</v>
      </c>
      <c r="L421" t="s">
        <v>26</v>
      </c>
      <c r="M421" t="s">
        <v>37</v>
      </c>
      <c r="N421">
        <v>175</v>
      </c>
      <c r="O421">
        <v>98</v>
      </c>
      <c r="P421">
        <v>39823827283</v>
      </c>
      <c r="Q421" t="s">
        <v>21</v>
      </c>
      <c r="R421" t="s">
        <v>22</v>
      </c>
    </row>
    <row r="422" spans="1:18" hidden="1" x14ac:dyDescent="0.25">
      <c r="A422">
        <v>421</v>
      </c>
      <c r="B422" t="s">
        <v>53</v>
      </c>
      <c r="C422" t="s">
        <v>371</v>
      </c>
      <c r="D422">
        <v>54</v>
      </c>
      <c r="E422" t="str">
        <f t="shared" si="7"/>
        <v>Senior Adult</v>
      </c>
      <c r="F422" t="s">
        <v>31</v>
      </c>
      <c r="G422" s="1">
        <v>45009</v>
      </c>
      <c r="H422" s="1">
        <v>45200</v>
      </c>
      <c r="I422" s="2">
        <f>_xlfn.DAYS(G422,H422)</f>
        <v>-191</v>
      </c>
      <c r="J422" t="s">
        <v>18</v>
      </c>
      <c r="K422">
        <v>408211</v>
      </c>
      <c r="L422" t="s">
        <v>26</v>
      </c>
      <c r="M422" t="s">
        <v>40</v>
      </c>
      <c r="N422">
        <v>187</v>
      </c>
      <c r="O422">
        <v>87</v>
      </c>
      <c r="P422">
        <v>38630359594</v>
      </c>
      <c r="Q422" t="s">
        <v>34</v>
      </c>
      <c r="R422" t="s">
        <v>38</v>
      </c>
    </row>
    <row r="423" spans="1:18" hidden="1" x14ac:dyDescent="0.25">
      <c r="A423">
        <v>422</v>
      </c>
      <c r="B423" t="s">
        <v>71</v>
      </c>
      <c r="C423" t="s">
        <v>372</v>
      </c>
      <c r="D423">
        <v>88</v>
      </c>
      <c r="E423" t="str">
        <f t="shared" si="7"/>
        <v>Senior Adult</v>
      </c>
      <c r="F423" t="s">
        <v>17</v>
      </c>
      <c r="G423" s="1">
        <v>45113</v>
      </c>
      <c r="H423" s="1">
        <v>45239</v>
      </c>
      <c r="I423" s="2">
        <f>_xlfn.DAYS(G423,H423)</f>
        <v>-126</v>
      </c>
      <c r="J423" t="s">
        <v>18</v>
      </c>
      <c r="K423">
        <v>220716</v>
      </c>
      <c r="L423" t="s">
        <v>26</v>
      </c>
      <c r="M423" t="s">
        <v>59</v>
      </c>
      <c r="N423">
        <v>189</v>
      </c>
      <c r="O423">
        <v>93</v>
      </c>
      <c r="P423">
        <v>38817194091</v>
      </c>
      <c r="Q423" t="s">
        <v>27</v>
      </c>
      <c r="R423" t="s">
        <v>28</v>
      </c>
    </row>
    <row r="424" spans="1:18" hidden="1" x14ac:dyDescent="0.25">
      <c r="A424">
        <v>423</v>
      </c>
      <c r="B424" t="s">
        <v>60</v>
      </c>
      <c r="C424" t="s">
        <v>373</v>
      </c>
      <c r="D424">
        <v>53</v>
      </c>
      <c r="E424" t="str">
        <f t="shared" si="7"/>
        <v>Senior Adult</v>
      </c>
      <c r="F424" t="s">
        <v>17</v>
      </c>
      <c r="G424" s="1">
        <v>44963</v>
      </c>
      <c r="H424" s="1">
        <v>45095</v>
      </c>
      <c r="I424" s="2">
        <f>_xlfn.DAYS(H424,G424)</f>
        <v>132</v>
      </c>
      <c r="J424" t="s">
        <v>25</v>
      </c>
      <c r="K424">
        <v>413161</v>
      </c>
      <c r="L424" t="s">
        <v>19</v>
      </c>
      <c r="M424" t="s">
        <v>59</v>
      </c>
      <c r="N424">
        <v>173</v>
      </c>
      <c r="O424">
        <v>111</v>
      </c>
      <c r="P424">
        <v>34265477158</v>
      </c>
      <c r="Q424" t="s">
        <v>34</v>
      </c>
      <c r="R424" t="s">
        <v>38</v>
      </c>
    </row>
    <row r="425" spans="1:18" hidden="1" x14ac:dyDescent="0.25">
      <c r="A425">
        <v>424</v>
      </c>
      <c r="B425" t="s">
        <v>71</v>
      </c>
      <c r="C425" t="s">
        <v>156</v>
      </c>
      <c r="D425">
        <v>45</v>
      </c>
      <c r="E425" t="str">
        <f t="shared" si="7"/>
        <v>Middle-Aged Adults</v>
      </c>
      <c r="F425" t="s">
        <v>17</v>
      </c>
      <c r="G425" s="1">
        <v>44980</v>
      </c>
      <c r="H425" s="1">
        <v>45186</v>
      </c>
      <c r="I425" s="2">
        <f>_xlfn.DAYS(G425,H425)</f>
        <v>-206</v>
      </c>
      <c r="J425" t="s">
        <v>18</v>
      </c>
      <c r="K425">
        <v>497748</v>
      </c>
      <c r="L425" t="s">
        <v>19</v>
      </c>
      <c r="M425" t="s">
        <v>82</v>
      </c>
      <c r="N425">
        <v>187</v>
      </c>
      <c r="O425">
        <v>58</v>
      </c>
      <c r="P425">
        <v>33771857756</v>
      </c>
      <c r="Q425" t="s">
        <v>21</v>
      </c>
      <c r="R425" t="s">
        <v>22</v>
      </c>
    </row>
    <row r="426" spans="1:18" x14ac:dyDescent="0.25">
      <c r="A426">
        <v>425</v>
      </c>
      <c r="B426" t="s">
        <v>42</v>
      </c>
      <c r="C426" t="s">
        <v>119</v>
      </c>
      <c r="D426">
        <v>44</v>
      </c>
      <c r="E426" t="str">
        <f t="shared" si="7"/>
        <v>Middle-Aged Adults</v>
      </c>
      <c r="F426" t="s">
        <v>31</v>
      </c>
      <c r="G426" s="1">
        <v>45097</v>
      </c>
      <c r="H426" s="1">
        <v>45241</v>
      </c>
      <c r="I426" s="6">
        <f>_xlfn.DAYS(G426,H426)</f>
        <v>-144</v>
      </c>
      <c r="J426" t="s">
        <v>47</v>
      </c>
      <c r="K426">
        <v>346485</v>
      </c>
      <c r="L426" t="s">
        <v>26</v>
      </c>
      <c r="M426" t="s">
        <v>45</v>
      </c>
      <c r="N426">
        <v>199</v>
      </c>
      <c r="O426">
        <v>75</v>
      </c>
      <c r="P426">
        <v>33400946044</v>
      </c>
      <c r="Q426" t="s">
        <v>68</v>
      </c>
      <c r="R426" t="s">
        <v>41</v>
      </c>
    </row>
    <row r="427" spans="1:18" hidden="1" x14ac:dyDescent="0.25">
      <c r="A427">
        <v>426</v>
      </c>
      <c r="B427" t="s">
        <v>50</v>
      </c>
      <c r="C427" t="s">
        <v>374</v>
      </c>
      <c r="D427">
        <v>66</v>
      </c>
      <c r="E427" t="str">
        <f t="shared" si="7"/>
        <v>Senior Adult</v>
      </c>
      <c r="F427" t="s">
        <v>31</v>
      </c>
      <c r="G427" s="1">
        <v>45032</v>
      </c>
      <c r="H427" s="1">
        <v>45178</v>
      </c>
      <c r="I427" s="2">
        <f>_xlfn.DAYS(H427,G427)</f>
        <v>146</v>
      </c>
      <c r="J427" t="s">
        <v>47</v>
      </c>
      <c r="K427">
        <v>345453</v>
      </c>
      <c r="L427" t="s">
        <v>26</v>
      </c>
      <c r="M427" t="s">
        <v>45</v>
      </c>
      <c r="N427">
        <v>181</v>
      </c>
      <c r="O427">
        <v>85</v>
      </c>
      <c r="P427">
        <v>38872428525</v>
      </c>
      <c r="Q427" t="s">
        <v>34</v>
      </c>
      <c r="R427" t="s">
        <v>38</v>
      </c>
    </row>
    <row r="428" spans="1:18" hidden="1" x14ac:dyDescent="0.25">
      <c r="A428">
        <v>427</v>
      </c>
      <c r="B428" t="s">
        <v>71</v>
      </c>
      <c r="C428" t="s">
        <v>243</v>
      </c>
      <c r="D428">
        <v>74</v>
      </c>
      <c r="E428" t="str">
        <f t="shared" si="7"/>
        <v>Senior Adult</v>
      </c>
      <c r="F428" t="s">
        <v>31</v>
      </c>
      <c r="G428" s="1">
        <v>45098</v>
      </c>
      <c r="H428" s="1">
        <v>45120</v>
      </c>
      <c r="I428" s="2">
        <f>_xlfn.DAYS(H428,G428)</f>
        <v>22</v>
      </c>
      <c r="J428" t="s">
        <v>25</v>
      </c>
      <c r="K428">
        <v>355536</v>
      </c>
      <c r="L428" t="s">
        <v>26</v>
      </c>
      <c r="M428" t="s">
        <v>37</v>
      </c>
      <c r="N428">
        <v>144</v>
      </c>
      <c r="O428">
        <v>50</v>
      </c>
      <c r="P428">
        <v>36572753820</v>
      </c>
      <c r="Q428" t="s">
        <v>34</v>
      </c>
      <c r="R428" t="s">
        <v>38</v>
      </c>
    </row>
    <row r="429" spans="1:18" hidden="1" x14ac:dyDescent="0.25">
      <c r="A429">
        <v>428</v>
      </c>
      <c r="B429" t="s">
        <v>78</v>
      </c>
      <c r="C429" t="s">
        <v>375</v>
      </c>
      <c r="D429">
        <v>77</v>
      </c>
      <c r="E429" t="str">
        <f t="shared" si="7"/>
        <v>Senior Adult</v>
      </c>
      <c r="F429" t="s">
        <v>17</v>
      </c>
      <c r="G429" s="1">
        <v>44963</v>
      </c>
      <c r="H429" s="1">
        <v>45215</v>
      </c>
      <c r="I429" s="2">
        <f>_xlfn.DAYS(G429,H429)</f>
        <v>-252</v>
      </c>
      <c r="J429" t="s">
        <v>44</v>
      </c>
      <c r="K429">
        <v>465729</v>
      </c>
      <c r="L429" t="s">
        <v>26</v>
      </c>
      <c r="M429" t="s">
        <v>59</v>
      </c>
      <c r="N429">
        <v>200</v>
      </c>
      <c r="O429">
        <v>41</v>
      </c>
      <c r="P429">
        <v>33823836167</v>
      </c>
      <c r="Q429" t="s">
        <v>21</v>
      </c>
      <c r="R429" t="s">
        <v>28</v>
      </c>
    </row>
    <row r="430" spans="1:18" x14ac:dyDescent="0.25">
      <c r="A430">
        <v>429</v>
      </c>
      <c r="B430" t="s">
        <v>86</v>
      </c>
      <c r="C430" t="s">
        <v>376</v>
      </c>
      <c r="D430">
        <v>66</v>
      </c>
      <c r="E430" t="str">
        <f t="shared" si="7"/>
        <v>Senior Adult</v>
      </c>
      <c r="F430" t="s">
        <v>31</v>
      </c>
      <c r="G430" s="1">
        <v>45063</v>
      </c>
      <c r="H430" s="1">
        <v>45254</v>
      </c>
      <c r="I430" s="6">
        <f>_xlfn.DAYS(G430,H430)</f>
        <v>-191</v>
      </c>
      <c r="J430" t="s">
        <v>36</v>
      </c>
      <c r="K430">
        <v>167128</v>
      </c>
      <c r="L430" t="s">
        <v>26</v>
      </c>
      <c r="M430" t="s">
        <v>37</v>
      </c>
      <c r="N430">
        <v>162</v>
      </c>
      <c r="O430">
        <v>113</v>
      </c>
      <c r="P430">
        <v>31274530453</v>
      </c>
      <c r="Q430" t="s">
        <v>68</v>
      </c>
      <c r="R430" t="s">
        <v>41</v>
      </c>
    </row>
    <row r="431" spans="1:18" hidden="1" x14ac:dyDescent="0.25">
      <c r="A431">
        <v>430</v>
      </c>
      <c r="B431" t="s">
        <v>29</v>
      </c>
      <c r="C431" t="s">
        <v>377</v>
      </c>
      <c r="D431">
        <v>44</v>
      </c>
      <c r="E431" t="str">
        <f t="shared" si="7"/>
        <v>Middle-Aged Adults</v>
      </c>
      <c r="F431" t="s">
        <v>17</v>
      </c>
      <c r="G431" s="1">
        <v>45000</v>
      </c>
      <c r="H431" s="1">
        <v>45097</v>
      </c>
      <c r="I431" s="2">
        <f>_xlfn.DAYS(G431,H431)</f>
        <v>-97</v>
      </c>
      <c r="J431" t="s">
        <v>36</v>
      </c>
      <c r="K431">
        <v>259375</v>
      </c>
      <c r="L431" t="s">
        <v>19</v>
      </c>
      <c r="M431" t="s">
        <v>62</v>
      </c>
      <c r="N431">
        <v>154</v>
      </c>
      <c r="O431">
        <v>73</v>
      </c>
      <c r="P431">
        <v>39420948471</v>
      </c>
      <c r="Q431" t="s">
        <v>52</v>
      </c>
      <c r="R431" t="s">
        <v>28</v>
      </c>
    </row>
    <row r="432" spans="1:18" hidden="1" x14ac:dyDescent="0.25">
      <c r="A432">
        <v>431</v>
      </c>
      <c r="B432" t="s">
        <v>69</v>
      </c>
      <c r="C432" t="s">
        <v>206</v>
      </c>
      <c r="D432">
        <v>27</v>
      </c>
      <c r="E432" t="str">
        <f t="shared" si="7"/>
        <v>Young Adult</v>
      </c>
      <c r="F432" t="s">
        <v>17</v>
      </c>
      <c r="G432" s="1">
        <v>44990</v>
      </c>
      <c r="H432" s="1">
        <v>45041</v>
      </c>
      <c r="I432" s="2">
        <f>_xlfn.DAYS(H432,G432)</f>
        <v>51</v>
      </c>
      <c r="J432" t="s">
        <v>32</v>
      </c>
      <c r="K432">
        <v>388653</v>
      </c>
      <c r="L432" t="s">
        <v>26</v>
      </c>
      <c r="M432" t="s">
        <v>62</v>
      </c>
      <c r="N432">
        <v>171</v>
      </c>
      <c r="O432">
        <v>63</v>
      </c>
      <c r="P432">
        <v>35457348507</v>
      </c>
      <c r="Q432" t="s">
        <v>34</v>
      </c>
      <c r="R432" t="s">
        <v>38</v>
      </c>
    </row>
    <row r="433" spans="1:18" hidden="1" x14ac:dyDescent="0.25">
      <c r="A433">
        <v>432</v>
      </c>
      <c r="B433" t="s">
        <v>42</v>
      </c>
      <c r="C433" t="s">
        <v>340</v>
      </c>
      <c r="D433">
        <v>64</v>
      </c>
      <c r="E433" t="str">
        <f t="shared" si="7"/>
        <v>Senior Adult</v>
      </c>
      <c r="F433" t="s">
        <v>31</v>
      </c>
      <c r="G433" s="1">
        <v>44941</v>
      </c>
      <c r="H433" s="1">
        <v>45180</v>
      </c>
      <c r="I433" s="2">
        <f>_xlfn.DAYS(H433,G433)</f>
        <v>239</v>
      </c>
      <c r="J433" t="s">
        <v>18</v>
      </c>
      <c r="K433">
        <v>172017</v>
      </c>
      <c r="L433" t="s">
        <v>26</v>
      </c>
      <c r="M433" t="s">
        <v>45</v>
      </c>
      <c r="N433">
        <v>189</v>
      </c>
      <c r="O433">
        <v>79</v>
      </c>
      <c r="P433">
        <v>31818624338</v>
      </c>
      <c r="Q433" t="s">
        <v>34</v>
      </c>
      <c r="R433" t="s">
        <v>38</v>
      </c>
    </row>
    <row r="434" spans="1:18" hidden="1" x14ac:dyDescent="0.25">
      <c r="A434">
        <v>433</v>
      </c>
      <c r="B434" t="s">
        <v>66</v>
      </c>
      <c r="C434" t="s">
        <v>378</v>
      </c>
      <c r="D434">
        <v>14</v>
      </c>
      <c r="E434" t="str">
        <f t="shared" si="7"/>
        <v>Teenager</v>
      </c>
      <c r="F434" t="s">
        <v>31</v>
      </c>
      <c r="G434" s="1">
        <v>44962</v>
      </c>
      <c r="H434" s="1">
        <v>45256</v>
      </c>
      <c r="I434" s="2">
        <f>_xlfn.DAYS(G434,H434)</f>
        <v>-294</v>
      </c>
      <c r="J434" t="s">
        <v>32</v>
      </c>
      <c r="K434">
        <v>68214</v>
      </c>
      <c r="L434" t="s">
        <v>26</v>
      </c>
      <c r="M434" t="s">
        <v>62</v>
      </c>
      <c r="N434">
        <v>177</v>
      </c>
      <c r="O434">
        <v>82</v>
      </c>
      <c r="P434">
        <v>33365292890</v>
      </c>
      <c r="Q434" t="s">
        <v>34</v>
      </c>
      <c r="R434" t="s">
        <v>38</v>
      </c>
    </row>
    <row r="435" spans="1:18" x14ac:dyDescent="0.25">
      <c r="A435">
        <v>434</v>
      </c>
      <c r="B435" t="s">
        <v>71</v>
      </c>
      <c r="C435" t="s">
        <v>379</v>
      </c>
      <c r="D435">
        <v>99</v>
      </c>
      <c r="E435" t="str">
        <f t="shared" si="7"/>
        <v>Senior Adult</v>
      </c>
      <c r="F435" t="s">
        <v>17</v>
      </c>
      <c r="G435" s="1">
        <v>44942</v>
      </c>
      <c r="H435" s="1">
        <v>45028</v>
      </c>
      <c r="I435" s="6">
        <f>_xlfn.DAYS(G435,H435)</f>
        <v>-86</v>
      </c>
      <c r="J435" t="s">
        <v>44</v>
      </c>
      <c r="K435">
        <v>81130</v>
      </c>
      <c r="L435" t="s">
        <v>19</v>
      </c>
      <c r="M435" t="s">
        <v>40</v>
      </c>
      <c r="N435">
        <v>175</v>
      </c>
      <c r="O435">
        <v>69</v>
      </c>
      <c r="P435">
        <v>37037685776</v>
      </c>
      <c r="Q435" t="s">
        <v>68</v>
      </c>
      <c r="R435" t="s">
        <v>41</v>
      </c>
    </row>
    <row r="436" spans="1:18" hidden="1" x14ac:dyDescent="0.25">
      <c r="A436">
        <v>435</v>
      </c>
      <c r="B436" t="s">
        <v>64</v>
      </c>
      <c r="C436" t="s">
        <v>380</v>
      </c>
      <c r="D436">
        <v>88</v>
      </c>
      <c r="E436" t="str">
        <f t="shared" si="7"/>
        <v>Senior Adult</v>
      </c>
      <c r="F436" t="s">
        <v>17</v>
      </c>
      <c r="G436" s="1">
        <v>45071</v>
      </c>
      <c r="H436" s="1">
        <v>45256</v>
      </c>
      <c r="I436" s="2">
        <f>_xlfn.DAYS(G436,H436)</f>
        <v>-185</v>
      </c>
      <c r="J436" t="s">
        <v>47</v>
      </c>
      <c r="K436">
        <v>118941</v>
      </c>
      <c r="L436" t="s">
        <v>19</v>
      </c>
      <c r="M436" t="s">
        <v>45</v>
      </c>
      <c r="N436">
        <v>165</v>
      </c>
      <c r="O436">
        <v>53</v>
      </c>
      <c r="P436">
        <v>35865278348</v>
      </c>
      <c r="Q436" t="s">
        <v>34</v>
      </c>
      <c r="R436" t="s">
        <v>28</v>
      </c>
    </row>
    <row r="437" spans="1:18" hidden="1" x14ac:dyDescent="0.25">
      <c r="A437">
        <v>436</v>
      </c>
      <c r="B437" t="s">
        <v>15</v>
      </c>
      <c r="C437" t="s">
        <v>179</v>
      </c>
      <c r="D437">
        <v>12</v>
      </c>
      <c r="E437" t="str">
        <f t="shared" si="7"/>
        <v>Child</v>
      </c>
      <c r="F437" t="s">
        <v>17</v>
      </c>
      <c r="G437" s="1">
        <v>45027</v>
      </c>
      <c r="H437" s="1">
        <v>45104</v>
      </c>
      <c r="I437" s="2">
        <f>_xlfn.DAYS(G437,H437)</f>
        <v>-77</v>
      </c>
      <c r="J437" t="s">
        <v>44</v>
      </c>
      <c r="K437">
        <v>41896</v>
      </c>
      <c r="L437" t="s">
        <v>26</v>
      </c>
      <c r="M437" t="s">
        <v>33</v>
      </c>
      <c r="N437">
        <v>143</v>
      </c>
      <c r="O437">
        <v>71</v>
      </c>
      <c r="P437">
        <v>34713507267</v>
      </c>
      <c r="Q437" t="s">
        <v>34</v>
      </c>
      <c r="R437" t="s">
        <v>28</v>
      </c>
    </row>
    <row r="438" spans="1:18" hidden="1" x14ac:dyDescent="0.25">
      <c r="A438">
        <v>437</v>
      </c>
      <c r="B438" t="s">
        <v>86</v>
      </c>
      <c r="C438" t="s">
        <v>381</v>
      </c>
      <c r="D438">
        <v>98</v>
      </c>
      <c r="E438" t="str">
        <f t="shared" si="7"/>
        <v>Senior Adult</v>
      </c>
      <c r="F438" t="s">
        <v>17</v>
      </c>
      <c r="G438" s="1">
        <v>44978</v>
      </c>
      <c r="H438" s="1">
        <v>44996</v>
      </c>
      <c r="I438" s="2">
        <f>_xlfn.DAYS(H438,G438)</f>
        <v>18</v>
      </c>
      <c r="J438" t="s">
        <v>18</v>
      </c>
      <c r="K438">
        <v>315986</v>
      </c>
      <c r="L438" t="s">
        <v>19</v>
      </c>
      <c r="M438" t="s">
        <v>40</v>
      </c>
      <c r="N438">
        <v>200</v>
      </c>
      <c r="O438">
        <v>44</v>
      </c>
      <c r="P438">
        <v>39124507714</v>
      </c>
      <c r="Q438" t="s">
        <v>27</v>
      </c>
      <c r="R438" t="s">
        <v>28</v>
      </c>
    </row>
    <row r="439" spans="1:18" x14ac:dyDescent="0.25">
      <c r="A439">
        <v>438</v>
      </c>
      <c r="B439" t="s">
        <v>66</v>
      </c>
      <c r="C439" t="s">
        <v>118</v>
      </c>
      <c r="D439">
        <v>67</v>
      </c>
      <c r="E439" t="str">
        <f t="shared" si="7"/>
        <v>Senior Adult</v>
      </c>
      <c r="F439" t="s">
        <v>17</v>
      </c>
      <c r="G439" s="1">
        <v>45153</v>
      </c>
      <c r="H439" s="1">
        <v>45223</v>
      </c>
      <c r="I439" s="6">
        <f>_xlfn.DAYS(G439,H439)</f>
        <v>-70</v>
      </c>
      <c r="J439" t="s">
        <v>18</v>
      </c>
      <c r="K439">
        <v>454993</v>
      </c>
      <c r="L439" t="s">
        <v>26</v>
      </c>
      <c r="M439" t="s">
        <v>20</v>
      </c>
      <c r="N439">
        <v>160</v>
      </c>
      <c r="O439">
        <v>107</v>
      </c>
      <c r="P439">
        <v>39050908729</v>
      </c>
      <c r="Q439" t="s">
        <v>68</v>
      </c>
      <c r="R439" t="s">
        <v>41</v>
      </c>
    </row>
    <row r="440" spans="1:18" hidden="1" x14ac:dyDescent="0.25">
      <c r="A440">
        <v>439</v>
      </c>
      <c r="B440" t="s">
        <v>78</v>
      </c>
      <c r="C440" t="s">
        <v>24</v>
      </c>
      <c r="D440">
        <v>32</v>
      </c>
      <c r="E440" t="str">
        <f t="shared" si="7"/>
        <v>Middle-Aged Adults</v>
      </c>
      <c r="F440" t="s">
        <v>17</v>
      </c>
      <c r="G440" s="1">
        <v>45031</v>
      </c>
      <c r="H440" s="1">
        <v>45128</v>
      </c>
      <c r="I440" s="2">
        <f>_xlfn.DAYS(G440,H440)</f>
        <v>-97</v>
      </c>
      <c r="J440" t="s">
        <v>44</v>
      </c>
      <c r="K440">
        <v>201411</v>
      </c>
      <c r="L440" t="s">
        <v>19</v>
      </c>
      <c r="M440" t="s">
        <v>33</v>
      </c>
      <c r="N440">
        <v>141</v>
      </c>
      <c r="O440">
        <v>111</v>
      </c>
      <c r="P440">
        <v>32452089706</v>
      </c>
      <c r="Q440" t="s">
        <v>27</v>
      </c>
      <c r="R440" t="s">
        <v>28</v>
      </c>
    </row>
    <row r="441" spans="1:18" x14ac:dyDescent="0.25">
      <c r="A441">
        <v>440</v>
      </c>
      <c r="B441" t="s">
        <v>53</v>
      </c>
      <c r="C441" t="s">
        <v>333</v>
      </c>
      <c r="D441">
        <v>62</v>
      </c>
      <c r="E441" t="str">
        <f t="shared" si="7"/>
        <v>Senior Adult</v>
      </c>
      <c r="F441" t="s">
        <v>31</v>
      </c>
      <c r="G441" s="1">
        <v>45020</v>
      </c>
      <c r="H441" s="1">
        <v>45266</v>
      </c>
      <c r="I441" s="6">
        <f>_xlfn.DAYS(H441,G441)</f>
        <v>246</v>
      </c>
      <c r="J441" t="s">
        <v>25</v>
      </c>
      <c r="K441">
        <v>26620</v>
      </c>
      <c r="L441" t="s">
        <v>26</v>
      </c>
      <c r="M441" t="s">
        <v>62</v>
      </c>
      <c r="N441">
        <v>149</v>
      </c>
      <c r="O441">
        <v>118</v>
      </c>
      <c r="P441">
        <v>38754533712</v>
      </c>
      <c r="Q441" t="s">
        <v>68</v>
      </c>
      <c r="R441" t="s">
        <v>41</v>
      </c>
    </row>
    <row r="442" spans="1:18" x14ac:dyDescent="0.25">
      <c r="A442">
        <v>441</v>
      </c>
      <c r="B442" t="s">
        <v>60</v>
      </c>
      <c r="C442" t="s">
        <v>340</v>
      </c>
      <c r="D442">
        <v>61</v>
      </c>
      <c r="E442" t="str">
        <f t="shared" si="7"/>
        <v>Senior Adult</v>
      </c>
      <c r="F442" t="s">
        <v>17</v>
      </c>
      <c r="G442" s="1">
        <v>45018</v>
      </c>
      <c r="H442" s="1">
        <v>45030</v>
      </c>
      <c r="I442" s="6">
        <f>_xlfn.DAYS(H442,G442)</f>
        <v>12</v>
      </c>
      <c r="J442" t="s">
        <v>44</v>
      </c>
      <c r="K442">
        <v>277676</v>
      </c>
      <c r="L442" t="s">
        <v>26</v>
      </c>
      <c r="M442" t="s">
        <v>45</v>
      </c>
      <c r="N442">
        <v>174</v>
      </c>
      <c r="O442">
        <v>83</v>
      </c>
      <c r="P442">
        <v>39661395334</v>
      </c>
      <c r="Q442" t="s">
        <v>68</v>
      </c>
      <c r="R442" t="s">
        <v>41</v>
      </c>
    </row>
    <row r="443" spans="1:18" x14ac:dyDescent="0.25">
      <c r="A443">
        <v>442</v>
      </c>
      <c r="B443" t="s">
        <v>42</v>
      </c>
      <c r="C443" t="s">
        <v>317</v>
      </c>
      <c r="D443">
        <v>27</v>
      </c>
      <c r="E443" t="str">
        <f t="shared" si="7"/>
        <v>Young Adult</v>
      </c>
      <c r="F443" t="s">
        <v>31</v>
      </c>
      <c r="G443" s="1">
        <v>45150</v>
      </c>
      <c r="H443" s="1">
        <v>45272</v>
      </c>
      <c r="I443" s="6">
        <f>_xlfn.DAYS(H443,G443)</f>
        <v>122</v>
      </c>
      <c r="J443" t="s">
        <v>18</v>
      </c>
      <c r="K443">
        <v>438526</v>
      </c>
      <c r="L443" t="s">
        <v>26</v>
      </c>
      <c r="M443" t="s">
        <v>37</v>
      </c>
      <c r="N443">
        <v>163</v>
      </c>
      <c r="O443">
        <v>95</v>
      </c>
      <c r="P443">
        <v>31657395769</v>
      </c>
      <c r="Q443" t="s">
        <v>68</v>
      </c>
      <c r="R443" t="s">
        <v>41</v>
      </c>
    </row>
    <row r="444" spans="1:18" hidden="1" x14ac:dyDescent="0.25">
      <c r="A444">
        <v>443</v>
      </c>
      <c r="B444" t="s">
        <v>69</v>
      </c>
      <c r="C444" t="s">
        <v>382</v>
      </c>
      <c r="D444">
        <v>51</v>
      </c>
      <c r="E444" t="str">
        <f t="shared" si="7"/>
        <v>Senior Adult</v>
      </c>
      <c r="F444" t="s">
        <v>31</v>
      </c>
      <c r="G444" s="1">
        <v>44971</v>
      </c>
      <c r="H444" s="1">
        <v>45079</v>
      </c>
      <c r="I444" s="2">
        <f>_xlfn.DAYS(G444,H444)</f>
        <v>-108</v>
      </c>
      <c r="J444" t="s">
        <v>36</v>
      </c>
      <c r="K444">
        <v>309925</v>
      </c>
      <c r="L444" t="s">
        <v>19</v>
      </c>
      <c r="M444" t="s">
        <v>33</v>
      </c>
      <c r="N444">
        <v>158</v>
      </c>
      <c r="O444">
        <v>100</v>
      </c>
      <c r="P444">
        <v>36127134184</v>
      </c>
      <c r="Q444" t="s">
        <v>21</v>
      </c>
      <c r="R444" t="s">
        <v>22</v>
      </c>
    </row>
    <row r="445" spans="1:18" hidden="1" x14ac:dyDescent="0.25">
      <c r="A445">
        <v>444</v>
      </c>
      <c r="B445" t="s">
        <v>53</v>
      </c>
      <c r="C445" t="s">
        <v>383</v>
      </c>
      <c r="D445">
        <v>8</v>
      </c>
      <c r="E445" t="str">
        <f t="shared" si="7"/>
        <v>Child</v>
      </c>
      <c r="F445" t="s">
        <v>31</v>
      </c>
      <c r="G445" s="1">
        <v>45039</v>
      </c>
      <c r="H445" s="1">
        <v>45146</v>
      </c>
      <c r="I445" s="2">
        <f>_xlfn.DAYS(G445,H445)</f>
        <v>-107</v>
      </c>
      <c r="J445" t="s">
        <v>32</v>
      </c>
      <c r="K445">
        <v>311211</v>
      </c>
      <c r="L445" t="s">
        <v>26</v>
      </c>
      <c r="M445" t="s">
        <v>59</v>
      </c>
      <c r="N445">
        <v>157</v>
      </c>
      <c r="O445">
        <v>112</v>
      </c>
      <c r="P445">
        <v>34904340303</v>
      </c>
      <c r="Q445" t="s">
        <v>57</v>
      </c>
      <c r="R445" t="s">
        <v>28</v>
      </c>
    </row>
    <row r="446" spans="1:18" hidden="1" x14ac:dyDescent="0.25">
      <c r="A446">
        <v>445</v>
      </c>
      <c r="B446" t="s">
        <v>86</v>
      </c>
      <c r="C446" t="s">
        <v>208</v>
      </c>
      <c r="D446">
        <v>66</v>
      </c>
      <c r="E446" t="str">
        <f t="shared" si="7"/>
        <v>Senior Adult</v>
      </c>
      <c r="F446" t="s">
        <v>31</v>
      </c>
      <c r="G446" s="1">
        <v>45093</v>
      </c>
      <c r="H446" s="1">
        <v>45133</v>
      </c>
      <c r="I446" s="2">
        <f>_xlfn.DAYS(G446,H446)</f>
        <v>-40</v>
      </c>
      <c r="J446" t="s">
        <v>47</v>
      </c>
      <c r="K446">
        <v>283346</v>
      </c>
      <c r="L446" t="s">
        <v>26</v>
      </c>
      <c r="M446" t="s">
        <v>82</v>
      </c>
      <c r="N446">
        <v>171</v>
      </c>
      <c r="O446">
        <v>71</v>
      </c>
      <c r="P446">
        <v>35908436983</v>
      </c>
      <c r="Q446" t="s">
        <v>21</v>
      </c>
      <c r="R446" t="s">
        <v>22</v>
      </c>
    </row>
    <row r="447" spans="1:18" hidden="1" x14ac:dyDescent="0.25">
      <c r="A447">
        <v>446</v>
      </c>
      <c r="B447" t="s">
        <v>42</v>
      </c>
      <c r="C447" t="s">
        <v>49</v>
      </c>
      <c r="D447">
        <v>76</v>
      </c>
      <c r="E447" t="str">
        <f t="shared" si="7"/>
        <v>Senior Adult</v>
      </c>
      <c r="F447" t="s">
        <v>17</v>
      </c>
      <c r="G447" s="1">
        <v>45048</v>
      </c>
      <c r="H447" s="1">
        <v>45086</v>
      </c>
      <c r="I447" s="2">
        <f>_xlfn.DAYS(G447,H447)</f>
        <v>-38</v>
      </c>
      <c r="J447" t="s">
        <v>44</v>
      </c>
      <c r="K447">
        <v>53019</v>
      </c>
      <c r="L447" t="s">
        <v>19</v>
      </c>
      <c r="M447" t="s">
        <v>45</v>
      </c>
      <c r="N447">
        <v>198</v>
      </c>
      <c r="O447">
        <v>56</v>
      </c>
      <c r="P447">
        <v>36658111551</v>
      </c>
      <c r="Q447" t="s">
        <v>21</v>
      </c>
      <c r="R447" t="s">
        <v>22</v>
      </c>
    </row>
    <row r="448" spans="1:18" hidden="1" x14ac:dyDescent="0.25">
      <c r="A448">
        <v>447</v>
      </c>
      <c r="B448" t="s">
        <v>86</v>
      </c>
      <c r="C448" t="s">
        <v>210</v>
      </c>
      <c r="D448">
        <v>71</v>
      </c>
      <c r="E448" t="str">
        <f t="shared" si="7"/>
        <v>Senior Adult</v>
      </c>
      <c r="F448" t="s">
        <v>31</v>
      </c>
      <c r="G448" s="1">
        <v>44993</v>
      </c>
      <c r="H448" s="1">
        <v>45064</v>
      </c>
      <c r="I448" s="2">
        <f>_xlfn.DAYS(H448,G448)</f>
        <v>71</v>
      </c>
      <c r="J448" t="s">
        <v>18</v>
      </c>
      <c r="K448">
        <v>7540</v>
      </c>
      <c r="L448" t="s">
        <v>19</v>
      </c>
      <c r="M448" t="s">
        <v>40</v>
      </c>
      <c r="N448">
        <v>158</v>
      </c>
      <c r="O448">
        <v>116</v>
      </c>
      <c r="P448">
        <v>33233051901</v>
      </c>
      <c r="Q448" t="s">
        <v>34</v>
      </c>
      <c r="R448" t="s">
        <v>38</v>
      </c>
    </row>
    <row r="449" spans="1:18" x14ac:dyDescent="0.25">
      <c r="A449">
        <v>448</v>
      </c>
      <c r="B449" t="s">
        <v>15</v>
      </c>
      <c r="C449" t="s">
        <v>283</v>
      </c>
      <c r="D449">
        <v>24</v>
      </c>
      <c r="E449" t="str">
        <f t="shared" si="7"/>
        <v>Young Adult</v>
      </c>
      <c r="F449" t="s">
        <v>17</v>
      </c>
      <c r="G449" s="1">
        <v>44952</v>
      </c>
      <c r="H449" s="1">
        <v>44963</v>
      </c>
      <c r="I449" s="6">
        <f>_xlfn.DAYS(H449,G449)</f>
        <v>11</v>
      </c>
      <c r="J449" t="s">
        <v>36</v>
      </c>
      <c r="K449">
        <v>88766</v>
      </c>
      <c r="L449" t="s">
        <v>19</v>
      </c>
      <c r="M449" t="s">
        <v>82</v>
      </c>
      <c r="N449">
        <v>178</v>
      </c>
      <c r="O449">
        <v>109</v>
      </c>
      <c r="P449">
        <v>33402499223</v>
      </c>
      <c r="Q449" t="s">
        <v>68</v>
      </c>
      <c r="R449" t="s">
        <v>41</v>
      </c>
    </row>
    <row r="450" spans="1:18" hidden="1" x14ac:dyDescent="0.25">
      <c r="A450">
        <v>449</v>
      </c>
      <c r="B450" t="s">
        <v>15</v>
      </c>
      <c r="C450" t="s">
        <v>314</v>
      </c>
      <c r="D450">
        <v>33</v>
      </c>
      <c r="E450" t="str">
        <f t="shared" ref="E450:E513" si="9">IF(D450&lt;=12,"Child",IF(D450&lt;=18,"Teenager",IF(D450&lt;=30,"Young Adult",IF(D450&lt;=45,"Middle-Aged Adults",IF(D450&gt;45,"Senior Adult")))))</f>
        <v>Middle-Aged Adults</v>
      </c>
      <c r="F450" t="s">
        <v>17</v>
      </c>
      <c r="G450" s="1">
        <v>45224</v>
      </c>
      <c r="H450" s="1">
        <v>45279</v>
      </c>
      <c r="I450" s="2">
        <f>_xlfn.DAYS(G450,H450)</f>
        <v>-55</v>
      </c>
      <c r="J450" t="s">
        <v>44</v>
      </c>
      <c r="K450">
        <v>382346</v>
      </c>
      <c r="L450" t="s">
        <v>26</v>
      </c>
      <c r="M450" t="s">
        <v>20</v>
      </c>
      <c r="N450">
        <v>198</v>
      </c>
      <c r="O450">
        <v>49</v>
      </c>
      <c r="P450">
        <v>32776403368</v>
      </c>
      <c r="Q450" t="s">
        <v>57</v>
      </c>
      <c r="R450" t="s">
        <v>28</v>
      </c>
    </row>
    <row r="451" spans="1:18" hidden="1" x14ac:dyDescent="0.25">
      <c r="A451">
        <v>450</v>
      </c>
      <c r="B451" t="s">
        <v>50</v>
      </c>
      <c r="C451" t="s">
        <v>384</v>
      </c>
      <c r="D451">
        <v>9</v>
      </c>
      <c r="E451" t="str">
        <f t="shared" si="9"/>
        <v>Child</v>
      </c>
      <c r="F451" t="s">
        <v>31</v>
      </c>
      <c r="G451" s="1">
        <v>44931</v>
      </c>
      <c r="H451" s="1">
        <v>45030</v>
      </c>
      <c r="I451" s="2">
        <f>_xlfn.DAYS(H451,G451)</f>
        <v>99</v>
      </c>
      <c r="J451" t="s">
        <v>25</v>
      </c>
      <c r="K451">
        <v>26980</v>
      </c>
      <c r="L451" t="s">
        <v>19</v>
      </c>
      <c r="M451" t="s">
        <v>37</v>
      </c>
      <c r="N451">
        <v>150</v>
      </c>
      <c r="O451">
        <v>77</v>
      </c>
      <c r="P451">
        <v>32056842877</v>
      </c>
      <c r="Q451" t="s">
        <v>21</v>
      </c>
      <c r="R451" t="s">
        <v>22</v>
      </c>
    </row>
    <row r="452" spans="1:18" hidden="1" x14ac:dyDescent="0.25">
      <c r="A452">
        <v>451</v>
      </c>
      <c r="B452" t="s">
        <v>29</v>
      </c>
      <c r="C452" t="s">
        <v>198</v>
      </c>
      <c r="D452">
        <v>7</v>
      </c>
      <c r="E452" t="str">
        <f t="shared" si="9"/>
        <v>Child</v>
      </c>
      <c r="F452" t="s">
        <v>17</v>
      </c>
      <c r="G452" s="1">
        <v>44995</v>
      </c>
      <c r="H452" s="1">
        <v>45088</v>
      </c>
      <c r="I452" s="2">
        <f>_xlfn.DAYS(G452,H452)</f>
        <v>-93</v>
      </c>
      <c r="J452" t="s">
        <v>36</v>
      </c>
      <c r="K452">
        <v>357051</v>
      </c>
      <c r="L452" t="s">
        <v>19</v>
      </c>
      <c r="M452" t="s">
        <v>37</v>
      </c>
      <c r="N452">
        <v>166</v>
      </c>
      <c r="O452">
        <v>96</v>
      </c>
      <c r="P452">
        <v>37914099365</v>
      </c>
      <c r="Q452" t="s">
        <v>34</v>
      </c>
      <c r="R452" t="s">
        <v>38</v>
      </c>
    </row>
    <row r="453" spans="1:18" hidden="1" x14ac:dyDescent="0.25">
      <c r="A453">
        <v>452</v>
      </c>
      <c r="B453" t="s">
        <v>60</v>
      </c>
      <c r="C453" t="s">
        <v>385</v>
      </c>
      <c r="D453">
        <v>58</v>
      </c>
      <c r="E453" t="str">
        <f t="shared" si="9"/>
        <v>Senior Adult</v>
      </c>
      <c r="F453" t="s">
        <v>31</v>
      </c>
      <c r="G453" s="1">
        <v>44979</v>
      </c>
      <c r="H453" s="1">
        <v>45149</v>
      </c>
      <c r="I453" s="2">
        <f>_xlfn.DAYS(G453,H453)</f>
        <v>-170</v>
      </c>
      <c r="J453" t="s">
        <v>18</v>
      </c>
      <c r="K453">
        <v>191021</v>
      </c>
      <c r="L453" t="s">
        <v>26</v>
      </c>
      <c r="M453" t="s">
        <v>40</v>
      </c>
      <c r="N453">
        <v>158</v>
      </c>
      <c r="O453">
        <v>43</v>
      </c>
      <c r="P453">
        <v>31390793468</v>
      </c>
      <c r="Q453" t="s">
        <v>48</v>
      </c>
      <c r="R453" t="s">
        <v>28</v>
      </c>
    </row>
    <row r="454" spans="1:18" hidden="1" x14ac:dyDescent="0.25">
      <c r="A454">
        <v>453</v>
      </c>
      <c r="B454" t="s">
        <v>15</v>
      </c>
      <c r="C454" t="s">
        <v>386</v>
      </c>
      <c r="D454">
        <v>13</v>
      </c>
      <c r="E454" t="str">
        <f t="shared" si="9"/>
        <v>Teenager</v>
      </c>
      <c r="F454" t="s">
        <v>31</v>
      </c>
      <c r="G454" s="1">
        <v>44987</v>
      </c>
      <c r="H454" s="1">
        <v>45037</v>
      </c>
      <c r="I454" s="2">
        <f>_xlfn.DAYS(G454,H454)</f>
        <v>-50</v>
      </c>
      <c r="J454" t="s">
        <v>36</v>
      </c>
      <c r="K454">
        <v>364119</v>
      </c>
      <c r="L454" t="s">
        <v>19</v>
      </c>
      <c r="M454" t="s">
        <v>33</v>
      </c>
      <c r="N454">
        <v>160</v>
      </c>
      <c r="O454">
        <v>64</v>
      </c>
      <c r="P454">
        <v>31651182677</v>
      </c>
      <c r="Q454" t="s">
        <v>34</v>
      </c>
      <c r="R454" t="s">
        <v>38</v>
      </c>
    </row>
    <row r="455" spans="1:18" x14ac:dyDescent="0.25">
      <c r="A455">
        <v>454</v>
      </c>
      <c r="B455" t="s">
        <v>60</v>
      </c>
      <c r="C455" t="s">
        <v>267</v>
      </c>
      <c r="D455">
        <v>4</v>
      </c>
      <c r="E455" t="str">
        <f t="shared" si="9"/>
        <v>Child</v>
      </c>
      <c r="F455" t="s">
        <v>31</v>
      </c>
      <c r="G455" s="1">
        <v>44963</v>
      </c>
      <c r="H455" s="1">
        <v>45242</v>
      </c>
      <c r="I455" s="6">
        <f>_xlfn.DAYS(G455,H455)</f>
        <v>-279</v>
      </c>
      <c r="J455" t="s">
        <v>25</v>
      </c>
      <c r="K455">
        <v>431830</v>
      </c>
      <c r="L455" t="s">
        <v>19</v>
      </c>
      <c r="M455" t="s">
        <v>82</v>
      </c>
      <c r="N455">
        <v>150</v>
      </c>
      <c r="O455">
        <v>55</v>
      </c>
      <c r="P455">
        <v>31116138640</v>
      </c>
      <c r="Q455" t="s">
        <v>68</v>
      </c>
      <c r="R455" t="s">
        <v>41</v>
      </c>
    </row>
    <row r="456" spans="1:18" hidden="1" x14ac:dyDescent="0.25">
      <c r="A456">
        <v>455</v>
      </c>
      <c r="B456" t="s">
        <v>29</v>
      </c>
      <c r="C456" t="s">
        <v>346</v>
      </c>
      <c r="D456">
        <v>63</v>
      </c>
      <c r="E456" t="str">
        <f t="shared" si="9"/>
        <v>Senior Adult</v>
      </c>
      <c r="F456" t="s">
        <v>31</v>
      </c>
      <c r="G456" s="1">
        <v>45105</v>
      </c>
      <c r="H456" s="1">
        <v>45282</v>
      </c>
      <c r="I456" s="2">
        <f>_xlfn.DAYS(H456,G456)</f>
        <v>177</v>
      </c>
      <c r="J456" t="s">
        <v>36</v>
      </c>
      <c r="K456">
        <v>365965</v>
      </c>
      <c r="L456" t="s">
        <v>26</v>
      </c>
      <c r="M456" t="s">
        <v>33</v>
      </c>
      <c r="N456">
        <v>157</v>
      </c>
      <c r="O456">
        <v>104</v>
      </c>
      <c r="P456">
        <v>36227807272</v>
      </c>
      <c r="Q456" t="s">
        <v>34</v>
      </c>
      <c r="R456" t="s">
        <v>38</v>
      </c>
    </row>
    <row r="457" spans="1:18" hidden="1" x14ac:dyDescent="0.25">
      <c r="A457">
        <v>456</v>
      </c>
      <c r="B457" t="s">
        <v>66</v>
      </c>
      <c r="C457" t="s">
        <v>163</v>
      </c>
      <c r="D457">
        <v>52</v>
      </c>
      <c r="E457" t="str">
        <f t="shared" si="9"/>
        <v>Senior Adult</v>
      </c>
      <c r="F457" t="s">
        <v>17</v>
      </c>
      <c r="G457" s="1">
        <v>45013</v>
      </c>
      <c r="H457" s="1">
        <v>45152</v>
      </c>
      <c r="I457" s="2">
        <f>_xlfn.DAYS(G457,H457)</f>
        <v>-139</v>
      </c>
      <c r="J457" t="s">
        <v>32</v>
      </c>
      <c r="K457">
        <v>310035</v>
      </c>
      <c r="L457" t="s">
        <v>26</v>
      </c>
      <c r="M457" t="s">
        <v>37</v>
      </c>
      <c r="N457">
        <v>142</v>
      </c>
      <c r="O457">
        <v>94</v>
      </c>
      <c r="P457">
        <v>31619090519</v>
      </c>
      <c r="Q457" t="s">
        <v>68</v>
      </c>
      <c r="R457" t="s">
        <v>28</v>
      </c>
    </row>
    <row r="458" spans="1:18" x14ac:dyDescent="0.25">
      <c r="A458">
        <v>457</v>
      </c>
      <c r="B458" t="s">
        <v>23</v>
      </c>
      <c r="C458" t="s">
        <v>387</v>
      </c>
      <c r="D458">
        <v>65</v>
      </c>
      <c r="E458" t="str">
        <f t="shared" si="9"/>
        <v>Senior Adult</v>
      </c>
      <c r="F458" t="s">
        <v>17</v>
      </c>
      <c r="G458" s="1">
        <v>44942</v>
      </c>
      <c r="H458" s="1">
        <v>45032</v>
      </c>
      <c r="I458" s="6">
        <f>_xlfn.DAYS(G458,H458)</f>
        <v>-90</v>
      </c>
      <c r="J458" t="s">
        <v>18</v>
      </c>
      <c r="K458">
        <v>102771</v>
      </c>
      <c r="L458" t="s">
        <v>19</v>
      </c>
      <c r="M458" t="s">
        <v>82</v>
      </c>
      <c r="N458">
        <v>140</v>
      </c>
      <c r="O458">
        <v>62</v>
      </c>
      <c r="P458">
        <v>34159561464</v>
      </c>
      <c r="Q458" t="s">
        <v>68</v>
      </c>
      <c r="R458" t="s">
        <v>41</v>
      </c>
    </row>
    <row r="459" spans="1:18" hidden="1" x14ac:dyDescent="0.25">
      <c r="A459">
        <v>458</v>
      </c>
      <c r="B459" t="s">
        <v>88</v>
      </c>
      <c r="C459" t="s">
        <v>46</v>
      </c>
      <c r="D459">
        <v>53</v>
      </c>
      <c r="E459" t="str">
        <f t="shared" si="9"/>
        <v>Senior Adult</v>
      </c>
      <c r="F459" t="s">
        <v>17</v>
      </c>
      <c r="G459" s="1">
        <v>45109</v>
      </c>
      <c r="H459" s="1">
        <v>45141</v>
      </c>
      <c r="I459" s="2">
        <f t="shared" ref="I459:I466" si="10">_xlfn.DAYS(H459,G459)</f>
        <v>32</v>
      </c>
      <c r="J459" t="s">
        <v>47</v>
      </c>
      <c r="K459">
        <v>21475</v>
      </c>
      <c r="L459" t="s">
        <v>19</v>
      </c>
      <c r="M459" t="s">
        <v>82</v>
      </c>
      <c r="N459">
        <v>165</v>
      </c>
      <c r="O459">
        <v>106</v>
      </c>
      <c r="P459">
        <v>32574848320</v>
      </c>
      <c r="Q459" t="s">
        <v>34</v>
      </c>
      <c r="R459" t="s">
        <v>38</v>
      </c>
    </row>
    <row r="460" spans="1:18" hidden="1" x14ac:dyDescent="0.25">
      <c r="A460">
        <v>459</v>
      </c>
      <c r="B460" t="s">
        <v>78</v>
      </c>
      <c r="C460" t="s">
        <v>388</v>
      </c>
      <c r="D460">
        <v>26</v>
      </c>
      <c r="E460" t="str">
        <f t="shared" si="9"/>
        <v>Young Adult</v>
      </c>
      <c r="F460" t="s">
        <v>17</v>
      </c>
      <c r="G460" s="1">
        <v>45116</v>
      </c>
      <c r="H460" s="1">
        <v>45178</v>
      </c>
      <c r="I460" s="2">
        <f t="shared" si="10"/>
        <v>62</v>
      </c>
      <c r="J460" t="s">
        <v>25</v>
      </c>
      <c r="K460">
        <v>155422</v>
      </c>
      <c r="L460" t="s">
        <v>19</v>
      </c>
      <c r="M460" t="s">
        <v>45</v>
      </c>
      <c r="N460">
        <v>160</v>
      </c>
      <c r="O460">
        <v>118</v>
      </c>
      <c r="P460">
        <v>39405575115</v>
      </c>
      <c r="Q460" t="s">
        <v>34</v>
      </c>
      <c r="R460" t="s">
        <v>38</v>
      </c>
    </row>
    <row r="461" spans="1:18" hidden="1" x14ac:dyDescent="0.25">
      <c r="A461">
        <v>460</v>
      </c>
      <c r="B461" t="s">
        <v>23</v>
      </c>
      <c r="C461" t="s">
        <v>389</v>
      </c>
      <c r="D461">
        <v>58</v>
      </c>
      <c r="E461" t="str">
        <f t="shared" si="9"/>
        <v>Senior Adult</v>
      </c>
      <c r="F461" t="s">
        <v>17</v>
      </c>
      <c r="G461" s="1">
        <v>44931</v>
      </c>
      <c r="H461" s="1">
        <v>45278</v>
      </c>
      <c r="I461" s="2">
        <f t="shared" si="10"/>
        <v>347</v>
      </c>
      <c r="J461" t="s">
        <v>18</v>
      </c>
      <c r="K461">
        <v>374265</v>
      </c>
      <c r="L461" t="s">
        <v>19</v>
      </c>
      <c r="M461" t="s">
        <v>33</v>
      </c>
      <c r="N461">
        <v>191</v>
      </c>
      <c r="O461">
        <v>103</v>
      </c>
      <c r="P461">
        <v>37048891459</v>
      </c>
      <c r="Q461" t="s">
        <v>27</v>
      </c>
      <c r="R461" t="s">
        <v>28</v>
      </c>
    </row>
    <row r="462" spans="1:18" hidden="1" x14ac:dyDescent="0.25">
      <c r="A462">
        <v>461</v>
      </c>
      <c r="B462" t="s">
        <v>50</v>
      </c>
      <c r="C462" t="s">
        <v>80</v>
      </c>
      <c r="D462">
        <v>1</v>
      </c>
      <c r="E462" t="str">
        <f t="shared" si="9"/>
        <v>Child</v>
      </c>
      <c r="F462" t="s">
        <v>17</v>
      </c>
      <c r="G462" s="1">
        <v>45100</v>
      </c>
      <c r="H462" s="1">
        <v>45144</v>
      </c>
      <c r="I462" s="2">
        <f t="shared" si="10"/>
        <v>44</v>
      </c>
      <c r="J462" t="s">
        <v>25</v>
      </c>
      <c r="K462">
        <v>184083</v>
      </c>
      <c r="L462" t="s">
        <v>26</v>
      </c>
      <c r="M462" t="s">
        <v>37</v>
      </c>
      <c r="N462">
        <v>179</v>
      </c>
      <c r="O462">
        <v>63</v>
      </c>
      <c r="P462">
        <v>35321570013</v>
      </c>
      <c r="Q462" t="s">
        <v>21</v>
      </c>
      <c r="R462" t="s">
        <v>22</v>
      </c>
    </row>
    <row r="463" spans="1:18" hidden="1" x14ac:dyDescent="0.25">
      <c r="A463">
        <v>462</v>
      </c>
      <c r="B463" t="s">
        <v>60</v>
      </c>
      <c r="C463" t="s">
        <v>390</v>
      </c>
      <c r="D463">
        <v>15</v>
      </c>
      <c r="E463" t="str">
        <f t="shared" si="9"/>
        <v>Teenager</v>
      </c>
      <c r="F463" t="s">
        <v>17</v>
      </c>
      <c r="G463" s="1">
        <v>45119</v>
      </c>
      <c r="H463" s="1">
        <v>45274</v>
      </c>
      <c r="I463" s="2">
        <f t="shared" si="10"/>
        <v>155</v>
      </c>
      <c r="J463" t="s">
        <v>18</v>
      </c>
      <c r="K463">
        <v>205216</v>
      </c>
      <c r="L463" t="s">
        <v>19</v>
      </c>
      <c r="M463" t="s">
        <v>40</v>
      </c>
      <c r="N463">
        <v>157</v>
      </c>
      <c r="O463">
        <v>84</v>
      </c>
      <c r="P463">
        <v>36172512262</v>
      </c>
      <c r="Q463" t="s">
        <v>21</v>
      </c>
      <c r="R463" t="s">
        <v>28</v>
      </c>
    </row>
    <row r="464" spans="1:18" hidden="1" x14ac:dyDescent="0.25">
      <c r="A464">
        <v>463</v>
      </c>
      <c r="B464" t="s">
        <v>50</v>
      </c>
      <c r="C464" t="s">
        <v>152</v>
      </c>
      <c r="D464">
        <v>72</v>
      </c>
      <c r="E464" t="str">
        <f t="shared" si="9"/>
        <v>Senior Adult</v>
      </c>
      <c r="F464" t="s">
        <v>31</v>
      </c>
      <c r="G464" s="1">
        <v>45057</v>
      </c>
      <c r="H464" s="1">
        <v>45269</v>
      </c>
      <c r="I464" s="2">
        <f t="shared" si="10"/>
        <v>212</v>
      </c>
      <c r="J464" t="s">
        <v>47</v>
      </c>
      <c r="K464">
        <v>109468</v>
      </c>
      <c r="L464" t="s">
        <v>26</v>
      </c>
      <c r="M464" t="s">
        <v>33</v>
      </c>
      <c r="N464">
        <v>168</v>
      </c>
      <c r="O464">
        <v>112</v>
      </c>
      <c r="P464">
        <v>37520345061</v>
      </c>
      <c r="Q464" t="s">
        <v>34</v>
      </c>
      <c r="R464" t="s">
        <v>38</v>
      </c>
    </row>
    <row r="465" spans="1:18" hidden="1" x14ac:dyDescent="0.25">
      <c r="A465">
        <v>464</v>
      </c>
      <c r="B465" t="s">
        <v>69</v>
      </c>
      <c r="C465" t="s">
        <v>157</v>
      </c>
      <c r="D465">
        <v>66</v>
      </c>
      <c r="E465" t="str">
        <f t="shared" si="9"/>
        <v>Senior Adult</v>
      </c>
      <c r="F465" t="s">
        <v>17</v>
      </c>
      <c r="G465" s="1">
        <v>44968</v>
      </c>
      <c r="H465" s="1">
        <v>45237</v>
      </c>
      <c r="I465" s="2">
        <f t="shared" si="10"/>
        <v>269</v>
      </c>
      <c r="J465" t="s">
        <v>36</v>
      </c>
      <c r="K465">
        <v>318810</v>
      </c>
      <c r="L465" t="s">
        <v>26</v>
      </c>
      <c r="M465" t="s">
        <v>33</v>
      </c>
      <c r="N465">
        <v>153</v>
      </c>
      <c r="O465">
        <v>113</v>
      </c>
      <c r="P465">
        <v>37993946676</v>
      </c>
      <c r="Q465" t="s">
        <v>68</v>
      </c>
      <c r="R465" t="s">
        <v>28</v>
      </c>
    </row>
    <row r="466" spans="1:18" hidden="1" x14ac:dyDescent="0.25">
      <c r="A466">
        <v>465</v>
      </c>
      <c r="B466" t="s">
        <v>50</v>
      </c>
      <c r="C466" t="s">
        <v>70</v>
      </c>
      <c r="D466">
        <v>57</v>
      </c>
      <c r="E466" t="str">
        <f t="shared" si="9"/>
        <v>Senior Adult</v>
      </c>
      <c r="F466" t="s">
        <v>31</v>
      </c>
      <c r="G466" s="1">
        <v>45200</v>
      </c>
      <c r="H466" s="1">
        <v>45282</v>
      </c>
      <c r="I466" s="2">
        <f t="shared" si="10"/>
        <v>82</v>
      </c>
      <c r="J466" t="s">
        <v>25</v>
      </c>
      <c r="K466">
        <v>162806</v>
      </c>
      <c r="L466" t="s">
        <v>19</v>
      </c>
      <c r="M466" t="s">
        <v>45</v>
      </c>
      <c r="N466">
        <v>197</v>
      </c>
      <c r="O466">
        <v>86</v>
      </c>
      <c r="P466">
        <v>38675608553</v>
      </c>
      <c r="Q466" t="s">
        <v>48</v>
      </c>
      <c r="R466" t="s">
        <v>28</v>
      </c>
    </row>
    <row r="467" spans="1:18" hidden="1" x14ac:dyDescent="0.25">
      <c r="A467">
        <v>466</v>
      </c>
      <c r="B467" t="s">
        <v>15</v>
      </c>
      <c r="C467" t="s">
        <v>309</v>
      </c>
      <c r="D467">
        <v>22</v>
      </c>
      <c r="E467" t="str">
        <f t="shared" si="9"/>
        <v>Young Adult</v>
      </c>
      <c r="F467" t="s">
        <v>31</v>
      </c>
      <c r="G467" s="1">
        <v>45139</v>
      </c>
      <c r="H467" s="1">
        <v>45236</v>
      </c>
      <c r="I467" s="2">
        <f>_xlfn.DAYS(G467,H467)</f>
        <v>-97</v>
      </c>
      <c r="J467" t="s">
        <v>18</v>
      </c>
      <c r="K467">
        <v>47146</v>
      </c>
      <c r="L467" t="s">
        <v>26</v>
      </c>
      <c r="M467" t="s">
        <v>33</v>
      </c>
      <c r="N467">
        <v>175</v>
      </c>
      <c r="O467">
        <v>111</v>
      </c>
      <c r="P467">
        <v>32872149925</v>
      </c>
      <c r="Q467" t="s">
        <v>52</v>
      </c>
      <c r="R467" t="s">
        <v>28</v>
      </c>
    </row>
    <row r="468" spans="1:18" hidden="1" x14ac:dyDescent="0.25">
      <c r="A468">
        <v>467</v>
      </c>
      <c r="B468" t="s">
        <v>15</v>
      </c>
      <c r="C468" t="s">
        <v>391</v>
      </c>
      <c r="D468">
        <v>57</v>
      </c>
      <c r="E468" t="str">
        <f t="shared" si="9"/>
        <v>Senior Adult</v>
      </c>
      <c r="F468" t="s">
        <v>17</v>
      </c>
      <c r="G468" s="1">
        <v>45007</v>
      </c>
      <c r="H468" s="1">
        <v>45081</v>
      </c>
      <c r="I468" s="2">
        <f>_xlfn.DAYS(G468,H468)</f>
        <v>-74</v>
      </c>
      <c r="J468" t="s">
        <v>36</v>
      </c>
      <c r="K468">
        <v>277072</v>
      </c>
      <c r="L468" t="s">
        <v>26</v>
      </c>
      <c r="M468" t="s">
        <v>82</v>
      </c>
      <c r="N468">
        <v>160</v>
      </c>
      <c r="O468">
        <v>120</v>
      </c>
      <c r="P468">
        <v>39549742021</v>
      </c>
      <c r="Q468" t="s">
        <v>34</v>
      </c>
      <c r="R468" t="s">
        <v>38</v>
      </c>
    </row>
    <row r="469" spans="1:18" hidden="1" x14ac:dyDescent="0.25">
      <c r="A469">
        <v>468</v>
      </c>
      <c r="B469" t="s">
        <v>69</v>
      </c>
      <c r="C469" t="s">
        <v>392</v>
      </c>
      <c r="D469">
        <v>81</v>
      </c>
      <c r="E469" t="str">
        <f t="shared" si="9"/>
        <v>Senior Adult</v>
      </c>
      <c r="F469" t="s">
        <v>31</v>
      </c>
      <c r="G469" s="1">
        <v>45033</v>
      </c>
      <c r="H469" s="1">
        <v>45255</v>
      </c>
      <c r="I469" s="2">
        <f>_xlfn.DAYS(H469,G469)</f>
        <v>222</v>
      </c>
      <c r="J469" t="s">
        <v>18</v>
      </c>
      <c r="K469">
        <v>123417</v>
      </c>
      <c r="L469" t="s">
        <v>26</v>
      </c>
      <c r="M469" t="s">
        <v>40</v>
      </c>
      <c r="N469">
        <v>165</v>
      </c>
      <c r="O469">
        <v>79</v>
      </c>
      <c r="P469">
        <v>36912640830</v>
      </c>
      <c r="Q469" t="s">
        <v>21</v>
      </c>
      <c r="R469" t="s">
        <v>22</v>
      </c>
    </row>
    <row r="470" spans="1:18" hidden="1" x14ac:dyDescent="0.25">
      <c r="A470">
        <v>469</v>
      </c>
      <c r="B470" t="s">
        <v>69</v>
      </c>
      <c r="C470" t="s">
        <v>393</v>
      </c>
      <c r="D470">
        <v>98</v>
      </c>
      <c r="E470" t="str">
        <f t="shared" si="9"/>
        <v>Senior Adult</v>
      </c>
      <c r="F470" t="s">
        <v>31</v>
      </c>
      <c r="G470" s="1">
        <v>44954</v>
      </c>
      <c r="H470" s="1">
        <v>44959</v>
      </c>
      <c r="I470" s="2">
        <f>_xlfn.DAYS(G470,H470)</f>
        <v>-5</v>
      </c>
      <c r="J470" t="s">
        <v>47</v>
      </c>
      <c r="K470">
        <v>397437</v>
      </c>
      <c r="L470" t="s">
        <v>26</v>
      </c>
      <c r="M470" t="s">
        <v>20</v>
      </c>
      <c r="N470">
        <v>192</v>
      </c>
      <c r="O470">
        <v>100</v>
      </c>
      <c r="P470">
        <v>31331018541</v>
      </c>
      <c r="Q470" t="s">
        <v>57</v>
      </c>
      <c r="R470" t="s">
        <v>28</v>
      </c>
    </row>
    <row r="471" spans="1:18" x14ac:dyDescent="0.25">
      <c r="A471">
        <v>470</v>
      </c>
      <c r="B471" t="s">
        <v>60</v>
      </c>
      <c r="C471" t="s">
        <v>198</v>
      </c>
      <c r="D471">
        <v>51</v>
      </c>
      <c r="E471" t="str">
        <f t="shared" si="9"/>
        <v>Senior Adult</v>
      </c>
      <c r="F471" t="s">
        <v>31</v>
      </c>
      <c r="G471" s="1">
        <v>45009</v>
      </c>
      <c r="H471" s="1">
        <v>45207</v>
      </c>
      <c r="I471" s="6">
        <f>_xlfn.DAYS(G471,H471)</f>
        <v>-198</v>
      </c>
      <c r="J471" t="s">
        <v>18</v>
      </c>
      <c r="K471">
        <v>453716</v>
      </c>
      <c r="L471" t="s">
        <v>26</v>
      </c>
      <c r="M471" t="s">
        <v>82</v>
      </c>
      <c r="N471">
        <v>195</v>
      </c>
      <c r="O471">
        <v>120</v>
      </c>
      <c r="P471">
        <v>38961079683</v>
      </c>
      <c r="Q471" t="s">
        <v>68</v>
      </c>
      <c r="R471" t="s">
        <v>41</v>
      </c>
    </row>
    <row r="472" spans="1:18" hidden="1" x14ac:dyDescent="0.25">
      <c r="A472">
        <v>471</v>
      </c>
      <c r="B472" t="s">
        <v>29</v>
      </c>
      <c r="C472" t="s">
        <v>394</v>
      </c>
      <c r="D472">
        <v>72</v>
      </c>
      <c r="E472" t="str">
        <f t="shared" si="9"/>
        <v>Senior Adult</v>
      </c>
      <c r="F472" t="s">
        <v>17</v>
      </c>
      <c r="G472" s="1">
        <v>45049</v>
      </c>
      <c r="H472" s="1">
        <v>45127</v>
      </c>
      <c r="I472" s="2">
        <f>_xlfn.DAYS(H472,G472)</f>
        <v>78</v>
      </c>
      <c r="J472" t="s">
        <v>47</v>
      </c>
      <c r="K472">
        <v>285095</v>
      </c>
      <c r="L472" t="s">
        <v>26</v>
      </c>
      <c r="M472" t="s">
        <v>33</v>
      </c>
      <c r="N472">
        <v>141</v>
      </c>
      <c r="O472">
        <v>77</v>
      </c>
      <c r="P472">
        <v>39327560553</v>
      </c>
      <c r="Q472" t="s">
        <v>52</v>
      </c>
      <c r="R472" t="s">
        <v>28</v>
      </c>
    </row>
    <row r="473" spans="1:18" x14ac:dyDescent="0.25">
      <c r="A473">
        <v>472</v>
      </c>
      <c r="B473" t="s">
        <v>29</v>
      </c>
      <c r="C473" t="s">
        <v>199</v>
      </c>
      <c r="D473">
        <v>22</v>
      </c>
      <c r="E473" t="str">
        <f t="shared" si="9"/>
        <v>Young Adult</v>
      </c>
      <c r="F473" t="s">
        <v>17</v>
      </c>
      <c r="G473" s="1">
        <v>44968</v>
      </c>
      <c r="H473" s="1">
        <v>45079</v>
      </c>
      <c r="I473" s="6">
        <f>_xlfn.DAYS(H473,G473)</f>
        <v>111</v>
      </c>
      <c r="J473" t="s">
        <v>25</v>
      </c>
      <c r="K473">
        <v>439573</v>
      </c>
      <c r="L473" t="s">
        <v>19</v>
      </c>
      <c r="M473" t="s">
        <v>82</v>
      </c>
      <c r="N473">
        <v>147</v>
      </c>
      <c r="O473">
        <v>80</v>
      </c>
      <c r="P473">
        <v>36156991156</v>
      </c>
      <c r="Q473" t="s">
        <v>68</v>
      </c>
      <c r="R473" t="s">
        <v>41</v>
      </c>
    </row>
    <row r="474" spans="1:18" hidden="1" x14ac:dyDescent="0.25">
      <c r="A474">
        <v>473</v>
      </c>
      <c r="B474" t="s">
        <v>64</v>
      </c>
      <c r="C474" t="s">
        <v>110</v>
      </c>
      <c r="D474">
        <v>41</v>
      </c>
      <c r="E474" t="str">
        <f t="shared" si="9"/>
        <v>Middle-Aged Adults</v>
      </c>
      <c r="F474" t="s">
        <v>31</v>
      </c>
      <c r="G474" s="1">
        <v>44994</v>
      </c>
      <c r="H474" s="1">
        <v>45217</v>
      </c>
      <c r="I474" s="2">
        <f>_xlfn.DAYS(H474,G474)</f>
        <v>223</v>
      </c>
      <c r="J474" t="s">
        <v>36</v>
      </c>
      <c r="K474">
        <v>180540</v>
      </c>
      <c r="L474" t="s">
        <v>26</v>
      </c>
      <c r="M474" t="s">
        <v>33</v>
      </c>
      <c r="N474">
        <v>170</v>
      </c>
      <c r="O474">
        <v>74</v>
      </c>
      <c r="P474">
        <v>32390740699</v>
      </c>
      <c r="Q474" t="s">
        <v>34</v>
      </c>
      <c r="R474" t="s">
        <v>38</v>
      </c>
    </row>
    <row r="475" spans="1:18" x14ac:dyDescent="0.25">
      <c r="A475">
        <v>474</v>
      </c>
      <c r="B475" t="s">
        <v>15</v>
      </c>
      <c r="C475" t="s">
        <v>395</v>
      </c>
      <c r="D475">
        <v>48</v>
      </c>
      <c r="E475" t="str">
        <f t="shared" si="9"/>
        <v>Senior Adult</v>
      </c>
      <c r="F475" t="s">
        <v>31</v>
      </c>
      <c r="G475" s="1">
        <v>45038</v>
      </c>
      <c r="H475" s="1">
        <v>45160</v>
      </c>
      <c r="I475" s="6">
        <f>_xlfn.DAYS(G475,H475)</f>
        <v>-122</v>
      </c>
      <c r="J475" t="s">
        <v>47</v>
      </c>
      <c r="K475">
        <v>197829</v>
      </c>
      <c r="L475" t="s">
        <v>19</v>
      </c>
      <c r="M475" t="s">
        <v>59</v>
      </c>
      <c r="N475">
        <v>167</v>
      </c>
      <c r="O475">
        <v>91</v>
      </c>
      <c r="P475">
        <v>35877591486</v>
      </c>
      <c r="Q475" t="s">
        <v>68</v>
      </c>
      <c r="R475" t="s">
        <v>41</v>
      </c>
    </row>
    <row r="476" spans="1:18" x14ac:dyDescent="0.25">
      <c r="A476">
        <v>475</v>
      </c>
      <c r="B476" t="s">
        <v>50</v>
      </c>
      <c r="C476" t="s">
        <v>313</v>
      </c>
      <c r="D476">
        <v>38</v>
      </c>
      <c r="E476" t="str">
        <f t="shared" si="9"/>
        <v>Middle-Aged Adults</v>
      </c>
      <c r="F476" t="s">
        <v>17</v>
      </c>
      <c r="G476" s="1">
        <v>45209</v>
      </c>
      <c r="H476" s="1">
        <v>45253</v>
      </c>
      <c r="I476" s="6">
        <f>_xlfn.DAYS(H476,G476)</f>
        <v>44</v>
      </c>
      <c r="J476" t="s">
        <v>32</v>
      </c>
      <c r="K476">
        <v>95652</v>
      </c>
      <c r="L476" t="s">
        <v>26</v>
      </c>
      <c r="M476" t="s">
        <v>20</v>
      </c>
      <c r="N476">
        <v>152</v>
      </c>
      <c r="O476">
        <v>55</v>
      </c>
      <c r="P476">
        <v>32900440356</v>
      </c>
      <c r="Q476" t="s">
        <v>68</v>
      </c>
      <c r="R476" t="s">
        <v>41</v>
      </c>
    </row>
    <row r="477" spans="1:18" hidden="1" x14ac:dyDescent="0.25">
      <c r="A477">
        <v>476</v>
      </c>
      <c r="B477" t="s">
        <v>50</v>
      </c>
      <c r="C477" t="s">
        <v>190</v>
      </c>
      <c r="D477">
        <v>48</v>
      </c>
      <c r="E477" t="str">
        <f t="shared" si="9"/>
        <v>Senior Adult</v>
      </c>
      <c r="F477" t="s">
        <v>17</v>
      </c>
      <c r="G477" s="1">
        <v>44950</v>
      </c>
      <c r="H477" s="1">
        <v>45071</v>
      </c>
      <c r="I477" s="2">
        <f>_xlfn.DAYS(G477,H477)</f>
        <v>-121</v>
      </c>
      <c r="J477" t="s">
        <v>32</v>
      </c>
      <c r="K477">
        <v>443633</v>
      </c>
      <c r="L477" t="s">
        <v>19</v>
      </c>
      <c r="M477" t="s">
        <v>40</v>
      </c>
      <c r="N477">
        <v>143</v>
      </c>
      <c r="O477">
        <v>94</v>
      </c>
      <c r="P477">
        <v>35987779801</v>
      </c>
      <c r="Q477" t="s">
        <v>34</v>
      </c>
      <c r="R477" t="s">
        <v>38</v>
      </c>
    </row>
    <row r="478" spans="1:18" hidden="1" x14ac:dyDescent="0.25">
      <c r="A478">
        <v>477</v>
      </c>
      <c r="B478" t="s">
        <v>71</v>
      </c>
      <c r="C478" t="s">
        <v>226</v>
      </c>
      <c r="D478">
        <v>53</v>
      </c>
      <c r="E478" t="str">
        <f t="shared" si="9"/>
        <v>Senior Adult</v>
      </c>
      <c r="F478" t="s">
        <v>17</v>
      </c>
      <c r="G478" s="1">
        <v>44941</v>
      </c>
      <c r="H478" s="1">
        <v>45231</v>
      </c>
      <c r="I478" s="2">
        <f>_xlfn.DAYS(H478,G478)</f>
        <v>290</v>
      </c>
      <c r="J478" t="s">
        <v>18</v>
      </c>
      <c r="K478">
        <v>241116</v>
      </c>
      <c r="L478" t="s">
        <v>26</v>
      </c>
      <c r="M478" t="s">
        <v>82</v>
      </c>
      <c r="N478">
        <v>165</v>
      </c>
      <c r="O478">
        <v>81</v>
      </c>
      <c r="P478">
        <v>36179238187</v>
      </c>
      <c r="Q478" t="s">
        <v>21</v>
      </c>
      <c r="R478" t="s">
        <v>22</v>
      </c>
    </row>
    <row r="479" spans="1:18" hidden="1" x14ac:dyDescent="0.25">
      <c r="A479">
        <v>478</v>
      </c>
      <c r="B479" t="s">
        <v>55</v>
      </c>
      <c r="C479" t="s">
        <v>195</v>
      </c>
      <c r="D479">
        <v>86</v>
      </c>
      <c r="E479" t="str">
        <f t="shared" si="9"/>
        <v>Senior Adult</v>
      </c>
      <c r="F479" t="s">
        <v>17</v>
      </c>
      <c r="G479" s="1">
        <v>44929</v>
      </c>
      <c r="H479" s="1">
        <v>45000</v>
      </c>
      <c r="I479" s="2">
        <f>_xlfn.DAYS(G479,H479)</f>
        <v>-71</v>
      </c>
      <c r="J479" t="s">
        <v>25</v>
      </c>
      <c r="K479">
        <v>232314</v>
      </c>
      <c r="L479" t="s">
        <v>26</v>
      </c>
      <c r="M479" t="s">
        <v>62</v>
      </c>
      <c r="N479">
        <v>173</v>
      </c>
      <c r="O479">
        <v>44</v>
      </c>
      <c r="P479">
        <v>39343543525</v>
      </c>
      <c r="Q479" t="s">
        <v>21</v>
      </c>
      <c r="R479" t="s">
        <v>22</v>
      </c>
    </row>
    <row r="480" spans="1:18" x14ac:dyDescent="0.25">
      <c r="A480">
        <v>479</v>
      </c>
      <c r="B480" t="s">
        <v>15</v>
      </c>
      <c r="C480" t="s">
        <v>228</v>
      </c>
      <c r="D480">
        <v>38</v>
      </c>
      <c r="E480" t="str">
        <f t="shared" si="9"/>
        <v>Middle-Aged Adults</v>
      </c>
      <c r="F480" t="s">
        <v>31</v>
      </c>
      <c r="G480" s="1">
        <v>45140</v>
      </c>
      <c r="H480" s="1">
        <v>45246</v>
      </c>
      <c r="I480" s="6">
        <f>_xlfn.DAYS(H480,G480)</f>
        <v>106</v>
      </c>
      <c r="J480" t="s">
        <v>47</v>
      </c>
      <c r="K480">
        <v>70020</v>
      </c>
      <c r="L480" t="s">
        <v>26</v>
      </c>
      <c r="M480" t="s">
        <v>45</v>
      </c>
      <c r="N480">
        <v>194</v>
      </c>
      <c r="O480">
        <v>46</v>
      </c>
      <c r="P480">
        <v>39438049986</v>
      </c>
      <c r="Q480" t="s">
        <v>68</v>
      </c>
      <c r="R480" t="s">
        <v>41</v>
      </c>
    </row>
    <row r="481" spans="1:18" x14ac:dyDescent="0.25">
      <c r="A481">
        <v>480</v>
      </c>
      <c r="B481" t="s">
        <v>50</v>
      </c>
      <c r="C481" t="s">
        <v>396</v>
      </c>
      <c r="D481">
        <v>82</v>
      </c>
      <c r="E481" t="str">
        <f t="shared" si="9"/>
        <v>Senior Adult</v>
      </c>
      <c r="F481" t="s">
        <v>31</v>
      </c>
      <c r="G481" s="1">
        <v>45052</v>
      </c>
      <c r="H481" s="1">
        <v>45163</v>
      </c>
      <c r="I481" s="6">
        <f>_xlfn.DAYS(G481,H481)</f>
        <v>-111</v>
      </c>
      <c r="J481" t="s">
        <v>32</v>
      </c>
      <c r="K481">
        <v>342779</v>
      </c>
      <c r="L481" t="s">
        <v>26</v>
      </c>
      <c r="M481" t="s">
        <v>37</v>
      </c>
      <c r="N481">
        <v>169</v>
      </c>
      <c r="O481">
        <v>97</v>
      </c>
      <c r="P481">
        <v>37662517968</v>
      </c>
      <c r="Q481" t="s">
        <v>68</v>
      </c>
      <c r="R481" t="s">
        <v>41</v>
      </c>
    </row>
    <row r="482" spans="1:18" hidden="1" x14ac:dyDescent="0.25">
      <c r="A482">
        <v>481</v>
      </c>
      <c r="B482" t="s">
        <v>64</v>
      </c>
      <c r="C482" t="s">
        <v>141</v>
      </c>
      <c r="D482">
        <v>72</v>
      </c>
      <c r="E482" t="str">
        <f t="shared" si="9"/>
        <v>Senior Adult</v>
      </c>
      <c r="F482" t="s">
        <v>31</v>
      </c>
      <c r="G482" s="1">
        <v>44999</v>
      </c>
      <c r="H482" s="1">
        <v>45041</v>
      </c>
      <c r="I482" s="2">
        <f>_xlfn.DAYS(H482,G482)</f>
        <v>42</v>
      </c>
      <c r="J482" t="s">
        <v>25</v>
      </c>
      <c r="K482">
        <v>216884</v>
      </c>
      <c r="L482" t="s">
        <v>19</v>
      </c>
      <c r="M482" t="s">
        <v>45</v>
      </c>
      <c r="N482">
        <v>195</v>
      </c>
      <c r="O482">
        <v>111</v>
      </c>
      <c r="P482">
        <v>37577319975</v>
      </c>
      <c r="Q482" t="s">
        <v>21</v>
      </c>
      <c r="R482" t="s">
        <v>22</v>
      </c>
    </row>
    <row r="483" spans="1:18" hidden="1" x14ac:dyDescent="0.25">
      <c r="A483">
        <v>482</v>
      </c>
      <c r="B483" t="s">
        <v>66</v>
      </c>
      <c r="C483" t="s">
        <v>397</v>
      </c>
      <c r="D483">
        <v>68</v>
      </c>
      <c r="E483" t="str">
        <f t="shared" si="9"/>
        <v>Senior Adult</v>
      </c>
      <c r="F483" t="s">
        <v>17</v>
      </c>
      <c r="G483" s="1">
        <v>45063</v>
      </c>
      <c r="H483" s="1">
        <v>45187</v>
      </c>
      <c r="I483" s="2">
        <f>_xlfn.DAYS(H483,G483)</f>
        <v>124</v>
      </c>
      <c r="J483" t="s">
        <v>18</v>
      </c>
      <c r="K483">
        <v>486154</v>
      </c>
      <c r="L483" t="s">
        <v>19</v>
      </c>
      <c r="M483" t="s">
        <v>45</v>
      </c>
      <c r="N483">
        <v>199</v>
      </c>
      <c r="O483">
        <v>118</v>
      </c>
      <c r="P483">
        <v>37756556180</v>
      </c>
      <c r="Q483" t="s">
        <v>52</v>
      </c>
      <c r="R483" t="s">
        <v>28</v>
      </c>
    </row>
    <row r="484" spans="1:18" hidden="1" x14ac:dyDescent="0.25">
      <c r="A484">
        <v>483</v>
      </c>
      <c r="B484" t="s">
        <v>88</v>
      </c>
      <c r="C484" t="s">
        <v>392</v>
      </c>
      <c r="D484">
        <v>23</v>
      </c>
      <c r="E484" t="str">
        <f t="shared" si="9"/>
        <v>Young Adult</v>
      </c>
      <c r="F484" t="s">
        <v>31</v>
      </c>
      <c r="G484" s="1">
        <v>45189</v>
      </c>
      <c r="H484" s="1">
        <v>45216</v>
      </c>
      <c r="I484" s="2">
        <f>_xlfn.DAYS(H484,G484)</f>
        <v>27</v>
      </c>
      <c r="J484" t="s">
        <v>25</v>
      </c>
      <c r="K484">
        <v>340581</v>
      </c>
      <c r="L484" t="s">
        <v>26</v>
      </c>
      <c r="M484" t="s">
        <v>33</v>
      </c>
      <c r="N484">
        <v>149</v>
      </c>
      <c r="O484">
        <v>61</v>
      </c>
      <c r="P484">
        <v>33906602218</v>
      </c>
      <c r="Q484" t="s">
        <v>34</v>
      </c>
      <c r="R484" t="s">
        <v>38</v>
      </c>
    </row>
    <row r="485" spans="1:18" hidden="1" x14ac:dyDescent="0.25">
      <c r="A485">
        <v>484</v>
      </c>
      <c r="B485" t="s">
        <v>23</v>
      </c>
      <c r="C485" t="s">
        <v>398</v>
      </c>
      <c r="D485">
        <v>45</v>
      </c>
      <c r="E485" t="str">
        <f t="shared" si="9"/>
        <v>Middle-Aged Adults</v>
      </c>
      <c r="F485" t="s">
        <v>17</v>
      </c>
      <c r="G485" s="1">
        <v>45139</v>
      </c>
      <c r="H485" s="1">
        <v>45161</v>
      </c>
      <c r="I485" s="2">
        <f>_xlfn.DAYS(H485,G485)</f>
        <v>22</v>
      </c>
      <c r="J485" t="s">
        <v>32</v>
      </c>
      <c r="K485">
        <v>310334</v>
      </c>
      <c r="L485" t="s">
        <v>26</v>
      </c>
      <c r="M485" t="s">
        <v>40</v>
      </c>
      <c r="N485">
        <v>144</v>
      </c>
      <c r="O485">
        <v>45</v>
      </c>
      <c r="P485">
        <v>38090268994</v>
      </c>
      <c r="Q485" t="s">
        <v>21</v>
      </c>
      <c r="R485" t="s">
        <v>22</v>
      </c>
    </row>
    <row r="486" spans="1:18" hidden="1" x14ac:dyDescent="0.25">
      <c r="A486">
        <v>485</v>
      </c>
      <c r="B486" t="s">
        <v>69</v>
      </c>
      <c r="C486" t="s">
        <v>235</v>
      </c>
      <c r="D486">
        <v>2</v>
      </c>
      <c r="E486" t="str">
        <f t="shared" si="9"/>
        <v>Child</v>
      </c>
      <c r="F486" t="s">
        <v>17</v>
      </c>
      <c r="G486" s="1">
        <v>44928</v>
      </c>
      <c r="H486" s="1">
        <v>44976</v>
      </c>
      <c r="I486" s="2">
        <f>_xlfn.DAYS(G486,H486)</f>
        <v>-48</v>
      </c>
      <c r="J486" t="s">
        <v>18</v>
      </c>
      <c r="K486">
        <v>192807</v>
      </c>
      <c r="L486" t="s">
        <v>26</v>
      </c>
      <c r="M486" t="s">
        <v>37</v>
      </c>
      <c r="N486">
        <v>184</v>
      </c>
      <c r="O486">
        <v>67</v>
      </c>
      <c r="P486">
        <v>38735830996</v>
      </c>
      <c r="Q486" t="s">
        <v>27</v>
      </c>
      <c r="R486" t="s">
        <v>28</v>
      </c>
    </row>
    <row r="487" spans="1:18" hidden="1" x14ac:dyDescent="0.25">
      <c r="A487">
        <v>486</v>
      </c>
      <c r="B487" t="s">
        <v>42</v>
      </c>
      <c r="C487" t="s">
        <v>399</v>
      </c>
      <c r="D487">
        <v>90</v>
      </c>
      <c r="E487" t="str">
        <f t="shared" si="9"/>
        <v>Senior Adult</v>
      </c>
      <c r="F487" t="s">
        <v>17</v>
      </c>
      <c r="G487" s="1">
        <v>45026</v>
      </c>
      <c r="H487" s="1">
        <v>45087</v>
      </c>
      <c r="I487" s="2">
        <f>_xlfn.DAYS(G487,H487)</f>
        <v>-61</v>
      </c>
      <c r="J487" t="s">
        <v>25</v>
      </c>
      <c r="K487">
        <v>443024</v>
      </c>
      <c r="L487" t="s">
        <v>19</v>
      </c>
      <c r="M487" t="s">
        <v>82</v>
      </c>
      <c r="N487">
        <v>153</v>
      </c>
      <c r="O487">
        <v>92</v>
      </c>
      <c r="P487">
        <v>34321037630</v>
      </c>
      <c r="Q487" t="s">
        <v>52</v>
      </c>
      <c r="R487" t="s">
        <v>28</v>
      </c>
    </row>
    <row r="488" spans="1:18" hidden="1" x14ac:dyDescent="0.25">
      <c r="A488">
        <v>487</v>
      </c>
      <c r="B488" t="s">
        <v>50</v>
      </c>
      <c r="C488" t="s">
        <v>400</v>
      </c>
      <c r="D488">
        <v>99</v>
      </c>
      <c r="E488" t="str">
        <f t="shared" si="9"/>
        <v>Senior Adult</v>
      </c>
      <c r="F488" t="s">
        <v>17</v>
      </c>
      <c r="G488" s="1">
        <v>45093</v>
      </c>
      <c r="H488" s="1">
        <v>45218</v>
      </c>
      <c r="I488" s="2">
        <f>_xlfn.DAYS(G488,H488)</f>
        <v>-125</v>
      </c>
      <c r="J488" t="s">
        <v>47</v>
      </c>
      <c r="K488">
        <v>236719</v>
      </c>
      <c r="L488" t="s">
        <v>26</v>
      </c>
      <c r="M488" t="s">
        <v>45</v>
      </c>
      <c r="N488">
        <v>162</v>
      </c>
      <c r="O488">
        <v>117</v>
      </c>
      <c r="P488">
        <v>33157259787</v>
      </c>
      <c r="Q488" t="s">
        <v>34</v>
      </c>
      <c r="R488" t="s">
        <v>38</v>
      </c>
    </row>
    <row r="489" spans="1:18" x14ac:dyDescent="0.25">
      <c r="A489">
        <v>488</v>
      </c>
      <c r="B489" t="s">
        <v>53</v>
      </c>
      <c r="C489" t="s">
        <v>300</v>
      </c>
      <c r="D489">
        <v>62</v>
      </c>
      <c r="E489" t="str">
        <f t="shared" si="9"/>
        <v>Senior Adult</v>
      </c>
      <c r="F489" t="s">
        <v>17</v>
      </c>
      <c r="G489" s="1">
        <v>44951</v>
      </c>
      <c r="H489" s="1">
        <v>45051</v>
      </c>
      <c r="I489" s="6">
        <f>_xlfn.DAYS(H489,G489)</f>
        <v>100</v>
      </c>
      <c r="J489" t="s">
        <v>18</v>
      </c>
      <c r="K489">
        <v>414216</v>
      </c>
      <c r="L489" t="s">
        <v>19</v>
      </c>
      <c r="M489" t="s">
        <v>62</v>
      </c>
      <c r="N489">
        <v>184</v>
      </c>
      <c r="O489">
        <v>69</v>
      </c>
      <c r="P489">
        <v>38174646009</v>
      </c>
      <c r="Q489" t="s">
        <v>68</v>
      </c>
      <c r="R489" t="s">
        <v>41</v>
      </c>
    </row>
    <row r="490" spans="1:18" hidden="1" x14ac:dyDescent="0.25">
      <c r="A490">
        <v>489</v>
      </c>
      <c r="B490" t="s">
        <v>66</v>
      </c>
      <c r="C490" t="s">
        <v>189</v>
      </c>
      <c r="D490">
        <v>26</v>
      </c>
      <c r="E490" t="str">
        <f t="shared" si="9"/>
        <v>Young Adult</v>
      </c>
      <c r="F490" t="s">
        <v>17</v>
      </c>
      <c r="G490" s="1">
        <v>45037</v>
      </c>
      <c r="H490" s="1">
        <v>45267</v>
      </c>
      <c r="I490" s="2">
        <f>_xlfn.DAYS(G490,H490)</f>
        <v>-230</v>
      </c>
      <c r="J490" t="s">
        <v>47</v>
      </c>
      <c r="K490">
        <v>341391</v>
      </c>
      <c r="L490" t="s">
        <v>26</v>
      </c>
      <c r="M490" t="s">
        <v>45</v>
      </c>
      <c r="N490">
        <v>198</v>
      </c>
      <c r="O490">
        <v>119</v>
      </c>
      <c r="P490">
        <v>35648823638</v>
      </c>
      <c r="Q490" t="s">
        <v>27</v>
      </c>
      <c r="R490" t="s">
        <v>28</v>
      </c>
    </row>
    <row r="491" spans="1:18" hidden="1" x14ac:dyDescent="0.25">
      <c r="A491">
        <v>490</v>
      </c>
      <c r="B491" t="s">
        <v>64</v>
      </c>
      <c r="C491" t="s">
        <v>401</v>
      </c>
      <c r="D491">
        <v>2</v>
      </c>
      <c r="E491" t="str">
        <f t="shared" si="9"/>
        <v>Child</v>
      </c>
      <c r="F491" t="s">
        <v>31</v>
      </c>
      <c r="G491" s="1">
        <v>45221</v>
      </c>
      <c r="H491" s="1">
        <v>45246</v>
      </c>
      <c r="I491" s="2">
        <f>_xlfn.DAYS(G491,H491)</f>
        <v>-25</v>
      </c>
      <c r="J491" t="s">
        <v>47</v>
      </c>
      <c r="K491">
        <v>361840</v>
      </c>
      <c r="L491" t="s">
        <v>26</v>
      </c>
      <c r="M491" t="s">
        <v>45</v>
      </c>
      <c r="N491">
        <v>147</v>
      </c>
      <c r="O491">
        <v>116</v>
      </c>
      <c r="P491">
        <v>38947002052</v>
      </c>
      <c r="Q491" t="s">
        <v>68</v>
      </c>
      <c r="R491" t="s">
        <v>28</v>
      </c>
    </row>
    <row r="492" spans="1:18" hidden="1" x14ac:dyDescent="0.25">
      <c r="A492">
        <v>491</v>
      </c>
      <c r="B492" t="s">
        <v>71</v>
      </c>
      <c r="C492" t="s">
        <v>402</v>
      </c>
      <c r="D492">
        <v>59</v>
      </c>
      <c r="E492" t="str">
        <f t="shared" si="9"/>
        <v>Senior Adult</v>
      </c>
      <c r="F492" t="s">
        <v>31</v>
      </c>
      <c r="G492" s="1">
        <v>45043</v>
      </c>
      <c r="H492" s="1">
        <v>45275</v>
      </c>
      <c r="I492" s="2">
        <f>_xlfn.DAYS(G492,H492)</f>
        <v>-232</v>
      </c>
      <c r="J492" t="s">
        <v>36</v>
      </c>
      <c r="K492">
        <v>309658</v>
      </c>
      <c r="L492" t="s">
        <v>19</v>
      </c>
      <c r="M492" t="s">
        <v>33</v>
      </c>
      <c r="N492">
        <v>169</v>
      </c>
      <c r="O492">
        <v>56</v>
      </c>
      <c r="P492">
        <v>36604913850</v>
      </c>
      <c r="Q492" t="s">
        <v>34</v>
      </c>
      <c r="R492" t="s">
        <v>38</v>
      </c>
    </row>
    <row r="493" spans="1:18" x14ac:dyDescent="0.25">
      <c r="A493">
        <v>492</v>
      </c>
      <c r="B493" t="s">
        <v>15</v>
      </c>
      <c r="C493" t="s">
        <v>403</v>
      </c>
      <c r="D493">
        <v>65</v>
      </c>
      <c r="E493" t="str">
        <f t="shared" si="9"/>
        <v>Senior Adult</v>
      </c>
      <c r="F493" t="s">
        <v>17</v>
      </c>
      <c r="G493" s="1">
        <v>45170</v>
      </c>
      <c r="H493" s="1">
        <v>45216</v>
      </c>
      <c r="I493" s="6">
        <f>_xlfn.DAYS(H493,G493)</f>
        <v>46</v>
      </c>
      <c r="J493" t="s">
        <v>36</v>
      </c>
      <c r="K493">
        <v>180139</v>
      </c>
      <c r="L493" t="s">
        <v>19</v>
      </c>
      <c r="M493" t="s">
        <v>59</v>
      </c>
      <c r="N493">
        <v>168</v>
      </c>
      <c r="O493">
        <v>111</v>
      </c>
      <c r="P493">
        <v>35751822050</v>
      </c>
      <c r="Q493" t="s">
        <v>68</v>
      </c>
      <c r="R493" t="s">
        <v>41</v>
      </c>
    </row>
    <row r="494" spans="1:18" hidden="1" x14ac:dyDescent="0.25">
      <c r="A494">
        <v>493</v>
      </c>
      <c r="B494" t="s">
        <v>69</v>
      </c>
      <c r="C494" t="s">
        <v>404</v>
      </c>
      <c r="D494">
        <v>27</v>
      </c>
      <c r="E494" t="str">
        <f t="shared" si="9"/>
        <v>Young Adult</v>
      </c>
      <c r="F494" t="s">
        <v>31</v>
      </c>
      <c r="G494" s="1">
        <v>45059</v>
      </c>
      <c r="H494" s="1">
        <v>45134</v>
      </c>
      <c r="I494" s="2">
        <f>_xlfn.DAYS(H494,G494)</f>
        <v>75</v>
      </c>
      <c r="J494" t="s">
        <v>47</v>
      </c>
      <c r="K494">
        <v>266670</v>
      </c>
      <c r="L494" t="s">
        <v>19</v>
      </c>
      <c r="M494" t="s">
        <v>62</v>
      </c>
      <c r="N494">
        <v>153</v>
      </c>
      <c r="O494">
        <v>89</v>
      </c>
      <c r="P494">
        <v>39247194732</v>
      </c>
      <c r="Q494" t="s">
        <v>21</v>
      </c>
      <c r="R494" t="s">
        <v>22</v>
      </c>
    </row>
    <row r="495" spans="1:18" hidden="1" x14ac:dyDescent="0.25">
      <c r="A495">
        <v>494</v>
      </c>
      <c r="B495" t="s">
        <v>78</v>
      </c>
      <c r="C495" t="s">
        <v>401</v>
      </c>
      <c r="D495">
        <v>69</v>
      </c>
      <c r="E495" t="str">
        <f t="shared" si="9"/>
        <v>Senior Adult</v>
      </c>
      <c r="F495" t="s">
        <v>31</v>
      </c>
      <c r="G495" s="1">
        <v>45056</v>
      </c>
      <c r="H495" s="1">
        <v>45092</v>
      </c>
      <c r="I495" s="2">
        <f>_xlfn.DAYS(G495,H495)</f>
        <v>-36</v>
      </c>
      <c r="J495" t="s">
        <v>36</v>
      </c>
      <c r="K495">
        <v>128644</v>
      </c>
      <c r="L495" t="s">
        <v>19</v>
      </c>
      <c r="M495" t="s">
        <v>37</v>
      </c>
      <c r="N495">
        <v>179</v>
      </c>
      <c r="O495">
        <v>99</v>
      </c>
      <c r="P495">
        <v>34055990662</v>
      </c>
      <c r="Q495" t="s">
        <v>68</v>
      </c>
      <c r="R495" t="s">
        <v>28</v>
      </c>
    </row>
    <row r="496" spans="1:18" hidden="1" x14ac:dyDescent="0.25">
      <c r="A496">
        <v>495</v>
      </c>
      <c r="B496" t="s">
        <v>78</v>
      </c>
      <c r="C496" t="s">
        <v>405</v>
      </c>
      <c r="D496">
        <v>68</v>
      </c>
      <c r="E496" t="str">
        <f t="shared" si="9"/>
        <v>Senior Adult</v>
      </c>
      <c r="F496" t="s">
        <v>31</v>
      </c>
      <c r="G496" s="1">
        <v>44953</v>
      </c>
      <c r="H496" s="1">
        <v>45069</v>
      </c>
      <c r="I496" s="2">
        <f>_xlfn.DAYS(G496,H496)</f>
        <v>-116</v>
      </c>
      <c r="J496" t="s">
        <v>25</v>
      </c>
      <c r="K496">
        <v>91596</v>
      </c>
      <c r="L496" t="s">
        <v>19</v>
      </c>
      <c r="M496" t="s">
        <v>59</v>
      </c>
      <c r="N496">
        <v>175</v>
      </c>
      <c r="O496">
        <v>96</v>
      </c>
      <c r="P496">
        <v>35756264224</v>
      </c>
      <c r="Q496" t="s">
        <v>21</v>
      </c>
      <c r="R496" t="s">
        <v>22</v>
      </c>
    </row>
    <row r="497" spans="1:18" hidden="1" x14ac:dyDescent="0.25">
      <c r="A497">
        <v>496</v>
      </c>
      <c r="B497" t="s">
        <v>53</v>
      </c>
      <c r="C497" t="s">
        <v>406</v>
      </c>
      <c r="D497">
        <v>90</v>
      </c>
      <c r="E497" t="str">
        <f t="shared" si="9"/>
        <v>Senior Adult</v>
      </c>
      <c r="F497" t="s">
        <v>17</v>
      </c>
      <c r="G497" s="1">
        <v>44942</v>
      </c>
      <c r="H497" s="1">
        <v>44951</v>
      </c>
      <c r="I497" s="2">
        <f>_xlfn.DAYS(G497,H497)</f>
        <v>-9</v>
      </c>
      <c r="J497" t="s">
        <v>25</v>
      </c>
      <c r="K497">
        <v>65982</v>
      </c>
      <c r="L497" t="s">
        <v>26</v>
      </c>
      <c r="M497" t="s">
        <v>82</v>
      </c>
      <c r="N497">
        <v>181</v>
      </c>
      <c r="O497">
        <v>76</v>
      </c>
      <c r="P497">
        <v>34265419145</v>
      </c>
      <c r="Q497" t="s">
        <v>34</v>
      </c>
      <c r="R497" t="s">
        <v>38</v>
      </c>
    </row>
    <row r="498" spans="1:18" hidden="1" x14ac:dyDescent="0.25">
      <c r="A498">
        <v>497</v>
      </c>
      <c r="B498" t="s">
        <v>60</v>
      </c>
      <c r="C498" t="s">
        <v>144</v>
      </c>
      <c r="D498">
        <v>60</v>
      </c>
      <c r="E498" t="str">
        <f t="shared" si="9"/>
        <v>Senior Adult</v>
      </c>
      <c r="F498" t="s">
        <v>31</v>
      </c>
      <c r="G498" s="1">
        <v>45008</v>
      </c>
      <c r="H498" s="1">
        <v>45236</v>
      </c>
      <c r="I498" s="2">
        <f>_xlfn.DAYS(H498,G498)</f>
        <v>228</v>
      </c>
      <c r="J498" t="s">
        <v>18</v>
      </c>
      <c r="K498">
        <v>460183</v>
      </c>
      <c r="L498" t="s">
        <v>26</v>
      </c>
      <c r="M498" t="s">
        <v>40</v>
      </c>
      <c r="N498">
        <v>155</v>
      </c>
      <c r="O498">
        <v>113</v>
      </c>
      <c r="P498">
        <v>31172132852</v>
      </c>
      <c r="Q498" t="s">
        <v>63</v>
      </c>
      <c r="R498" t="s">
        <v>28</v>
      </c>
    </row>
    <row r="499" spans="1:18" x14ac:dyDescent="0.25">
      <c r="A499">
        <v>498</v>
      </c>
      <c r="B499" t="s">
        <v>42</v>
      </c>
      <c r="C499" t="s">
        <v>407</v>
      </c>
      <c r="D499">
        <v>10</v>
      </c>
      <c r="E499" t="str">
        <f t="shared" si="9"/>
        <v>Child</v>
      </c>
      <c r="F499" t="s">
        <v>31</v>
      </c>
      <c r="G499" s="1">
        <v>45141</v>
      </c>
      <c r="H499" s="1">
        <v>45158</v>
      </c>
      <c r="I499" s="6">
        <f>_xlfn.DAYS(H499,G499)</f>
        <v>17</v>
      </c>
      <c r="J499" t="s">
        <v>36</v>
      </c>
      <c r="K499">
        <v>110923</v>
      </c>
      <c r="L499" t="s">
        <v>19</v>
      </c>
      <c r="M499" t="s">
        <v>62</v>
      </c>
      <c r="N499">
        <v>141</v>
      </c>
      <c r="O499">
        <v>55</v>
      </c>
      <c r="P499">
        <v>33792529560</v>
      </c>
      <c r="Q499" t="s">
        <v>68</v>
      </c>
      <c r="R499" t="s">
        <v>41</v>
      </c>
    </row>
    <row r="500" spans="1:18" hidden="1" x14ac:dyDescent="0.25">
      <c r="A500">
        <v>499</v>
      </c>
      <c r="B500" t="s">
        <v>15</v>
      </c>
      <c r="C500" t="s">
        <v>275</v>
      </c>
      <c r="D500">
        <v>17</v>
      </c>
      <c r="E500" t="str">
        <f t="shared" si="9"/>
        <v>Teenager</v>
      </c>
      <c r="F500" t="s">
        <v>17</v>
      </c>
      <c r="G500" s="1">
        <v>45123</v>
      </c>
      <c r="H500" s="1">
        <v>45189</v>
      </c>
      <c r="I500" s="2">
        <f>_xlfn.DAYS(H500,G500)</f>
        <v>66</v>
      </c>
      <c r="J500" t="s">
        <v>36</v>
      </c>
      <c r="K500">
        <v>448529</v>
      </c>
      <c r="L500" t="s">
        <v>26</v>
      </c>
      <c r="M500" t="s">
        <v>40</v>
      </c>
      <c r="N500">
        <v>154</v>
      </c>
      <c r="O500">
        <v>110</v>
      </c>
      <c r="P500">
        <v>32894150104</v>
      </c>
      <c r="Q500" t="s">
        <v>21</v>
      </c>
      <c r="R500" t="s">
        <v>22</v>
      </c>
    </row>
    <row r="501" spans="1:18" hidden="1" x14ac:dyDescent="0.25">
      <c r="A501">
        <v>500</v>
      </c>
      <c r="B501" t="s">
        <v>86</v>
      </c>
      <c r="C501" t="s">
        <v>142</v>
      </c>
      <c r="D501">
        <v>96</v>
      </c>
      <c r="E501" t="str">
        <f t="shared" si="9"/>
        <v>Senior Adult</v>
      </c>
      <c r="F501" t="s">
        <v>17</v>
      </c>
      <c r="G501" s="1">
        <v>44934</v>
      </c>
      <c r="H501" s="1">
        <v>45194</v>
      </c>
      <c r="I501" s="2">
        <f>_xlfn.DAYS(H501,G501)</f>
        <v>260</v>
      </c>
      <c r="J501" t="s">
        <v>47</v>
      </c>
      <c r="K501">
        <v>309100</v>
      </c>
      <c r="L501" t="s">
        <v>26</v>
      </c>
      <c r="M501" t="s">
        <v>20</v>
      </c>
      <c r="N501">
        <v>167</v>
      </c>
      <c r="O501">
        <v>86</v>
      </c>
      <c r="P501">
        <v>38953576983</v>
      </c>
      <c r="Q501" t="s">
        <v>27</v>
      </c>
      <c r="R501" t="s">
        <v>28</v>
      </c>
    </row>
    <row r="502" spans="1:18" hidden="1" x14ac:dyDescent="0.25">
      <c r="A502">
        <v>501</v>
      </c>
      <c r="B502" t="s">
        <v>86</v>
      </c>
      <c r="C502" t="s">
        <v>408</v>
      </c>
      <c r="D502">
        <v>39</v>
      </c>
      <c r="E502" t="str">
        <f t="shared" si="9"/>
        <v>Middle-Aged Adults</v>
      </c>
      <c r="F502" t="s">
        <v>31</v>
      </c>
      <c r="G502" s="1">
        <v>45050</v>
      </c>
      <c r="H502" s="1">
        <v>45269</v>
      </c>
      <c r="I502" s="2">
        <f>_xlfn.DAYS(G502,H502)</f>
        <v>-219</v>
      </c>
      <c r="J502" t="s">
        <v>47</v>
      </c>
      <c r="K502">
        <v>384256</v>
      </c>
      <c r="L502" t="s">
        <v>19</v>
      </c>
      <c r="M502" t="s">
        <v>45</v>
      </c>
      <c r="N502">
        <v>169</v>
      </c>
      <c r="O502">
        <v>87</v>
      </c>
      <c r="P502">
        <v>34942108247</v>
      </c>
      <c r="Q502" t="s">
        <v>34</v>
      </c>
      <c r="R502" t="s">
        <v>38</v>
      </c>
    </row>
    <row r="503" spans="1:18" hidden="1" x14ac:dyDescent="0.25">
      <c r="A503">
        <v>502</v>
      </c>
      <c r="B503" t="s">
        <v>53</v>
      </c>
      <c r="C503" t="s">
        <v>194</v>
      </c>
      <c r="D503">
        <v>55</v>
      </c>
      <c r="E503" t="str">
        <f t="shared" si="9"/>
        <v>Senior Adult</v>
      </c>
      <c r="F503" t="s">
        <v>17</v>
      </c>
      <c r="G503" s="1">
        <v>45004</v>
      </c>
      <c r="H503" s="1">
        <v>45202</v>
      </c>
      <c r="I503" s="2">
        <f>_xlfn.DAYS(G503,H503)</f>
        <v>-198</v>
      </c>
      <c r="J503" t="s">
        <v>44</v>
      </c>
      <c r="K503">
        <v>228006</v>
      </c>
      <c r="L503" t="s">
        <v>19</v>
      </c>
      <c r="M503" t="s">
        <v>45</v>
      </c>
      <c r="N503">
        <v>148</v>
      </c>
      <c r="O503">
        <v>69</v>
      </c>
      <c r="P503">
        <v>37123811660</v>
      </c>
      <c r="Q503" t="s">
        <v>48</v>
      </c>
      <c r="R503" t="s">
        <v>28</v>
      </c>
    </row>
    <row r="504" spans="1:18" hidden="1" x14ac:dyDescent="0.25">
      <c r="A504">
        <v>503</v>
      </c>
      <c r="B504" t="s">
        <v>23</v>
      </c>
      <c r="C504" t="s">
        <v>347</v>
      </c>
      <c r="D504">
        <v>10</v>
      </c>
      <c r="E504" t="str">
        <f t="shared" si="9"/>
        <v>Child</v>
      </c>
      <c r="F504" t="s">
        <v>31</v>
      </c>
      <c r="G504" s="1">
        <v>44965</v>
      </c>
      <c r="H504" s="1">
        <v>45113</v>
      </c>
      <c r="I504" s="2">
        <f>_xlfn.DAYS(G504,H504)</f>
        <v>-148</v>
      </c>
      <c r="J504" t="s">
        <v>44</v>
      </c>
      <c r="K504">
        <v>245836</v>
      </c>
      <c r="L504" t="s">
        <v>19</v>
      </c>
      <c r="M504" t="s">
        <v>40</v>
      </c>
      <c r="N504">
        <v>145</v>
      </c>
      <c r="O504">
        <v>110</v>
      </c>
      <c r="P504">
        <v>32772851657</v>
      </c>
      <c r="Q504" t="s">
        <v>21</v>
      </c>
      <c r="R504" t="s">
        <v>22</v>
      </c>
    </row>
    <row r="505" spans="1:18" hidden="1" x14ac:dyDescent="0.25">
      <c r="A505">
        <v>504</v>
      </c>
      <c r="B505" t="s">
        <v>64</v>
      </c>
      <c r="C505" t="s">
        <v>409</v>
      </c>
      <c r="D505">
        <v>11</v>
      </c>
      <c r="E505" t="str">
        <f t="shared" si="9"/>
        <v>Child</v>
      </c>
      <c r="F505" t="s">
        <v>17</v>
      </c>
      <c r="G505" s="1">
        <v>45186</v>
      </c>
      <c r="H505" s="1">
        <v>45220</v>
      </c>
      <c r="I505" s="2">
        <f>_xlfn.DAYS(H505,G505)</f>
        <v>34</v>
      </c>
      <c r="J505" t="s">
        <v>44</v>
      </c>
      <c r="K505">
        <v>289549</v>
      </c>
      <c r="L505" t="s">
        <v>26</v>
      </c>
      <c r="M505" t="s">
        <v>82</v>
      </c>
      <c r="N505">
        <v>154</v>
      </c>
      <c r="O505">
        <v>62</v>
      </c>
      <c r="P505">
        <v>36005932636</v>
      </c>
      <c r="Q505" t="s">
        <v>34</v>
      </c>
      <c r="R505" t="s">
        <v>38</v>
      </c>
    </row>
    <row r="506" spans="1:18" x14ac:dyDescent="0.25">
      <c r="A506">
        <v>505</v>
      </c>
      <c r="B506" t="s">
        <v>66</v>
      </c>
      <c r="C506" t="s">
        <v>108</v>
      </c>
      <c r="D506">
        <v>79</v>
      </c>
      <c r="E506" t="str">
        <f t="shared" si="9"/>
        <v>Senior Adult</v>
      </c>
      <c r="F506" t="s">
        <v>31</v>
      </c>
      <c r="G506" s="1">
        <v>44997</v>
      </c>
      <c r="H506" s="1">
        <v>45200</v>
      </c>
      <c r="I506" s="6">
        <f>_xlfn.DAYS(G506,H506)</f>
        <v>-203</v>
      </c>
      <c r="J506" t="s">
        <v>36</v>
      </c>
      <c r="K506">
        <v>497773</v>
      </c>
      <c r="L506" t="s">
        <v>19</v>
      </c>
      <c r="M506" t="s">
        <v>40</v>
      </c>
      <c r="N506">
        <v>186</v>
      </c>
      <c r="O506">
        <v>61</v>
      </c>
      <c r="P506">
        <v>37879209051</v>
      </c>
      <c r="Q506" t="s">
        <v>68</v>
      </c>
      <c r="R506" t="s">
        <v>41</v>
      </c>
    </row>
    <row r="507" spans="1:18" hidden="1" x14ac:dyDescent="0.25">
      <c r="A507">
        <v>506</v>
      </c>
      <c r="B507" t="s">
        <v>69</v>
      </c>
      <c r="C507" t="s">
        <v>410</v>
      </c>
      <c r="D507">
        <v>36</v>
      </c>
      <c r="E507" t="str">
        <f t="shared" si="9"/>
        <v>Middle-Aged Adults</v>
      </c>
      <c r="F507" t="s">
        <v>17</v>
      </c>
      <c r="G507" s="1">
        <v>45090</v>
      </c>
      <c r="H507" s="1">
        <v>45202</v>
      </c>
      <c r="I507" s="2">
        <f>_xlfn.DAYS(H507,G507)</f>
        <v>112</v>
      </c>
      <c r="J507" t="s">
        <v>18</v>
      </c>
      <c r="K507">
        <v>28125</v>
      </c>
      <c r="L507" t="s">
        <v>26</v>
      </c>
      <c r="M507" t="s">
        <v>37</v>
      </c>
      <c r="N507">
        <v>149</v>
      </c>
      <c r="O507">
        <v>55</v>
      </c>
      <c r="P507">
        <v>35467695277</v>
      </c>
      <c r="Q507" t="s">
        <v>21</v>
      </c>
      <c r="R507" t="s">
        <v>22</v>
      </c>
    </row>
    <row r="508" spans="1:18" hidden="1" x14ac:dyDescent="0.25">
      <c r="A508">
        <v>507</v>
      </c>
      <c r="B508" t="s">
        <v>55</v>
      </c>
      <c r="C508" t="s">
        <v>411</v>
      </c>
      <c r="D508">
        <v>42</v>
      </c>
      <c r="E508" t="str">
        <f t="shared" si="9"/>
        <v>Middle-Aged Adults</v>
      </c>
      <c r="F508" t="s">
        <v>17</v>
      </c>
      <c r="G508" s="1">
        <v>44949</v>
      </c>
      <c r="H508" s="1">
        <v>44997</v>
      </c>
      <c r="I508" s="2">
        <f>_xlfn.DAYS(H508,G508)</f>
        <v>48</v>
      </c>
      <c r="J508" t="s">
        <v>44</v>
      </c>
      <c r="K508">
        <v>204859</v>
      </c>
      <c r="L508" t="s">
        <v>19</v>
      </c>
      <c r="M508" t="s">
        <v>45</v>
      </c>
      <c r="N508">
        <v>140</v>
      </c>
      <c r="O508">
        <v>79</v>
      </c>
      <c r="P508">
        <v>34940509213</v>
      </c>
      <c r="Q508" t="s">
        <v>34</v>
      </c>
      <c r="R508" t="s">
        <v>38</v>
      </c>
    </row>
    <row r="509" spans="1:18" hidden="1" x14ac:dyDescent="0.25">
      <c r="A509">
        <v>508</v>
      </c>
      <c r="B509" t="s">
        <v>29</v>
      </c>
      <c r="C509" t="s">
        <v>301</v>
      </c>
      <c r="D509">
        <v>5</v>
      </c>
      <c r="E509" t="str">
        <f t="shared" si="9"/>
        <v>Child</v>
      </c>
      <c r="F509" t="s">
        <v>17</v>
      </c>
      <c r="G509" s="1">
        <v>44930</v>
      </c>
      <c r="H509" s="1">
        <v>44988</v>
      </c>
      <c r="I509" s="2">
        <f>_xlfn.DAYS(G509,H509)</f>
        <v>-58</v>
      </c>
      <c r="J509" t="s">
        <v>36</v>
      </c>
      <c r="K509">
        <v>43725</v>
      </c>
      <c r="L509" t="s">
        <v>26</v>
      </c>
      <c r="M509" t="s">
        <v>82</v>
      </c>
      <c r="N509">
        <v>192</v>
      </c>
      <c r="O509">
        <v>117</v>
      </c>
      <c r="P509">
        <v>37166792534</v>
      </c>
      <c r="Q509" t="s">
        <v>68</v>
      </c>
      <c r="R509" t="s">
        <v>28</v>
      </c>
    </row>
    <row r="510" spans="1:18" hidden="1" x14ac:dyDescent="0.25">
      <c r="A510">
        <v>509</v>
      </c>
      <c r="B510" t="s">
        <v>53</v>
      </c>
      <c r="C510" t="s">
        <v>392</v>
      </c>
      <c r="D510">
        <v>96</v>
      </c>
      <c r="E510" t="str">
        <f t="shared" si="9"/>
        <v>Senior Adult</v>
      </c>
      <c r="F510" t="s">
        <v>17</v>
      </c>
      <c r="G510" s="1">
        <v>45117</v>
      </c>
      <c r="H510" s="1">
        <v>45171</v>
      </c>
      <c r="I510" s="2">
        <f>_xlfn.DAYS(H510,G510)</f>
        <v>54</v>
      </c>
      <c r="J510" t="s">
        <v>44</v>
      </c>
      <c r="K510">
        <v>452994</v>
      </c>
      <c r="L510" t="s">
        <v>26</v>
      </c>
      <c r="M510" t="s">
        <v>82</v>
      </c>
      <c r="N510">
        <v>173</v>
      </c>
      <c r="O510">
        <v>53</v>
      </c>
      <c r="P510">
        <v>38439316489</v>
      </c>
      <c r="Q510" t="s">
        <v>48</v>
      </c>
      <c r="R510" t="s">
        <v>28</v>
      </c>
    </row>
    <row r="511" spans="1:18" hidden="1" x14ac:dyDescent="0.25">
      <c r="A511">
        <v>510</v>
      </c>
      <c r="B511" t="s">
        <v>23</v>
      </c>
      <c r="C511" t="s">
        <v>279</v>
      </c>
      <c r="D511">
        <v>7</v>
      </c>
      <c r="E511" t="str">
        <f t="shared" si="9"/>
        <v>Child</v>
      </c>
      <c r="F511" t="s">
        <v>31</v>
      </c>
      <c r="G511" s="1">
        <v>45041</v>
      </c>
      <c r="H511" s="1">
        <v>45197</v>
      </c>
      <c r="I511" s="2">
        <f>_xlfn.DAYS(H511,G511)</f>
        <v>156</v>
      </c>
      <c r="J511" t="s">
        <v>44</v>
      </c>
      <c r="K511">
        <v>424565</v>
      </c>
      <c r="L511" t="s">
        <v>26</v>
      </c>
      <c r="M511" t="s">
        <v>82</v>
      </c>
      <c r="N511">
        <v>163</v>
      </c>
      <c r="O511">
        <v>110</v>
      </c>
      <c r="P511">
        <v>31301434103</v>
      </c>
      <c r="Q511" t="s">
        <v>34</v>
      </c>
      <c r="R511" t="s">
        <v>38</v>
      </c>
    </row>
    <row r="512" spans="1:18" hidden="1" x14ac:dyDescent="0.25">
      <c r="A512">
        <v>511</v>
      </c>
      <c r="B512" t="s">
        <v>55</v>
      </c>
      <c r="C512" t="s">
        <v>300</v>
      </c>
      <c r="D512">
        <v>100</v>
      </c>
      <c r="E512" t="str">
        <f t="shared" si="9"/>
        <v>Senior Adult</v>
      </c>
      <c r="F512" t="s">
        <v>31</v>
      </c>
      <c r="G512" s="1">
        <v>45174</v>
      </c>
      <c r="H512" s="1">
        <v>45278</v>
      </c>
      <c r="I512" s="2">
        <f>_xlfn.DAYS(G512,H512)</f>
        <v>-104</v>
      </c>
      <c r="J512" t="s">
        <v>36</v>
      </c>
      <c r="K512">
        <v>330173</v>
      </c>
      <c r="L512" t="s">
        <v>19</v>
      </c>
      <c r="M512" t="s">
        <v>37</v>
      </c>
      <c r="N512">
        <v>191</v>
      </c>
      <c r="O512">
        <v>105</v>
      </c>
      <c r="P512">
        <v>37657492317</v>
      </c>
      <c r="Q512" t="s">
        <v>34</v>
      </c>
      <c r="R512" t="s">
        <v>38</v>
      </c>
    </row>
    <row r="513" spans="1:18" x14ac:dyDescent="0.25">
      <c r="A513">
        <v>512</v>
      </c>
      <c r="B513" t="s">
        <v>42</v>
      </c>
      <c r="C513" t="s">
        <v>412</v>
      </c>
      <c r="D513">
        <v>70</v>
      </c>
      <c r="E513" t="str">
        <f t="shared" si="9"/>
        <v>Senior Adult</v>
      </c>
      <c r="F513" t="s">
        <v>31</v>
      </c>
      <c r="G513" s="1">
        <v>45068</v>
      </c>
      <c r="H513" s="1">
        <v>45201</v>
      </c>
      <c r="I513" s="6">
        <f>_xlfn.DAYS(G513,H513)</f>
        <v>-133</v>
      </c>
      <c r="J513" t="s">
        <v>18</v>
      </c>
      <c r="K513">
        <v>351159</v>
      </c>
      <c r="L513" t="s">
        <v>26</v>
      </c>
      <c r="M513" t="s">
        <v>82</v>
      </c>
      <c r="N513">
        <v>179</v>
      </c>
      <c r="O513">
        <v>98</v>
      </c>
      <c r="P513">
        <v>37719579070</v>
      </c>
      <c r="Q513" t="s">
        <v>68</v>
      </c>
      <c r="R513" t="s">
        <v>41</v>
      </c>
    </row>
    <row r="514" spans="1:18" hidden="1" x14ac:dyDescent="0.25">
      <c r="A514">
        <v>513</v>
      </c>
      <c r="B514" t="s">
        <v>69</v>
      </c>
      <c r="C514" t="s">
        <v>121</v>
      </c>
      <c r="D514">
        <v>72</v>
      </c>
      <c r="E514" t="str">
        <f t="shared" ref="E514:E577" si="11">IF(D514&lt;=12,"Child",IF(D514&lt;=18,"Teenager",IF(D514&lt;=30,"Young Adult",IF(D514&lt;=45,"Middle-Aged Adults",IF(D514&gt;45,"Senior Adult")))))</f>
        <v>Senior Adult</v>
      </c>
      <c r="F514" t="s">
        <v>31</v>
      </c>
      <c r="G514" s="1">
        <v>44935</v>
      </c>
      <c r="H514" s="1">
        <v>45151</v>
      </c>
      <c r="I514" s="2">
        <f>_xlfn.DAYS(H514,G514)</f>
        <v>216</v>
      </c>
      <c r="J514" t="s">
        <v>18</v>
      </c>
      <c r="K514">
        <v>115160</v>
      </c>
      <c r="L514" t="s">
        <v>26</v>
      </c>
      <c r="M514" t="s">
        <v>59</v>
      </c>
      <c r="N514">
        <v>183</v>
      </c>
      <c r="O514">
        <v>113</v>
      </c>
      <c r="P514">
        <v>36737709277</v>
      </c>
      <c r="Q514" t="s">
        <v>21</v>
      </c>
      <c r="R514" t="s">
        <v>22</v>
      </c>
    </row>
    <row r="515" spans="1:18" hidden="1" x14ac:dyDescent="0.25">
      <c r="A515">
        <v>514</v>
      </c>
      <c r="B515" t="s">
        <v>66</v>
      </c>
      <c r="C515" t="s">
        <v>413</v>
      </c>
      <c r="D515">
        <v>89</v>
      </c>
      <c r="E515" t="str">
        <f t="shared" si="11"/>
        <v>Senior Adult</v>
      </c>
      <c r="F515" t="s">
        <v>31</v>
      </c>
      <c r="G515" s="1">
        <v>45093</v>
      </c>
      <c r="H515" s="1">
        <v>45220</v>
      </c>
      <c r="I515" s="2">
        <f>_xlfn.DAYS(G515,H515)</f>
        <v>-127</v>
      </c>
      <c r="J515" t="s">
        <v>44</v>
      </c>
      <c r="K515">
        <v>459931</v>
      </c>
      <c r="L515" t="s">
        <v>26</v>
      </c>
      <c r="M515" t="s">
        <v>20</v>
      </c>
      <c r="N515">
        <v>158</v>
      </c>
      <c r="O515">
        <v>81</v>
      </c>
      <c r="P515">
        <v>33375007717</v>
      </c>
      <c r="Q515" t="s">
        <v>21</v>
      </c>
      <c r="R515" t="s">
        <v>22</v>
      </c>
    </row>
    <row r="516" spans="1:18" x14ac:dyDescent="0.25">
      <c r="A516">
        <v>515</v>
      </c>
      <c r="B516" t="s">
        <v>53</v>
      </c>
      <c r="C516" t="s">
        <v>378</v>
      </c>
      <c r="D516">
        <v>14</v>
      </c>
      <c r="E516" t="str">
        <f t="shared" si="11"/>
        <v>Teenager</v>
      </c>
      <c r="F516" t="s">
        <v>17</v>
      </c>
      <c r="G516" s="1">
        <v>45095</v>
      </c>
      <c r="H516" s="1">
        <v>45191</v>
      </c>
      <c r="I516" s="6">
        <f>_xlfn.DAYS(G516,H516)</f>
        <v>-96</v>
      </c>
      <c r="J516" t="s">
        <v>32</v>
      </c>
      <c r="K516">
        <v>429088</v>
      </c>
      <c r="L516" t="s">
        <v>26</v>
      </c>
      <c r="M516" t="s">
        <v>59</v>
      </c>
      <c r="N516">
        <v>171</v>
      </c>
      <c r="O516">
        <v>105</v>
      </c>
      <c r="P516">
        <v>32364630145</v>
      </c>
      <c r="Q516" t="s">
        <v>68</v>
      </c>
      <c r="R516" t="s">
        <v>41</v>
      </c>
    </row>
    <row r="517" spans="1:18" hidden="1" x14ac:dyDescent="0.25">
      <c r="A517">
        <v>516</v>
      </c>
      <c r="B517" t="s">
        <v>60</v>
      </c>
      <c r="C517" t="s">
        <v>414</v>
      </c>
      <c r="D517">
        <v>86</v>
      </c>
      <c r="E517" t="str">
        <f t="shared" si="11"/>
        <v>Senior Adult</v>
      </c>
      <c r="F517" t="s">
        <v>31</v>
      </c>
      <c r="G517" s="1">
        <v>44985</v>
      </c>
      <c r="H517" s="1">
        <v>45099</v>
      </c>
      <c r="I517" s="2">
        <f>_xlfn.DAYS(G517,H517)</f>
        <v>-114</v>
      </c>
      <c r="J517" t="s">
        <v>36</v>
      </c>
      <c r="K517">
        <v>264131</v>
      </c>
      <c r="L517" t="s">
        <v>19</v>
      </c>
      <c r="M517" t="s">
        <v>37</v>
      </c>
      <c r="N517">
        <v>178</v>
      </c>
      <c r="O517">
        <v>72</v>
      </c>
      <c r="P517">
        <v>31287068247</v>
      </c>
      <c r="Q517" t="s">
        <v>48</v>
      </c>
      <c r="R517" t="s">
        <v>28</v>
      </c>
    </row>
    <row r="518" spans="1:18" x14ac:dyDescent="0.25">
      <c r="A518">
        <v>517</v>
      </c>
      <c r="B518" t="s">
        <v>60</v>
      </c>
      <c r="C518" t="s">
        <v>332</v>
      </c>
      <c r="D518">
        <v>49</v>
      </c>
      <c r="E518" t="str">
        <f t="shared" si="11"/>
        <v>Senior Adult</v>
      </c>
      <c r="F518" t="s">
        <v>17</v>
      </c>
      <c r="G518" s="1">
        <v>45147</v>
      </c>
      <c r="H518" s="1">
        <v>45159</v>
      </c>
      <c r="I518" s="6">
        <f>_xlfn.DAYS(H518,G518)</f>
        <v>12</v>
      </c>
      <c r="J518" t="s">
        <v>32</v>
      </c>
      <c r="K518">
        <v>462155</v>
      </c>
      <c r="L518" t="s">
        <v>19</v>
      </c>
      <c r="M518" t="s">
        <v>37</v>
      </c>
      <c r="N518">
        <v>171</v>
      </c>
      <c r="O518">
        <v>107</v>
      </c>
      <c r="P518">
        <v>34612935290</v>
      </c>
      <c r="Q518" t="s">
        <v>68</v>
      </c>
      <c r="R518" t="s">
        <v>41</v>
      </c>
    </row>
    <row r="519" spans="1:18" hidden="1" x14ac:dyDescent="0.25">
      <c r="A519">
        <v>518</v>
      </c>
      <c r="B519" t="s">
        <v>23</v>
      </c>
      <c r="C519" t="s">
        <v>415</v>
      </c>
      <c r="D519">
        <v>77</v>
      </c>
      <c r="E519" t="str">
        <f t="shared" si="11"/>
        <v>Senior Adult</v>
      </c>
      <c r="F519" t="s">
        <v>31</v>
      </c>
      <c r="G519" s="1">
        <v>45013</v>
      </c>
      <c r="H519" s="1">
        <v>45163</v>
      </c>
      <c r="I519" s="2">
        <f>_xlfn.DAYS(H519,G519)</f>
        <v>150</v>
      </c>
      <c r="J519" t="s">
        <v>32</v>
      </c>
      <c r="K519">
        <v>301274</v>
      </c>
      <c r="L519" t="s">
        <v>26</v>
      </c>
      <c r="M519" t="s">
        <v>20</v>
      </c>
      <c r="N519">
        <v>183</v>
      </c>
      <c r="O519">
        <v>52</v>
      </c>
      <c r="P519">
        <v>39360223344</v>
      </c>
      <c r="Q519" t="s">
        <v>68</v>
      </c>
      <c r="R519" t="s">
        <v>28</v>
      </c>
    </row>
    <row r="520" spans="1:18" hidden="1" x14ac:dyDescent="0.25">
      <c r="A520">
        <v>519</v>
      </c>
      <c r="B520" t="s">
        <v>86</v>
      </c>
      <c r="C520" t="s">
        <v>199</v>
      </c>
      <c r="D520">
        <v>76</v>
      </c>
      <c r="E520" t="str">
        <f t="shared" si="11"/>
        <v>Senior Adult</v>
      </c>
      <c r="F520" t="s">
        <v>31</v>
      </c>
      <c r="G520" s="1">
        <v>44931</v>
      </c>
      <c r="H520" s="1">
        <v>45194</v>
      </c>
      <c r="I520" s="2">
        <f>_xlfn.DAYS(G520,H520)</f>
        <v>-263</v>
      </c>
      <c r="J520" t="s">
        <v>36</v>
      </c>
      <c r="K520">
        <v>417832</v>
      </c>
      <c r="L520" t="s">
        <v>19</v>
      </c>
      <c r="M520" t="s">
        <v>33</v>
      </c>
      <c r="N520">
        <v>154</v>
      </c>
      <c r="O520">
        <v>93</v>
      </c>
      <c r="P520">
        <v>31288392340</v>
      </c>
      <c r="Q520" t="s">
        <v>34</v>
      </c>
      <c r="R520" t="s">
        <v>38</v>
      </c>
    </row>
    <row r="521" spans="1:18" hidden="1" x14ac:dyDescent="0.25">
      <c r="A521">
        <v>520</v>
      </c>
      <c r="B521" t="s">
        <v>71</v>
      </c>
      <c r="C521" t="s">
        <v>416</v>
      </c>
      <c r="D521">
        <v>55</v>
      </c>
      <c r="E521" t="str">
        <f t="shared" si="11"/>
        <v>Senior Adult</v>
      </c>
      <c r="F521" t="s">
        <v>31</v>
      </c>
      <c r="G521" s="1">
        <v>45187</v>
      </c>
      <c r="H521" s="1">
        <v>45252</v>
      </c>
      <c r="I521" s="2">
        <f>_xlfn.DAYS(G521,H521)</f>
        <v>-65</v>
      </c>
      <c r="J521" t="s">
        <v>25</v>
      </c>
      <c r="K521">
        <v>292299</v>
      </c>
      <c r="L521" t="s">
        <v>19</v>
      </c>
      <c r="M521" t="s">
        <v>33</v>
      </c>
      <c r="N521">
        <v>167</v>
      </c>
      <c r="O521">
        <v>86</v>
      </c>
      <c r="P521">
        <v>31834380305</v>
      </c>
      <c r="Q521" t="s">
        <v>21</v>
      </c>
      <c r="R521" t="s">
        <v>22</v>
      </c>
    </row>
    <row r="522" spans="1:18" x14ac:dyDescent="0.25">
      <c r="A522">
        <v>521</v>
      </c>
      <c r="B522" t="s">
        <v>69</v>
      </c>
      <c r="C522" t="s">
        <v>412</v>
      </c>
      <c r="D522">
        <v>100</v>
      </c>
      <c r="E522" t="str">
        <f t="shared" si="11"/>
        <v>Senior Adult</v>
      </c>
      <c r="F522" t="s">
        <v>17</v>
      </c>
      <c r="G522" s="1">
        <v>44991</v>
      </c>
      <c r="H522" s="1">
        <v>45278</v>
      </c>
      <c r="I522" s="6">
        <f>_xlfn.DAYS(H522,G522)</f>
        <v>287</v>
      </c>
      <c r="J522" t="s">
        <v>25</v>
      </c>
      <c r="K522">
        <v>247363</v>
      </c>
      <c r="L522" t="s">
        <v>26</v>
      </c>
      <c r="M522" t="s">
        <v>59</v>
      </c>
      <c r="N522">
        <v>166</v>
      </c>
      <c r="O522">
        <v>53</v>
      </c>
      <c r="P522">
        <v>36285837209</v>
      </c>
      <c r="Q522" t="s">
        <v>68</v>
      </c>
      <c r="R522" t="s">
        <v>41</v>
      </c>
    </row>
    <row r="523" spans="1:18" hidden="1" x14ac:dyDescent="0.25">
      <c r="A523">
        <v>522</v>
      </c>
      <c r="B523" t="s">
        <v>88</v>
      </c>
      <c r="C523" t="s">
        <v>337</v>
      </c>
      <c r="D523">
        <v>69</v>
      </c>
      <c r="E523" t="str">
        <f t="shared" si="11"/>
        <v>Senior Adult</v>
      </c>
      <c r="F523" t="s">
        <v>31</v>
      </c>
      <c r="G523" s="1">
        <v>44978</v>
      </c>
      <c r="H523" s="1">
        <v>45006</v>
      </c>
      <c r="I523" s="2">
        <f>_xlfn.DAYS(G523,H523)</f>
        <v>-28</v>
      </c>
      <c r="J523" t="s">
        <v>44</v>
      </c>
      <c r="K523">
        <v>180344</v>
      </c>
      <c r="L523" t="s">
        <v>26</v>
      </c>
      <c r="M523" t="s">
        <v>62</v>
      </c>
      <c r="N523">
        <v>199</v>
      </c>
      <c r="O523">
        <v>108</v>
      </c>
      <c r="P523">
        <v>33410216808</v>
      </c>
      <c r="Q523" t="s">
        <v>34</v>
      </c>
      <c r="R523" t="s">
        <v>38</v>
      </c>
    </row>
    <row r="524" spans="1:18" x14ac:dyDescent="0.25">
      <c r="A524">
        <v>523</v>
      </c>
      <c r="B524" t="s">
        <v>69</v>
      </c>
      <c r="C524" t="s">
        <v>399</v>
      </c>
      <c r="D524">
        <v>85</v>
      </c>
      <c r="E524" t="str">
        <f t="shared" si="11"/>
        <v>Senior Adult</v>
      </c>
      <c r="F524" t="s">
        <v>31</v>
      </c>
      <c r="G524" s="1">
        <v>45047</v>
      </c>
      <c r="H524" s="1">
        <v>45231</v>
      </c>
      <c r="I524" s="6">
        <f>_xlfn.DAYS(H524,G524)</f>
        <v>184</v>
      </c>
      <c r="J524" t="s">
        <v>36</v>
      </c>
      <c r="K524">
        <v>338327</v>
      </c>
      <c r="L524" t="s">
        <v>19</v>
      </c>
      <c r="M524" t="s">
        <v>33</v>
      </c>
      <c r="N524">
        <v>198</v>
      </c>
      <c r="O524">
        <v>99</v>
      </c>
      <c r="P524">
        <v>36927378185</v>
      </c>
      <c r="Q524" t="s">
        <v>68</v>
      </c>
      <c r="R524" t="s">
        <v>41</v>
      </c>
    </row>
    <row r="525" spans="1:18" hidden="1" x14ac:dyDescent="0.25">
      <c r="A525">
        <v>524</v>
      </c>
      <c r="B525" t="s">
        <v>71</v>
      </c>
      <c r="C525" t="s">
        <v>241</v>
      </c>
      <c r="D525">
        <v>31</v>
      </c>
      <c r="E525" t="str">
        <f t="shared" si="11"/>
        <v>Middle-Aged Adults</v>
      </c>
      <c r="F525" t="s">
        <v>31</v>
      </c>
      <c r="G525" s="1">
        <v>45066</v>
      </c>
      <c r="H525" s="1">
        <v>45128</v>
      </c>
      <c r="I525" s="2">
        <f>_xlfn.DAYS(H525,G525)</f>
        <v>62</v>
      </c>
      <c r="J525" t="s">
        <v>47</v>
      </c>
      <c r="K525">
        <v>165878</v>
      </c>
      <c r="L525" t="s">
        <v>19</v>
      </c>
      <c r="M525" t="s">
        <v>82</v>
      </c>
      <c r="N525">
        <v>159</v>
      </c>
      <c r="O525">
        <v>56</v>
      </c>
      <c r="P525">
        <v>38805162919</v>
      </c>
      <c r="Q525" t="s">
        <v>34</v>
      </c>
      <c r="R525" t="s">
        <v>38</v>
      </c>
    </row>
    <row r="526" spans="1:18" x14ac:dyDescent="0.25">
      <c r="A526">
        <v>525</v>
      </c>
      <c r="B526" t="s">
        <v>53</v>
      </c>
      <c r="C526" t="s">
        <v>216</v>
      </c>
      <c r="D526">
        <v>33</v>
      </c>
      <c r="E526" t="str">
        <f t="shared" si="11"/>
        <v>Middle-Aged Adults</v>
      </c>
      <c r="F526" t="s">
        <v>17</v>
      </c>
      <c r="G526" s="1">
        <v>44958</v>
      </c>
      <c r="H526" s="1">
        <v>45105</v>
      </c>
      <c r="I526" s="6">
        <f>_xlfn.DAYS(H526,G526)</f>
        <v>147</v>
      </c>
      <c r="J526" t="s">
        <v>47</v>
      </c>
      <c r="K526">
        <v>14672</v>
      </c>
      <c r="L526" t="s">
        <v>26</v>
      </c>
      <c r="M526" t="s">
        <v>40</v>
      </c>
      <c r="N526">
        <v>140</v>
      </c>
      <c r="O526">
        <v>99</v>
      </c>
      <c r="P526">
        <v>31095782968</v>
      </c>
      <c r="Q526" t="s">
        <v>68</v>
      </c>
      <c r="R526" t="s">
        <v>41</v>
      </c>
    </row>
    <row r="527" spans="1:18" hidden="1" x14ac:dyDescent="0.25">
      <c r="A527">
        <v>526</v>
      </c>
      <c r="B527" t="s">
        <v>53</v>
      </c>
      <c r="C527" t="s">
        <v>417</v>
      </c>
      <c r="D527">
        <v>57</v>
      </c>
      <c r="E527" t="str">
        <f t="shared" si="11"/>
        <v>Senior Adult</v>
      </c>
      <c r="F527" t="s">
        <v>17</v>
      </c>
      <c r="G527" s="1">
        <v>44976</v>
      </c>
      <c r="H527" s="1">
        <v>45122</v>
      </c>
      <c r="I527" s="2">
        <f>_xlfn.DAYS(H527,G527)</f>
        <v>146</v>
      </c>
      <c r="J527" t="s">
        <v>25</v>
      </c>
      <c r="K527">
        <v>216558</v>
      </c>
      <c r="L527" t="s">
        <v>19</v>
      </c>
      <c r="M527" t="s">
        <v>20</v>
      </c>
      <c r="N527">
        <v>181</v>
      </c>
      <c r="O527">
        <v>120</v>
      </c>
      <c r="P527">
        <v>35568669402</v>
      </c>
      <c r="Q527" t="s">
        <v>34</v>
      </c>
      <c r="R527" t="s">
        <v>38</v>
      </c>
    </row>
    <row r="528" spans="1:18" x14ac:dyDescent="0.25">
      <c r="A528">
        <v>527</v>
      </c>
      <c r="B528" t="s">
        <v>42</v>
      </c>
      <c r="C528" t="s">
        <v>418</v>
      </c>
      <c r="D528">
        <v>93</v>
      </c>
      <c r="E528" t="str">
        <f t="shared" si="11"/>
        <v>Senior Adult</v>
      </c>
      <c r="F528" t="s">
        <v>31</v>
      </c>
      <c r="G528" s="1">
        <v>45036</v>
      </c>
      <c r="H528" s="1">
        <v>45053</v>
      </c>
      <c r="I528" s="6">
        <f>_xlfn.DAYS(H528,G528)</f>
        <v>17</v>
      </c>
      <c r="J528" t="s">
        <v>18</v>
      </c>
      <c r="K528">
        <v>361164</v>
      </c>
      <c r="L528" t="s">
        <v>26</v>
      </c>
      <c r="M528" t="s">
        <v>40</v>
      </c>
      <c r="N528">
        <v>173</v>
      </c>
      <c r="O528">
        <v>112</v>
      </c>
      <c r="P528">
        <v>38470974442</v>
      </c>
      <c r="Q528" t="s">
        <v>68</v>
      </c>
      <c r="R528" t="s">
        <v>41</v>
      </c>
    </row>
    <row r="529" spans="1:18" hidden="1" x14ac:dyDescent="0.25">
      <c r="A529">
        <v>528</v>
      </c>
      <c r="B529" t="s">
        <v>15</v>
      </c>
      <c r="C529" t="s">
        <v>146</v>
      </c>
      <c r="D529">
        <v>73</v>
      </c>
      <c r="E529" t="str">
        <f t="shared" si="11"/>
        <v>Senior Adult</v>
      </c>
      <c r="F529" t="s">
        <v>31</v>
      </c>
      <c r="G529" s="1">
        <v>45152</v>
      </c>
      <c r="H529" s="1">
        <v>45265</v>
      </c>
      <c r="I529" s="2">
        <f>_xlfn.DAYS(G529,H529)</f>
        <v>-113</v>
      </c>
      <c r="J529" t="s">
        <v>44</v>
      </c>
      <c r="K529">
        <v>480770</v>
      </c>
      <c r="L529" t="s">
        <v>19</v>
      </c>
      <c r="M529" t="s">
        <v>45</v>
      </c>
      <c r="N529">
        <v>162</v>
      </c>
      <c r="O529">
        <v>47</v>
      </c>
      <c r="P529">
        <v>33192375002</v>
      </c>
      <c r="Q529" t="s">
        <v>34</v>
      </c>
      <c r="R529" t="s">
        <v>38</v>
      </c>
    </row>
    <row r="530" spans="1:18" x14ac:dyDescent="0.25">
      <c r="A530">
        <v>529</v>
      </c>
      <c r="B530" t="s">
        <v>42</v>
      </c>
      <c r="C530" t="s">
        <v>312</v>
      </c>
      <c r="D530">
        <v>81</v>
      </c>
      <c r="E530" t="str">
        <f t="shared" si="11"/>
        <v>Senior Adult</v>
      </c>
      <c r="F530" t="s">
        <v>31</v>
      </c>
      <c r="G530" s="1">
        <v>45007</v>
      </c>
      <c r="H530" s="1">
        <v>45216</v>
      </c>
      <c r="I530" s="6">
        <f>_xlfn.DAYS(G530,H530)</f>
        <v>-209</v>
      </c>
      <c r="J530" t="s">
        <v>32</v>
      </c>
      <c r="K530">
        <v>269563</v>
      </c>
      <c r="L530" t="s">
        <v>26</v>
      </c>
      <c r="M530" t="s">
        <v>59</v>
      </c>
      <c r="N530">
        <v>185</v>
      </c>
      <c r="O530">
        <v>98</v>
      </c>
      <c r="P530">
        <v>31429445319</v>
      </c>
      <c r="Q530" t="s">
        <v>68</v>
      </c>
      <c r="R530" t="s">
        <v>41</v>
      </c>
    </row>
    <row r="531" spans="1:18" hidden="1" x14ac:dyDescent="0.25">
      <c r="A531">
        <v>530</v>
      </c>
      <c r="B531" t="s">
        <v>60</v>
      </c>
      <c r="C531" t="s">
        <v>162</v>
      </c>
      <c r="D531">
        <v>37</v>
      </c>
      <c r="E531" t="str">
        <f t="shared" si="11"/>
        <v>Middle-Aged Adults</v>
      </c>
      <c r="F531" t="s">
        <v>17</v>
      </c>
      <c r="G531" s="1">
        <v>44952</v>
      </c>
      <c r="H531" s="1">
        <v>45065</v>
      </c>
      <c r="I531" s="2">
        <f>_xlfn.DAYS(G531,H531)</f>
        <v>-113</v>
      </c>
      <c r="J531" t="s">
        <v>32</v>
      </c>
      <c r="K531">
        <v>351373</v>
      </c>
      <c r="L531" t="s">
        <v>26</v>
      </c>
      <c r="M531" t="s">
        <v>40</v>
      </c>
      <c r="N531">
        <v>155</v>
      </c>
      <c r="O531">
        <v>94</v>
      </c>
      <c r="P531">
        <v>36622257632</v>
      </c>
      <c r="Q531" t="s">
        <v>34</v>
      </c>
      <c r="R531" t="s">
        <v>38</v>
      </c>
    </row>
    <row r="532" spans="1:18" hidden="1" x14ac:dyDescent="0.25">
      <c r="A532">
        <v>531</v>
      </c>
      <c r="B532" t="s">
        <v>23</v>
      </c>
      <c r="C532" t="s">
        <v>419</v>
      </c>
      <c r="D532">
        <v>42</v>
      </c>
      <c r="E532" t="str">
        <f t="shared" si="11"/>
        <v>Middle-Aged Adults</v>
      </c>
      <c r="F532" t="s">
        <v>17</v>
      </c>
      <c r="G532" s="1">
        <v>44938</v>
      </c>
      <c r="H532" s="1">
        <v>45218</v>
      </c>
      <c r="I532" s="2">
        <f>_xlfn.DAYS(G532,H532)</f>
        <v>-280</v>
      </c>
      <c r="J532" t="s">
        <v>32</v>
      </c>
      <c r="K532">
        <v>437579</v>
      </c>
      <c r="L532" t="s">
        <v>26</v>
      </c>
      <c r="M532" t="s">
        <v>33</v>
      </c>
      <c r="N532">
        <v>181</v>
      </c>
      <c r="O532">
        <v>99</v>
      </c>
      <c r="P532">
        <v>34934945638</v>
      </c>
      <c r="Q532" t="s">
        <v>21</v>
      </c>
      <c r="R532" t="s">
        <v>22</v>
      </c>
    </row>
    <row r="533" spans="1:18" hidden="1" x14ac:dyDescent="0.25">
      <c r="A533">
        <v>532</v>
      </c>
      <c r="B533" t="s">
        <v>69</v>
      </c>
      <c r="C533" t="s">
        <v>207</v>
      </c>
      <c r="D533">
        <v>21</v>
      </c>
      <c r="E533" t="str">
        <f t="shared" si="11"/>
        <v>Young Adult</v>
      </c>
      <c r="F533" t="s">
        <v>31</v>
      </c>
      <c r="G533" s="1">
        <v>45013</v>
      </c>
      <c r="H533" s="1">
        <v>45069</v>
      </c>
      <c r="I533" s="2">
        <f>_xlfn.DAYS(G533,H533)</f>
        <v>-56</v>
      </c>
      <c r="J533" t="s">
        <v>36</v>
      </c>
      <c r="K533">
        <v>164078</v>
      </c>
      <c r="L533" t="s">
        <v>26</v>
      </c>
      <c r="M533" t="s">
        <v>20</v>
      </c>
      <c r="N533">
        <v>189</v>
      </c>
      <c r="O533">
        <v>46</v>
      </c>
      <c r="P533">
        <v>31656288074</v>
      </c>
      <c r="Q533" t="s">
        <v>27</v>
      </c>
      <c r="R533" t="s">
        <v>28</v>
      </c>
    </row>
    <row r="534" spans="1:18" hidden="1" x14ac:dyDescent="0.25">
      <c r="A534">
        <v>533</v>
      </c>
      <c r="B534" t="s">
        <v>55</v>
      </c>
      <c r="C534" t="s">
        <v>189</v>
      </c>
      <c r="D534">
        <v>90</v>
      </c>
      <c r="E534" t="str">
        <f t="shared" si="11"/>
        <v>Senior Adult</v>
      </c>
      <c r="F534" t="s">
        <v>17</v>
      </c>
      <c r="G534" s="1">
        <v>45108</v>
      </c>
      <c r="H534" s="1">
        <v>45275</v>
      </c>
      <c r="I534" s="2">
        <f>_xlfn.DAYS(H534,G534)</f>
        <v>167</v>
      </c>
      <c r="J534" t="s">
        <v>36</v>
      </c>
      <c r="K534">
        <v>451190</v>
      </c>
      <c r="L534" t="s">
        <v>19</v>
      </c>
      <c r="M534" t="s">
        <v>62</v>
      </c>
      <c r="N534">
        <v>184</v>
      </c>
      <c r="O534">
        <v>113</v>
      </c>
      <c r="P534">
        <v>31555401854</v>
      </c>
      <c r="Q534" t="s">
        <v>57</v>
      </c>
      <c r="R534" t="s">
        <v>28</v>
      </c>
    </row>
    <row r="535" spans="1:18" hidden="1" x14ac:dyDescent="0.25">
      <c r="A535">
        <v>534</v>
      </c>
      <c r="B535" t="s">
        <v>55</v>
      </c>
      <c r="C535" t="s">
        <v>420</v>
      </c>
      <c r="D535">
        <v>14</v>
      </c>
      <c r="E535" t="str">
        <f t="shared" si="11"/>
        <v>Teenager</v>
      </c>
      <c r="F535" t="s">
        <v>17</v>
      </c>
      <c r="G535" s="1">
        <v>44934</v>
      </c>
      <c r="H535" s="1">
        <v>45243</v>
      </c>
      <c r="I535" s="2">
        <f>_xlfn.DAYS(G535,H535)</f>
        <v>-309</v>
      </c>
      <c r="J535" t="s">
        <v>18</v>
      </c>
      <c r="K535">
        <v>488062</v>
      </c>
      <c r="L535" t="s">
        <v>26</v>
      </c>
      <c r="M535" t="s">
        <v>33</v>
      </c>
      <c r="N535">
        <v>152</v>
      </c>
      <c r="O535">
        <v>80</v>
      </c>
      <c r="P535">
        <v>37009787625</v>
      </c>
      <c r="Q535" t="s">
        <v>21</v>
      </c>
      <c r="R535" t="s">
        <v>22</v>
      </c>
    </row>
    <row r="536" spans="1:18" hidden="1" x14ac:dyDescent="0.25">
      <c r="A536">
        <v>535</v>
      </c>
      <c r="B536" t="s">
        <v>64</v>
      </c>
      <c r="C536" t="s">
        <v>421</v>
      </c>
      <c r="D536">
        <v>48</v>
      </c>
      <c r="E536" t="str">
        <f t="shared" si="11"/>
        <v>Senior Adult</v>
      </c>
      <c r="F536" t="s">
        <v>31</v>
      </c>
      <c r="G536" s="1">
        <v>44960</v>
      </c>
      <c r="H536" s="1">
        <v>45171</v>
      </c>
      <c r="I536" s="2">
        <f>_xlfn.DAYS(H536,G536)</f>
        <v>211</v>
      </c>
      <c r="J536" t="s">
        <v>36</v>
      </c>
      <c r="K536">
        <v>245338</v>
      </c>
      <c r="L536" t="s">
        <v>19</v>
      </c>
      <c r="M536" t="s">
        <v>45</v>
      </c>
      <c r="N536">
        <v>149</v>
      </c>
      <c r="O536">
        <v>101</v>
      </c>
      <c r="P536">
        <v>35613855248</v>
      </c>
      <c r="Q536" t="s">
        <v>21</v>
      </c>
      <c r="R536" t="s">
        <v>22</v>
      </c>
    </row>
    <row r="537" spans="1:18" hidden="1" x14ac:dyDescent="0.25">
      <c r="A537">
        <v>536</v>
      </c>
      <c r="B537" t="s">
        <v>69</v>
      </c>
      <c r="C537" t="s">
        <v>422</v>
      </c>
      <c r="D537">
        <v>18</v>
      </c>
      <c r="E537" t="str">
        <f t="shared" si="11"/>
        <v>Teenager</v>
      </c>
      <c r="F537" t="s">
        <v>17</v>
      </c>
      <c r="G537" s="1">
        <v>44997</v>
      </c>
      <c r="H537" s="1">
        <v>45216</v>
      </c>
      <c r="I537" s="2">
        <f>_xlfn.DAYS(G537,H537)</f>
        <v>-219</v>
      </c>
      <c r="J537" t="s">
        <v>47</v>
      </c>
      <c r="K537">
        <v>90752</v>
      </c>
      <c r="L537" t="s">
        <v>26</v>
      </c>
      <c r="M537" t="s">
        <v>62</v>
      </c>
      <c r="N537">
        <v>199</v>
      </c>
      <c r="O537">
        <v>103</v>
      </c>
      <c r="P537">
        <v>38712823496</v>
      </c>
      <c r="Q537" t="s">
        <v>34</v>
      </c>
      <c r="R537" t="s">
        <v>38</v>
      </c>
    </row>
    <row r="538" spans="1:18" hidden="1" x14ac:dyDescent="0.25">
      <c r="A538">
        <v>537</v>
      </c>
      <c r="B538" t="s">
        <v>69</v>
      </c>
      <c r="C538" t="s">
        <v>214</v>
      </c>
      <c r="D538">
        <v>10</v>
      </c>
      <c r="E538" t="str">
        <f t="shared" si="11"/>
        <v>Child</v>
      </c>
      <c r="F538" t="s">
        <v>31</v>
      </c>
      <c r="G538" s="1">
        <v>45173</v>
      </c>
      <c r="H538" s="1">
        <v>45200</v>
      </c>
      <c r="I538" s="2">
        <f>_xlfn.DAYS(G538,H538)</f>
        <v>-27</v>
      </c>
      <c r="J538" t="s">
        <v>32</v>
      </c>
      <c r="K538">
        <v>424164</v>
      </c>
      <c r="L538" t="s">
        <v>19</v>
      </c>
      <c r="M538" t="s">
        <v>59</v>
      </c>
      <c r="N538">
        <v>184</v>
      </c>
      <c r="O538">
        <v>75</v>
      </c>
      <c r="P538">
        <v>32913574427</v>
      </c>
      <c r="Q538" t="s">
        <v>57</v>
      </c>
      <c r="R538" t="s">
        <v>28</v>
      </c>
    </row>
    <row r="539" spans="1:18" hidden="1" x14ac:dyDescent="0.25">
      <c r="A539">
        <v>538</v>
      </c>
      <c r="B539" t="s">
        <v>55</v>
      </c>
      <c r="C539" t="s">
        <v>423</v>
      </c>
      <c r="D539">
        <v>37</v>
      </c>
      <c r="E539" t="str">
        <f t="shared" si="11"/>
        <v>Middle-Aged Adults</v>
      </c>
      <c r="F539" t="s">
        <v>17</v>
      </c>
      <c r="G539" s="1">
        <v>44987</v>
      </c>
      <c r="H539" s="1">
        <v>45030</v>
      </c>
      <c r="I539" s="2">
        <f>_xlfn.DAYS(H539,G539)</f>
        <v>43</v>
      </c>
      <c r="J539" t="s">
        <v>25</v>
      </c>
      <c r="K539">
        <v>198414</v>
      </c>
      <c r="L539" t="s">
        <v>19</v>
      </c>
      <c r="M539" t="s">
        <v>62</v>
      </c>
      <c r="N539">
        <v>140</v>
      </c>
      <c r="O539">
        <v>51</v>
      </c>
      <c r="P539">
        <v>36853360962</v>
      </c>
      <c r="Q539" t="s">
        <v>21</v>
      </c>
      <c r="R539" t="s">
        <v>22</v>
      </c>
    </row>
    <row r="540" spans="1:18" x14ac:dyDescent="0.25">
      <c r="A540">
        <v>539</v>
      </c>
      <c r="B540" t="s">
        <v>53</v>
      </c>
      <c r="C540" t="s">
        <v>424</v>
      </c>
      <c r="D540">
        <v>18</v>
      </c>
      <c r="E540" t="str">
        <f t="shared" si="11"/>
        <v>Teenager</v>
      </c>
      <c r="F540" t="s">
        <v>17</v>
      </c>
      <c r="G540" s="1">
        <v>45164</v>
      </c>
      <c r="H540" s="1">
        <v>45196</v>
      </c>
      <c r="I540" s="6">
        <f>_xlfn.DAYS(H540,G540)</f>
        <v>32</v>
      </c>
      <c r="J540" t="s">
        <v>32</v>
      </c>
      <c r="K540">
        <v>411682</v>
      </c>
      <c r="L540" t="s">
        <v>26</v>
      </c>
      <c r="M540" t="s">
        <v>20</v>
      </c>
      <c r="N540">
        <v>171</v>
      </c>
      <c r="O540">
        <v>95</v>
      </c>
      <c r="P540">
        <v>31883196094</v>
      </c>
      <c r="Q540" t="s">
        <v>68</v>
      </c>
      <c r="R540" t="s">
        <v>41</v>
      </c>
    </row>
    <row r="541" spans="1:18" hidden="1" x14ac:dyDescent="0.25">
      <c r="A541">
        <v>540</v>
      </c>
      <c r="B541" t="s">
        <v>66</v>
      </c>
      <c r="C541" t="s">
        <v>425</v>
      </c>
      <c r="D541">
        <v>100</v>
      </c>
      <c r="E541" t="str">
        <f t="shared" si="11"/>
        <v>Senior Adult</v>
      </c>
      <c r="F541" t="s">
        <v>17</v>
      </c>
      <c r="G541" s="1">
        <v>45120</v>
      </c>
      <c r="H541" s="1">
        <v>45152</v>
      </c>
      <c r="I541" s="2">
        <f>_xlfn.DAYS(H541,G541)</f>
        <v>32</v>
      </c>
      <c r="J541" t="s">
        <v>18</v>
      </c>
      <c r="K541">
        <v>233672</v>
      </c>
      <c r="L541" t="s">
        <v>19</v>
      </c>
      <c r="M541" t="s">
        <v>20</v>
      </c>
      <c r="N541">
        <v>183</v>
      </c>
      <c r="O541">
        <v>97</v>
      </c>
      <c r="P541">
        <v>31004694982</v>
      </c>
      <c r="Q541" t="s">
        <v>34</v>
      </c>
      <c r="R541" t="s">
        <v>38</v>
      </c>
    </row>
    <row r="542" spans="1:18" hidden="1" x14ac:dyDescent="0.25">
      <c r="A542">
        <v>541</v>
      </c>
      <c r="B542" t="s">
        <v>88</v>
      </c>
      <c r="C542" t="s">
        <v>426</v>
      </c>
      <c r="D542">
        <v>12</v>
      </c>
      <c r="E542" t="str">
        <f t="shared" si="11"/>
        <v>Child</v>
      </c>
      <c r="F542" t="s">
        <v>17</v>
      </c>
      <c r="G542" s="1">
        <v>45163</v>
      </c>
      <c r="H542" s="1">
        <v>45244</v>
      </c>
      <c r="I542" s="2">
        <f>_xlfn.DAYS(H542,G542)</f>
        <v>81</v>
      </c>
      <c r="J542" t="s">
        <v>18</v>
      </c>
      <c r="K542">
        <v>477279</v>
      </c>
      <c r="L542" t="s">
        <v>26</v>
      </c>
      <c r="M542" t="s">
        <v>37</v>
      </c>
      <c r="N542">
        <v>141</v>
      </c>
      <c r="O542">
        <v>41</v>
      </c>
      <c r="P542">
        <v>34165984965</v>
      </c>
      <c r="Q542" t="s">
        <v>34</v>
      </c>
      <c r="R542" t="s">
        <v>38</v>
      </c>
    </row>
    <row r="543" spans="1:18" hidden="1" x14ac:dyDescent="0.25">
      <c r="A543">
        <v>542</v>
      </c>
      <c r="B543" t="s">
        <v>88</v>
      </c>
      <c r="C543" t="s">
        <v>400</v>
      </c>
      <c r="D543">
        <v>60</v>
      </c>
      <c r="E543" t="str">
        <f t="shared" si="11"/>
        <v>Senior Adult</v>
      </c>
      <c r="F543" t="s">
        <v>31</v>
      </c>
      <c r="G543" s="1">
        <v>44999</v>
      </c>
      <c r="H543" s="1">
        <v>45275</v>
      </c>
      <c r="I543" s="2">
        <f>_xlfn.DAYS(G543,H543)</f>
        <v>-276</v>
      </c>
      <c r="J543" t="s">
        <v>18</v>
      </c>
      <c r="K543">
        <v>260133</v>
      </c>
      <c r="L543" t="s">
        <v>26</v>
      </c>
      <c r="M543" t="s">
        <v>33</v>
      </c>
      <c r="N543">
        <v>174</v>
      </c>
      <c r="O543">
        <v>118</v>
      </c>
      <c r="P543">
        <v>35185152538</v>
      </c>
      <c r="Q543" t="s">
        <v>21</v>
      </c>
      <c r="R543" t="s">
        <v>22</v>
      </c>
    </row>
    <row r="544" spans="1:18" hidden="1" x14ac:dyDescent="0.25">
      <c r="A544">
        <v>543</v>
      </c>
      <c r="B544" t="s">
        <v>60</v>
      </c>
      <c r="C544" t="s">
        <v>83</v>
      </c>
      <c r="D544">
        <v>9</v>
      </c>
      <c r="E544" t="str">
        <f t="shared" si="11"/>
        <v>Child</v>
      </c>
      <c r="F544" t="s">
        <v>17</v>
      </c>
      <c r="G544" s="1">
        <v>45042</v>
      </c>
      <c r="H544" s="1">
        <v>45088</v>
      </c>
      <c r="I544" s="2">
        <f>_xlfn.DAYS(H544,G544)</f>
        <v>46</v>
      </c>
      <c r="J544" t="s">
        <v>18</v>
      </c>
      <c r="K544">
        <v>41907</v>
      </c>
      <c r="L544" t="s">
        <v>26</v>
      </c>
      <c r="M544" t="s">
        <v>82</v>
      </c>
      <c r="N544">
        <v>158</v>
      </c>
      <c r="O544">
        <v>117</v>
      </c>
      <c r="P544">
        <v>31838559576</v>
      </c>
      <c r="Q544" t="s">
        <v>34</v>
      </c>
      <c r="R544" t="s">
        <v>38</v>
      </c>
    </row>
    <row r="545" spans="1:18" hidden="1" x14ac:dyDescent="0.25">
      <c r="A545">
        <v>544</v>
      </c>
      <c r="B545" t="s">
        <v>29</v>
      </c>
      <c r="C545" t="s">
        <v>359</v>
      </c>
      <c r="D545">
        <v>27</v>
      </c>
      <c r="E545" t="str">
        <f t="shared" si="11"/>
        <v>Young Adult</v>
      </c>
      <c r="F545" t="s">
        <v>31</v>
      </c>
      <c r="G545" s="1">
        <v>44951</v>
      </c>
      <c r="H545" s="1">
        <v>45203</v>
      </c>
      <c r="I545" s="2">
        <f>_xlfn.DAYS(G545,H545)</f>
        <v>-252</v>
      </c>
      <c r="J545" t="s">
        <v>44</v>
      </c>
      <c r="K545">
        <v>12974</v>
      </c>
      <c r="L545" t="s">
        <v>26</v>
      </c>
      <c r="M545" t="s">
        <v>37</v>
      </c>
      <c r="N545">
        <v>162</v>
      </c>
      <c r="O545">
        <v>116</v>
      </c>
      <c r="P545">
        <v>36543235838</v>
      </c>
      <c r="Q545" t="s">
        <v>21</v>
      </c>
      <c r="R545" t="s">
        <v>22</v>
      </c>
    </row>
    <row r="546" spans="1:18" x14ac:dyDescent="0.25">
      <c r="A546">
        <v>545</v>
      </c>
      <c r="B546" t="s">
        <v>15</v>
      </c>
      <c r="C546" t="s">
        <v>427</v>
      </c>
      <c r="D546">
        <v>6</v>
      </c>
      <c r="E546" t="str">
        <f t="shared" si="11"/>
        <v>Child</v>
      </c>
      <c r="F546" t="s">
        <v>31</v>
      </c>
      <c r="G546" s="1">
        <v>45065</v>
      </c>
      <c r="H546" s="1">
        <v>45154</v>
      </c>
      <c r="I546" s="6">
        <f>_xlfn.DAYS(H546,G546)</f>
        <v>89</v>
      </c>
      <c r="J546" t="s">
        <v>44</v>
      </c>
      <c r="K546">
        <v>24909</v>
      </c>
      <c r="L546" t="s">
        <v>26</v>
      </c>
      <c r="M546" t="s">
        <v>62</v>
      </c>
      <c r="N546">
        <v>198</v>
      </c>
      <c r="O546">
        <v>74</v>
      </c>
      <c r="P546">
        <v>38405693219</v>
      </c>
      <c r="Q546" t="s">
        <v>68</v>
      </c>
      <c r="R546" t="s">
        <v>41</v>
      </c>
    </row>
    <row r="547" spans="1:18" hidden="1" x14ac:dyDescent="0.25">
      <c r="A547">
        <v>546</v>
      </c>
      <c r="B547" t="s">
        <v>78</v>
      </c>
      <c r="C547" t="s">
        <v>428</v>
      </c>
      <c r="D547">
        <v>70</v>
      </c>
      <c r="E547" t="str">
        <f t="shared" si="11"/>
        <v>Senior Adult</v>
      </c>
      <c r="F547" t="s">
        <v>17</v>
      </c>
      <c r="G547" s="1">
        <v>44985</v>
      </c>
      <c r="H547" s="1">
        <v>45061</v>
      </c>
      <c r="I547" s="2">
        <f>_xlfn.DAYS(G547,H547)</f>
        <v>-76</v>
      </c>
      <c r="J547" t="s">
        <v>18</v>
      </c>
      <c r="K547">
        <v>371000</v>
      </c>
      <c r="L547" t="s">
        <v>26</v>
      </c>
      <c r="M547" t="s">
        <v>45</v>
      </c>
      <c r="N547">
        <v>193</v>
      </c>
      <c r="O547">
        <v>63</v>
      </c>
      <c r="P547">
        <v>33528825132</v>
      </c>
      <c r="Q547" t="s">
        <v>27</v>
      </c>
      <c r="R547" t="s">
        <v>28</v>
      </c>
    </row>
    <row r="548" spans="1:18" hidden="1" x14ac:dyDescent="0.25">
      <c r="A548">
        <v>547</v>
      </c>
      <c r="B548" t="s">
        <v>29</v>
      </c>
      <c r="C548" t="s">
        <v>429</v>
      </c>
      <c r="D548">
        <v>42</v>
      </c>
      <c r="E548" t="str">
        <f t="shared" si="11"/>
        <v>Middle-Aged Adults</v>
      </c>
      <c r="F548" t="s">
        <v>17</v>
      </c>
      <c r="G548" s="1">
        <v>44983</v>
      </c>
      <c r="H548" s="1">
        <v>45212</v>
      </c>
      <c r="I548" s="2">
        <f>_xlfn.DAYS(H548,G548)</f>
        <v>229</v>
      </c>
      <c r="J548" t="s">
        <v>32</v>
      </c>
      <c r="K548">
        <v>92153</v>
      </c>
      <c r="L548" t="s">
        <v>19</v>
      </c>
      <c r="M548" t="s">
        <v>33</v>
      </c>
      <c r="N548">
        <v>197</v>
      </c>
      <c r="O548">
        <v>59</v>
      </c>
      <c r="P548">
        <v>31846385474</v>
      </c>
      <c r="Q548" t="s">
        <v>21</v>
      </c>
      <c r="R548" t="s">
        <v>22</v>
      </c>
    </row>
    <row r="549" spans="1:18" x14ac:dyDescent="0.25">
      <c r="A549">
        <v>548</v>
      </c>
      <c r="B549" t="s">
        <v>15</v>
      </c>
      <c r="C549" t="s">
        <v>430</v>
      </c>
      <c r="D549">
        <v>99</v>
      </c>
      <c r="E549" t="str">
        <f t="shared" si="11"/>
        <v>Senior Adult</v>
      </c>
      <c r="F549" t="s">
        <v>17</v>
      </c>
      <c r="G549" s="1">
        <v>44971</v>
      </c>
      <c r="H549" s="1">
        <v>45039</v>
      </c>
      <c r="I549" s="6">
        <f>_xlfn.DAYS(G549,H549)</f>
        <v>-68</v>
      </c>
      <c r="J549" t="s">
        <v>32</v>
      </c>
      <c r="K549">
        <v>38316</v>
      </c>
      <c r="L549" t="s">
        <v>26</v>
      </c>
      <c r="M549" t="s">
        <v>45</v>
      </c>
      <c r="N549">
        <v>178</v>
      </c>
      <c r="O549">
        <v>67</v>
      </c>
      <c r="P549">
        <v>38078332774</v>
      </c>
      <c r="Q549" t="s">
        <v>68</v>
      </c>
      <c r="R549" t="s">
        <v>41</v>
      </c>
    </row>
    <row r="550" spans="1:18" hidden="1" x14ac:dyDescent="0.25">
      <c r="A550">
        <v>549</v>
      </c>
      <c r="B550" t="s">
        <v>69</v>
      </c>
      <c r="C550" t="s">
        <v>431</v>
      </c>
      <c r="D550">
        <v>4</v>
      </c>
      <c r="E550" t="str">
        <f t="shared" si="11"/>
        <v>Child</v>
      </c>
      <c r="F550" t="s">
        <v>31</v>
      </c>
      <c r="G550" s="1">
        <v>44973</v>
      </c>
      <c r="H550" s="1">
        <v>45220</v>
      </c>
      <c r="I550" s="2">
        <f>_xlfn.DAYS(G550,H550)</f>
        <v>-247</v>
      </c>
      <c r="J550" t="s">
        <v>25</v>
      </c>
      <c r="K550">
        <v>216768</v>
      </c>
      <c r="L550" t="s">
        <v>19</v>
      </c>
      <c r="M550" t="s">
        <v>62</v>
      </c>
      <c r="N550">
        <v>167</v>
      </c>
      <c r="O550">
        <v>114</v>
      </c>
      <c r="P550">
        <v>39786944200</v>
      </c>
      <c r="Q550" t="s">
        <v>34</v>
      </c>
      <c r="R550" t="s">
        <v>38</v>
      </c>
    </row>
    <row r="551" spans="1:18" hidden="1" x14ac:dyDescent="0.25">
      <c r="A551">
        <v>550</v>
      </c>
      <c r="B551" t="s">
        <v>71</v>
      </c>
      <c r="C551" t="s">
        <v>65</v>
      </c>
      <c r="D551">
        <v>30</v>
      </c>
      <c r="E551" t="str">
        <f t="shared" si="11"/>
        <v>Young Adult</v>
      </c>
      <c r="F551" t="s">
        <v>17</v>
      </c>
      <c r="G551" s="1">
        <v>45050</v>
      </c>
      <c r="H551" s="1">
        <v>45215</v>
      </c>
      <c r="I551" s="2">
        <f>_xlfn.DAYS(G551,H551)</f>
        <v>-165</v>
      </c>
      <c r="J551" t="s">
        <v>36</v>
      </c>
      <c r="K551">
        <v>30321</v>
      </c>
      <c r="L551" t="s">
        <v>26</v>
      </c>
      <c r="M551" t="s">
        <v>20</v>
      </c>
      <c r="N551">
        <v>162</v>
      </c>
      <c r="O551">
        <v>79</v>
      </c>
      <c r="P551">
        <v>35972474510</v>
      </c>
      <c r="Q551" t="s">
        <v>21</v>
      </c>
      <c r="R551" t="s">
        <v>22</v>
      </c>
    </row>
    <row r="552" spans="1:18" hidden="1" x14ac:dyDescent="0.25">
      <c r="A552">
        <v>551</v>
      </c>
      <c r="B552" t="s">
        <v>69</v>
      </c>
      <c r="C552" t="s">
        <v>419</v>
      </c>
      <c r="D552">
        <v>22</v>
      </c>
      <c r="E552" t="str">
        <f t="shared" si="11"/>
        <v>Young Adult</v>
      </c>
      <c r="F552" t="s">
        <v>17</v>
      </c>
      <c r="G552" s="1">
        <v>45242</v>
      </c>
      <c r="H552" s="1">
        <v>45282</v>
      </c>
      <c r="I552" s="2">
        <f>_xlfn.DAYS(H552,G552)</f>
        <v>40</v>
      </c>
      <c r="J552" t="s">
        <v>18</v>
      </c>
      <c r="K552">
        <v>460745</v>
      </c>
      <c r="L552" t="s">
        <v>19</v>
      </c>
      <c r="M552" t="s">
        <v>62</v>
      </c>
      <c r="N552">
        <v>163</v>
      </c>
      <c r="O552">
        <v>76</v>
      </c>
      <c r="P552">
        <v>39670072386</v>
      </c>
      <c r="Q552" t="s">
        <v>34</v>
      </c>
      <c r="R552" t="s">
        <v>38</v>
      </c>
    </row>
    <row r="553" spans="1:18" hidden="1" x14ac:dyDescent="0.25">
      <c r="A553">
        <v>552</v>
      </c>
      <c r="B553" t="s">
        <v>86</v>
      </c>
      <c r="C553" t="s">
        <v>432</v>
      </c>
      <c r="D553">
        <v>64</v>
      </c>
      <c r="E553" t="str">
        <f t="shared" si="11"/>
        <v>Senior Adult</v>
      </c>
      <c r="F553" t="s">
        <v>17</v>
      </c>
      <c r="G553" s="1">
        <v>45082</v>
      </c>
      <c r="H553" s="1">
        <v>45194</v>
      </c>
      <c r="I553" s="2">
        <f>_xlfn.DAYS(H553,G553)</f>
        <v>112</v>
      </c>
      <c r="J553" t="s">
        <v>25</v>
      </c>
      <c r="K553">
        <v>396578</v>
      </c>
      <c r="L553" t="s">
        <v>26</v>
      </c>
      <c r="M553" t="s">
        <v>62</v>
      </c>
      <c r="N553">
        <v>152</v>
      </c>
      <c r="O553">
        <v>94</v>
      </c>
      <c r="P553">
        <v>31679901493</v>
      </c>
      <c r="Q553" t="s">
        <v>34</v>
      </c>
      <c r="R553" t="s">
        <v>28</v>
      </c>
    </row>
    <row r="554" spans="1:18" hidden="1" x14ac:dyDescent="0.25">
      <c r="A554">
        <v>553</v>
      </c>
      <c r="B554" t="s">
        <v>23</v>
      </c>
      <c r="C554" t="s">
        <v>76</v>
      </c>
      <c r="D554">
        <v>91</v>
      </c>
      <c r="E554" t="str">
        <f t="shared" si="11"/>
        <v>Senior Adult</v>
      </c>
      <c r="F554" t="s">
        <v>17</v>
      </c>
      <c r="G554" s="1">
        <v>44940</v>
      </c>
      <c r="H554" s="1">
        <v>45099</v>
      </c>
      <c r="I554" s="2">
        <f>_xlfn.DAYS(G554,H554)</f>
        <v>-159</v>
      </c>
      <c r="J554" t="s">
        <v>44</v>
      </c>
      <c r="K554">
        <v>292828</v>
      </c>
      <c r="L554" t="s">
        <v>26</v>
      </c>
      <c r="M554" t="s">
        <v>20</v>
      </c>
      <c r="N554">
        <v>169</v>
      </c>
      <c r="O554">
        <v>79</v>
      </c>
      <c r="P554">
        <v>32257271318</v>
      </c>
      <c r="Q554" t="s">
        <v>21</v>
      </c>
      <c r="R554" t="s">
        <v>22</v>
      </c>
    </row>
    <row r="555" spans="1:18" hidden="1" x14ac:dyDescent="0.25">
      <c r="A555">
        <v>554</v>
      </c>
      <c r="B555" t="s">
        <v>53</v>
      </c>
      <c r="C555" t="s">
        <v>97</v>
      </c>
      <c r="D555">
        <v>96</v>
      </c>
      <c r="E555" t="str">
        <f t="shared" si="11"/>
        <v>Senior Adult</v>
      </c>
      <c r="F555" t="s">
        <v>31</v>
      </c>
      <c r="G555" s="1">
        <v>44954</v>
      </c>
      <c r="H555" s="1">
        <v>45185</v>
      </c>
      <c r="I555" s="2">
        <f>_xlfn.DAYS(H555,G555)</f>
        <v>231</v>
      </c>
      <c r="J555" t="s">
        <v>25</v>
      </c>
      <c r="K555">
        <v>406890</v>
      </c>
      <c r="L555" t="s">
        <v>26</v>
      </c>
      <c r="M555" t="s">
        <v>82</v>
      </c>
      <c r="N555">
        <v>185</v>
      </c>
      <c r="O555">
        <v>64</v>
      </c>
      <c r="P555">
        <v>39415614232</v>
      </c>
      <c r="Q555" t="s">
        <v>34</v>
      </c>
      <c r="R555" t="s">
        <v>38</v>
      </c>
    </row>
    <row r="556" spans="1:18" hidden="1" x14ac:dyDescent="0.25">
      <c r="A556">
        <v>555</v>
      </c>
      <c r="B556" t="s">
        <v>86</v>
      </c>
      <c r="C556" t="s">
        <v>433</v>
      </c>
      <c r="D556">
        <v>4</v>
      </c>
      <c r="E556" t="str">
        <f t="shared" si="11"/>
        <v>Child</v>
      </c>
      <c r="F556" t="s">
        <v>31</v>
      </c>
      <c r="G556" s="1">
        <v>45154</v>
      </c>
      <c r="H556" s="1">
        <v>45202</v>
      </c>
      <c r="I556" s="2">
        <f>_xlfn.DAYS(G556,H556)</f>
        <v>-48</v>
      </c>
      <c r="J556" t="s">
        <v>44</v>
      </c>
      <c r="K556">
        <v>84363</v>
      </c>
      <c r="L556" t="s">
        <v>26</v>
      </c>
      <c r="M556" t="s">
        <v>62</v>
      </c>
      <c r="N556">
        <v>178</v>
      </c>
      <c r="O556">
        <v>118</v>
      </c>
      <c r="P556">
        <v>34586435171</v>
      </c>
      <c r="Q556" t="s">
        <v>34</v>
      </c>
      <c r="R556" t="s">
        <v>38</v>
      </c>
    </row>
    <row r="557" spans="1:18" x14ac:dyDescent="0.25">
      <c r="A557">
        <v>556</v>
      </c>
      <c r="B557" t="s">
        <v>86</v>
      </c>
      <c r="C557" t="s">
        <v>133</v>
      </c>
      <c r="D557">
        <v>54</v>
      </c>
      <c r="E557" t="str">
        <f t="shared" si="11"/>
        <v>Senior Adult</v>
      </c>
      <c r="F557" t="s">
        <v>31</v>
      </c>
      <c r="G557" s="1">
        <v>44946</v>
      </c>
      <c r="H557" s="1">
        <v>45227</v>
      </c>
      <c r="I557" s="6">
        <f t="shared" ref="I557:I562" si="12">_xlfn.DAYS(H557,G557)</f>
        <v>281</v>
      </c>
      <c r="J557" t="s">
        <v>25</v>
      </c>
      <c r="K557">
        <v>73622</v>
      </c>
      <c r="L557" t="s">
        <v>19</v>
      </c>
      <c r="M557" t="s">
        <v>45</v>
      </c>
      <c r="N557">
        <v>191</v>
      </c>
      <c r="O557">
        <v>47</v>
      </c>
      <c r="P557">
        <v>32145326713</v>
      </c>
      <c r="Q557" t="s">
        <v>68</v>
      </c>
      <c r="R557" t="s">
        <v>41</v>
      </c>
    </row>
    <row r="558" spans="1:18" hidden="1" x14ac:dyDescent="0.25">
      <c r="A558">
        <v>557</v>
      </c>
      <c r="B558" t="s">
        <v>53</v>
      </c>
      <c r="C558" t="s">
        <v>225</v>
      </c>
      <c r="D558">
        <v>36</v>
      </c>
      <c r="E558" t="str">
        <f t="shared" si="11"/>
        <v>Middle-Aged Adults</v>
      </c>
      <c r="F558" t="s">
        <v>31</v>
      </c>
      <c r="G558" s="1">
        <v>45003</v>
      </c>
      <c r="H558" s="1">
        <v>45035</v>
      </c>
      <c r="I558" s="2">
        <f t="shared" si="12"/>
        <v>32</v>
      </c>
      <c r="J558" t="s">
        <v>36</v>
      </c>
      <c r="K558">
        <v>125102</v>
      </c>
      <c r="L558" t="s">
        <v>19</v>
      </c>
      <c r="M558" t="s">
        <v>45</v>
      </c>
      <c r="N558">
        <v>167</v>
      </c>
      <c r="O558">
        <v>99</v>
      </c>
      <c r="P558">
        <v>31533053485</v>
      </c>
      <c r="Q558" t="s">
        <v>57</v>
      </c>
      <c r="R558" t="s">
        <v>28</v>
      </c>
    </row>
    <row r="559" spans="1:18" hidden="1" x14ac:dyDescent="0.25">
      <c r="A559">
        <v>558</v>
      </c>
      <c r="B559" t="s">
        <v>42</v>
      </c>
      <c r="C559" t="s">
        <v>275</v>
      </c>
      <c r="D559">
        <v>84</v>
      </c>
      <c r="E559" t="str">
        <f t="shared" si="11"/>
        <v>Senior Adult</v>
      </c>
      <c r="F559" t="s">
        <v>31</v>
      </c>
      <c r="G559" s="1">
        <v>44952</v>
      </c>
      <c r="H559" s="1">
        <v>45073</v>
      </c>
      <c r="I559" s="2">
        <f t="shared" si="12"/>
        <v>121</v>
      </c>
      <c r="J559" t="s">
        <v>44</v>
      </c>
      <c r="K559">
        <v>367028</v>
      </c>
      <c r="L559" t="s">
        <v>26</v>
      </c>
      <c r="M559" t="s">
        <v>20</v>
      </c>
      <c r="N559">
        <v>174</v>
      </c>
      <c r="O559">
        <v>68</v>
      </c>
      <c r="P559">
        <v>35606344048</v>
      </c>
      <c r="Q559" t="s">
        <v>34</v>
      </c>
      <c r="R559" t="s">
        <v>28</v>
      </c>
    </row>
    <row r="560" spans="1:18" x14ac:dyDescent="0.25">
      <c r="A560">
        <v>559</v>
      </c>
      <c r="B560" t="s">
        <v>29</v>
      </c>
      <c r="C560" t="s">
        <v>216</v>
      </c>
      <c r="D560">
        <v>88</v>
      </c>
      <c r="E560" t="str">
        <f t="shared" si="11"/>
        <v>Senior Adult</v>
      </c>
      <c r="F560" t="s">
        <v>17</v>
      </c>
      <c r="G560" s="1">
        <v>44974</v>
      </c>
      <c r="H560" s="1">
        <v>45034</v>
      </c>
      <c r="I560" s="6">
        <f t="shared" si="12"/>
        <v>60</v>
      </c>
      <c r="J560" t="s">
        <v>47</v>
      </c>
      <c r="K560">
        <v>266274</v>
      </c>
      <c r="L560" t="s">
        <v>19</v>
      </c>
      <c r="M560" t="s">
        <v>62</v>
      </c>
      <c r="N560">
        <v>146</v>
      </c>
      <c r="O560">
        <v>95</v>
      </c>
      <c r="P560">
        <v>35317939883</v>
      </c>
      <c r="Q560" t="s">
        <v>68</v>
      </c>
      <c r="R560" t="s">
        <v>41</v>
      </c>
    </row>
    <row r="561" spans="1:18" hidden="1" x14ac:dyDescent="0.25">
      <c r="A561">
        <v>560</v>
      </c>
      <c r="B561" t="s">
        <v>64</v>
      </c>
      <c r="C561" t="s">
        <v>137</v>
      </c>
      <c r="D561">
        <v>77</v>
      </c>
      <c r="E561" t="str">
        <f t="shared" si="11"/>
        <v>Senior Adult</v>
      </c>
      <c r="F561" t="s">
        <v>31</v>
      </c>
      <c r="G561" s="1">
        <v>44939</v>
      </c>
      <c r="H561" s="1">
        <v>45052</v>
      </c>
      <c r="I561" s="2">
        <f t="shared" si="12"/>
        <v>113</v>
      </c>
      <c r="J561" t="s">
        <v>32</v>
      </c>
      <c r="K561">
        <v>108874</v>
      </c>
      <c r="L561" t="s">
        <v>19</v>
      </c>
      <c r="M561" t="s">
        <v>20</v>
      </c>
      <c r="N561">
        <v>143</v>
      </c>
      <c r="O561">
        <v>59</v>
      </c>
      <c r="P561">
        <v>32879117743</v>
      </c>
      <c r="Q561" t="s">
        <v>34</v>
      </c>
      <c r="R561" t="s">
        <v>38</v>
      </c>
    </row>
    <row r="562" spans="1:18" hidden="1" x14ac:dyDescent="0.25">
      <c r="A562">
        <v>561</v>
      </c>
      <c r="B562" t="s">
        <v>29</v>
      </c>
      <c r="C562" t="s">
        <v>434</v>
      </c>
      <c r="D562">
        <v>39</v>
      </c>
      <c r="E562" t="str">
        <f t="shared" si="11"/>
        <v>Middle-Aged Adults</v>
      </c>
      <c r="F562" t="s">
        <v>31</v>
      </c>
      <c r="G562" s="1">
        <v>45024</v>
      </c>
      <c r="H562" s="1">
        <v>45287</v>
      </c>
      <c r="I562" s="2">
        <f t="shared" si="12"/>
        <v>263</v>
      </c>
      <c r="J562" t="s">
        <v>44</v>
      </c>
      <c r="K562">
        <v>399528</v>
      </c>
      <c r="L562" t="s">
        <v>26</v>
      </c>
      <c r="M562" t="s">
        <v>33</v>
      </c>
      <c r="N562">
        <v>191</v>
      </c>
      <c r="O562">
        <v>80</v>
      </c>
      <c r="P562">
        <v>39222037198</v>
      </c>
      <c r="Q562" t="s">
        <v>34</v>
      </c>
      <c r="R562" t="s">
        <v>38</v>
      </c>
    </row>
    <row r="563" spans="1:18" hidden="1" x14ac:dyDescent="0.25">
      <c r="A563">
        <v>562</v>
      </c>
      <c r="B563" t="s">
        <v>42</v>
      </c>
      <c r="C563" t="s">
        <v>366</v>
      </c>
      <c r="D563">
        <v>74</v>
      </c>
      <c r="E563" t="str">
        <f t="shared" si="11"/>
        <v>Senior Adult</v>
      </c>
      <c r="F563" t="s">
        <v>17</v>
      </c>
      <c r="G563" s="1">
        <v>44950</v>
      </c>
      <c r="H563" s="1">
        <v>45201</v>
      </c>
      <c r="I563" s="2">
        <f>_xlfn.DAYS(G563,H563)</f>
        <v>-251</v>
      </c>
      <c r="J563" t="s">
        <v>18</v>
      </c>
      <c r="K563">
        <v>403064</v>
      </c>
      <c r="L563" t="s">
        <v>26</v>
      </c>
      <c r="M563" t="s">
        <v>20</v>
      </c>
      <c r="N563">
        <v>148</v>
      </c>
      <c r="O563">
        <v>70</v>
      </c>
      <c r="P563">
        <v>36215320612</v>
      </c>
      <c r="Q563" t="s">
        <v>63</v>
      </c>
      <c r="R563" t="s">
        <v>28</v>
      </c>
    </row>
    <row r="564" spans="1:18" hidden="1" x14ac:dyDescent="0.25">
      <c r="A564">
        <v>563</v>
      </c>
      <c r="B564" t="s">
        <v>86</v>
      </c>
      <c r="C564" t="s">
        <v>76</v>
      </c>
      <c r="D564">
        <v>43</v>
      </c>
      <c r="E564" t="str">
        <f t="shared" si="11"/>
        <v>Middle-Aged Adults</v>
      </c>
      <c r="F564" t="s">
        <v>17</v>
      </c>
      <c r="G564" s="1">
        <v>44964</v>
      </c>
      <c r="H564" s="1">
        <v>45159</v>
      </c>
      <c r="I564" s="2">
        <f>_xlfn.DAYS(G564,H564)</f>
        <v>-195</v>
      </c>
      <c r="J564" t="s">
        <v>44</v>
      </c>
      <c r="K564">
        <v>431741</v>
      </c>
      <c r="L564" t="s">
        <v>19</v>
      </c>
      <c r="M564" t="s">
        <v>45</v>
      </c>
      <c r="N564">
        <v>189</v>
      </c>
      <c r="O564">
        <v>74</v>
      </c>
      <c r="P564">
        <v>31506453246</v>
      </c>
      <c r="Q564" t="s">
        <v>48</v>
      </c>
      <c r="R564" t="s">
        <v>28</v>
      </c>
    </row>
    <row r="565" spans="1:18" hidden="1" x14ac:dyDescent="0.25">
      <c r="A565">
        <v>564</v>
      </c>
      <c r="B565" t="s">
        <v>42</v>
      </c>
      <c r="C565" t="s">
        <v>198</v>
      </c>
      <c r="D565">
        <v>33</v>
      </c>
      <c r="E565" t="str">
        <f t="shared" si="11"/>
        <v>Middle-Aged Adults</v>
      </c>
      <c r="F565" t="s">
        <v>17</v>
      </c>
      <c r="G565" s="1">
        <v>45153</v>
      </c>
      <c r="H565" s="1">
        <v>45241</v>
      </c>
      <c r="I565" s="2">
        <f>_xlfn.DAYS(G565,H565)</f>
        <v>-88</v>
      </c>
      <c r="J565" t="s">
        <v>32</v>
      </c>
      <c r="K565">
        <v>388686</v>
      </c>
      <c r="L565" t="s">
        <v>26</v>
      </c>
      <c r="M565" t="s">
        <v>40</v>
      </c>
      <c r="N565">
        <v>200</v>
      </c>
      <c r="O565">
        <v>73</v>
      </c>
      <c r="P565">
        <v>31112586650</v>
      </c>
      <c r="Q565" t="s">
        <v>48</v>
      </c>
      <c r="R565" t="s">
        <v>28</v>
      </c>
    </row>
    <row r="566" spans="1:18" hidden="1" x14ac:dyDescent="0.25">
      <c r="A566">
        <v>565</v>
      </c>
      <c r="B566" t="s">
        <v>60</v>
      </c>
      <c r="C566" t="s">
        <v>379</v>
      </c>
      <c r="D566">
        <v>84</v>
      </c>
      <c r="E566" t="str">
        <f t="shared" si="11"/>
        <v>Senior Adult</v>
      </c>
      <c r="F566" t="s">
        <v>31</v>
      </c>
      <c r="G566" s="1">
        <v>45113</v>
      </c>
      <c r="H566" s="1">
        <v>45170</v>
      </c>
      <c r="I566" s="2">
        <f>_xlfn.DAYS(H566,G566)</f>
        <v>57</v>
      </c>
      <c r="J566" t="s">
        <v>44</v>
      </c>
      <c r="K566">
        <v>482411</v>
      </c>
      <c r="L566" t="s">
        <v>19</v>
      </c>
      <c r="M566" t="s">
        <v>45</v>
      </c>
      <c r="N566">
        <v>161</v>
      </c>
      <c r="O566">
        <v>78</v>
      </c>
      <c r="P566">
        <v>35077050682</v>
      </c>
      <c r="Q566" t="s">
        <v>34</v>
      </c>
      <c r="R566" t="s">
        <v>28</v>
      </c>
    </row>
    <row r="567" spans="1:18" x14ac:dyDescent="0.25">
      <c r="A567">
        <v>566</v>
      </c>
      <c r="B567" t="s">
        <v>69</v>
      </c>
      <c r="C567" t="s">
        <v>435</v>
      </c>
      <c r="D567">
        <v>35</v>
      </c>
      <c r="E567" t="str">
        <f t="shared" si="11"/>
        <v>Middle-Aged Adults</v>
      </c>
      <c r="F567" t="s">
        <v>31</v>
      </c>
      <c r="G567" s="1">
        <v>45023</v>
      </c>
      <c r="H567" s="1">
        <v>45049</v>
      </c>
      <c r="I567" s="6">
        <f>_xlfn.DAYS(G567,H567)</f>
        <v>-26</v>
      </c>
      <c r="J567" t="s">
        <v>25</v>
      </c>
      <c r="K567">
        <v>19837</v>
      </c>
      <c r="L567" t="s">
        <v>19</v>
      </c>
      <c r="M567" t="s">
        <v>33</v>
      </c>
      <c r="N567">
        <v>156</v>
      </c>
      <c r="O567">
        <v>107</v>
      </c>
      <c r="P567">
        <v>36189866802</v>
      </c>
      <c r="Q567" t="s">
        <v>68</v>
      </c>
      <c r="R567" t="s">
        <v>41</v>
      </c>
    </row>
    <row r="568" spans="1:18" hidden="1" x14ac:dyDescent="0.25">
      <c r="A568">
        <v>567</v>
      </c>
      <c r="B568" t="s">
        <v>23</v>
      </c>
      <c r="C568" t="s">
        <v>119</v>
      </c>
      <c r="D568">
        <v>25</v>
      </c>
      <c r="E568" t="str">
        <f t="shared" si="11"/>
        <v>Young Adult</v>
      </c>
      <c r="F568" t="s">
        <v>17</v>
      </c>
      <c r="G568" s="1">
        <v>44962</v>
      </c>
      <c r="H568" s="1">
        <v>45103</v>
      </c>
      <c r="I568" s="2">
        <f>_xlfn.DAYS(G568,H568)</f>
        <v>-141</v>
      </c>
      <c r="J568" t="s">
        <v>36</v>
      </c>
      <c r="K568">
        <v>68643</v>
      </c>
      <c r="L568" t="s">
        <v>26</v>
      </c>
      <c r="M568" t="s">
        <v>82</v>
      </c>
      <c r="N568">
        <v>178</v>
      </c>
      <c r="O568">
        <v>40</v>
      </c>
      <c r="P568">
        <v>39367784306</v>
      </c>
      <c r="Q568" t="s">
        <v>21</v>
      </c>
      <c r="R568" t="s">
        <v>22</v>
      </c>
    </row>
    <row r="569" spans="1:18" hidden="1" x14ac:dyDescent="0.25">
      <c r="A569">
        <v>568</v>
      </c>
      <c r="B569" t="s">
        <v>42</v>
      </c>
      <c r="C569" t="s">
        <v>255</v>
      </c>
      <c r="D569">
        <v>36</v>
      </c>
      <c r="E569" t="str">
        <f t="shared" si="11"/>
        <v>Middle-Aged Adults</v>
      </c>
      <c r="F569" t="s">
        <v>31</v>
      </c>
      <c r="G569" s="1">
        <v>44936</v>
      </c>
      <c r="H569" s="1">
        <v>45031</v>
      </c>
      <c r="I569" s="2">
        <f>_xlfn.DAYS(G569,H569)</f>
        <v>-95</v>
      </c>
      <c r="J569" t="s">
        <v>25</v>
      </c>
      <c r="K569">
        <v>33922</v>
      </c>
      <c r="L569" t="s">
        <v>19</v>
      </c>
      <c r="M569" t="s">
        <v>40</v>
      </c>
      <c r="N569">
        <v>170</v>
      </c>
      <c r="O569">
        <v>115</v>
      </c>
      <c r="P569">
        <v>37374035070</v>
      </c>
      <c r="Q569" t="s">
        <v>21</v>
      </c>
      <c r="R569" t="s">
        <v>28</v>
      </c>
    </row>
    <row r="570" spans="1:18" hidden="1" x14ac:dyDescent="0.25">
      <c r="A570">
        <v>569</v>
      </c>
      <c r="B570" t="s">
        <v>66</v>
      </c>
      <c r="C570" t="s">
        <v>198</v>
      </c>
      <c r="D570">
        <v>3</v>
      </c>
      <c r="E570" t="str">
        <f t="shared" si="11"/>
        <v>Child</v>
      </c>
      <c r="F570" t="s">
        <v>17</v>
      </c>
      <c r="G570" s="1">
        <v>45148</v>
      </c>
      <c r="H570" s="1">
        <v>45280</v>
      </c>
      <c r="I570" s="2">
        <f>_xlfn.DAYS(H570,G570)</f>
        <v>132</v>
      </c>
      <c r="J570" t="s">
        <v>47</v>
      </c>
      <c r="K570">
        <v>373124</v>
      </c>
      <c r="L570" t="s">
        <v>26</v>
      </c>
      <c r="M570" t="s">
        <v>37</v>
      </c>
      <c r="N570">
        <v>143</v>
      </c>
      <c r="O570">
        <v>104</v>
      </c>
      <c r="P570">
        <v>38550638585</v>
      </c>
      <c r="Q570" t="s">
        <v>21</v>
      </c>
      <c r="R570" t="s">
        <v>22</v>
      </c>
    </row>
    <row r="571" spans="1:18" x14ac:dyDescent="0.25">
      <c r="A571">
        <v>570</v>
      </c>
      <c r="B571" t="s">
        <v>42</v>
      </c>
      <c r="C571" t="s">
        <v>389</v>
      </c>
      <c r="D571">
        <v>55</v>
      </c>
      <c r="E571" t="str">
        <f t="shared" si="11"/>
        <v>Senior Adult</v>
      </c>
      <c r="F571" t="s">
        <v>17</v>
      </c>
      <c r="G571" s="1">
        <v>44978</v>
      </c>
      <c r="H571" s="1">
        <v>45103</v>
      </c>
      <c r="I571" s="6">
        <f>_xlfn.DAYS(G571,H571)</f>
        <v>-125</v>
      </c>
      <c r="J571" t="s">
        <v>25</v>
      </c>
      <c r="K571">
        <v>423253</v>
      </c>
      <c r="L571" t="s">
        <v>19</v>
      </c>
      <c r="M571" t="s">
        <v>45</v>
      </c>
      <c r="N571">
        <v>185</v>
      </c>
      <c r="O571">
        <v>73</v>
      </c>
      <c r="P571">
        <v>33989302535</v>
      </c>
      <c r="Q571" t="s">
        <v>68</v>
      </c>
      <c r="R571" t="s">
        <v>41</v>
      </c>
    </row>
    <row r="572" spans="1:18" x14ac:dyDescent="0.25">
      <c r="A572">
        <v>571</v>
      </c>
      <c r="B572" t="s">
        <v>55</v>
      </c>
      <c r="C572" t="s">
        <v>436</v>
      </c>
      <c r="D572">
        <v>72</v>
      </c>
      <c r="E572" t="str">
        <f t="shared" si="11"/>
        <v>Senior Adult</v>
      </c>
      <c r="F572" t="s">
        <v>17</v>
      </c>
      <c r="G572" s="1">
        <v>44960</v>
      </c>
      <c r="H572" s="1">
        <v>44975</v>
      </c>
      <c r="I572" s="6">
        <f>_xlfn.DAYS(G572,H572)</f>
        <v>-15</v>
      </c>
      <c r="J572" t="s">
        <v>25</v>
      </c>
      <c r="K572">
        <v>188900</v>
      </c>
      <c r="L572" t="s">
        <v>19</v>
      </c>
      <c r="M572" t="s">
        <v>33</v>
      </c>
      <c r="N572">
        <v>182</v>
      </c>
      <c r="O572">
        <v>113</v>
      </c>
      <c r="P572">
        <v>39551459370</v>
      </c>
      <c r="Q572" t="s">
        <v>68</v>
      </c>
      <c r="R572" t="s">
        <v>41</v>
      </c>
    </row>
    <row r="573" spans="1:18" hidden="1" x14ac:dyDescent="0.25">
      <c r="A573">
        <v>572</v>
      </c>
      <c r="B573" t="s">
        <v>78</v>
      </c>
      <c r="C573" t="s">
        <v>348</v>
      </c>
      <c r="D573">
        <v>91</v>
      </c>
      <c r="E573" t="str">
        <f t="shared" si="11"/>
        <v>Senior Adult</v>
      </c>
      <c r="F573" t="s">
        <v>17</v>
      </c>
      <c r="G573" s="1">
        <v>44994</v>
      </c>
      <c r="H573" s="1">
        <v>45054</v>
      </c>
      <c r="I573" s="2">
        <f>_xlfn.DAYS(G573,H573)</f>
        <v>-60</v>
      </c>
      <c r="J573" t="s">
        <v>47</v>
      </c>
      <c r="K573">
        <v>380474</v>
      </c>
      <c r="L573" t="s">
        <v>26</v>
      </c>
      <c r="M573" t="s">
        <v>45</v>
      </c>
      <c r="N573">
        <v>166</v>
      </c>
      <c r="O573">
        <v>114</v>
      </c>
      <c r="P573">
        <v>36632091015</v>
      </c>
      <c r="Q573" t="s">
        <v>68</v>
      </c>
      <c r="R573" t="s">
        <v>28</v>
      </c>
    </row>
    <row r="574" spans="1:18" hidden="1" x14ac:dyDescent="0.25">
      <c r="A574">
        <v>573</v>
      </c>
      <c r="B574" t="s">
        <v>60</v>
      </c>
      <c r="C574" t="s">
        <v>437</v>
      </c>
      <c r="D574">
        <v>15</v>
      </c>
      <c r="E574" t="str">
        <f t="shared" si="11"/>
        <v>Teenager</v>
      </c>
      <c r="F574" t="s">
        <v>17</v>
      </c>
      <c r="G574" s="1">
        <v>45097</v>
      </c>
      <c r="H574" s="1">
        <v>45265</v>
      </c>
      <c r="I574" s="2">
        <f>_xlfn.DAYS(H574,G574)</f>
        <v>168</v>
      </c>
      <c r="J574" t="s">
        <v>32</v>
      </c>
      <c r="K574">
        <v>169326</v>
      </c>
      <c r="L574" t="s">
        <v>19</v>
      </c>
      <c r="M574" t="s">
        <v>20</v>
      </c>
      <c r="N574">
        <v>158</v>
      </c>
      <c r="O574">
        <v>82</v>
      </c>
      <c r="P574">
        <v>31529737720</v>
      </c>
      <c r="Q574" t="s">
        <v>21</v>
      </c>
      <c r="R574" t="s">
        <v>22</v>
      </c>
    </row>
    <row r="575" spans="1:18" hidden="1" x14ac:dyDescent="0.25">
      <c r="A575">
        <v>574</v>
      </c>
      <c r="B575" t="s">
        <v>86</v>
      </c>
      <c r="C575" t="s">
        <v>83</v>
      </c>
      <c r="D575">
        <v>35</v>
      </c>
      <c r="E575" t="str">
        <f t="shared" si="11"/>
        <v>Middle-Aged Adults</v>
      </c>
      <c r="F575" t="s">
        <v>31</v>
      </c>
      <c r="G575" s="1">
        <v>45236</v>
      </c>
      <c r="H575" s="1">
        <v>45263</v>
      </c>
      <c r="I575" s="2">
        <f>_xlfn.DAYS(H575,G575)</f>
        <v>27</v>
      </c>
      <c r="J575" t="s">
        <v>32</v>
      </c>
      <c r="K575">
        <v>286897</v>
      </c>
      <c r="L575" t="s">
        <v>26</v>
      </c>
      <c r="M575" t="s">
        <v>20</v>
      </c>
      <c r="N575">
        <v>158</v>
      </c>
      <c r="O575">
        <v>56</v>
      </c>
      <c r="P575">
        <v>31371177596</v>
      </c>
      <c r="Q575" t="s">
        <v>34</v>
      </c>
      <c r="R575" t="s">
        <v>28</v>
      </c>
    </row>
    <row r="576" spans="1:18" hidden="1" x14ac:dyDescent="0.25">
      <c r="A576">
        <v>575</v>
      </c>
      <c r="B576" t="s">
        <v>15</v>
      </c>
      <c r="C576" t="s">
        <v>132</v>
      </c>
      <c r="D576">
        <v>91</v>
      </c>
      <c r="E576" t="str">
        <f t="shared" si="11"/>
        <v>Senior Adult</v>
      </c>
      <c r="F576" t="s">
        <v>31</v>
      </c>
      <c r="G576" s="1">
        <v>44929</v>
      </c>
      <c r="H576" s="1">
        <v>44977</v>
      </c>
      <c r="I576" s="2">
        <f>_xlfn.DAYS(G576,H576)</f>
        <v>-48</v>
      </c>
      <c r="J576" t="s">
        <v>47</v>
      </c>
      <c r="K576">
        <v>339193</v>
      </c>
      <c r="L576" t="s">
        <v>26</v>
      </c>
      <c r="M576" t="s">
        <v>59</v>
      </c>
      <c r="N576">
        <v>180</v>
      </c>
      <c r="O576">
        <v>95</v>
      </c>
      <c r="P576">
        <v>31530107310</v>
      </c>
      <c r="Q576" t="s">
        <v>52</v>
      </c>
      <c r="R576" t="s">
        <v>28</v>
      </c>
    </row>
    <row r="577" spans="1:18" hidden="1" x14ac:dyDescent="0.25">
      <c r="A577">
        <v>576</v>
      </c>
      <c r="B577" t="s">
        <v>71</v>
      </c>
      <c r="C577" t="s">
        <v>155</v>
      </c>
      <c r="D577">
        <v>88</v>
      </c>
      <c r="E577" t="str">
        <f t="shared" si="11"/>
        <v>Senior Adult</v>
      </c>
      <c r="F577" t="s">
        <v>31</v>
      </c>
      <c r="G577" s="1">
        <v>44982</v>
      </c>
      <c r="H577" s="1">
        <v>45272</v>
      </c>
      <c r="I577" s="2">
        <f>_xlfn.DAYS(H577,G577)</f>
        <v>290</v>
      </c>
      <c r="J577" t="s">
        <v>18</v>
      </c>
      <c r="K577">
        <v>53677</v>
      </c>
      <c r="L577" t="s">
        <v>19</v>
      </c>
      <c r="M577" t="s">
        <v>20</v>
      </c>
      <c r="N577">
        <v>200</v>
      </c>
      <c r="O577">
        <v>61</v>
      </c>
      <c r="P577">
        <v>39920191836</v>
      </c>
      <c r="Q577" t="s">
        <v>34</v>
      </c>
      <c r="R577" t="s">
        <v>38</v>
      </c>
    </row>
    <row r="578" spans="1:18" hidden="1" x14ac:dyDescent="0.25">
      <c r="A578">
        <v>577</v>
      </c>
      <c r="B578" t="s">
        <v>78</v>
      </c>
      <c r="C578" t="s">
        <v>118</v>
      </c>
      <c r="D578">
        <v>86</v>
      </c>
      <c r="E578" t="str">
        <f t="shared" ref="E578:E641" si="13">IF(D578&lt;=12,"Child",IF(D578&lt;=18,"Teenager",IF(D578&lt;=30,"Young Adult",IF(D578&lt;=45,"Middle-Aged Adults",IF(D578&gt;45,"Senior Adult")))))</f>
        <v>Senior Adult</v>
      </c>
      <c r="F578" t="s">
        <v>17</v>
      </c>
      <c r="G578" s="1">
        <v>45041</v>
      </c>
      <c r="H578" s="1">
        <v>45158</v>
      </c>
      <c r="I578" s="2">
        <f>_xlfn.DAYS(G578,H578)</f>
        <v>-117</v>
      </c>
      <c r="J578" t="s">
        <v>36</v>
      </c>
      <c r="K578">
        <v>261318</v>
      </c>
      <c r="L578" t="s">
        <v>19</v>
      </c>
      <c r="M578" t="s">
        <v>33</v>
      </c>
      <c r="N578">
        <v>157</v>
      </c>
      <c r="O578">
        <v>53</v>
      </c>
      <c r="P578">
        <v>34704531656</v>
      </c>
      <c r="Q578" t="s">
        <v>21</v>
      </c>
      <c r="R578" t="s">
        <v>22</v>
      </c>
    </row>
    <row r="579" spans="1:18" hidden="1" x14ac:dyDescent="0.25">
      <c r="A579">
        <v>578</v>
      </c>
      <c r="B579" t="s">
        <v>15</v>
      </c>
      <c r="C579" t="s">
        <v>51</v>
      </c>
      <c r="D579">
        <v>96</v>
      </c>
      <c r="E579" t="str">
        <f t="shared" si="13"/>
        <v>Senior Adult</v>
      </c>
      <c r="F579" t="s">
        <v>31</v>
      </c>
      <c r="G579" s="1">
        <v>44985</v>
      </c>
      <c r="H579" s="1">
        <v>45288</v>
      </c>
      <c r="I579" s="2">
        <f>_xlfn.DAYS(G579,H579)</f>
        <v>-303</v>
      </c>
      <c r="J579" t="s">
        <v>18</v>
      </c>
      <c r="K579">
        <v>139590</v>
      </c>
      <c r="L579" t="s">
        <v>19</v>
      </c>
      <c r="M579" t="s">
        <v>62</v>
      </c>
      <c r="N579">
        <v>175</v>
      </c>
      <c r="O579">
        <v>64</v>
      </c>
      <c r="P579">
        <v>33591812168</v>
      </c>
      <c r="Q579" t="s">
        <v>48</v>
      </c>
      <c r="R579" t="s">
        <v>28</v>
      </c>
    </row>
    <row r="580" spans="1:18" x14ac:dyDescent="0.25">
      <c r="A580">
        <v>579</v>
      </c>
      <c r="B580" t="s">
        <v>29</v>
      </c>
      <c r="C580" t="s">
        <v>357</v>
      </c>
      <c r="D580">
        <v>94</v>
      </c>
      <c r="E580" t="str">
        <f t="shared" si="13"/>
        <v>Senior Adult</v>
      </c>
      <c r="F580" t="s">
        <v>31</v>
      </c>
      <c r="G580" s="1">
        <v>44997</v>
      </c>
      <c r="H580" s="1">
        <v>45122</v>
      </c>
      <c r="I580" s="6">
        <f>_xlfn.DAYS(G580,H580)</f>
        <v>-125</v>
      </c>
      <c r="J580" t="s">
        <v>32</v>
      </c>
      <c r="K580">
        <v>249307</v>
      </c>
      <c r="L580" t="s">
        <v>19</v>
      </c>
      <c r="M580" t="s">
        <v>33</v>
      </c>
      <c r="N580">
        <v>192</v>
      </c>
      <c r="O580">
        <v>91</v>
      </c>
      <c r="P580">
        <v>33131048686</v>
      </c>
      <c r="Q580" t="s">
        <v>68</v>
      </c>
      <c r="R580" t="s">
        <v>41</v>
      </c>
    </row>
    <row r="581" spans="1:18" hidden="1" x14ac:dyDescent="0.25">
      <c r="A581">
        <v>580</v>
      </c>
      <c r="B581" t="s">
        <v>88</v>
      </c>
      <c r="C581" t="s">
        <v>438</v>
      </c>
      <c r="D581">
        <v>92</v>
      </c>
      <c r="E581" t="str">
        <f t="shared" si="13"/>
        <v>Senior Adult</v>
      </c>
      <c r="F581" t="s">
        <v>17</v>
      </c>
      <c r="G581" s="1">
        <v>45033</v>
      </c>
      <c r="H581" s="1">
        <v>45105</v>
      </c>
      <c r="I581" s="2">
        <f>_xlfn.DAYS(H581,G581)</f>
        <v>72</v>
      </c>
      <c r="J581" t="s">
        <v>44</v>
      </c>
      <c r="K581">
        <v>80541</v>
      </c>
      <c r="L581" t="s">
        <v>19</v>
      </c>
      <c r="M581" t="s">
        <v>20</v>
      </c>
      <c r="N581">
        <v>188</v>
      </c>
      <c r="O581">
        <v>74</v>
      </c>
      <c r="P581">
        <v>31385739266</v>
      </c>
      <c r="Q581" t="s">
        <v>52</v>
      </c>
      <c r="R581" t="s">
        <v>28</v>
      </c>
    </row>
    <row r="582" spans="1:18" x14ac:dyDescent="0.25">
      <c r="A582">
        <v>581</v>
      </c>
      <c r="B582" t="s">
        <v>60</v>
      </c>
      <c r="C582" t="s">
        <v>439</v>
      </c>
      <c r="D582">
        <v>1</v>
      </c>
      <c r="E582" t="str">
        <f t="shared" si="13"/>
        <v>Child</v>
      </c>
      <c r="F582" t="s">
        <v>17</v>
      </c>
      <c r="G582" s="1">
        <v>45153</v>
      </c>
      <c r="H582" s="1">
        <v>45286</v>
      </c>
      <c r="I582" s="6">
        <f>_xlfn.DAYS(H582,G582)</f>
        <v>133</v>
      </c>
      <c r="J582" t="s">
        <v>36</v>
      </c>
      <c r="K582">
        <v>241501</v>
      </c>
      <c r="L582" t="s">
        <v>26</v>
      </c>
      <c r="M582" t="s">
        <v>59</v>
      </c>
      <c r="N582">
        <v>166</v>
      </c>
      <c r="O582">
        <v>120</v>
      </c>
      <c r="P582">
        <v>31555710292</v>
      </c>
      <c r="Q582" t="s">
        <v>68</v>
      </c>
      <c r="R582" t="s">
        <v>41</v>
      </c>
    </row>
    <row r="583" spans="1:18" x14ac:dyDescent="0.25">
      <c r="A583">
        <v>582</v>
      </c>
      <c r="B583" t="s">
        <v>69</v>
      </c>
      <c r="C583" t="s">
        <v>440</v>
      </c>
      <c r="D583">
        <v>5</v>
      </c>
      <c r="E583" t="str">
        <f t="shared" si="13"/>
        <v>Child</v>
      </c>
      <c r="F583" t="s">
        <v>31</v>
      </c>
      <c r="G583" s="1">
        <v>45247</v>
      </c>
      <c r="H583" s="1">
        <v>45269</v>
      </c>
      <c r="I583" s="6">
        <f>_xlfn.DAYS(G583,H583)</f>
        <v>-22</v>
      </c>
      <c r="J583" t="s">
        <v>44</v>
      </c>
      <c r="K583">
        <v>407549</v>
      </c>
      <c r="L583" t="s">
        <v>19</v>
      </c>
      <c r="M583" t="s">
        <v>62</v>
      </c>
      <c r="N583">
        <v>174</v>
      </c>
      <c r="O583">
        <v>92</v>
      </c>
      <c r="P583">
        <v>32339544351</v>
      </c>
      <c r="Q583" t="s">
        <v>68</v>
      </c>
      <c r="R583" t="s">
        <v>41</v>
      </c>
    </row>
    <row r="584" spans="1:18" x14ac:dyDescent="0.25">
      <c r="A584">
        <v>583</v>
      </c>
      <c r="B584" t="s">
        <v>29</v>
      </c>
      <c r="C584" t="s">
        <v>314</v>
      </c>
      <c r="D584">
        <v>43</v>
      </c>
      <c r="E584" t="str">
        <f t="shared" si="13"/>
        <v>Middle-Aged Adults</v>
      </c>
      <c r="F584" t="s">
        <v>31</v>
      </c>
      <c r="G584" s="1">
        <v>45056</v>
      </c>
      <c r="H584" s="1">
        <v>45221</v>
      </c>
      <c r="I584" s="6">
        <f>_xlfn.DAYS(G584,H584)</f>
        <v>-165</v>
      </c>
      <c r="J584" t="s">
        <v>36</v>
      </c>
      <c r="K584">
        <v>455876</v>
      </c>
      <c r="L584" t="s">
        <v>19</v>
      </c>
      <c r="M584" t="s">
        <v>40</v>
      </c>
      <c r="N584">
        <v>183</v>
      </c>
      <c r="O584">
        <v>75</v>
      </c>
      <c r="P584">
        <v>39000276481</v>
      </c>
      <c r="Q584" t="s">
        <v>68</v>
      </c>
      <c r="R584" t="s">
        <v>41</v>
      </c>
    </row>
    <row r="585" spans="1:18" hidden="1" x14ac:dyDescent="0.25">
      <c r="A585">
        <v>584</v>
      </c>
      <c r="B585" t="s">
        <v>64</v>
      </c>
      <c r="C585" t="s">
        <v>440</v>
      </c>
      <c r="D585">
        <v>6</v>
      </c>
      <c r="E585" t="str">
        <f t="shared" si="13"/>
        <v>Child</v>
      </c>
      <c r="F585" t="s">
        <v>17</v>
      </c>
      <c r="G585" s="1">
        <v>45006</v>
      </c>
      <c r="H585" s="1">
        <v>45285</v>
      </c>
      <c r="I585" s="2">
        <f>_xlfn.DAYS(H585,G585)</f>
        <v>279</v>
      </c>
      <c r="J585" t="s">
        <v>18</v>
      </c>
      <c r="K585">
        <v>178883</v>
      </c>
      <c r="L585" t="s">
        <v>19</v>
      </c>
      <c r="M585" t="s">
        <v>62</v>
      </c>
      <c r="N585">
        <v>169</v>
      </c>
      <c r="O585">
        <v>116</v>
      </c>
      <c r="P585">
        <v>36321149029</v>
      </c>
      <c r="Q585" t="s">
        <v>63</v>
      </c>
      <c r="R585" t="s">
        <v>28</v>
      </c>
    </row>
    <row r="586" spans="1:18" hidden="1" x14ac:dyDescent="0.25">
      <c r="A586">
        <v>585</v>
      </c>
      <c r="B586" t="s">
        <v>64</v>
      </c>
      <c r="C586" t="s">
        <v>441</v>
      </c>
      <c r="D586">
        <v>78</v>
      </c>
      <c r="E586" t="str">
        <f t="shared" si="13"/>
        <v>Senior Adult</v>
      </c>
      <c r="F586" t="s">
        <v>31</v>
      </c>
      <c r="G586" s="1">
        <v>44982</v>
      </c>
      <c r="H586" s="1">
        <v>45135</v>
      </c>
      <c r="I586" s="2">
        <f>_xlfn.DAYS(G586,H586)</f>
        <v>-153</v>
      </c>
      <c r="J586" t="s">
        <v>25</v>
      </c>
      <c r="K586">
        <v>301681</v>
      </c>
      <c r="L586" t="s">
        <v>19</v>
      </c>
      <c r="M586" t="s">
        <v>82</v>
      </c>
      <c r="N586">
        <v>194</v>
      </c>
      <c r="O586">
        <v>99</v>
      </c>
      <c r="P586">
        <v>37744770017</v>
      </c>
      <c r="Q586" t="s">
        <v>21</v>
      </c>
      <c r="R586" t="s">
        <v>22</v>
      </c>
    </row>
    <row r="587" spans="1:18" hidden="1" x14ac:dyDescent="0.25">
      <c r="A587">
        <v>586</v>
      </c>
      <c r="B587" t="s">
        <v>55</v>
      </c>
      <c r="C587" t="s">
        <v>418</v>
      </c>
      <c r="D587">
        <v>85</v>
      </c>
      <c r="E587" t="str">
        <f t="shared" si="13"/>
        <v>Senior Adult</v>
      </c>
      <c r="F587" t="s">
        <v>17</v>
      </c>
      <c r="G587" s="1">
        <v>45043</v>
      </c>
      <c r="H587" s="1">
        <v>45215</v>
      </c>
      <c r="I587" s="2">
        <f>_xlfn.DAYS(G587,H587)</f>
        <v>-172</v>
      </c>
      <c r="J587" t="s">
        <v>25</v>
      </c>
      <c r="K587">
        <v>357190</v>
      </c>
      <c r="L587" t="s">
        <v>26</v>
      </c>
      <c r="M587" t="s">
        <v>40</v>
      </c>
      <c r="N587">
        <v>167</v>
      </c>
      <c r="O587">
        <v>41</v>
      </c>
      <c r="P587">
        <v>33558944072</v>
      </c>
      <c r="Q587" t="s">
        <v>34</v>
      </c>
      <c r="R587" t="s">
        <v>38</v>
      </c>
    </row>
    <row r="588" spans="1:18" hidden="1" x14ac:dyDescent="0.25">
      <c r="A588">
        <v>587</v>
      </c>
      <c r="B588" t="s">
        <v>55</v>
      </c>
      <c r="C588" t="s">
        <v>442</v>
      </c>
      <c r="D588">
        <v>22</v>
      </c>
      <c r="E588" t="str">
        <f t="shared" si="13"/>
        <v>Young Adult</v>
      </c>
      <c r="F588" t="s">
        <v>17</v>
      </c>
      <c r="G588" s="1">
        <v>45039</v>
      </c>
      <c r="H588" s="1">
        <v>45150</v>
      </c>
      <c r="I588" s="2">
        <f>_xlfn.DAYS(H588,G588)</f>
        <v>111</v>
      </c>
      <c r="J588" t="s">
        <v>18</v>
      </c>
      <c r="K588">
        <v>297882</v>
      </c>
      <c r="L588" t="s">
        <v>26</v>
      </c>
      <c r="M588" t="s">
        <v>82</v>
      </c>
      <c r="N588">
        <v>184</v>
      </c>
      <c r="O588">
        <v>119</v>
      </c>
      <c r="P588">
        <v>39426238769</v>
      </c>
      <c r="Q588" t="s">
        <v>34</v>
      </c>
      <c r="R588" t="s">
        <v>38</v>
      </c>
    </row>
    <row r="589" spans="1:18" hidden="1" x14ac:dyDescent="0.25">
      <c r="A589">
        <v>588</v>
      </c>
      <c r="B589" t="s">
        <v>88</v>
      </c>
      <c r="C589" t="s">
        <v>443</v>
      </c>
      <c r="D589">
        <v>65</v>
      </c>
      <c r="E589" t="str">
        <f t="shared" si="13"/>
        <v>Senior Adult</v>
      </c>
      <c r="F589" t="s">
        <v>17</v>
      </c>
      <c r="G589" s="1">
        <v>44983</v>
      </c>
      <c r="H589" s="1">
        <v>45247</v>
      </c>
      <c r="I589" s="2">
        <f>_xlfn.DAYS(H589,G589)</f>
        <v>264</v>
      </c>
      <c r="J589" t="s">
        <v>36</v>
      </c>
      <c r="K589">
        <v>454078</v>
      </c>
      <c r="L589" t="s">
        <v>26</v>
      </c>
      <c r="M589" t="s">
        <v>37</v>
      </c>
      <c r="N589">
        <v>172</v>
      </c>
      <c r="O589">
        <v>55</v>
      </c>
      <c r="P589">
        <v>34365542249</v>
      </c>
      <c r="Q589" t="s">
        <v>34</v>
      </c>
      <c r="R589" t="s">
        <v>38</v>
      </c>
    </row>
    <row r="590" spans="1:18" hidden="1" x14ac:dyDescent="0.25">
      <c r="A590">
        <v>589</v>
      </c>
      <c r="B590" t="s">
        <v>86</v>
      </c>
      <c r="C590" t="s">
        <v>444</v>
      </c>
      <c r="D590">
        <v>32</v>
      </c>
      <c r="E590" t="str">
        <f t="shared" si="13"/>
        <v>Middle-Aged Adults</v>
      </c>
      <c r="F590" t="s">
        <v>31</v>
      </c>
      <c r="G590" s="1">
        <v>44997</v>
      </c>
      <c r="H590" s="1">
        <v>45173</v>
      </c>
      <c r="I590" s="2">
        <f>_xlfn.DAYS(H590,G590)</f>
        <v>176</v>
      </c>
      <c r="J590" t="s">
        <v>47</v>
      </c>
      <c r="K590">
        <v>75771</v>
      </c>
      <c r="L590" t="s">
        <v>26</v>
      </c>
      <c r="M590" t="s">
        <v>59</v>
      </c>
      <c r="N590">
        <v>174</v>
      </c>
      <c r="O590">
        <v>120</v>
      </c>
      <c r="P590">
        <v>34737143449</v>
      </c>
      <c r="Q590" t="s">
        <v>52</v>
      </c>
      <c r="R590" t="s">
        <v>28</v>
      </c>
    </row>
    <row r="591" spans="1:18" x14ac:dyDescent="0.25">
      <c r="A591">
        <v>590</v>
      </c>
      <c r="B591" t="s">
        <v>86</v>
      </c>
      <c r="C591" t="s">
        <v>445</v>
      </c>
      <c r="D591">
        <v>41</v>
      </c>
      <c r="E591" t="str">
        <f t="shared" si="13"/>
        <v>Middle-Aged Adults</v>
      </c>
      <c r="F591" t="s">
        <v>17</v>
      </c>
      <c r="G591" s="1">
        <v>45036</v>
      </c>
      <c r="H591" s="1">
        <v>45201</v>
      </c>
      <c r="I591" s="6">
        <f>_xlfn.DAYS(H591,G591)</f>
        <v>165</v>
      </c>
      <c r="J591" t="s">
        <v>25</v>
      </c>
      <c r="K591">
        <v>187678</v>
      </c>
      <c r="L591" t="s">
        <v>19</v>
      </c>
      <c r="M591" t="s">
        <v>40</v>
      </c>
      <c r="N591">
        <v>157</v>
      </c>
      <c r="O591">
        <v>118</v>
      </c>
      <c r="P591">
        <v>34834259839</v>
      </c>
      <c r="Q591" t="s">
        <v>68</v>
      </c>
      <c r="R591" t="s">
        <v>41</v>
      </c>
    </row>
    <row r="592" spans="1:18" x14ac:dyDescent="0.25">
      <c r="A592">
        <v>591</v>
      </c>
      <c r="B592" t="s">
        <v>64</v>
      </c>
      <c r="C592" t="s">
        <v>446</v>
      </c>
      <c r="D592">
        <v>20</v>
      </c>
      <c r="E592" t="str">
        <f t="shared" si="13"/>
        <v>Young Adult</v>
      </c>
      <c r="F592" t="s">
        <v>17</v>
      </c>
      <c r="G592" s="1">
        <v>45042</v>
      </c>
      <c r="H592" s="1">
        <v>45143</v>
      </c>
      <c r="I592" s="6">
        <f>_xlfn.DAYS(G592,H592)</f>
        <v>-101</v>
      </c>
      <c r="J592" t="s">
        <v>25</v>
      </c>
      <c r="K592">
        <v>279980</v>
      </c>
      <c r="L592" t="s">
        <v>19</v>
      </c>
      <c r="M592" t="s">
        <v>45</v>
      </c>
      <c r="N592">
        <v>158</v>
      </c>
      <c r="O592">
        <v>73</v>
      </c>
      <c r="P592">
        <v>38062551883</v>
      </c>
      <c r="Q592" t="s">
        <v>68</v>
      </c>
      <c r="R592" t="s">
        <v>41</v>
      </c>
    </row>
    <row r="593" spans="1:18" hidden="1" x14ac:dyDescent="0.25">
      <c r="A593">
        <v>592</v>
      </c>
      <c r="B593" t="s">
        <v>60</v>
      </c>
      <c r="C593" t="s">
        <v>312</v>
      </c>
      <c r="D593">
        <v>84</v>
      </c>
      <c r="E593" t="str">
        <f t="shared" si="13"/>
        <v>Senior Adult</v>
      </c>
      <c r="F593" t="s">
        <v>31</v>
      </c>
      <c r="G593" s="1">
        <v>45203</v>
      </c>
      <c r="H593" s="1">
        <v>45211</v>
      </c>
      <c r="I593" s="2">
        <f>_xlfn.DAYS(H593,G593)</f>
        <v>8</v>
      </c>
      <c r="J593" t="s">
        <v>25</v>
      </c>
      <c r="K593">
        <v>368475</v>
      </c>
      <c r="L593" t="s">
        <v>26</v>
      </c>
      <c r="M593" t="s">
        <v>33</v>
      </c>
      <c r="N593">
        <v>175</v>
      </c>
      <c r="O593">
        <v>42</v>
      </c>
      <c r="P593">
        <v>34986517850</v>
      </c>
      <c r="Q593" t="s">
        <v>34</v>
      </c>
      <c r="R593" t="s">
        <v>38</v>
      </c>
    </row>
    <row r="594" spans="1:18" x14ac:dyDescent="0.25">
      <c r="A594">
        <v>593</v>
      </c>
      <c r="B594" t="s">
        <v>88</v>
      </c>
      <c r="C594" t="s">
        <v>447</v>
      </c>
      <c r="D594">
        <v>74</v>
      </c>
      <c r="E594" t="str">
        <f t="shared" si="13"/>
        <v>Senior Adult</v>
      </c>
      <c r="F594" t="s">
        <v>31</v>
      </c>
      <c r="G594" s="1">
        <v>44971</v>
      </c>
      <c r="H594" s="1">
        <v>45089</v>
      </c>
      <c r="I594" s="6">
        <f>_xlfn.DAYS(G594,H594)</f>
        <v>-118</v>
      </c>
      <c r="J594" t="s">
        <v>36</v>
      </c>
      <c r="K594">
        <v>83241</v>
      </c>
      <c r="L594" t="s">
        <v>26</v>
      </c>
      <c r="M594" t="s">
        <v>20</v>
      </c>
      <c r="N594">
        <v>178</v>
      </c>
      <c r="O594">
        <v>45</v>
      </c>
      <c r="P594">
        <v>37930176896</v>
      </c>
      <c r="Q594" t="s">
        <v>68</v>
      </c>
      <c r="R594" t="s">
        <v>41</v>
      </c>
    </row>
    <row r="595" spans="1:18" x14ac:dyDescent="0.25">
      <c r="A595">
        <v>594</v>
      </c>
      <c r="B595" t="s">
        <v>55</v>
      </c>
      <c r="C595" t="s">
        <v>300</v>
      </c>
      <c r="D595">
        <v>67</v>
      </c>
      <c r="E595" t="str">
        <f t="shared" si="13"/>
        <v>Senior Adult</v>
      </c>
      <c r="F595" t="s">
        <v>17</v>
      </c>
      <c r="G595" s="1">
        <v>45035</v>
      </c>
      <c r="H595" s="1">
        <v>45099</v>
      </c>
      <c r="I595" s="6">
        <f>_xlfn.DAYS(G595,H595)</f>
        <v>-64</v>
      </c>
      <c r="J595" t="s">
        <v>18</v>
      </c>
      <c r="K595">
        <v>415844</v>
      </c>
      <c r="L595" t="s">
        <v>26</v>
      </c>
      <c r="M595" t="s">
        <v>40</v>
      </c>
      <c r="N595">
        <v>160</v>
      </c>
      <c r="O595">
        <v>91</v>
      </c>
      <c r="P595">
        <v>34993636930</v>
      </c>
      <c r="Q595" t="s">
        <v>68</v>
      </c>
      <c r="R595" t="s">
        <v>41</v>
      </c>
    </row>
    <row r="596" spans="1:18" hidden="1" x14ac:dyDescent="0.25">
      <c r="A596">
        <v>595</v>
      </c>
      <c r="B596" t="s">
        <v>78</v>
      </c>
      <c r="C596" t="s">
        <v>189</v>
      </c>
      <c r="D596">
        <v>6</v>
      </c>
      <c r="E596" t="str">
        <f t="shared" si="13"/>
        <v>Child</v>
      </c>
      <c r="F596" t="s">
        <v>17</v>
      </c>
      <c r="G596" s="1">
        <v>44992</v>
      </c>
      <c r="H596" s="1">
        <v>45042</v>
      </c>
      <c r="I596" s="2">
        <f>_xlfn.DAYS(G596,H596)</f>
        <v>-50</v>
      </c>
      <c r="J596" t="s">
        <v>25</v>
      </c>
      <c r="K596">
        <v>194657</v>
      </c>
      <c r="L596" t="s">
        <v>26</v>
      </c>
      <c r="M596" t="s">
        <v>62</v>
      </c>
      <c r="N596">
        <v>173</v>
      </c>
      <c r="O596">
        <v>107</v>
      </c>
      <c r="P596">
        <v>34553967967</v>
      </c>
      <c r="Q596" t="s">
        <v>34</v>
      </c>
      <c r="R596" t="s">
        <v>38</v>
      </c>
    </row>
    <row r="597" spans="1:18" hidden="1" x14ac:dyDescent="0.25">
      <c r="A597">
        <v>596</v>
      </c>
      <c r="B597" t="s">
        <v>53</v>
      </c>
      <c r="C597" t="s">
        <v>448</v>
      </c>
      <c r="D597">
        <v>31</v>
      </c>
      <c r="E597" t="str">
        <f t="shared" si="13"/>
        <v>Middle-Aged Adults</v>
      </c>
      <c r="F597" t="s">
        <v>31</v>
      </c>
      <c r="G597" s="1">
        <v>45042</v>
      </c>
      <c r="H597" s="1">
        <v>45155</v>
      </c>
      <c r="I597" s="2">
        <f>_xlfn.DAYS(G597,H597)</f>
        <v>-113</v>
      </c>
      <c r="J597" t="s">
        <v>32</v>
      </c>
      <c r="K597">
        <v>138494</v>
      </c>
      <c r="L597" t="s">
        <v>26</v>
      </c>
      <c r="M597" t="s">
        <v>82</v>
      </c>
      <c r="N597">
        <v>168</v>
      </c>
      <c r="O597">
        <v>43</v>
      </c>
      <c r="P597">
        <v>37811533533</v>
      </c>
      <c r="Q597" t="s">
        <v>34</v>
      </c>
      <c r="R597" t="s">
        <v>38</v>
      </c>
    </row>
    <row r="598" spans="1:18" hidden="1" x14ac:dyDescent="0.25">
      <c r="A598">
        <v>597</v>
      </c>
      <c r="B598" t="s">
        <v>86</v>
      </c>
      <c r="C598" t="s">
        <v>398</v>
      </c>
      <c r="D598">
        <v>14</v>
      </c>
      <c r="E598" t="str">
        <f t="shared" si="13"/>
        <v>Teenager</v>
      </c>
      <c r="F598" t="s">
        <v>31</v>
      </c>
      <c r="G598" s="1">
        <v>45010</v>
      </c>
      <c r="H598" s="1">
        <v>45193</v>
      </c>
      <c r="I598" s="2">
        <f>_xlfn.DAYS(G598,H598)</f>
        <v>-183</v>
      </c>
      <c r="J598" t="s">
        <v>25</v>
      </c>
      <c r="K598">
        <v>171216</v>
      </c>
      <c r="L598" t="s">
        <v>19</v>
      </c>
      <c r="M598" t="s">
        <v>40</v>
      </c>
      <c r="N598">
        <v>184</v>
      </c>
      <c r="O598">
        <v>67</v>
      </c>
      <c r="P598">
        <v>31710812121</v>
      </c>
      <c r="Q598" t="s">
        <v>34</v>
      </c>
      <c r="R598" t="s">
        <v>38</v>
      </c>
    </row>
    <row r="599" spans="1:18" hidden="1" x14ac:dyDescent="0.25">
      <c r="A599">
        <v>598</v>
      </c>
      <c r="B599" t="s">
        <v>86</v>
      </c>
      <c r="C599" t="s">
        <v>449</v>
      </c>
      <c r="D599">
        <v>30</v>
      </c>
      <c r="E599" t="str">
        <f t="shared" si="13"/>
        <v>Young Adult</v>
      </c>
      <c r="F599" t="s">
        <v>17</v>
      </c>
      <c r="G599" s="1">
        <v>44939</v>
      </c>
      <c r="H599" s="1">
        <v>45005</v>
      </c>
      <c r="I599" s="2">
        <f>_xlfn.DAYS(H599,G599)</f>
        <v>66</v>
      </c>
      <c r="J599" t="s">
        <v>44</v>
      </c>
      <c r="K599">
        <v>224417</v>
      </c>
      <c r="L599" t="s">
        <v>26</v>
      </c>
      <c r="M599" t="s">
        <v>62</v>
      </c>
      <c r="N599">
        <v>189</v>
      </c>
      <c r="O599">
        <v>111</v>
      </c>
      <c r="P599">
        <v>36816103211</v>
      </c>
      <c r="Q599" t="s">
        <v>21</v>
      </c>
      <c r="R599" t="s">
        <v>22</v>
      </c>
    </row>
    <row r="600" spans="1:18" hidden="1" x14ac:dyDescent="0.25">
      <c r="A600">
        <v>599</v>
      </c>
      <c r="B600" t="s">
        <v>50</v>
      </c>
      <c r="C600" t="s">
        <v>450</v>
      </c>
      <c r="D600">
        <v>29</v>
      </c>
      <c r="E600" t="str">
        <f t="shared" si="13"/>
        <v>Young Adult</v>
      </c>
      <c r="F600" t="s">
        <v>31</v>
      </c>
      <c r="G600" s="1">
        <v>45151</v>
      </c>
      <c r="H600" s="1">
        <v>45252</v>
      </c>
      <c r="I600" s="2">
        <f>_xlfn.DAYS(H600,G600)</f>
        <v>101</v>
      </c>
      <c r="J600" t="s">
        <v>44</v>
      </c>
      <c r="K600">
        <v>280679</v>
      </c>
      <c r="L600" t="s">
        <v>19</v>
      </c>
      <c r="M600" t="s">
        <v>62</v>
      </c>
      <c r="N600">
        <v>195</v>
      </c>
      <c r="O600">
        <v>95</v>
      </c>
      <c r="P600">
        <v>33410301425</v>
      </c>
      <c r="Q600" t="s">
        <v>48</v>
      </c>
      <c r="R600" t="s">
        <v>28</v>
      </c>
    </row>
    <row r="601" spans="1:18" x14ac:dyDescent="0.25">
      <c r="A601">
        <v>600</v>
      </c>
      <c r="B601" t="s">
        <v>15</v>
      </c>
      <c r="C601" t="s">
        <v>451</v>
      </c>
      <c r="D601">
        <v>55</v>
      </c>
      <c r="E601" t="str">
        <f t="shared" si="13"/>
        <v>Senior Adult</v>
      </c>
      <c r="F601" t="s">
        <v>17</v>
      </c>
      <c r="G601" s="1">
        <v>45187</v>
      </c>
      <c r="H601" s="1">
        <v>45220</v>
      </c>
      <c r="I601" s="6">
        <f>_xlfn.DAYS(G601,H601)</f>
        <v>-33</v>
      </c>
      <c r="J601" t="s">
        <v>25</v>
      </c>
      <c r="K601">
        <v>15777</v>
      </c>
      <c r="L601" t="s">
        <v>19</v>
      </c>
      <c r="M601" t="s">
        <v>20</v>
      </c>
      <c r="N601">
        <v>154</v>
      </c>
      <c r="O601">
        <v>92</v>
      </c>
      <c r="P601">
        <v>38404506011</v>
      </c>
      <c r="Q601" t="s">
        <v>68</v>
      </c>
      <c r="R601" t="s">
        <v>41</v>
      </c>
    </row>
    <row r="602" spans="1:18" hidden="1" x14ac:dyDescent="0.25">
      <c r="A602">
        <v>601</v>
      </c>
      <c r="B602" t="s">
        <v>78</v>
      </c>
      <c r="C602" t="s">
        <v>229</v>
      </c>
      <c r="D602">
        <v>22</v>
      </c>
      <c r="E602" t="str">
        <f t="shared" si="13"/>
        <v>Young Adult</v>
      </c>
      <c r="F602" t="s">
        <v>31</v>
      </c>
      <c r="G602" s="1">
        <v>45097</v>
      </c>
      <c r="H602" s="1">
        <v>45273</v>
      </c>
      <c r="I602" s="2">
        <f>_xlfn.DAYS(H602,G602)</f>
        <v>176</v>
      </c>
      <c r="J602" t="s">
        <v>44</v>
      </c>
      <c r="K602">
        <v>38939</v>
      </c>
      <c r="L602" t="s">
        <v>19</v>
      </c>
      <c r="M602" t="s">
        <v>59</v>
      </c>
      <c r="N602">
        <v>176</v>
      </c>
      <c r="O602">
        <v>74</v>
      </c>
      <c r="P602">
        <v>36543981274</v>
      </c>
      <c r="Q602" t="s">
        <v>21</v>
      </c>
      <c r="R602" t="s">
        <v>22</v>
      </c>
    </row>
    <row r="603" spans="1:18" hidden="1" x14ac:dyDescent="0.25">
      <c r="A603">
        <v>602</v>
      </c>
      <c r="B603" t="s">
        <v>78</v>
      </c>
      <c r="C603" t="s">
        <v>49</v>
      </c>
      <c r="D603">
        <v>51</v>
      </c>
      <c r="E603" t="str">
        <f t="shared" si="13"/>
        <v>Senior Adult</v>
      </c>
      <c r="F603" t="s">
        <v>17</v>
      </c>
      <c r="G603" s="1">
        <v>45034</v>
      </c>
      <c r="H603" s="1">
        <v>45173</v>
      </c>
      <c r="I603" s="2">
        <f>_xlfn.DAYS(G603,H603)</f>
        <v>-139</v>
      </c>
      <c r="J603" t="s">
        <v>32</v>
      </c>
      <c r="K603">
        <v>428742</v>
      </c>
      <c r="L603" t="s">
        <v>19</v>
      </c>
      <c r="M603" t="s">
        <v>33</v>
      </c>
      <c r="N603">
        <v>170</v>
      </c>
      <c r="O603">
        <v>54</v>
      </c>
      <c r="P603">
        <v>38275887819</v>
      </c>
      <c r="Q603" t="s">
        <v>34</v>
      </c>
      <c r="R603" t="s">
        <v>38</v>
      </c>
    </row>
    <row r="604" spans="1:18" hidden="1" x14ac:dyDescent="0.25">
      <c r="A604">
        <v>603</v>
      </c>
      <c r="B604" t="s">
        <v>50</v>
      </c>
      <c r="C604" t="s">
        <v>107</v>
      </c>
      <c r="D604">
        <v>44</v>
      </c>
      <c r="E604" t="str">
        <f t="shared" si="13"/>
        <v>Middle-Aged Adults</v>
      </c>
      <c r="F604" t="s">
        <v>17</v>
      </c>
      <c r="G604" s="1">
        <v>45208</v>
      </c>
      <c r="H604" s="1">
        <v>45233</v>
      </c>
      <c r="I604" s="2">
        <f>_xlfn.DAYS(G604,H604)</f>
        <v>-25</v>
      </c>
      <c r="J604" t="s">
        <v>18</v>
      </c>
      <c r="K604">
        <v>262734</v>
      </c>
      <c r="L604" t="s">
        <v>26</v>
      </c>
      <c r="M604" t="s">
        <v>45</v>
      </c>
      <c r="N604">
        <v>164</v>
      </c>
      <c r="O604">
        <v>56</v>
      </c>
      <c r="P604">
        <v>36312549895</v>
      </c>
      <c r="Q604" t="s">
        <v>57</v>
      </c>
      <c r="R604" t="s">
        <v>28</v>
      </c>
    </row>
    <row r="605" spans="1:18" hidden="1" x14ac:dyDescent="0.25">
      <c r="A605">
        <v>604</v>
      </c>
      <c r="B605" t="s">
        <v>78</v>
      </c>
      <c r="C605" t="s">
        <v>452</v>
      </c>
      <c r="D605">
        <v>58</v>
      </c>
      <c r="E605" t="str">
        <f t="shared" si="13"/>
        <v>Senior Adult</v>
      </c>
      <c r="F605" t="s">
        <v>31</v>
      </c>
      <c r="G605" s="1">
        <v>45038</v>
      </c>
      <c r="H605" s="1">
        <v>45183</v>
      </c>
      <c r="I605" s="2">
        <f>_xlfn.DAYS(H605,G605)</f>
        <v>145</v>
      </c>
      <c r="J605" t="s">
        <v>44</v>
      </c>
      <c r="K605">
        <v>349639</v>
      </c>
      <c r="L605" t="s">
        <v>26</v>
      </c>
      <c r="M605" t="s">
        <v>59</v>
      </c>
      <c r="N605">
        <v>142</v>
      </c>
      <c r="O605">
        <v>75</v>
      </c>
      <c r="P605">
        <v>35317981115</v>
      </c>
      <c r="Q605" t="s">
        <v>34</v>
      </c>
      <c r="R605" t="s">
        <v>38</v>
      </c>
    </row>
    <row r="606" spans="1:18" hidden="1" x14ac:dyDescent="0.25">
      <c r="A606">
        <v>605</v>
      </c>
      <c r="B606" t="s">
        <v>86</v>
      </c>
      <c r="C606" t="s">
        <v>453</v>
      </c>
      <c r="D606">
        <v>1</v>
      </c>
      <c r="E606" t="str">
        <f t="shared" si="13"/>
        <v>Child</v>
      </c>
      <c r="F606" t="s">
        <v>17</v>
      </c>
      <c r="G606" s="1">
        <v>45049</v>
      </c>
      <c r="H606" s="1">
        <v>45197</v>
      </c>
      <c r="I606" s="2">
        <f>_xlfn.DAYS(H606,G606)</f>
        <v>148</v>
      </c>
      <c r="J606" t="s">
        <v>25</v>
      </c>
      <c r="K606">
        <v>104289</v>
      </c>
      <c r="L606" t="s">
        <v>19</v>
      </c>
      <c r="M606" t="s">
        <v>82</v>
      </c>
      <c r="N606">
        <v>198</v>
      </c>
      <c r="O606">
        <v>61</v>
      </c>
      <c r="P606">
        <v>34827239409</v>
      </c>
      <c r="Q606" t="s">
        <v>68</v>
      </c>
      <c r="R606" t="s">
        <v>28</v>
      </c>
    </row>
    <row r="607" spans="1:18" x14ac:dyDescent="0.25">
      <c r="A607">
        <v>606</v>
      </c>
      <c r="B607" t="s">
        <v>42</v>
      </c>
      <c r="C607" t="s">
        <v>454</v>
      </c>
      <c r="D607">
        <v>48</v>
      </c>
      <c r="E607" t="str">
        <f t="shared" si="13"/>
        <v>Senior Adult</v>
      </c>
      <c r="F607" t="s">
        <v>31</v>
      </c>
      <c r="G607" s="1">
        <v>45130</v>
      </c>
      <c r="H607" s="1">
        <v>45179</v>
      </c>
      <c r="I607" s="6">
        <f>_xlfn.DAYS(H607,G607)</f>
        <v>49</v>
      </c>
      <c r="J607" t="s">
        <v>44</v>
      </c>
      <c r="K607">
        <v>94808</v>
      </c>
      <c r="L607" t="s">
        <v>26</v>
      </c>
      <c r="M607" t="s">
        <v>82</v>
      </c>
      <c r="N607">
        <v>149</v>
      </c>
      <c r="O607">
        <v>45</v>
      </c>
      <c r="P607">
        <v>37393714577</v>
      </c>
      <c r="Q607" t="s">
        <v>68</v>
      </c>
      <c r="R607" t="s">
        <v>41</v>
      </c>
    </row>
    <row r="608" spans="1:18" hidden="1" x14ac:dyDescent="0.25">
      <c r="A608">
        <v>607</v>
      </c>
      <c r="B608" t="s">
        <v>78</v>
      </c>
      <c r="C608" t="s">
        <v>232</v>
      </c>
      <c r="D608">
        <v>9</v>
      </c>
      <c r="E608" t="str">
        <f t="shared" si="13"/>
        <v>Child</v>
      </c>
      <c r="F608" t="s">
        <v>17</v>
      </c>
      <c r="G608" s="1">
        <v>45088</v>
      </c>
      <c r="H608" s="1">
        <v>45130</v>
      </c>
      <c r="I608" s="2">
        <f>_xlfn.DAYS(H608,G608)</f>
        <v>42</v>
      </c>
      <c r="J608" t="s">
        <v>25</v>
      </c>
      <c r="K608">
        <v>380017</v>
      </c>
      <c r="L608" t="s">
        <v>19</v>
      </c>
      <c r="M608" t="s">
        <v>40</v>
      </c>
      <c r="N608">
        <v>183</v>
      </c>
      <c r="O608">
        <v>42</v>
      </c>
      <c r="P608">
        <v>34797321478</v>
      </c>
      <c r="Q608" t="s">
        <v>57</v>
      </c>
      <c r="R608" t="s">
        <v>28</v>
      </c>
    </row>
    <row r="609" spans="1:18" hidden="1" x14ac:dyDescent="0.25">
      <c r="A609">
        <v>608</v>
      </c>
      <c r="B609" t="s">
        <v>88</v>
      </c>
      <c r="C609" t="s">
        <v>270</v>
      </c>
      <c r="D609">
        <v>39</v>
      </c>
      <c r="E609" t="str">
        <f t="shared" si="13"/>
        <v>Middle-Aged Adults</v>
      </c>
      <c r="F609" t="s">
        <v>17</v>
      </c>
      <c r="G609" s="1">
        <v>44947</v>
      </c>
      <c r="H609" s="1">
        <v>45146</v>
      </c>
      <c r="I609" s="2">
        <f>_xlfn.DAYS(G609,H609)</f>
        <v>-199</v>
      </c>
      <c r="J609" t="s">
        <v>18</v>
      </c>
      <c r="K609">
        <v>328857</v>
      </c>
      <c r="L609" t="s">
        <v>19</v>
      </c>
      <c r="M609" t="s">
        <v>20</v>
      </c>
      <c r="N609">
        <v>140</v>
      </c>
      <c r="O609">
        <v>48</v>
      </c>
      <c r="P609">
        <v>34781457406</v>
      </c>
      <c r="Q609" t="s">
        <v>34</v>
      </c>
      <c r="R609" t="s">
        <v>38</v>
      </c>
    </row>
    <row r="610" spans="1:18" hidden="1" x14ac:dyDescent="0.25">
      <c r="A610">
        <v>609</v>
      </c>
      <c r="B610" t="s">
        <v>69</v>
      </c>
      <c r="C610" t="s">
        <v>455</v>
      </c>
      <c r="D610">
        <v>30</v>
      </c>
      <c r="E610" t="str">
        <f t="shared" si="13"/>
        <v>Young Adult</v>
      </c>
      <c r="F610" t="s">
        <v>17</v>
      </c>
      <c r="G610" s="1">
        <v>45024</v>
      </c>
      <c r="H610" s="1">
        <v>45066</v>
      </c>
      <c r="I610" s="2">
        <f>_xlfn.DAYS(H610,G610)</f>
        <v>42</v>
      </c>
      <c r="J610" t="s">
        <v>32</v>
      </c>
      <c r="K610">
        <v>29728</v>
      </c>
      <c r="L610" t="s">
        <v>26</v>
      </c>
      <c r="M610" t="s">
        <v>82</v>
      </c>
      <c r="N610">
        <v>148</v>
      </c>
      <c r="O610">
        <v>51</v>
      </c>
      <c r="P610">
        <v>35038093192</v>
      </c>
      <c r="Q610" t="s">
        <v>52</v>
      </c>
      <c r="R610" t="s">
        <v>28</v>
      </c>
    </row>
    <row r="611" spans="1:18" x14ac:dyDescent="0.25">
      <c r="A611">
        <v>610</v>
      </c>
      <c r="B611" t="s">
        <v>42</v>
      </c>
      <c r="C611" t="s">
        <v>456</v>
      </c>
      <c r="D611">
        <v>50</v>
      </c>
      <c r="E611" t="str">
        <f t="shared" si="13"/>
        <v>Senior Adult</v>
      </c>
      <c r="F611" t="s">
        <v>17</v>
      </c>
      <c r="G611" s="1">
        <v>45073</v>
      </c>
      <c r="H611" s="1">
        <v>45264</v>
      </c>
      <c r="I611" s="6">
        <f>_xlfn.DAYS(H611,G611)</f>
        <v>191</v>
      </c>
      <c r="J611" t="s">
        <v>32</v>
      </c>
      <c r="K611">
        <v>390691</v>
      </c>
      <c r="L611" t="s">
        <v>26</v>
      </c>
      <c r="M611" t="s">
        <v>62</v>
      </c>
      <c r="N611">
        <v>154</v>
      </c>
      <c r="O611">
        <v>114</v>
      </c>
      <c r="P611">
        <v>35978956683</v>
      </c>
      <c r="Q611" t="s">
        <v>68</v>
      </c>
      <c r="R611" t="s">
        <v>41</v>
      </c>
    </row>
    <row r="612" spans="1:18" x14ac:dyDescent="0.25">
      <c r="A612">
        <v>611</v>
      </c>
      <c r="B612" t="s">
        <v>23</v>
      </c>
      <c r="C612" t="s">
        <v>91</v>
      </c>
      <c r="D612">
        <v>62</v>
      </c>
      <c r="E612" t="str">
        <f t="shared" si="13"/>
        <v>Senior Adult</v>
      </c>
      <c r="F612" t="s">
        <v>31</v>
      </c>
      <c r="G612" s="1">
        <v>44958</v>
      </c>
      <c r="H612" s="1">
        <v>45056</v>
      </c>
      <c r="I612" s="6">
        <f>_xlfn.DAYS(G612,H612)</f>
        <v>-98</v>
      </c>
      <c r="J612" t="s">
        <v>47</v>
      </c>
      <c r="K612">
        <v>421252</v>
      </c>
      <c r="L612" t="s">
        <v>19</v>
      </c>
      <c r="M612" t="s">
        <v>40</v>
      </c>
      <c r="N612">
        <v>187</v>
      </c>
      <c r="O612">
        <v>65</v>
      </c>
      <c r="P612">
        <v>34305347770</v>
      </c>
      <c r="Q612" t="s">
        <v>68</v>
      </c>
      <c r="R612" t="s">
        <v>41</v>
      </c>
    </row>
    <row r="613" spans="1:18" hidden="1" x14ac:dyDescent="0.25">
      <c r="A613">
        <v>612</v>
      </c>
      <c r="B613" t="s">
        <v>86</v>
      </c>
      <c r="C613" t="s">
        <v>457</v>
      </c>
      <c r="D613">
        <v>27</v>
      </c>
      <c r="E613" t="str">
        <f t="shared" si="13"/>
        <v>Young Adult</v>
      </c>
      <c r="F613" t="s">
        <v>17</v>
      </c>
      <c r="G613" s="1">
        <v>44994</v>
      </c>
      <c r="H613" s="1">
        <v>45116</v>
      </c>
      <c r="I613" s="2">
        <f>_xlfn.DAYS(G613,H613)</f>
        <v>-122</v>
      </c>
      <c r="J613" t="s">
        <v>44</v>
      </c>
      <c r="K613">
        <v>473125</v>
      </c>
      <c r="L613" t="s">
        <v>26</v>
      </c>
      <c r="M613" t="s">
        <v>45</v>
      </c>
      <c r="N613">
        <v>164</v>
      </c>
      <c r="O613">
        <v>119</v>
      </c>
      <c r="P613">
        <v>31176878723</v>
      </c>
      <c r="Q613" t="s">
        <v>21</v>
      </c>
      <c r="R613" t="s">
        <v>22</v>
      </c>
    </row>
    <row r="614" spans="1:18" hidden="1" x14ac:dyDescent="0.25">
      <c r="A614">
        <v>613</v>
      </c>
      <c r="B614" t="s">
        <v>53</v>
      </c>
      <c r="C614" t="s">
        <v>458</v>
      </c>
      <c r="D614">
        <v>38</v>
      </c>
      <c r="E614" t="str">
        <f t="shared" si="13"/>
        <v>Middle-Aged Adults</v>
      </c>
      <c r="F614" t="s">
        <v>17</v>
      </c>
      <c r="G614" s="1">
        <v>45071</v>
      </c>
      <c r="H614" s="1">
        <v>45269</v>
      </c>
      <c r="I614" s="2">
        <f>_xlfn.DAYS(G614,H614)</f>
        <v>-198</v>
      </c>
      <c r="J614" t="s">
        <v>47</v>
      </c>
      <c r="K614">
        <v>170886</v>
      </c>
      <c r="L614" t="s">
        <v>19</v>
      </c>
      <c r="M614" t="s">
        <v>33</v>
      </c>
      <c r="N614">
        <v>198</v>
      </c>
      <c r="O614">
        <v>76</v>
      </c>
      <c r="P614">
        <v>37806759572</v>
      </c>
      <c r="Q614" t="s">
        <v>21</v>
      </c>
      <c r="R614" t="s">
        <v>22</v>
      </c>
    </row>
    <row r="615" spans="1:18" hidden="1" x14ac:dyDescent="0.25">
      <c r="A615">
        <v>614</v>
      </c>
      <c r="B615" t="s">
        <v>69</v>
      </c>
      <c r="C615" t="s">
        <v>459</v>
      </c>
      <c r="D615">
        <v>95</v>
      </c>
      <c r="E615" t="str">
        <f t="shared" si="13"/>
        <v>Senior Adult</v>
      </c>
      <c r="F615" t="s">
        <v>31</v>
      </c>
      <c r="G615" s="1">
        <v>45043</v>
      </c>
      <c r="H615" s="1">
        <v>45276</v>
      </c>
      <c r="I615" s="2">
        <f>_xlfn.DAYS(H615,G615)</f>
        <v>233</v>
      </c>
      <c r="J615" t="s">
        <v>25</v>
      </c>
      <c r="K615">
        <v>243557</v>
      </c>
      <c r="L615" t="s">
        <v>26</v>
      </c>
      <c r="M615" t="s">
        <v>62</v>
      </c>
      <c r="N615">
        <v>143</v>
      </c>
      <c r="O615">
        <v>72</v>
      </c>
      <c r="P615">
        <v>38958670828</v>
      </c>
      <c r="Q615" t="s">
        <v>57</v>
      </c>
      <c r="R615" t="s">
        <v>28</v>
      </c>
    </row>
    <row r="616" spans="1:18" hidden="1" x14ac:dyDescent="0.25">
      <c r="A616">
        <v>615</v>
      </c>
      <c r="B616" t="s">
        <v>69</v>
      </c>
      <c r="C616" t="s">
        <v>245</v>
      </c>
      <c r="D616">
        <v>6</v>
      </c>
      <c r="E616" t="str">
        <f t="shared" si="13"/>
        <v>Child</v>
      </c>
      <c r="F616" t="s">
        <v>17</v>
      </c>
      <c r="G616" s="1">
        <v>45048</v>
      </c>
      <c r="H616" s="1">
        <v>45130</v>
      </c>
      <c r="I616" s="2">
        <f>_xlfn.DAYS(H616,G616)</f>
        <v>82</v>
      </c>
      <c r="J616" t="s">
        <v>32</v>
      </c>
      <c r="K616">
        <v>207408</v>
      </c>
      <c r="L616" t="s">
        <v>26</v>
      </c>
      <c r="M616" t="s">
        <v>20</v>
      </c>
      <c r="N616">
        <v>166</v>
      </c>
      <c r="O616">
        <v>119</v>
      </c>
      <c r="P616">
        <v>33990378824</v>
      </c>
      <c r="Q616" t="s">
        <v>63</v>
      </c>
      <c r="R616" t="s">
        <v>28</v>
      </c>
    </row>
    <row r="617" spans="1:18" x14ac:dyDescent="0.25">
      <c r="A617">
        <v>616</v>
      </c>
      <c r="B617" t="s">
        <v>53</v>
      </c>
      <c r="C617" t="s">
        <v>406</v>
      </c>
      <c r="D617">
        <v>41</v>
      </c>
      <c r="E617" t="str">
        <f t="shared" si="13"/>
        <v>Middle-Aged Adults</v>
      </c>
      <c r="F617" t="s">
        <v>17</v>
      </c>
      <c r="G617" s="1">
        <v>45021</v>
      </c>
      <c r="H617" s="1">
        <v>45224</v>
      </c>
      <c r="I617" s="6">
        <f>_xlfn.DAYS(H617,G617)</f>
        <v>203</v>
      </c>
      <c r="J617" t="s">
        <v>44</v>
      </c>
      <c r="K617">
        <v>118069</v>
      </c>
      <c r="L617" t="s">
        <v>26</v>
      </c>
      <c r="M617" t="s">
        <v>33</v>
      </c>
      <c r="N617">
        <v>154</v>
      </c>
      <c r="O617">
        <v>51</v>
      </c>
      <c r="P617">
        <v>33620066134</v>
      </c>
      <c r="Q617" t="s">
        <v>68</v>
      </c>
      <c r="R617" t="s">
        <v>41</v>
      </c>
    </row>
    <row r="618" spans="1:18" x14ac:dyDescent="0.25">
      <c r="A618">
        <v>617</v>
      </c>
      <c r="B618" t="s">
        <v>23</v>
      </c>
      <c r="C618" t="s">
        <v>163</v>
      </c>
      <c r="D618">
        <v>13</v>
      </c>
      <c r="E618" t="str">
        <f t="shared" si="13"/>
        <v>Teenager</v>
      </c>
      <c r="F618" t="s">
        <v>31</v>
      </c>
      <c r="G618" s="1">
        <v>45112</v>
      </c>
      <c r="H618" s="1">
        <v>45207</v>
      </c>
      <c r="I618" s="6">
        <f>_xlfn.DAYS(H618,G618)</f>
        <v>95</v>
      </c>
      <c r="J618" t="s">
        <v>25</v>
      </c>
      <c r="K618">
        <v>486362</v>
      </c>
      <c r="L618" t="s">
        <v>19</v>
      </c>
      <c r="M618" t="s">
        <v>82</v>
      </c>
      <c r="N618">
        <v>200</v>
      </c>
      <c r="O618">
        <v>70</v>
      </c>
      <c r="P618">
        <v>35318017158</v>
      </c>
      <c r="Q618" t="s">
        <v>68</v>
      </c>
      <c r="R618" t="s">
        <v>41</v>
      </c>
    </row>
    <row r="619" spans="1:18" hidden="1" x14ac:dyDescent="0.25">
      <c r="A619">
        <v>618</v>
      </c>
      <c r="B619" t="s">
        <v>66</v>
      </c>
      <c r="C619" t="s">
        <v>405</v>
      </c>
      <c r="D619">
        <v>76</v>
      </c>
      <c r="E619" t="str">
        <f t="shared" si="13"/>
        <v>Senior Adult</v>
      </c>
      <c r="F619" t="s">
        <v>17</v>
      </c>
      <c r="G619" s="1">
        <v>44954</v>
      </c>
      <c r="H619" s="1">
        <v>44977</v>
      </c>
      <c r="I619" s="2">
        <f>_xlfn.DAYS(G619,H619)</f>
        <v>-23</v>
      </c>
      <c r="J619" t="s">
        <v>25</v>
      </c>
      <c r="K619">
        <v>335703</v>
      </c>
      <c r="L619" t="s">
        <v>19</v>
      </c>
      <c r="M619" t="s">
        <v>40</v>
      </c>
      <c r="N619">
        <v>172</v>
      </c>
      <c r="O619">
        <v>65</v>
      </c>
      <c r="P619">
        <v>34323338904</v>
      </c>
      <c r="Q619" t="s">
        <v>34</v>
      </c>
      <c r="R619" t="s">
        <v>38</v>
      </c>
    </row>
    <row r="620" spans="1:18" hidden="1" x14ac:dyDescent="0.25">
      <c r="A620">
        <v>619</v>
      </c>
      <c r="B620" t="s">
        <v>88</v>
      </c>
      <c r="C620" t="s">
        <v>388</v>
      </c>
      <c r="D620">
        <v>16</v>
      </c>
      <c r="E620" t="str">
        <f t="shared" si="13"/>
        <v>Teenager</v>
      </c>
      <c r="F620" t="s">
        <v>31</v>
      </c>
      <c r="G620" s="1">
        <v>45148</v>
      </c>
      <c r="H620" s="1">
        <v>45264</v>
      </c>
      <c r="I620" s="2">
        <f>_xlfn.DAYS(H620,G620)</f>
        <v>116</v>
      </c>
      <c r="J620" t="s">
        <v>25</v>
      </c>
      <c r="K620">
        <v>137869</v>
      </c>
      <c r="L620" t="s">
        <v>19</v>
      </c>
      <c r="M620" t="s">
        <v>82</v>
      </c>
      <c r="N620">
        <v>175</v>
      </c>
      <c r="O620">
        <v>93</v>
      </c>
      <c r="P620">
        <v>34080619834</v>
      </c>
      <c r="Q620" t="s">
        <v>34</v>
      </c>
      <c r="R620" t="s">
        <v>38</v>
      </c>
    </row>
    <row r="621" spans="1:18" x14ac:dyDescent="0.25">
      <c r="A621">
        <v>620</v>
      </c>
      <c r="B621" t="s">
        <v>42</v>
      </c>
      <c r="C621" t="s">
        <v>43</v>
      </c>
      <c r="D621">
        <v>39</v>
      </c>
      <c r="E621" t="str">
        <f t="shared" si="13"/>
        <v>Middle-Aged Adults</v>
      </c>
      <c r="F621" t="s">
        <v>17</v>
      </c>
      <c r="G621" s="1">
        <v>44965</v>
      </c>
      <c r="H621" s="1">
        <v>45004</v>
      </c>
      <c r="I621" s="6">
        <f>_xlfn.DAYS(G621,H621)</f>
        <v>-39</v>
      </c>
      <c r="J621" t="s">
        <v>25</v>
      </c>
      <c r="K621">
        <v>34516</v>
      </c>
      <c r="L621" t="s">
        <v>19</v>
      </c>
      <c r="M621" t="s">
        <v>82</v>
      </c>
      <c r="N621">
        <v>165</v>
      </c>
      <c r="O621">
        <v>71</v>
      </c>
      <c r="P621">
        <v>31973353468</v>
      </c>
      <c r="Q621" t="s">
        <v>68</v>
      </c>
      <c r="R621" t="s">
        <v>41</v>
      </c>
    </row>
    <row r="622" spans="1:18" hidden="1" x14ac:dyDescent="0.25">
      <c r="A622">
        <v>621</v>
      </c>
      <c r="B622" t="s">
        <v>64</v>
      </c>
      <c r="C622" t="s">
        <v>450</v>
      </c>
      <c r="D622">
        <v>4</v>
      </c>
      <c r="E622" t="str">
        <f t="shared" si="13"/>
        <v>Child</v>
      </c>
      <c r="F622" t="s">
        <v>31</v>
      </c>
      <c r="G622" s="1">
        <v>44964</v>
      </c>
      <c r="H622" s="1">
        <v>45028</v>
      </c>
      <c r="I622" s="2">
        <f>_xlfn.DAYS(G622,H622)</f>
        <v>-64</v>
      </c>
      <c r="J622" t="s">
        <v>36</v>
      </c>
      <c r="K622">
        <v>156629</v>
      </c>
      <c r="L622" t="s">
        <v>19</v>
      </c>
      <c r="M622" t="s">
        <v>20</v>
      </c>
      <c r="N622">
        <v>165</v>
      </c>
      <c r="O622">
        <v>78</v>
      </c>
      <c r="P622">
        <v>34670377878</v>
      </c>
      <c r="Q622" t="s">
        <v>57</v>
      </c>
      <c r="R622" t="s">
        <v>28</v>
      </c>
    </row>
    <row r="623" spans="1:18" hidden="1" x14ac:dyDescent="0.25">
      <c r="A623">
        <v>622</v>
      </c>
      <c r="B623" t="s">
        <v>71</v>
      </c>
      <c r="C623" t="s">
        <v>289</v>
      </c>
      <c r="D623">
        <v>27</v>
      </c>
      <c r="E623" t="str">
        <f t="shared" si="13"/>
        <v>Young Adult</v>
      </c>
      <c r="F623" t="s">
        <v>31</v>
      </c>
      <c r="G623" s="1">
        <v>44988</v>
      </c>
      <c r="H623" s="1">
        <v>45030</v>
      </c>
      <c r="I623" s="2">
        <f>_xlfn.DAYS(H623,G623)</f>
        <v>42</v>
      </c>
      <c r="J623" t="s">
        <v>18</v>
      </c>
      <c r="K623">
        <v>344649</v>
      </c>
      <c r="L623" t="s">
        <v>26</v>
      </c>
      <c r="M623" t="s">
        <v>59</v>
      </c>
      <c r="N623">
        <v>163</v>
      </c>
      <c r="O623">
        <v>50</v>
      </c>
      <c r="P623">
        <v>34536026478</v>
      </c>
      <c r="Q623" t="s">
        <v>57</v>
      </c>
      <c r="R623" t="s">
        <v>28</v>
      </c>
    </row>
    <row r="624" spans="1:18" x14ac:dyDescent="0.25">
      <c r="A624">
        <v>623</v>
      </c>
      <c r="B624" t="s">
        <v>64</v>
      </c>
      <c r="C624" t="s">
        <v>300</v>
      </c>
      <c r="D624">
        <v>78</v>
      </c>
      <c r="E624" t="str">
        <f t="shared" si="13"/>
        <v>Senior Adult</v>
      </c>
      <c r="F624" t="s">
        <v>17</v>
      </c>
      <c r="G624" s="1">
        <v>45185</v>
      </c>
      <c r="H624" s="1">
        <v>45284</v>
      </c>
      <c r="I624" s="6">
        <f>_xlfn.DAYS(H624,G624)</f>
        <v>99</v>
      </c>
      <c r="J624" t="s">
        <v>25</v>
      </c>
      <c r="K624">
        <v>326382</v>
      </c>
      <c r="L624" t="s">
        <v>26</v>
      </c>
      <c r="M624" t="s">
        <v>59</v>
      </c>
      <c r="N624">
        <v>198</v>
      </c>
      <c r="O624">
        <v>44</v>
      </c>
      <c r="P624">
        <v>32894394810</v>
      </c>
      <c r="Q624" t="s">
        <v>68</v>
      </c>
      <c r="R624" t="s">
        <v>41</v>
      </c>
    </row>
    <row r="625" spans="1:18" hidden="1" x14ac:dyDescent="0.25">
      <c r="A625">
        <v>624</v>
      </c>
      <c r="B625" t="s">
        <v>29</v>
      </c>
      <c r="C625" t="s">
        <v>150</v>
      </c>
      <c r="D625">
        <v>85</v>
      </c>
      <c r="E625" t="str">
        <f t="shared" si="13"/>
        <v>Senior Adult</v>
      </c>
      <c r="F625" t="s">
        <v>17</v>
      </c>
      <c r="G625" s="1">
        <v>45130</v>
      </c>
      <c r="H625" s="1">
        <v>45153</v>
      </c>
      <c r="I625" s="2">
        <f>_xlfn.DAYS(H625,G625)</f>
        <v>23</v>
      </c>
      <c r="J625" t="s">
        <v>32</v>
      </c>
      <c r="K625">
        <v>117769</v>
      </c>
      <c r="L625" t="s">
        <v>26</v>
      </c>
      <c r="M625" t="s">
        <v>20</v>
      </c>
      <c r="N625">
        <v>171</v>
      </c>
      <c r="O625">
        <v>71</v>
      </c>
      <c r="P625">
        <v>34054722861</v>
      </c>
      <c r="Q625" t="s">
        <v>34</v>
      </c>
      <c r="R625" t="s">
        <v>38</v>
      </c>
    </row>
    <row r="626" spans="1:18" hidden="1" x14ac:dyDescent="0.25">
      <c r="A626">
        <v>625</v>
      </c>
      <c r="B626" t="s">
        <v>69</v>
      </c>
      <c r="C626" t="s">
        <v>178</v>
      </c>
      <c r="D626">
        <v>91</v>
      </c>
      <c r="E626" t="str">
        <f t="shared" si="13"/>
        <v>Senior Adult</v>
      </c>
      <c r="F626" t="s">
        <v>31</v>
      </c>
      <c r="G626" s="1">
        <v>45085</v>
      </c>
      <c r="H626" s="1">
        <v>45134</v>
      </c>
      <c r="I626" s="2">
        <f>_xlfn.DAYS(G626,H626)</f>
        <v>-49</v>
      </c>
      <c r="J626" t="s">
        <v>25</v>
      </c>
      <c r="K626">
        <v>402061</v>
      </c>
      <c r="L626" t="s">
        <v>26</v>
      </c>
      <c r="M626" t="s">
        <v>59</v>
      </c>
      <c r="N626">
        <v>141</v>
      </c>
      <c r="O626">
        <v>56</v>
      </c>
      <c r="P626">
        <v>34643271357</v>
      </c>
      <c r="Q626" t="s">
        <v>34</v>
      </c>
      <c r="R626" t="s">
        <v>38</v>
      </c>
    </row>
    <row r="627" spans="1:18" hidden="1" x14ac:dyDescent="0.25">
      <c r="A627">
        <v>626</v>
      </c>
      <c r="B627" t="s">
        <v>78</v>
      </c>
      <c r="C627" t="s">
        <v>460</v>
      </c>
      <c r="D627">
        <v>44</v>
      </c>
      <c r="E627" t="str">
        <f t="shared" si="13"/>
        <v>Middle-Aged Adults</v>
      </c>
      <c r="F627" t="s">
        <v>31</v>
      </c>
      <c r="G627" s="1">
        <v>45211</v>
      </c>
      <c r="H627" s="1">
        <v>45278</v>
      </c>
      <c r="I627" s="2">
        <f>_xlfn.DAYS(H627,G627)</f>
        <v>67</v>
      </c>
      <c r="J627" t="s">
        <v>25</v>
      </c>
      <c r="K627">
        <v>457363</v>
      </c>
      <c r="L627" t="s">
        <v>19</v>
      </c>
      <c r="M627" t="s">
        <v>82</v>
      </c>
      <c r="N627">
        <v>144</v>
      </c>
      <c r="O627">
        <v>107</v>
      </c>
      <c r="P627">
        <v>31816434538</v>
      </c>
      <c r="Q627" t="s">
        <v>34</v>
      </c>
      <c r="R627" t="s">
        <v>28</v>
      </c>
    </row>
    <row r="628" spans="1:18" hidden="1" x14ac:dyDescent="0.25">
      <c r="A628">
        <v>627</v>
      </c>
      <c r="B628" t="s">
        <v>71</v>
      </c>
      <c r="C628" t="s">
        <v>164</v>
      </c>
      <c r="D628">
        <v>44</v>
      </c>
      <c r="E628" t="str">
        <f t="shared" si="13"/>
        <v>Middle-Aged Adults</v>
      </c>
      <c r="F628" t="s">
        <v>17</v>
      </c>
      <c r="G628" s="1">
        <v>45038</v>
      </c>
      <c r="H628" s="1">
        <v>45215</v>
      </c>
      <c r="I628" s="2">
        <f>_xlfn.DAYS(H628,G628)</f>
        <v>177</v>
      </c>
      <c r="J628" t="s">
        <v>44</v>
      </c>
      <c r="K628">
        <v>436529</v>
      </c>
      <c r="L628" t="s">
        <v>26</v>
      </c>
      <c r="M628" t="s">
        <v>59</v>
      </c>
      <c r="N628">
        <v>172</v>
      </c>
      <c r="O628">
        <v>77</v>
      </c>
      <c r="P628">
        <v>38095469108</v>
      </c>
      <c r="Q628" t="s">
        <v>52</v>
      </c>
      <c r="R628" t="s">
        <v>28</v>
      </c>
    </row>
    <row r="629" spans="1:18" hidden="1" x14ac:dyDescent="0.25">
      <c r="A629">
        <v>628</v>
      </c>
      <c r="B629" t="s">
        <v>23</v>
      </c>
      <c r="C629" t="s">
        <v>223</v>
      </c>
      <c r="D629">
        <v>67</v>
      </c>
      <c r="E629" t="str">
        <f t="shared" si="13"/>
        <v>Senior Adult</v>
      </c>
      <c r="F629" t="s">
        <v>17</v>
      </c>
      <c r="G629" s="1">
        <v>44927</v>
      </c>
      <c r="H629" s="1">
        <v>45050</v>
      </c>
      <c r="I629" s="2">
        <f>_xlfn.DAYS(G629,H629)</f>
        <v>-123</v>
      </c>
      <c r="J629" t="s">
        <v>25</v>
      </c>
      <c r="K629">
        <v>373498</v>
      </c>
      <c r="L629" t="s">
        <v>26</v>
      </c>
      <c r="M629" t="s">
        <v>45</v>
      </c>
      <c r="N629">
        <v>161</v>
      </c>
      <c r="O629">
        <v>109</v>
      </c>
      <c r="P629">
        <v>32567579354</v>
      </c>
      <c r="Q629" t="s">
        <v>34</v>
      </c>
      <c r="R629" t="s">
        <v>28</v>
      </c>
    </row>
    <row r="630" spans="1:18" hidden="1" x14ac:dyDescent="0.25">
      <c r="A630">
        <v>629</v>
      </c>
      <c r="B630" t="s">
        <v>71</v>
      </c>
      <c r="C630" t="s">
        <v>461</v>
      </c>
      <c r="D630">
        <v>45</v>
      </c>
      <c r="E630" t="str">
        <f t="shared" si="13"/>
        <v>Middle-Aged Adults</v>
      </c>
      <c r="F630" t="s">
        <v>17</v>
      </c>
      <c r="G630" s="1">
        <v>44963</v>
      </c>
      <c r="H630" s="1">
        <v>45026</v>
      </c>
      <c r="I630" s="2">
        <f>_xlfn.DAYS(G630,H630)</f>
        <v>-63</v>
      </c>
      <c r="J630" t="s">
        <v>18</v>
      </c>
      <c r="K630">
        <v>10179</v>
      </c>
      <c r="L630" t="s">
        <v>19</v>
      </c>
      <c r="M630" t="s">
        <v>33</v>
      </c>
      <c r="N630">
        <v>167</v>
      </c>
      <c r="O630">
        <v>91</v>
      </c>
      <c r="P630">
        <v>36562535885</v>
      </c>
      <c r="Q630" t="s">
        <v>63</v>
      </c>
      <c r="R630" t="s">
        <v>28</v>
      </c>
    </row>
    <row r="631" spans="1:18" x14ac:dyDescent="0.25">
      <c r="A631">
        <v>630</v>
      </c>
      <c r="B631" t="s">
        <v>66</v>
      </c>
      <c r="C631" t="s">
        <v>435</v>
      </c>
      <c r="D631">
        <v>1</v>
      </c>
      <c r="E631" t="str">
        <f t="shared" si="13"/>
        <v>Child</v>
      </c>
      <c r="F631" t="s">
        <v>31</v>
      </c>
      <c r="G631" s="1">
        <v>44973</v>
      </c>
      <c r="H631" s="1">
        <v>45158</v>
      </c>
      <c r="I631" s="6">
        <f>_xlfn.DAYS(H631,G631)</f>
        <v>185</v>
      </c>
      <c r="J631" t="s">
        <v>36</v>
      </c>
      <c r="K631">
        <v>481054</v>
      </c>
      <c r="L631" t="s">
        <v>19</v>
      </c>
      <c r="M631" t="s">
        <v>37</v>
      </c>
      <c r="N631">
        <v>182</v>
      </c>
      <c r="O631">
        <v>64</v>
      </c>
      <c r="P631">
        <v>35228820830</v>
      </c>
      <c r="Q631" t="s">
        <v>68</v>
      </c>
      <c r="R631" t="s">
        <v>41</v>
      </c>
    </row>
    <row r="632" spans="1:18" x14ac:dyDescent="0.25">
      <c r="A632">
        <v>631</v>
      </c>
      <c r="B632" t="s">
        <v>71</v>
      </c>
      <c r="C632" t="s">
        <v>197</v>
      </c>
      <c r="D632">
        <v>7</v>
      </c>
      <c r="E632" t="str">
        <f t="shared" si="13"/>
        <v>Child</v>
      </c>
      <c r="F632" t="s">
        <v>17</v>
      </c>
      <c r="G632" s="1">
        <v>44975</v>
      </c>
      <c r="H632" s="1">
        <v>44991</v>
      </c>
      <c r="I632" s="6">
        <f>_xlfn.DAYS(G632,H632)</f>
        <v>-16</v>
      </c>
      <c r="J632" t="s">
        <v>18</v>
      </c>
      <c r="K632">
        <v>453412</v>
      </c>
      <c r="L632" t="s">
        <v>19</v>
      </c>
      <c r="M632" t="s">
        <v>40</v>
      </c>
      <c r="N632">
        <v>162</v>
      </c>
      <c r="O632">
        <v>120</v>
      </c>
      <c r="P632">
        <v>33249497964</v>
      </c>
      <c r="Q632" t="s">
        <v>68</v>
      </c>
      <c r="R632" t="s">
        <v>41</v>
      </c>
    </row>
    <row r="633" spans="1:18" hidden="1" x14ac:dyDescent="0.25">
      <c r="A633">
        <v>632</v>
      </c>
      <c r="B633" t="s">
        <v>50</v>
      </c>
      <c r="C633" t="s">
        <v>462</v>
      </c>
      <c r="D633">
        <v>72</v>
      </c>
      <c r="E633" t="str">
        <f t="shared" si="13"/>
        <v>Senior Adult</v>
      </c>
      <c r="F633" t="s">
        <v>17</v>
      </c>
      <c r="G633" s="1">
        <v>45011</v>
      </c>
      <c r="H633" s="1">
        <v>45200</v>
      </c>
      <c r="I633" s="2">
        <f>_xlfn.DAYS(H633,G633)</f>
        <v>189</v>
      </c>
      <c r="J633" t="s">
        <v>18</v>
      </c>
      <c r="K633">
        <v>197624</v>
      </c>
      <c r="L633" t="s">
        <v>19</v>
      </c>
      <c r="M633" t="s">
        <v>20</v>
      </c>
      <c r="N633">
        <v>154</v>
      </c>
      <c r="O633">
        <v>60</v>
      </c>
      <c r="P633">
        <v>31768829585</v>
      </c>
      <c r="Q633" t="s">
        <v>34</v>
      </c>
      <c r="R633" t="s">
        <v>38</v>
      </c>
    </row>
    <row r="634" spans="1:18" x14ac:dyDescent="0.25">
      <c r="A634">
        <v>633</v>
      </c>
      <c r="B634" t="s">
        <v>71</v>
      </c>
      <c r="C634" t="s">
        <v>390</v>
      </c>
      <c r="D634">
        <v>76</v>
      </c>
      <c r="E634" t="str">
        <f t="shared" si="13"/>
        <v>Senior Adult</v>
      </c>
      <c r="F634" t="s">
        <v>17</v>
      </c>
      <c r="G634" s="1">
        <v>45031</v>
      </c>
      <c r="H634" s="1">
        <v>45037</v>
      </c>
      <c r="I634" s="6">
        <f>_xlfn.DAYS(G634,H634)</f>
        <v>-6</v>
      </c>
      <c r="J634" t="s">
        <v>32</v>
      </c>
      <c r="K634">
        <v>353881</v>
      </c>
      <c r="L634" t="s">
        <v>19</v>
      </c>
      <c r="M634" t="s">
        <v>40</v>
      </c>
      <c r="N634">
        <v>179</v>
      </c>
      <c r="O634">
        <v>65</v>
      </c>
      <c r="P634">
        <v>37427885347</v>
      </c>
      <c r="Q634" t="s">
        <v>68</v>
      </c>
      <c r="R634" t="s">
        <v>41</v>
      </c>
    </row>
    <row r="635" spans="1:18" x14ac:dyDescent="0.25">
      <c r="A635">
        <v>634</v>
      </c>
      <c r="B635" t="s">
        <v>88</v>
      </c>
      <c r="C635" t="s">
        <v>306</v>
      </c>
      <c r="D635">
        <v>55</v>
      </c>
      <c r="E635" t="str">
        <f t="shared" si="13"/>
        <v>Senior Adult</v>
      </c>
      <c r="F635" t="s">
        <v>17</v>
      </c>
      <c r="G635" s="1">
        <v>44970</v>
      </c>
      <c r="H635" s="1">
        <v>45128</v>
      </c>
      <c r="I635" s="6">
        <f>_xlfn.DAYS(H635,G635)</f>
        <v>158</v>
      </c>
      <c r="J635" t="s">
        <v>36</v>
      </c>
      <c r="K635">
        <v>50985</v>
      </c>
      <c r="L635" t="s">
        <v>26</v>
      </c>
      <c r="M635" t="s">
        <v>59</v>
      </c>
      <c r="N635">
        <v>166</v>
      </c>
      <c r="O635">
        <v>69</v>
      </c>
      <c r="P635">
        <v>37653119990</v>
      </c>
      <c r="Q635" t="s">
        <v>68</v>
      </c>
      <c r="R635" t="s">
        <v>41</v>
      </c>
    </row>
    <row r="636" spans="1:18" hidden="1" x14ac:dyDescent="0.25">
      <c r="A636">
        <v>635</v>
      </c>
      <c r="B636" t="s">
        <v>60</v>
      </c>
      <c r="C636" t="s">
        <v>407</v>
      </c>
      <c r="D636">
        <v>92</v>
      </c>
      <c r="E636" t="str">
        <f t="shared" si="13"/>
        <v>Senior Adult</v>
      </c>
      <c r="F636" t="s">
        <v>31</v>
      </c>
      <c r="G636" s="1">
        <v>45166</v>
      </c>
      <c r="H636" s="1">
        <v>45182</v>
      </c>
      <c r="I636" s="2">
        <f>_xlfn.DAYS(G636,H636)</f>
        <v>-16</v>
      </c>
      <c r="J636" t="s">
        <v>47</v>
      </c>
      <c r="K636">
        <v>374461</v>
      </c>
      <c r="L636" t="s">
        <v>19</v>
      </c>
      <c r="M636" t="s">
        <v>33</v>
      </c>
      <c r="N636">
        <v>192</v>
      </c>
      <c r="O636">
        <v>113</v>
      </c>
      <c r="P636">
        <v>31199907622</v>
      </c>
      <c r="Q636" t="s">
        <v>21</v>
      </c>
      <c r="R636" t="s">
        <v>22</v>
      </c>
    </row>
    <row r="637" spans="1:18" hidden="1" x14ac:dyDescent="0.25">
      <c r="A637">
        <v>636</v>
      </c>
      <c r="B637" t="s">
        <v>15</v>
      </c>
      <c r="C637" t="s">
        <v>463</v>
      </c>
      <c r="D637">
        <v>48</v>
      </c>
      <c r="E637" t="str">
        <f t="shared" si="13"/>
        <v>Senior Adult</v>
      </c>
      <c r="F637" t="s">
        <v>31</v>
      </c>
      <c r="G637" s="1">
        <v>45108</v>
      </c>
      <c r="H637" s="1">
        <v>45122</v>
      </c>
      <c r="I637" s="2">
        <f>_xlfn.DAYS(H637,G637)</f>
        <v>14</v>
      </c>
      <c r="J637" t="s">
        <v>25</v>
      </c>
      <c r="K637">
        <v>465883</v>
      </c>
      <c r="L637" t="s">
        <v>26</v>
      </c>
      <c r="M637" t="s">
        <v>33</v>
      </c>
      <c r="N637">
        <v>150</v>
      </c>
      <c r="O637">
        <v>101</v>
      </c>
      <c r="P637">
        <v>36604057361</v>
      </c>
      <c r="Q637" t="s">
        <v>34</v>
      </c>
      <c r="R637" t="s">
        <v>38</v>
      </c>
    </row>
    <row r="638" spans="1:18" hidden="1" x14ac:dyDescent="0.25">
      <c r="A638">
        <v>637</v>
      </c>
      <c r="B638" t="s">
        <v>29</v>
      </c>
      <c r="C638" t="s">
        <v>228</v>
      </c>
      <c r="D638">
        <v>37</v>
      </c>
      <c r="E638" t="str">
        <f t="shared" si="13"/>
        <v>Middle-Aged Adults</v>
      </c>
      <c r="F638" t="s">
        <v>17</v>
      </c>
      <c r="G638" s="1">
        <v>45194</v>
      </c>
      <c r="H638" s="1">
        <v>45239</v>
      </c>
      <c r="I638" s="2">
        <f>_xlfn.DAYS(G638,H638)</f>
        <v>-45</v>
      </c>
      <c r="J638" t="s">
        <v>25</v>
      </c>
      <c r="K638">
        <v>282653</v>
      </c>
      <c r="L638" t="s">
        <v>19</v>
      </c>
      <c r="M638" t="s">
        <v>37</v>
      </c>
      <c r="N638">
        <v>157</v>
      </c>
      <c r="O638">
        <v>69</v>
      </c>
      <c r="P638">
        <v>36195743271</v>
      </c>
      <c r="Q638" t="s">
        <v>34</v>
      </c>
      <c r="R638" t="s">
        <v>38</v>
      </c>
    </row>
    <row r="639" spans="1:18" hidden="1" x14ac:dyDescent="0.25">
      <c r="A639">
        <v>638</v>
      </c>
      <c r="B639" t="s">
        <v>42</v>
      </c>
      <c r="C639" t="s">
        <v>208</v>
      </c>
      <c r="D639">
        <v>42</v>
      </c>
      <c r="E639" t="str">
        <f t="shared" si="13"/>
        <v>Middle-Aged Adults</v>
      </c>
      <c r="F639" t="s">
        <v>17</v>
      </c>
      <c r="G639" s="1">
        <v>45066</v>
      </c>
      <c r="H639" s="1">
        <v>45274</v>
      </c>
      <c r="I639" s="2">
        <f>_xlfn.DAYS(H639,G639)</f>
        <v>208</v>
      </c>
      <c r="J639" t="s">
        <v>32</v>
      </c>
      <c r="K639">
        <v>411885</v>
      </c>
      <c r="L639" t="s">
        <v>26</v>
      </c>
      <c r="M639" t="s">
        <v>37</v>
      </c>
      <c r="N639">
        <v>146</v>
      </c>
      <c r="O639">
        <v>55</v>
      </c>
      <c r="P639">
        <v>32706140285</v>
      </c>
      <c r="Q639" t="s">
        <v>21</v>
      </c>
      <c r="R639" t="s">
        <v>28</v>
      </c>
    </row>
    <row r="640" spans="1:18" hidden="1" x14ac:dyDescent="0.25">
      <c r="A640">
        <v>639</v>
      </c>
      <c r="B640" t="s">
        <v>71</v>
      </c>
      <c r="C640" t="s">
        <v>125</v>
      </c>
      <c r="D640">
        <v>89</v>
      </c>
      <c r="E640" t="str">
        <f t="shared" si="13"/>
        <v>Senior Adult</v>
      </c>
      <c r="F640" t="s">
        <v>17</v>
      </c>
      <c r="G640" s="1">
        <v>44947</v>
      </c>
      <c r="H640" s="1">
        <v>45069</v>
      </c>
      <c r="I640" s="2">
        <f>_xlfn.DAYS(G640,H640)</f>
        <v>-122</v>
      </c>
      <c r="J640" t="s">
        <v>18</v>
      </c>
      <c r="K640">
        <v>113091</v>
      </c>
      <c r="L640" t="s">
        <v>19</v>
      </c>
      <c r="M640" t="s">
        <v>82</v>
      </c>
      <c r="N640">
        <v>151</v>
      </c>
      <c r="O640">
        <v>94</v>
      </c>
      <c r="P640">
        <v>39214470085</v>
      </c>
      <c r="Q640" t="s">
        <v>21</v>
      </c>
      <c r="R640" t="s">
        <v>22</v>
      </c>
    </row>
    <row r="641" spans="1:18" hidden="1" x14ac:dyDescent="0.25">
      <c r="A641">
        <v>640</v>
      </c>
      <c r="B641" t="s">
        <v>64</v>
      </c>
      <c r="C641" t="s">
        <v>101</v>
      </c>
      <c r="D641">
        <v>14</v>
      </c>
      <c r="E641" t="str">
        <f t="shared" si="13"/>
        <v>Teenager</v>
      </c>
      <c r="F641" t="s">
        <v>31</v>
      </c>
      <c r="G641" s="1">
        <v>45132</v>
      </c>
      <c r="H641" s="1">
        <v>45214</v>
      </c>
      <c r="I641" s="2">
        <f>_xlfn.DAYS(H641,G641)</f>
        <v>82</v>
      </c>
      <c r="J641" t="s">
        <v>18</v>
      </c>
      <c r="K641">
        <v>276893</v>
      </c>
      <c r="L641" t="s">
        <v>19</v>
      </c>
      <c r="M641" t="s">
        <v>33</v>
      </c>
      <c r="N641">
        <v>169</v>
      </c>
      <c r="O641">
        <v>75</v>
      </c>
      <c r="P641">
        <v>32619118357</v>
      </c>
      <c r="Q641" t="s">
        <v>21</v>
      </c>
      <c r="R641" t="s">
        <v>22</v>
      </c>
    </row>
    <row r="642" spans="1:18" hidden="1" x14ac:dyDescent="0.25">
      <c r="A642">
        <v>641</v>
      </c>
      <c r="B642" t="s">
        <v>42</v>
      </c>
      <c r="C642" t="s">
        <v>96</v>
      </c>
      <c r="D642">
        <v>65</v>
      </c>
      <c r="E642" t="str">
        <f t="shared" ref="E642:E705" si="14">IF(D642&lt;=12,"Child",IF(D642&lt;=18,"Teenager",IF(D642&lt;=30,"Young Adult",IF(D642&lt;=45,"Middle-Aged Adults",IF(D642&gt;45,"Senior Adult")))))</f>
        <v>Senior Adult</v>
      </c>
      <c r="F642" t="s">
        <v>31</v>
      </c>
      <c r="G642" s="1">
        <v>45069</v>
      </c>
      <c r="H642" s="1">
        <v>45262</v>
      </c>
      <c r="I642" s="2">
        <f>_xlfn.DAYS(G642,H642)</f>
        <v>-193</v>
      </c>
      <c r="J642" t="s">
        <v>32</v>
      </c>
      <c r="K642">
        <v>422360</v>
      </c>
      <c r="L642" t="s">
        <v>19</v>
      </c>
      <c r="M642" t="s">
        <v>40</v>
      </c>
      <c r="N642">
        <v>194</v>
      </c>
      <c r="O642">
        <v>89</v>
      </c>
      <c r="P642">
        <v>33922382295</v>
      </c>
      <c r="Q642" t="s">
        <v>34</v>
      </c>
      <c r="R642" t="s">
        <v>38</v>
      </c>
    </row>
    <row r="643" spans="1:18" hidden="1" x14ac:dyDescent="0.25">
      <c r="A643">
        <v>642</v>
      </c>
      <c r="B643" t="s">
        <v>66</v>
      </c>
      <c r="C643" t="s">
        <v>216</v>
      </c>
      <c r="D643">
        <v>28</v>
      </c>
      <c r="E643" t="str">
        <f t="shared" si="14"/>
        <v>Young Adult</v>
      </c>
      <c r="F643" t="s">
        <v>31</v>
      </c>
      <c r="G643" s="1">
        <v>45117</v>
      </c>
      <c r="H643" s="1">
        <v>45257</v>
      </c>
      <c r="I643" s="2">
        <f>_xlfn.DAYS(H643,G643)</f>
        <v>140</v>
      </c>
      <c r="J643" t="s">
        <v>32</v>
      </c>
      <c r="K643">
        <v>418374</v>
      </c>
      <c r="L643" t="s">
        <v>19</v>
      </c>
      <c r="M643" t="s">
        <v>82</v>
      </c>
      <c r="N643">
        <v>196</v>
      </c>
      <c r="O643">
        <v>45</v>
      </c>
      <c r="P643">
        <v>36958263271</v>
      </c>
      <c r="Q643" t="s">
        <v>34</v>
      </c>
      <c r="R643" t="s">
        <v>38</v>
      </c>
    </row>
    <row r="644" spans="1:18" hidden="1" x14ac:dyDescent="0.25">
      <c r="A644">
        <v>643</v>
      </c>
      <c r="B644" t="s">
        <v>55</v>
      </c>
      <c r="C644" t="s">
        <v>464</v>
      </c>
      <c r="D644">
        <v>38</v>
      </c>
      <c r="E644" t="str">
        <f t="shared" si="14"/>
        <v>Middle-Aged Adults</v>
      </c>
      <c r="F644" t="s">
        <v>31</v>
      </c>
      <c r="G644" s="1">
        <v>44975</v>
      </c>
      <c r="H644" s="1">
        <v>45192</v>
      </c>
      <c r="I644" s="2">
        <f>_xlfn.DAYS(H644,G644)</f>
        <v>217</v>
      </c>
      <c r="J644" t="s">
        <v>25</v>
      </c>
      <c r="K644">
        <v>272693</v>
      </c>
      <c r="L644" t="s">
        <v>26</v>
      </c>
      <c r="M644" t="s">
        <v>59</v>
      </c>
      <c r="N644">
        <v>148</v>
      </c>
      <c r="O644">
        <v>104</v>
      </c>
      <c r="P644">
        <v>34834301924</v>
      </c>
      <c r="Q644" t="s">
        <v>21</v>
      </c>
      <c r="R644" t="s">
        <v>22</v>
      </c>
    </row>
    <row r="645" spans="1:18" hidden="1" x14ac:dyDescent="0.25">
      <c r="A645">
        <v>644</v>
      </c>
      <c r="B645" t="s">
        <v>50</v>
      </c>
      <c r="C645" t="s">
        <v>465</v>
      </c>
      <c r="D645">
        <v>77</v>
      </c>
      <c r="E645" t="str">
        <f t="shared" si="14"/>
        <v>Senior Adult</v>
      </c>
      <c r="F645" t="s">
        <v>17</v>
      </c>
      <c r="G645" s="1">
        <v>45217</v>
      </c>
      <c r="H645" s="1">
        <v>45270</v>
      </c>
      <c r="I645" s="2">
        <f>_xlfn.DAYS(H645,G645)</f>
        <v>53</v>
      </c>
      <c r="J645" t="s">
        <v>25</v>
      </c>
      <c r="K645">
        <v>276660</v>
      </c>
      <c r="L645" t="s">
        <v>19</v>
      </c>
      <c r="M645" t="s">
        <v>59</v>
      </c>
      <c r="N645">
        <v>188</v>
      </c>
      <c r="O645">
        <v>72</v>
      </c>
      <c r="P645">
        <v>33927373463</v>
      </c>
      <c r="Q645" t="s">
        <v>21</v>
      </c>
      <c r="R645" t="s">
        <v>28</v>
      </c>
    </row>
    <row r="646" spans="1:18" hidden="1" x14ac:dyDescent="0.25">
      <c r="A646">
        <v>645</v>
      </c>
      <c r="B646" t="s">
        <v>66</v>
      </c>
      <c r="C646" t="s">
        <v>342</v>
      </c>
      <c r="D646">
        <v>8</v>
      </c>
      <c r="E646" t="str">
        <f t="shared" si="14"/>
        <v>Child</v>
      </c>
      <c r="F646" t="s">
        <v>17</v>
      </c>
      <c r="G646" s="1">
        <v>45031</v>
      </c>
      <c r="H646" s="1">
        <v>45144</v>
      </c>
      <c r="I646" s="2">
        <f>_xlfn.DAYS(G646,H646)</f>
        <v>-113</v>
      </c>
      <c r="J646" t="s">
        <v>25</v>
      </c>
      <c r="K646">
        <v>116193</v>
      </c>
      <c r="L646" t="s">
        <v>26</v>
      </c>
      <c r="M646" t="s">
        <v>59</v>
      </c>
      <c r="N646">
        <v>170</v>
      </c>
      <c r="O646">
        <v>50</v>
      </c>
      <c r="P646">
        <v>37888599859</v>
      </c>
      <c r="Q646" t="s">
        <v>21</v>
      </c>
      <c r="R646" t="s">
        <v>22</v>
      </c>
    </row>
    <row r="647" spans="1:18" hidden="1" x14ac:dyDescent="0.25">
      <c r="A647">
        <v>646</v>
      </c>
      <c r="B647" t="s">
        <v>29</v>
      </c>
      <c r="C647" t="s">
        <v>175</v>
      </c>
      <c r="D647">
        <v>6</v>
      </c>
      <c r="E647" t="str">
        <f t="shared" si="14"/>
        <v>Child</v>
      </c>
      <c r="F647" t="s">
        <v>31</v>
      </c>
      <c r="G647" s="1">
        <v>45129</v>
      </c>
      <c r="H647" s="1">
        <v>45131</v>
      </c>
      <c r="I647" s="2">
        <f>_xlfn.DAYS(H647,G647)</f>
        <v>2</v>
      </c>
      <c r="J647" t="s">
        <v>47</v>
      </c>
      <c r="K647">
        <v>338322</v>
      </c>
      <c r="L647" t="s">
        <v>26</v>
      </c>
      <c r="M647" t="s">
        <v>33</v>
      </c>
      <c r="N647">
        <v>171</v>
      </c>
      <c r="O647">
        <v>84</v>
      </c>
      <c r="P647">
        <v>36233525155</v>
      </c>
      <c r="Q647" t="s">
        <v>34</v>
      </c>
      <c r="R647" t="s">
        <v>38</v>
      </c>
    </row>
    <row r="648" spans="1:18" x14ac:dyDescent="0.25">
      <c r="A648">
        <v>647</v>
      </c>
      <c r="B648" t="s">
        <v>86</v>
      </c>
      <c r="C648" t="s">
        <v>466</v>
      </c>
      <c r="D648">
        <v>16</v>
      </c>
      <c r="E648" t="str">
        <f t="shared" si="14"/>
        <v>Teenager</v>
      </c>
      <c r="F648" t="s">
        <v>31</v>
      </c>
      <c r="G648" s="1">
        <v>44949</v>
      </c>
      <c r="H648" s="1">
        <v>45233</v>
      </c>
      <c r="I648" s="6">
        <f>_xlfn.DAYS(G648,H648)</f>
        <v>-284</v>
      </c>
      <c r="J648" t="s">
        <v>32</v>
      </c>
      <c r="K648">
        <v>328459</v>
      </c>
      <c r="L648" t="s">
        <v>26</v>
      </c>
      <c r="M648" t="s">
        <v>33</v>
      </c>
      <c r="N648">
        <v>200</v>
      </c>
      <c r="O648">
        <v>43</v>
      </c>
      <c r="P648">
        <v>39426622103</v>
      </c>
      <c r="Q648" t="s">
        <v>68</v>
      </c>
      <c r="R648" t="s">
        <v>41</v>
      </c>
    </row>
    <row r="649" spans="1:18" hidden="1" x14ac:dyDescent="0.25">
      <c r="A649">
        <v>648</v>
      </c>
      <c r="B649" t="s">
        <v>29</v>
      </c>
      <c r="C649" t="s">
        <v>217</v>
      </c>
      <c r="D649">
        <v>96</v>
      </c>
      <c r="E649" t="str">
        <f t="shared" si="14"/>
        <v>Senior Adult</v>
      </c>
      <c r="F649" t="s">
        <v>31</v>
      </c>
      <c r="G649" s="1">
        <v>45180</v>
      </c>
      <c r="H649" s="1">
        <v>45196</v>
      </c>
      <c r="I649" s="2">
        <f>_xlfn.DAYS(H649,G649)</f>
        <v>16</v>
      </c>
      <c r="J649" t="s">
        <v>36</v>
      </c>
      <c r="K649">
        <v>380683</v>
      </c>
      <c r="L649" t="s">
        <v>26</v>
      </c>
      <c r="M649" t="s">
        <v>40</v>
      </c>
      <c r="N649">
        <v>151</v>
      </c>
      <c r="O649">
        <v>117</v>
      </c>
      <c r="P649">
        <v>32862992842</v>
      </c>
      <c r="Q649" t="s">
        <v>52</v>
      </c>
      <c r="R649" t="s">
        <v>28</v>
      </c>
    </row>
    <row r="650" spans="1:18" hidden="1" x14ac:dyDescent="0.25">
      <c r="A650">
        <v>649</v>
      </c>
      <c r="B650" t="s">
        <v>88</v>
      </c>
      <c r="C650" t="s">
        <v>430</v>
      </c>
      <c r="D650">
        <v>91</v>
      </c>
      <c r="E650" t="str">
        <f t="shared" si="14"/>
        <v>Senior Adult</v>
      </c>
      <c r="F650" t="s">
        <v>17</v>
      </c>
      <c r="G650" s="1">
        <v>45017</v>
      </c>
      <c r="H650" s="1">
        <v>45055</v>
      </c>
      <c r="I650" s="2">
        <f>_xlfn.DAYS(H650,G650)</f>
        <v>38</v>
      </c>
      <c r="J650" t="s">
        <v>44</v>
      </c>
      <c r="K650">
        <v>407905</v>
      </c>
      <c r="L650" t="s">
        <v>19</v>
      </c>
      <c r="M650" t="s">
        <v>40</v>
      </c>
      <c r="N650">
        <v>172</v>
      </c>
      <c r="O650">
        <v>59</v>
      </c>
      <c r="P650">
        <v>34176192635</v>
      </c>
      <c r="Q650" t="s">
        <v>21</v>
      </c>
      <c r="R650" t="s">
        <v>22</v>
      </c>
    </row>
    <row r="651" spans="1:18" hidden="1" x14ac:dyDescent="0.25">
      <c r="A651">
        <v>650</v>
      </c>
      <c r="B651" t="s">
        <v>50</v>
      </c>
      <c r="C651" t="s">
        <v>467</v>
      </c>
      <c r="D651">
        <v>62</v>
      </c>
      <c r="E651" t="str">
        <f t="shared" si="14"/>
        <v>Senior Adult</v>
      </c>
      <c r="F651" t="s">
        <v>31</v>
      </c>
      <c r="G651" s="1">
        <v>45120</v>
      </c>
      <c r="H651" s="1">
        <v>45157</v>
      </c>
      <c r="I651" s="2">
        <f>_xlfn.DAYS(G651,H651)</f>
        <v>-37</v>
      </c>
      <c r="J651" t="s">
        <v>18</v>
      </c>
      <c r="K651">
        <v>67861</v>
      </c>
      <c r="L651" t="s">
        <v>26</v>
      </c>
      <c r="M651" t="s">
        <v>20</v>
      </c>
      <c r="N651">
        <v>186</v>
      </c>
      <c r="O651">
        <v>72</v>
      </c>
      <c r="P651">
        <v>31190447539</v>
      </c>
      <c r="Q651" t="s">
        <v>63</v>
      </c>
      <c r="R651" t="s">
        <v>28</v>
      </c>
    </row>
    <row r="652" spans="1:18" hidden="1" x14ac:dyDescent="0.25">
      <c r="A652">
        <v>651</v>
      </c>
      <c r="B652" t="s">
        <v>66</v>
      </c>
      <c r="C652" t="s">
        <v>273</v>
      </c>
      <c r="D652">
        <v>59</v>
      </c>
      <c r="E652" t="str">
        <f t="shared" si="14"/>
        <v>Senior Adult</v>
      </c>
      <c r="F652" t="s">
        <v>17</v>
      </c>
      <c r="G652" s="1">
        <v>44937</v>
      </c>
      <c r="H652" s="1">
        <v>44952</v>
      </c>
      <c r="I652" s="2">
        <f>_xlfn.DAYS(H652,G652)</f>
        <v>15</v>
      </c>
      <c r="J652" t="s">
        <v>36</v>
      </c>
      <c r="K652">
        <v>318934</v>
      </c>
      <c r="L652" t="s">
        <v>26</v>
      </c>
      <c r="M652" t="s">
        <v>82</v>
      </c>
      <c r="N652">
        <v>151</v>
      </c>
      <c r="O652">
        <v>114</v>
      </c>
      <c r="P652">
        <v>32639409338</v>
      </c>
      <c r="Q652" t="s">
        <v>21</v>
      </c>
      <c r="R652" t="s">
        <v>22</v>
      </c>
    </row>
    <row r="653" spans="1:18" hidden="1" x14ac:dyDescent="0.25">
      <c r="A653">
        <v>652</v>
      </c>
      <c r="B653" t="s">
        <v>64</v>
      </c>
      <c r="C653" t="s">
        <v>95</v>
      </c>
      <c r="D653">
        <v>76</v>
      </c>
      <c r="E653" t="str">
        <f t="shared" si="14"/>
        <v>Senior Adult</v>
      </c>
      <c r="F653" t="s">
        <v>31</v>
      </c>
      <c r="G653" s="1">
        <v>45110</v>
      </c>
      <c r="H653" s="1">
        <v>45125</v>
      </c>
      <c r="I653" s="2">
        <f>_xlfn.DAYS(H653,G653)</f>
        <v>15</v>
      </c>
      <c r="J653" t="s">
        <v>32</v>
      </c>
      <c r="K653">
        <v>413446</v>
      </c>
      <c r="L653" t="s">
        <v>26</v>
      </c>
      <c r="M653" t="s">
        <v>37</v>
      </c>
      <c r="N653">
        <v>153</v>
      </c>
      <c r="O653">
        <v>115</v>
      </c>
      <c r="P653">
        <v>36799305748</v>
      </c>
      <c r="Q653" t="s">
        <v>34</v>
      </c>
      <c r="R653" t="s">
        <v>28</v>
      </c>
    </row>
    <row r="654" spans="1:18" hidden="1" x14ac:dyDescent="0.25">
      <c r="A654">
        <v>653</v>
      </c>
      <c r="B654" t="s">
        <v>55</v>
      </c>
      <c r="C654" t="s">
        <v>468</v>
      </c>
      <c r="D654">
        <v>25</v>
      </c>
      <c r="E654" t="str">
        <f t="shared" si="14"/>
        <v>Young Adult</v>
      </c>
      <c r="F654" t="s">
        <v>17</v>
      </c>
      <c r="G654" s="1">
        <v>44971</v>
      </c>
      <c r="H654" s="1">
        <v>45171</v>
      </c>
      <c r="I654" s="2">
        <f>_xlfn.DAYS(G654,H654)</f>
        <v>-200</v>
      </c>
      <c r="J654" t="s">
        <v>47</v>
      </c>
      <c r="K654">
        <v>365942</v>
      </c>
      <c r="L654" t="s">
        <v>19</v>
      </c>
      <c r="M654" t="s">
        <v>62</v>
      </c>
      <c r="N654">
        <v>179</v>
      </c>
      <c r="O654">
        <v>87</v>
      </c>
      <c r="P654">
        <v>31764355939</v>
      </c>
      <c r="Q654" t="s">
        <v>57</v>
      </c>
      <c r="R654" t="s">
        <v>28</v>
      </c>
    </row>
    <row r="655" spans="1:18" hidden="1" x14ac:dyDescent="0.25">
      <c r="A655">
        <v>654</v>
      </c>
      <c r="B655" t="s">
        <v>66</v>
      </c>
      <c r="C655" t="s">
        <v>332</v>
      </c>
      <c r="D655">
        <v>15</v>
      </c>
      <c r="E655" t="str">
        <f t="shared" si="14"/>
        <v>Teenager</v>
      </c>
      <c r="F655" t="s">
        <v>31</v>
      </c>
      <c r="G655" s="1">
        <v>44997</v>
      </c>
      <c r="H655" s="1">
        <v>45122</v>
      </c>
      <c r="I655" s="2">
        <f>_xlfn.DAYS(H655,G655)</f>
        <v>125</v>
      </c>
      <c r="J655" t="s">
        <v>44</v>
      </c>
      <c r="K655">
        <v>337763</v>
      </c>
      <c r="L655" t="s">
        <v>26</v>
      </c>
      <c r="M655" t="s">
        <v>37</v>
      </c>
      <c r="N655">
        <v>151</v>
      </c>
      <c r="O655">
        <v>107</v>
      </c>
      <c r="P655">
        <v>33819228329</v>
      </c>
      <c r="Q655" t="s">
        <v>21</v>
      </c>
      <c r="R655" t="s">
        <v>22</v>
      </c>
    </row>
    <row r="656" spans="1:18" x14ac:dyDescent="0.25">
      <c r="A656">
        <v>655</v>
      </c>
      <c r="B656" t="s">
        <v>88</v>
      </c>
      <c r="C656" t="s">
        <v>102</v>
      </c>
      <c r="D656">
        <v>46</v>
      </c>
      <c r="E656" t="str">
        <f t="shared" si="14"/>
        <v>Senior Adult</v>
      </c>
      <c r="F656" t="s">
        <v>31</v>
      </c>
      <c r="G656" s="1">
        <v>45134</v>
      </c>
      <c r="H656" s="1">
        <v>45164</v>
      </c>
      <c r="I656" s="6">
        <f>_xlfn.DAYS(H656,G656)</f>
        <v>30</v>
      </c>
      <c r="J656" t="s">
        <v>44</v>
      </c>
      <c r="K656">
        <v>150963</v>
      </c>
      <c r="L656" t="s">
        <v>26</v>
      </c>
      <c r="M656" t="s">
        <v>59</v>
      </c>
      <c r="N656">
        <v>185</v>
      </c>
      <c r="O656">
        <v>44</v>
      </c>
      <c r="P656">
        <v>39802395732</v>
      </c>
      <c r="Q656" t="s">
        <v>68</v>
      </c>
      <c r="R656" t="s">
        <v>41</v>
      </c>
    </row>
    <row r="657" spans="1:18" x14ac:dyDescent="0.25">
      <c r="A657">
        <v>656</v>
      </c>
      <c r="B657" t="s">
        <v>15</v>
      </c>
      <c r="C657" t="s">
        <v>469</v>
      </c>
      <c r="D657">
        <v>100</v>
      </c>
      <c r="E657" t="str">
        <f t="shared" si="14"/>
        <v>Senior Adult</v>
      </c>
      <c r="F657" t="s">
        <v>31</v>
      </c>
      <c r="G657" s="1">
        <v>44976</v>
      </c>
      <c r="H657" s="1">
        <v>45048</v>
      </c>
      <c r="I657" s="6">
        <f>_xlfn.DAYS(G657,H657)</f>
        <v>-72</v>
      </c>
      <c r="J657" t="s">
        <v>44</v>
      </c>
      <c r="K657">
        <v>216008</v>
      </c>
      <c r="L657" t="s">
        <v>19</v>
      </c>
      <c r="M657" t="s">
        <v>62</v>
      </c>
      <c r="N657">
        <v>185</v>
      </c>
      <c r="O657">
        <v>61</v>
      </c>
      <c r="P657">
        <v>38716902376</v>
      </c>
      <c r="Q657" t="s">
        <v>68</v>
      </c>
      <c r="R657" t="s">
        <v>41</v>
      </c>
    </row>
    <row r="658" spans="1:18" x14ac:dyDescent="0.25">
      <c r="A658">
        <v>657</v>
      </c>
      <c r="B658" t="s">
        <v>71</v>
      </c>
      <c r="C658" t="s">
        <v>389</v>
      </c>
      <c r="D658">
        <v>53</v>
      </c>
      <c r="E658" t="str">
        <f t="shared" si="14"/>
        <v>Senior Adult</v>
      </c>
      <c r="F658" t="s">
        <v>31</v>
      </c>
      <c r="G658" s="1">
        <v>45264</v>
      </c>
      <c r="H658" s="1">
        <v>45268</v>
      </c>
      <c r="I658" s="6">
        <f>_xlfn.DAYS(H658,G658)</f>
        <v>4</v>
      </c>
      <c r="J658" t="s">
        <v>44</v>
      </c>
      <c r="K658">
        <v>96403</v>
      </c>
      <c r="L658" t="s">
        <v>19</v>
      </c>
      <c r="M658" t="s">
        <v>62</v>
      </c>
      <c r="N658">
        <v>189</v>
      </c>
      <c r="O658">
        <v>114</v>
      </c>
      <c r="P658">
        <v>37542106336</v>
      </c>
      <c r="Q658" t="s">
        <v>68</v>
      </c>
      <c r="R658" t="s">
        <v>41</v>
      </c>
    </row>
    <row r="659" spans="1:18" x14ac:dyDescent="0.25">
      <c r="A659">
        <v>658</v>
      </c>
      <c r="B659" t="s">
        <v>15</v>
      </c>
      <c r="C659" t="s">
        <v>136</v>
      </c>
      <c r="D659">
        <v>63</v>
      </c>
      <c r="E659" t="str">
        <f t="shared" si="14"/>
        <v>Senior Adult</v>
      </c>
      <c r="F659" t="s">
        <v>31</v>
      </c>
      <c r="G659" s="1">
        <v>44944</v>
      </c>
      <c r="H659" s="1">
        <v>45115</v>
      </c>
      <c r="I659" s="6">
        <f>_xlfn.DAYS(H659,G659)</f>
        <v>171</v>
      </c>
      <c r="J659" t="s">
        <v>36</v>
      </c>
      <c r="K659">
        <v>30529</v>
      </c>
      <c r="L659" t="s">
        <v>19</v>
      </c>
      <c r="M659" t="s">
        <v>59</v>
      </c>
      <c r="N659">
        <v>156</v>
      </c>
      <c r="O659">
        <v>82</v>
      </c>
      <c r="P659">
        <v>33298019369</v>
      </c>
      <c r="Q659" t="s">
        <v>68</v>
      </c>
      <c r="R659" t="s">
        <v>41</v>
      </c>
    </row>
    <row r="660" spans="1:18" hidden="1" x14ac:dyDescent="0.25">
      <c r="A660">
        <v>659</v>
      </c>
      <c r="B660" t="s">
        <v>60</v>
      </c>
      <c r="C660" t="s">
        <v>378</v>
      </c>
      <c r="D660">
        <v>50</v>
      </c>
      <c r="E660" t="str">
        <f t="shared" si="14"/>
        <v>Senior Adult</v>
      </c>
      <c r="F660" t="s">
        <v>17</v>
      </c>
      <c r="G660" s="1">
        <v>45221</v>
      </c>
      <c r="H660" s="1">
        <v>45256</v>
      </c>
      <c r="I660" s="2">
        <f>_xlfn.DAYS(G660,H660)</f>
        <v>-35</v>
      </c>
      <c r="J660" t="s">
        <v>47</v>
      </c>
      <c r="K660">
        <v>158045</v>
      </c>
      <c r="L660" t="s">
        <v>19</v>
      </c>
      <c r="M660" t="s">
        <v>40</v>
      </c>
      <c r="N660">
        <v>179</v>
      </c>
      <c r="O660">
        <v>105</v>
      </c>
      <c r="P660">
        <v>36652074056</v>
      </c>
      <c r="Q660" t="s">
        <v>57</v>
      </c>
      <c r="R660" t="s">
        <v>28</v>
      </c>
    </row>
    <row r="661" spans="1:18" x14ac:dyDescent="0.25">
      <c r="A661">
        <v>660</v>
      </c>
      <c r="B661" t="s">
        <v>86</v>
      </c>
      <c r="C661" t="s">
        <v>315</v>
      </c>
      <c r="D661">
        <v>19</v>
      </c>
      <c r="E661" t="str">
        <f t="shared" si="14"/>
        <v>Young Adult</v>
      </c>
      <c r="F661" t="s">
        <v>31</v>
      </c>
      <c r="G661" s="1">
        <v>45109</v>
      </c>
      <c r="H661" s="1">
        <v>45279</v>
      </c>
      <c r="I661" s="6">
        <f>_xlfn.DAYS(G661,H661)</f>
        <v>-170</v>
      </c>
      <c r="J661" t="s">
        <v>25</v>
      </c>
      <c r="K661">
        <v>232058</v>
      </c>
      <c r="L661" t="s">
        <v>26</v>
      </c>
      <c r="M661" t="s">
        <v>33</v>
      </c>
      <c r="N661">
        <v>162</v>
      </c>
      <c r="O661">
        <v>71</v>
      </c>
      <c r="P661">
        <v>31891713714</v>
      </c>
      <c r="Q661" t="s">
        <v>68</v>
      </c>
      <c r="R661" t="s">
        <v>41</v>
      </c>
    </row>
    <row r="662" spans="1:18" x14ac:dyDescent="0.25">
      <c r="A662">
        <v>661</v>
      </c>
      <c r="B662" t="s">
        <v>53</v>
      </c>
      <c r="C662" t="s">
        <v>169</v>
      </c>
      <c r="D662">
        <v>52</v>
      </c>
      <c r="E662" t="str">
        <f t="shared" si="14"/>
        <v>Senior Adult</v>
      </c>
      <c r="F662" t="s">
        <v>31</v>
      </c>
      <c r="G662" s="1">
        <v>45177</v>
      </c>
      <c r="H662" s="1">
        <v>45239</v>
      </c>
      <c r="I662" s="6">
        <f>_xlfn.DAYS(G662,H662)</f>
        <v>-62</v>
      </c>
      <c r="J662" t="s">
        <v>18</v>
      </c>
      <c r="K662">
        <v>346851</v>
      </c>
      <c r="L662" t="s">
        <v>26</v>
      </c>
      <c r="M662" t="s">
        <v>45</v>
      </c>
      <c r="N662">
        <v>197</v>
      </c>
      <c r="O662">
        <v>60</v>
      </c>
      <c r="P662">
        <v>39183129554</v>
      </c>
      <c r="Q662" t="s">
        <v>68</v>
      </c>
      <c r="R662" t="s">
        <v>41</v>
      </c>
    </row>
    <row r="663" spans="1:18" hidden="1" x14ac:dyDescent="0.25">
      <c r="A663">
        <v>662</v>
      </c>
      <c r="B663" t="s">
        <v>86</v>
      </c>
      <c r="C663" t="s">
        <v>470</v>
      </c>
      <c r="D663">
        <v>3</v>
      </c>
      <c r="E663" t="str">
        <f t="shared" si="14"/>
        <v>Child</v>
      </c>
      <c r="F663" t="s">
        <v>17</v>
      </c>
      <c r="G663" s="1">
        <v>45124</v>
      </c>
      <c r="H663" s="1">
        <v>45238</v>
      </c>
      <c r="I663" s="2">
        <f>_xlfn.DAYS(G663,H663)</f>
        <v>-114</v>
      </c>
      <c r="J663" t="s">
        <v>47</v>
      </c>
      <c r="K663">
        <v>334602</v>
      </c>
      <c r="L663" t="s">
        <v>19</v>
      </c>
      <c r="M663" t="s">
        <v>45</v>
      </c>
      <c r="N663">
        <v>188</v>
      </c>
      <c r="O663">
        <v>48</v>
      </c>
      <c r="P663">
        <v>35940597587</v>
      </c>
      <c r="Q663" t="s">
        <v>21</v>
      </c>
      <c r="R663" t="s">
        <v>22</v>
      </c>
    </row>
    <row r="664" spans="1:18" hidden="1" x14ac:dyDescent="0.25">
      <c r="A664">
        <v>663</v>
      </c>
      <c r="B664" t="s">
        <v>66</v>
      </c>
      <c r="C664" t="s">
        <v>303</v>
      </c>
      <c r="D664">
        <v>8</v>
      </c>
      <c r="E664" t="str">
        <f t="shared" si="14"/>
        <v>Child</v>
      </c>
      <c r="F664" t="s">
        <v>17</v>
      </c>
      <c r="G664" s="1">
        <v>44973</v>
      </c>
      <c r="H664" s="1">
        <v>45127</v>
      </c>
      <c r="I664" s="2">
        <f>_xlfn.DAYS(G664,H664)</f>
        <v>-154</v>
      </c>
      <c r="J664" t="s">
        <v>36</v>
      </c>
      <c r="K664">
        <v>225701</v>
      </c>
      <c r="L664" t="s">
        <v>19</v>
      </c>
      <c r="M664" t="s">
        <v>62</v>
      </c>
      <c r="N664">
        <v>153</v>
      </c>
      <c r="O664">
        <v>74</v>
      </c>
      <c r="P664">
        <v>38636428050</v>
      </c>
      <c r="Q664" t="s">
        <v>21</v>
      </c>
      <c r="R664" t="s">
        <v>22</v>
      </c>
    </row>
    <row r="665" spans="1:18" hidden="1" x14ac:dyDescent="0.25">
      <c r="A665">
        <v>664</v>
      </c>
      <c r="B665" t="s">
        <v>53</v>
      </c>
      <c r="C665" t="s">
        <v>469</v>
      </c>
      <c r="D665">
        <v>28</v>
      </c>
      <c r="E665" t="str">
        <f t="shared" si="14"/>
        <v>Young Adult</v>
      </c>
      <c r="F665" t="s">
        <v>17</v>
      </c>
      <c r="G665" s="1">
        <v>45103</v>
      </c>
      <c r="H665" s="1">
        <v>45160</v>
      </c>
      <c r="I665" s="2">
        <f>_xlfn.DAYS(H665,G665)</f>
        <v>57</v>
      </c>
      <c r="J665" t="s">
        <v>47</v>
      </c>
      <c r="K665">
        <v>82561</v>
      </c>
      <c r="L665" t="s">
        <v>26</v>
      </c>
      <c r="M665" t="s">
        <v>40</v>
      </c>
      <c r="N665">
        <v>176</v>
      </c>
      <c r="O665">
        <v>41</v>
      </c>
      <c r="P665">
        <v>38494781714</v>
      </c>
      <c r="Q665" t="s">
        <v>21</v>
      </c>
      <c r="R665" t="s">
        <v>22</v>
      </c>
    </row>
    <row r="666" spans="1:18" x14ac:dyDescent="0.25">
      <c r="A666">
        <v>665</v>
      </c>
      <c r="B666" t="s">
        <v>64</v>
      </c>
      <c r="C666" t="s">
        <v>471</v>
      </c>
      <c r="D666">
        <v>31</v>
      </c>
      <c r="E666" t="str">
        <f t="shared" si="14"/>
        <v>Middle-Aged Adults</v>
      </c>
      <c r="F666" t="s">
        <v>31</v>
      </c>
      <c r="G666" s="1">
        <v>45028</v>
      </c>
      <c r="H666" s="1">
        <v>45127</v>
      </c>
      <c r="I666" s="6">
        <f>_xlfn.DAYS(G666,H666)</f>
        <v>-99</v>
      </c>
      <c r="J666" t="s">
        <v>36</v>
      </c>
      <c r="K666">
        <v>460701</v>
      </c>
      <c r="L666" t="s">
        <v>26</v>
      </c>
      <c r="M666" t="s">
        <v>37</v>
      </c>
      <c r="N666">
        <v>153</v>
      </c>
      <c r="O666">
        <v>64</v>
      </c>
      <c r="P666">
        <v>33885056913</v>
      </c>
      <c r="Q666" t="s">
        <v>68</v>
      </c>
      <c r="R666" t="s">
        <v>41</v>
      </c>
    </row>
    <row r="667" spans="1:18" hidden="1" x14ac:dyDescent="0.25">
      <c r="A667">
        <v>666</v>
      </c>
      <c r="B667" t="s">
        <v>78</v>
      </c>
      <c r="C667" t="s">
        <v>472</v>
      </c>
      <c r="D667">
        <v>24</v>
      </c>
      <c r="E667" t="str">
        <f t="shared" si="14"/>
        <v>Young Adult</v>
      </c>
      <c r="F667" t="s">
        <v>17</v>
      </c>
      <c r="G667" s="1">
        <v>45061</v>
      </c>
      <c r="H667" s="1">
        <v>45140</v>
      </c>
      <c r="I667" s="2">
        <f>_xlfn.DAYS(H667,G667)</f>
        <v>79</v>
      </c>
      <c r="J667" t="s">
        <v>36</v>
      </c>
      <c r="K667">
        <v>248544</v>
      </c>
      <c r="L667" t="s">
        <v>26</v>
      </c>
      <c r="M667" t="s">
        <v>37</v>
      </c>
      <c r="N667">
        <v>200</v>
      </c>
      <c r="O667">
        <v>51</v>
      </c>
      <c r="P667">
        <v>33975238025</v>
      </c>
      <c r="Q667" t="s">
        <v>34</v>
      </c>
      <c r="R667" t="s">
        <v>38</v>
      </c>
    </row>
    <row r="668" spans="1:18" x14ac:dyDescent="0.25">
      <c r="A668">
        <v>667</v>
      </c>
      <c r="B668" t="s">
        <v>55</v>
      </c>
      <c r="C668" t="s">
        <v>460</v>
      </c>
      <c r="D668">
        <v>7</v>
      </c>
      <c r="E668" t="str">
        <f t="shared" si="14"/>
        <v>Child</v>
      </c>
      <c r="F668" t="s">
        <v>31</v>
      </c>
      <c r="G668" s="1">
        <v>45063</v>
      </c>
      <c r="H668" s="1">
        <v>45190</v>
      </c>
      <c r="I668" s="6">
        <f>_xlfn.DAYS(G668,H668)</f>
        <v>-127</v>
      </c>
      <c r="J668" t="s">
        <v>18</v>
      </c>
      <c r="K668">
        <v>175049</v>
      </c>
      <c r="L668" t="s">
        <v>19</v>
      </c>
      <c r="M668" t="s">
        <v>37</v>
      </c>
      <c r="N668">
        <v>178</v>
      </c>
      <c r="O668">
        <v>111</v>
      </c>
      <c r="P668">
        <v>39206916759</v>
      </c>
      <c r="Q668" t="s">
        <v>68</v>
      </c>
      <c r="R668" t="s">
        <v>41</v>
      </c>
    </row>
    <row r="669" spans="1:18" hidden="1" x14ac:dyDescent="0.25">
      <c r="A669">
        <v>668</v>
      </c>
      <c r="B669" t="s">
        <v>71</v>
      </c>
      <c r="C669" t="s">
        <v>473</v>
      </c>
      <c r="D669">
        <v>28</v>
      </c>
      <c r="E669" t="str">
        <f t="shared" si="14"/>
        <v>Young Adult</v>
      </c>
      <c r="F669" t="s">
        <v>31</v>
      </c>
      <c r="G669" s="1">
        <v>44969</v>
      </c>
      <c r="H669" s="1">
        <v>45021</v>
      </c>
      <c r="I669" s="2">
        <f>_xlfn.DAYS(G669,H669)</f>
        <v>-52</v>
      </c>
      <c r="J669" t="s">
        <v>32</v>
      </c>
      <c r="K669">
        <v>408039</v>
      </c>
      <c r="L669" t="s">
        <v>26</v>
      </c>
      <c r="M669" t="s">
        <v>82</v>
      </c>
      <c r="N669">
        <v>187</v>
      </c>
      <c r="O669">
        <v>86</v>
      </c>
      <c r="P669">
        <v>34516529446</v>
      </c>
      <c r="Q669" t="s">
        <v>21</v>
      </c>
      <c r="R669" t="s">
        <v>22</v>
      </c>
    </row>
    <row r="670" spans="1:18" hidden="1" x14ac:dyDescent="0.25">
      <c r="A670">
        <v>669</v>
      </c>
      <c r="B670" t="s">
        <v>55</v>
      </c>
      <c r="C670" t="s">
        <v>80</v>
      </c>
      <c r="D670">
        <v>79</v>
      </c>
      <c r="E670" t="str">
        <f t="shared" si="14"/>
        <v>Senior Adult</v>
      </c>
      <c r="F670" t="s">
        <v>31</v>
      </c>
      <c r="G670" s="1">
        <v>44961</v>
      </c>
      <c r="H670" s="1">
        <v>45187</v>
      </c>
      <c r="I670" s="2">
        <f>_xlfn.DAYS(H670,G670)</f>
        <v>226</v>
      </c>
      <c r="J670" t="s">
        <v>47</v>
      </c>
      <c r="K670">
        <v>68672</v>
      </c>
      <c r="L670" t="s">
        <v>19</v>
      </c>
      <c r="M670" t="s">
        <v>59</v>
      </c>
      <c r="N670">
        <v>145</v>
      </c>
      <c r="O670">
        <v>63</v>
      </c>
      <c r="P670">
        <v>39279011470</v>
      </c>
      <c r="Q670" t="s">
        <v>21</v>
      </c>
      <c r="R670" t="s">
        <v>22</v>
      </c>
    </row>
    <row r="671" spans="1:18" hidden="1" x14ac:dyDescent="0.25">
      <c r="A671">
        <v>670</v>
      </c>
      <c r="B671" t="s">
        <v>66</v>
      </c>
      <c r="C671" t="s">
        <v>390</v>
      </c>
      <c r="D671">
        <v>9</v>
      </c>
      <c r="E671" t="str">
        <f t="shared" si="14"/>
        <v>Child</v>
      </c>
      <c r="F671" t="s">
        <v>17</v>
      </c>
      <c r="G671" s="1">
        <v>45026</v>
      </c>
      <c r="H671" s="1">
        <v>45116</v>
      </c>
      <c r="I671" s="2">
        <f>_xlfn.DAYS(H671,G671)</f>
        <v>90</v>
      </c>
      <c r="J671" t="s">
        <v>18</v>
      </c>
      <c r="K671">
        <v>284730</v>
      </c>
      <c r="L671" t="s">
        <v>19</v>
      </c>
      <c r="M671" t="s">
        <v>20</v>
      </c>
      <c r="N671">
        <v>162</v>
      </c>
      <c r="O671">
        <v>113</v>
      </c>
      <c r="P671">
        <v>38542486945</v>
      </c>
      <c r="Q671" t="s">
        <v>34</v>
      </c>
      <c r="R671" t="s">
        <v>38</v>
      </c>
    </row>
    <row r="672" spans="1:18" hidden="1" x14ac:dyDescent="0.25">
      <c r="A672">
        <v>671</v>
      </c>
      <c r="B672" t="s">
        <v>53</v>
      </c>
      <c r="C672" t="s">
        <v>415</v>
      </c>
      <c r="D672">
        <v>63</v>
      </c>
      <c r="E672" t="str">
        <f t="shared" si="14"/>
        <v>Senior Adult</v>
      </c>
      <c r="F672" t="s">
        <v>17</v>
      </c>
      <c r="G672" s="1">
        <v>45101</v>
      </c>
      <c r="H672" s="1">
        <v>45190</v>
      </c>
      <c r="I672" s="2">
        <f>_xlfn.DAYS(G672,H672)</f>
        <v>-89</v>
      </c>
      <c r="J672" t="s">
        <v>25</v>
      </c>
      <c r="K672">
        <v>217402</v>
      </c>
      <c r="L672" t="s">
        <v>26</v>
      </c>
      <c r="M672" t="s">
        <v>37</v>
      </c>
      <c r="N672">
        <v>178</v>
      </c>
      <c r="O672">
        <v>48</v>
      </c>
      <c r="P672">
        <v>35976461501</v>
      </c>
      <c r="Q672" t="s">
        <v>34</v>
      </c>
      <c r="R672" t="s">
        <v>28</v>
      </c>
    </row>
    <row r="673" spans="1:18" hidden="1" x14ac:dyDescent="0.25">
      <c r="A673">
        <v>672</v>
      </c>
      <c r="B673" t="s">
        <v>66</v>
      </c>
      <c r="C673" t="s">
        <v>284</v>
      </c>
      <c r="D673">
        <v>40</v>
      </c>
      <c r="E673" t="str">
        <f t="shared" si="14"/>
        <v>Middle-Aged Adults</v>
      </c>
      <c r="F673" t="s">
        <v>17</v>
      </c>
      <c r="G673" s="1">
        <v>45183</v>
      </c>
      <c r="H673" s="1">
        <v>45200</v>
      </c>
      <c r="I673" s="2">
        <f>_xlfn.DAYS(G673,H673)</f>
        <v>-17</v>
      </c>
      <c r="J673" t="s">
        <v>32</v>
      </c>
      <c r="K673">
        <v>409215</v>
      </c>
      <c r="L673" t="s">
        <v>19</v>
      </c>
      <c r="M673" t="s">
        <v>82</v>
      </c>
      <c r="N673">
        <v>150</v>
      </c>
      <c r="O673">
        <v>74</v>
      </c>
      <c r="P673">
        <v>34541113034</v>
      </c>
      <c r="Q673" t="s">
        <v>21</v>
      </c>
      <c r="R673" t="s">
        <v>22</v>
      </c>
    </row>
    <row r="674" spans="1:18" hidden="1" x14ac:dyDescent="0.25">
      <c r="A674">
        <v>673</v>
      </c>
      <c r="B674" t="s">
        <v>69</v>
      </c>
      <c r="C674" t="s">
        <v>261</v>
      </c>
      <c r="D674">
        <v>84</v>
      </c>
      <c r="E674" t="str">
        <f t="shared" si="14"/>
        <v>Senior Adult</v>
      </c>
      <c r="F674" t="s">
        <v>31</v>
      </c>
      <c r="G674" s="1">
        <v>45165</v>
      </c>
      <c r="H674" s="1">
        <v>45248</v>
      </c>
      <c r="I674" s="2">
        <f>_xlfn.DAYS(H674,G674)</f>
        <v>83</v>
      </c>
      <c r="J674" t="s">
        <v>32</v>
      </c>
      <c r="K674">
        <v>346296</v>
      </c>
      <c r="L674" t="s">
        <v>19</v>
      </c>
      <c r="M674" t="s">
        <v>40</v>
      </c>
      <c r="N674">
        <v>175</v>
      </c>
      <c r="O674">
        <v>42</v>
      </c>
      <c r="P674">
        <v>32164294158</v>
      </c>
      <c r="Q674" t="s">
        <v>21</v>
      </c>
      <c r="R674" t="s">
        <v>22</v>
      </c>
    </row>
    <row r="675" spans="1:18" hidden="1" x14ac:dyDescent="0.25">
      <c r="A675">
        <v>674</v>
      </c>
      <c r="B675" t="s">
        <v>29</v>
      </c>
      <c r="C675" t="s">
        <v>333</v>
      </c>
      <c r="D675">
        <v>10</v>
      </c>
      <c r="E675" t="str">
        <f t="shared" si="14"/>
        <v>Child</v>
      </c>
      <c r="F675" t="s">
        <v>31</v>
      </c>
      <c r="G675" s="1">
        <v>45042</v>
      </c>
      <c r="H675" s="1">
        <v>45151</v>
      </c>
      <c r="I675" s="2">
        <f>_xlfn.DAYS(H675,G675)</f>
        <v>109</v>
      </c>
      <c r="J675" t="s">
        <v>44</v>
      </c>
      <c r="K675">
        <v>496586</v>
      </c>
      <c r="L675" t="s">
        <v>19</v>
      </c>
      <c r="M675" t="s">
        <v>59</v>
      </c>
      <c r="N675">
        <v>191</v>
      </c>
      <c r="O675">
        <v>69</v>
      </c>
      <c r="P675">
        <v>38397615213</v>
      </c>
      <c r="Q675" t="s">
        <v>21</v>
      </c>
      <c r="R675" t="s">
        <v>22</v>
      </c>
    </row>
    <row r="676" spans="1:18" hidden="1" x14ac:dyDescent="0.25">
      <c r="A676">
        <v>675</v>
      </c>
      <c r="B676" t="s">
        <v>55</v>
      </c>
      <c r="C676" t="s">
        <v>314</v>
      </c>
      <c r="D676">
        <v>33</v>
      </c>
      <c r="E676" t="str">
        <f t="shared" si="14"/>
        <v>Middle-Aged Adults</v>
      </c>
      <c r="F676" t="s">
        <v>17</v>
      </c>
      <c r="G676" s="1">
        <v>44935</v>
      </c>
      <c r="H676" s="1">
        <v>45006</v>
      </c>
      <c r="I676" s="2">
        <f>_xlfn.DAYS(G676,H676)</f>
        <v>-71</v>
      </c>
      <c r="J676" t="s">
        <v>44</v>
      </c>
      <c r="K676">
        <v>346634</v>
      </c>
      <c r="L676" t="s">
        <v>19</v>
      </c>
      <c r="M676" t="s">
        <v>37</v>
      </c>
      <c r="N676">
        <v>182</v>
      </c>
      <c r="O676">
        <v>51</v>
      </c>
      <c r="P676">
        <v>39694899174</v>
      </c>
      <c r="Q676" t="s">
        <v>21</v>
      </c>
      <c r="R676" t="s">
        <v>22</v>
      </c>
    </row>
    <row r="677" spans="1:18" hidden="1" x14ac:dyDescent="0.25">
      <c r="A677">
        <v>676</v>
      </c>
      <c r="B677" t="s">
        <v>64</v>
      </c>
      <c r="C677" t="s">
        <v>474</v>
      </c>
      <c r="D677">
        <v>43</v>
      </c>
      <c r="E677" t="str">
        <f t="shared" si="14"/>
        <v>Middle-Aged Adults</v>
      </c>
      <c r="F677" t="s">
        <v>31</v>
      </c>
      <c r="G677" s="1">
        <v>44929</v>
      </c>
      <c r="H677" s="1">
        <v>44950</v>
      </c>
      <c r="I677" s="2">
        <f>_xlfn.DAYS(H677,G677)</f>
        <v>21</v>
      </c>
      <c r="J677" t="s">
        <v>36</v>
      </c>
      <c r="K677">
        <v>178367</v>
      </c>
      <c r="L677" t="s">
        <v>19</v>
      </c>
      <c r="M677" t="s">
        <v>62</v>
      </c>
      <c r="N677">
        <v>162</v>
      </c>
      <c r="O677">
        <v>76</v>
      </c>
      <c r="P677">
        <v>35436455415</v>
      </c>
      <c r="Q677" t="s">
        <v>34</v>
      </c>
      <c r="R677" t="s">
        <v>28</v>
      </c>
    </row>
    <row r="678" spans="1:18" x14ac:dyDescent="0.25">
      <c r="A678">
        <v>677</v>
      </c>
      <c r="B678" t="s">
        <v>55</v>
      </c>
      <c r="C678" t="s">
        <v>232</v>
      </c>
      <c r="D678">
        <v>95</v>
      </c>
      <c r="E678" t="str">
        <f t="shared" si="14"/>
        <v>Senior Adult</v>
      </c>
      <c r="F678" t="s">
        <v>17</v>
      </c>
      <c r="G678" s="1">
        <v>45078</v>
      </c>
      <c r="H678" s="1">
        <v>45157</v>
      </c>
      <c r="I678" s="6">
        <f>_xlfn.DAYS(H678,G678)</f>
        <v>79</v>
      </c>
      <c r="J678" t="s">
        <v>32</v>
      </c>
      <c r="K678">
        <v>196294</v>
      </c>
      <c r="L678" t="s">
        <v>19</v>
      </c>
      <c r="M678" t="s">
        <v>37</v>
      </c>
      <c r="N678">
        <v>167</v>
      </c>
      <c r="O678">
        <v>42</v>
      </c>
      <c r="P678">
        <v>33316870217</v>
      </c>
      <c r="Q678" t="s">
        <v>68</v>
      </c>
      <c r="R678" t="s">
        <v>41</v>
      </c>
    </row>
    <row r="679" spans="1:18" x14ac:dyDescent="0.25">
      <c r="A679">
        <v>678</v>
      </c>
      <c r="B679" t="s">
        <v>88</v>
      </c>
      <c r="C679" t="s">
        <v>475</v>
      </c>
      <c r="D679">
        <v>77</v>
      </c>
      <c r="E679" t="str">
        <f t="shared" si="14"/>
        <v>Senior Adult</v>
      </c>
      <c r="F679" t="s">
        <v>31</v>
      </c>
      <c r="G679" s="1">
        <v>44991</v>
      </c>
      <c r="H679" s="1">
        <v>45222</v>
      </c>
      <c r="I679" s="6">
        <f>_xlfn.DAYS(G679,H679)</f>
        <v>-231</v>
      </c>
      <c r="J679" t="s">
        <v>44</v>
      </c>
      <c r="K679">
        <v>23632</v>
      </c>
      <c r="L679" t="s">
        <v>26</v>
      </c>
      <c r="M679" t="s">
        <v>59</v>
      </c>
      <c r="N679">
        <v>199</v>
      </c>
      <c r="O679">
        <v>49</v>
      </c>
      <c r="P679">
        <v>39782620260</v>
      </c>
      <c r="Q679" t="s">
        <v>68</v>
      </c>
      <c r="R679" t="s">
        <v>41</v>
      </c>
    </row>
    <row r="680" spans="1:18" x14ac:dyDescent="0.25">
      <c r="A680">
        <v>679</v>
      </c>
      <c r="B680" t="s">
        <v>15</v>
      </c>
      <c r="C680" t="s">
        <v>476</v>
      </c>
      <c r="D680">
        <v>57</v>
      </c>
      <c r="E680" t="str">
        <f t="shared" si="14"/>
        <v>Senior Adult</v>
      </c>
      <c r="F680" t="s">
        <v>31</v>
      </c>
      <c r="G680" s="1">
        <v>44931</v>
      </c>
      <c r="H680" s="1">
        <v>45154</v>
      </c>
      <c r="I680" s="6">
        <f>_xlfn.DAYS(G680,H680)</f>
        <v>-223</v>
      </c>
      <c r="J680" t="s">
        <v>36</v>
      </c>
      <c r="K680">
        <v>403935</v>
      </c>
      <c r="L680" t="s">
        <v>19</v>
      </c>
      <c r="M680" t="s">
        <v>59</v>
      </c>
      <c r="N680">
        <v>141</v>
      </c>
      <c r="O680">
        <v>104</v>
      </c>
      <c r="P680">
        <v>39642642481</v>
      </c>
      <c r="Q680" t="s">
        <v>68</v>
      </c>
      <c r="R680" t="s">
        <v>41</v>
      </c>
    </row>
    <row r="681" spans="1:18" hidden="1" x14ac:dyDescent="0.25">
      <c r="A681">
        <v>680</v>
      </c>
      <c r="B681" t="s">
        <v>23</v>
      </c>
      <c r="C681" t="s">
        <v>293</v>
      </c>
      <c r="D681">
        <v>40</v>
      </c>
      <c r="E681" t="str">
        <f t="shared" si="14"/>
        <v>Middle-Aged Adults</v>
      </c>
      <c r="F681" t="s">
        <v>31</v>
      </c>
      <c r="G681" s="1">
        <v>44928</v>
      </c>
      <c r="H681" s="1">
        <v>44971</v>
      </c>
      <c r="I681" s="2">
        <f>_xlfn.DAYS(H681,G681)</f>
        <v>43</v>
      </c>
      <c r="J681" t="s">
        <v>18</v>
      </c>
      <c r="K681">
        <v>266577</v>
      </c>
      <c r="L681" t="s">
        <v>19</v>
      </c>
      <c r="M681" t="s">
        <v>62</v>
      </c>
      <c r="N681">
        <v>181</v>
      </c>
      <c r="O681">
        <v>99</v>
      </c>
      <c r="P681">
        <v>39640332726</v>
      </c>
      <c r="Q681" t="s">
        <v>34</v>
      </c>
      <c r="R681" t="s">
        <v>38</v>
      </c>
    </row>
    <row r="682" spans="1:18" hidden="1" x14ac:dyDescent="0.25">
      <c r="A682">
        <v>681</v>
      </c>
      <c r="B682" t="s">
        <v>71</v>
      </c>
      <c r="C682" t="s">
        <v>321</v>
      </c>
      <c r="D682">
        <v>81</v>
      </c>
      <c r="E682" t="str">
        <f t="shared" si="14"/>
        <v>Senior Adult</v>
      </c>
      <c r="F682" t="s">
        <v>17</v>
      </c>
      <c r="G682" s="1">
        <v>44947</v>
      </c>
      <c r="H682" s="1">
        <v>45149</v>
      </c>
      <c r="I682" s="2">
        <f>_xlfn.DAYS(G682,H682)</f>
        <v>-202</v>
      </c>
      <c r="J682" t="s">
        <v>47</v>
      </c>
      <c r="K682">
        <v>445179</v>
      </c>
      <c r="L682" t="s">
        <v>26</v>
      </c>
      <c r="M682" t="s">
        <v>33</v>
      </c>
      <c r="N682">
        <v>152</v>
      </c>
      <c r="O682">
        <v>82</v>
      </c>
      <c r="P682">
        <v>33775241505</v>
      </c>
      <c r="Q682" t="s">
        <v>21</v>
      </c>
      <c r="R682" t="s">
        <v>22</v>
      </c>
    </row>
    <row r="683" spans="1:18" hidden="1" x14ac:dyDescent="0.25">
      <c r="A683">
        <v>682</v>
      </c>
      <c r="B683" t="s">
        <v>60</v>
      </c>
      <c r="C683" t="s">
        <v>367</v>
      </c>
      <c r="D683">
        <v>34</v>
      </c>
      <c r="E683" t="str">
        <f t="shared" si="14"/>
        <v>Middle-Aged Adults</v>
      </c>
      <c r="F683" t="s">
        <v>31</v>
      </c>
      <c r="G683" s="1">
        <v>45062</v>
      </c>
      <c r="H683" s="1">
        <v>45112</v>
      </c>
      <c r="I683" s="2">
        <f>_xlfn.DAYS(H683,G683)</f>
        <v>50</v>
      </c>
      <c r="J683" t="s">
        <v>18</v>
      </c>
      <c r="K683">
        <v>330040</v>
      </c>
      <c r="L683" t="s">
        <v>19</v>
      </c>
      <c r="M683" t="s">
        <v>40</v>
      </c>
      <c r="N683">
        <v>186</v>
      </c>
      <c r="O683">
        <v>112</v>
      </c>
      <c r="P683">
        <v>35967085080</v>
      </c>
      <c r="Q683" t="s">
        <v>68</v>
      </c>
      <c r="R683" t="s">
        <v>28</v>
      </c>
    </row>
    <row r="684" spans="1:18" hidden="1" x14ac:dyDescent="0.25">
      <c r="A684">
        <v>683</v>
      </c>
      <c r="B684" t="s">
        <v>23</v>
      </c>
      <c r="C684" t="s">
        <v>477</v>
      </c>
      <c r="D684">
        <v>37</v>
      </c>
      <c r="E684" t="str">
        <f t="shared" si="14"/>
        <v>Middle-Aged Adults</v>
      </c>
      <c r="F684" t="s">
        <v>17</v>
      </c>
      <c r="G684" s="1">
        <v>44995</v>
      </c>
      <c r="H684" s="1">
        <v>45104</v>
      </c>
      <c r="I684" s="2">
        <f>_xlfn.DAYS(H684,G684)</f>
        <v>109</v>
      </c>
      <c r="J684" t="s">
        <v>25</v>
      </c>
      <c r="K684">
        <v>269714</v>
      </c>
      <c r="L684" t="s">
        <v>19</v>
      </c>
      <c r="M684" t="s">
        <v>45</v>
      </c>
      <c r="N684">
        <v>162</v>
      </c>
      <c r="O684">
        <v>70</v>
      </c>
      <c r="P684">
        <v>31385549114</v>
      </c>
      <c r="Q684" t="s">
        <v>63</v>
      </c>
      <c r="R684" t="s">
        <v>28</v>
      </c>
    </row>
    <row r="685" spans="1:18" x14ac:dyDescent="0.25">
      <c r="A685">
        <v>684</v>
      </c>
      <c r="B685" t="s">
        <v>53</v>
      </c>
      <c r="C685" t="s">
        <v>441</v>
      </c>
      <c r="D685">
        <v>65</v>
      </c>
      <c r="E685" t="str">
        <f t="shared" si="14"/>
        <v>Senior Adult</v>
      </c>
      <c r="F685" t="s">
        <v>17</v>
      </c>
      <c r="G685" s="1">
        <v>45186</v>
      </c>
      <c r="H685" s="1">
        <v>45201</v>
      </c>
      <c r="I685" s="6">
        <f>_xlfn.DAYS(G685,H685)</f>
        <v>-15</v>
      </c>
      <c r="J685" t="s">
        <v>32</v>
      </c>
      <c r="K685">
        <v>393444</v>
      </c>
      <c r="L685" t="s">
        <v>26</v>
      </c>
      <c r="M685" t="s">
        <v>59</v>
      </c>
      <c r="N685">
        <v>152</v>
      </c>
      <c r="O685">
        <v>73</v>
      </c>
      <c r="P685">
        <v>38161366601</v>
      </c>
      <c r="Q685" t="s">
        <v>68</v>
      </c>
      <c r="R685" t="s">
        <v>41</v>
      </c>
    </row>
    <row r="686" spans="1:18" hidden="1" x14ac:dyDescent="0.25">
      <c r="A686">
        <v>685</v>
      </c>
      <c r="B686" t="s">
        <v>66</v>
      </c>
      <c r="C686" t="s">
        <v>142</v>
      </c>
      <c r="D686">
        <v>16</v>
      </c>
      <c r="E686" t="str">
        <f t="shared" si="14"/>
        <v>Teenager</v>
      </c>
      <c r="F686" t="s">
        <v>31</v>
      </c>
      <c r="G686" s="1">
        <v>45004</v>
      </c>
      <c r="H686" s="1">
        <v>45181</v>
      </c>
      <c r="I686" s="2">
        <f>_xlfn.DAYS(H686,G686)</f>
        <v>177</v>
      </c>
      <c r="J686" t="s">
        <v>32</v>
      </c>
      <c r="K686">
        <v>237291</v>
      </c>
      <c r="L686" t="s">
        <v>19</v>
      </c>
      <c r="M686" t="s">
        <v>37</v>
      </c>
      <c r="N686">
        <v>189</v>
      </c>
      <c r="O686">
        <v>70</v>
      </c>
      <c r="P686">
        <v>33792502720</v>
      </c>
      <c r="Q686" t="s">
        <v>34</v>
      </c>
      <c r="R686" t="s">
        <v>38</v>
      </c>
    </row>
    <row r="687" spans="1:18" hidden="1" x14ac:dyDescent="0.25">
      <c r="A687">
        <v>686</v>
      </c>
      <c r="B687" t="s">
        <v>86</v>
      </c>
      <c r="C687" t="s">
        <v>478</v>
      </c>
      <c r="D687">
        <v>62</v>
      </c>
      <c r="E687" t="str">
        <f t="shared" si="14"/>
        <v>Senior Adult</v>
      </c>
      <c r="F687" t="s">
        <v>17</v>
      </c>
      <c r="G687" s="1">
        <v>45063</v>
      </c>
      <c r="H687" s="1">
        <v>45100</v>
      </c>
      <c r="I687" s="2">
        <f>_xlfn.DAYS(H687,G687)</f>
        <v>37</v>
      </c>
      <c r="J687" t="s">
        <v>18</v>
      </c>
      <c r="K687">
        <v>104805</v>
      </c>
      <c r="L687" t="s">
        <v>26</v>
      </c>
      <c r="M687" t="s">
        <v>82</v>
      </c>
      <c r="N687">
        <v>146</v>
      </c>
      <c r="O687">
        <v>75</v>
      </c>
      <c r="P687">
        <v>34342219483</v>
      </c>
      <c r="Q687" t="s">
        <v>34</v>
      </c>
      <c r="R687" t="s">
        <v>38</v>
      </c>
    </row>
    <row r="688" spans="1:18" x14ac:dyDescent="0.25">
      <c r="A688">
        <v>687</v>
      </c>
      <c r="B688" t="s">
        <v>71</v>
      </c>
      <c r="C688" t="s">
        <v>479</v>
      </c>
      <c r="D688">
        <v>60</v>
      </c>
      <c r="E688" t="str">
        <f t="shared" si="14"/>
        <v>Senior Adult</v>
      </c>
      <c r="F688" t="s">
        <v>17</v>
      </c>
      <c r="G688" s="1">
        <v>44970</v>
      </c>
      <c r="H688" s="1">
        <v>45027</v>
      </c>
      <c r="I688" s="6">
        <f>_xlfn.DAYS(G688,H688)</f>
        <v>-57</v>
      </c>
      <c r="J688" t="s">
        <v>36</v>
      </c>
      <c r="K688">
        <v>95433</v>
      </c>
      <c r="L688" t="s">
        <v>19</v>
      </c>
      <c r="M688" t="s">
        <v>40</v>
      </c>
      <c r="N688">
        <v>170</v>
      </c>
      <c r="O688">
        <v>73</v>
      </c>
      <c r="P688">
        <v>33302604859</v>
      </c>
      <c r="Q688" t="s">
        <v>68</v>
      </c>
      <c r="R688" t="s">
        <v>41</v>
      </c>
    </row>
    <row r="689" spans="1:18" hidden="1" x14ac:dyDescent="0.25">
      <c r="A689">
        <v>688</v>
      </c>
      <c r="B689" t="s">
        <v>15</v>
      </c>
      <c r="C689" t="s">
        <v>480</v>
      </c>
      <c r="D689">
        <v>68</v>
      </c>
      <c r="E689" t="str">
        <f t="shared" si="14"/>
        <v>Senior Adult</v>
      </c>
      <c r="F689" t="s">
        <v>17</v>
      </c>
      <c r="G689" s="1">
        <v>44997</v>
      </c>
      <c r="H689" s="1">
        <v>45070</v>
      </c>
      <c r="I689" s="2">
        <f>_xlfn.DAYS(G689,H689)</f>
        <v>-73</v>
      </c>
      <c r="J689" t="s">
        <v>32</v>
      </c>
      <c r="K689">
        <v>304530</v>
      </c>
      <c r="L689" t="s">
        <v>19</v>
      </c>
      <c r="M689" t="s">
        <v>62</v>
      </c>
      <c r="N689">
        <v>182</v>
      </c>
      <c r="O689">
        <v>111</v>
      </c>
      <c r="P689">
        <v>36948872324</v>
      </c>
      <c r="Q689" t="s">
        <v>34</v>
      </c>
      <c r="R689" t="s">
        <v>38</v>
      </c>
    </row>
    <row r="690" spans="1:18" hidden="1" x14ac:dyDescent="0.25">
      <c r="A690">
        <v>689</v>
      </c>
      <c r="B690" t="s">
        <v>15</v>
      </c>
      <c r="C690" t="s">
        <v>46</v>
      </c>
      <c r="D690">
        <v>34</v>
      </c>
      <c r="E690" t="str">
        <f t="shared" si="14"/>
        <v>Middle-Aged Adults</v>
      </c>
      <c r="F690" t="s">
        <v>17</v>
      </c>
      <c r="G690" s="1">
        <v>45121</v>
      </c>
      <c r="H690" s="1">
        <v>45152</v>
      </c>
      <c r="I690" s="2">
        <f>_xlfn.DAYS(G690,H690)</f>
        <v>-31</v>
      </c>
      <c r="J690" t="s">
        <v>25</v>
      </c>
      <c r="K690">
        <v>96994</v>
      </c>
      <c r="L690" t="s">
        <v>26</v>
      </c>
      <c r="M690" t="s">
        <v>62</v>
      </c>
      <c r="N690">
        <v>182</v>
      </c>
      <c r="O690">
        <v>109</v>
      </c>
      <c r="P690">
        <v>33738559720</v>
      </c>
      <c r="Q690" t="s">
        <v>34</v>
      </c>
      <c r="R690" t="s">
        <v>38</v>
      </c>
    </row>
    <row r="691" spans="1:18" hidden="1" x14ac:dyDescent="0.25">
      <c r="A691">
        <v>690</v>
      </c>
      <c r="B691" t="s">
        <v>78</v>
      </c>
      <c r="C691" t="s">
        <v>457</v>
      </c>
      <c r="D691">
        <v>35</v>
      </c>
      <c r="E691" t="str">
        <f t="shared" si="14"/>
        <v>Middle-Aged Adults</v>
      </c>
      <c r="F691" t="s">
        <v>17</v>
      </c>
      <c r="G691" s="1">
        <v>44991</v>
      </c>
      <c r="H691" s="1">
        <v>45116</v>
      </c>
      <c r="I691" s="2">
        <f>_xlfn.DAYS(G691,H691)</f>
        <v>-125</v>
      </c>
      <c r="J691" t="s">
        <v>32</v>
      </c>
      <c r="K691">
        <v>36028</v>
      </c>
      <c r="L691" t="s">
        <v>26</v>
      </c>
      <c r="M691" t="s">
        <v>59</v>
      </c>
      <c r="N691">
        <v>159</v>
      </c>
      <c r="O691">
        <v>57</v>
      </c>
      <c r="P691">
        <v>38037555968</v>
      </c>
      <c r="Q691" t="s">
        <v>34</v>
      </c>
      <c r="R691" t="s">
        <v>38</v>
      </c>
    </row>
    <row r="692" spans="1:18" hidden="1" x14ac:dyDescent="0.25">
      <c r="A692">
        <v>691</v>
      </c>
      <c r="B692" t="s">
        <v>88</v>
      </c>
      <c r="C692" t="s">
        <v>107</v>
      </c>
      <c r="D692">
        <v>10</v>
      </c>
      <c r="E692" t="str">
        <f t="shared" si="14"/>
        <v>Child</v>
      </c>
      <c r="F692" t="s">
        <v>31</v>
      </c>
      <c r="G692" s="1">
        <v>45160</v>
      </c>
      <c r="H692" s="1">
        <v>45241</v>
      </c>
      <c r="I692" s="2">
        <f>_xlfn.DAYS(H692,G692)</f>
        <v>81</v>
      </c>
      <c r="J692" t="s">
        <v>18</v>
      </c>
      <c r="K692">
        <v>136046</v>
      </c>
      <c r="L692" t="s">
        <v>19</v>
      </c>
      <c r="M692" t="s">
        <v>20</v>
      </c>
      <c r="N692">
        <v>167</v>
      </c>
      <c r="O692">
        <v>61</v>
      </c>
      <c r="P692">
        <v>37147205542</v>
      </c>
      <c r="Q692" t="s">
        <v>57</v>
      </c>
      <c r="R692" t="s">
        <v>28</v>
      </c>
    </row>
    <row r="693" spans="1:18" x14ac:dyDescent="0.25">
      <c r="A693">
        <v>692</v>
      </c>
      <c r="B693" t="s">
        <v>55</v>
      </c>
      <c r="C693" t="s">
        <v>481</v>
      </c>
      <c r="D693">
        <v>61</v>
      </c>
      <c r="E693" t="str">
        <f t="shared" si="14"/>
        <v>Senior Adult</v>
      </c>
      <c r="F693" t="s">
        <v>31</v>
      </c>
      <c r="G693" s="1">
        <v>45039</v>
      </c>
      <c r="H693" s="1">
        <v>45060</v>
      </c>
      <c r="I693" s="6">
        <f>_xlfn.DAYS(H693,G693)</f>
        <v>21</v>
      </c>
      <c r="J693" t="s">
        <v>18</v>
      </c>
      <c r="K693">
        <v>167794</v>
      </c>
      <c r="L693" t="s">
        <v>19</v>
      </c>
      <c r="M693" t="s">
        <v>59</v>
      </c>
      <c r="N693">
        <v>183</v>
      </c>
      <c r="O693">
        <v>100</v>
      </c>
      <c r="P693">
        <v>31956819437</v>
      </c>
      <c r="Q693" t="s">
        <v>68</v>
      </c>
      <c r="R693" t="s">
        <v>41</v>
      </c>
    </row>
    <row r="694" spans="1:18" hidden="1" x14ac:dyDescent="0.25">
      <c r="A694">
        <v>693</v>
      </c>
      <c r="B694" t="s">
        <v>29</v>
      </c>
      <c r="C694" t="s">
        <v>121</v>
      </c>
      <c r="D694">
        <v>37</v>
      </c>
      <c r="E694" t="str">
        <f t="shared" si="14"/>
        <v>Middle-Aged Adults</v>
      </c>
      <c r="F694" t="s">
        <v>31</v>
      </c>
      <c r="G694" s="1">
        <v>45011</v>
      </c>
      <c r="H694" s="1">
        <v>45078</v>
      </c>
      <c r="I694" s="2">
        <f>_xlfn.DAYS(G694,H694)</f>
        <v>-67</v>
      </c>
      <c r="J694" t="s">
        <v>25</v>
      </c>
      <c r="K694">
        <v>379086</v>
      </c>
      <c r="L694" t="s">
        <v>19</v>
      </c>
      <c r="M694" t="s">
        <v>20</v>
      </c>
      <c r="N694">
        <v>152</v>
      </c>
      <c r="O694">
        <v>91</v>
      </c>
      <c r="P694">
        <v>32479264699</v>
      </c>
      <c r="Q694" t="s">
        <v>34</v>
      </c>
      <c r="R694" t="s">
        <v>38</v>
      </c>
    </row>
    <row r="695" spans="1:18" hidden="1" x14ac:dyDescent="0.25">
      <c r="A695">
        <v>694</v>
      </c>
      <c r="B695" t="s">
        <v>88</v>
      </c>
      <c r="C695" t="s">
        <v>482</v>
      </c>
      <c r="D695">
        <v>6</v>
      </c>
      <c r="E695" t="str">
        <f t="shared" si="14"/>
        <v>Child</v>
      </c>
      <c r="F695" t="s">
        <v>17</v>
      </c>
      <c r="G695" s="1">
        <v>44933</v>
      </c>
      <c r="H695" s="1">
        <v>45087</v>
      </c>
      <c r="I695" s="2">
        <f>_xlfn.DAYS(G695,H695)</f>
        <v>-154</v>
      </c>
      <c r="J695" t="s">
        <v>36</v>
      </c>
      <c r="K695">
        <v>356558</v>
      </c>
      <c r="L695" t="s">
        <v>19</v>
      </c>
      <c r="M695" t="s">
        <v>33</v>
      </c>
      <c r="N695">
        <v>194</v>
      </c>
      <c r="O695">
        <v>43</v>
      </c>
      <c r="P695">
        <v>36056834903</v>
      </c>
      <c r="Q695" t="s">
        <v>34</v>
      </c>
      <c r="R695" t="s">
        <v>38</v>
      </c>
    </row>
    <row r="696" spans="1:18" hidden="1" x14ac:dyDescent="0.25">
      <c r="A696">
        <v>695</v>
      </c>
      <c r="B696" t="s">
        <v>66</v>
      </c>
      <c r="C696" t="s">
        <v>387</v>
      </c>
      <c r="D696">
        <v>85</v>
      </c>
      <c r="E696" t="str">
        <f t="shared" si="14"/>
        <v>Senior Adult</v>
      </c>
      <c r="F696" t="s">
        <v>17</v>
      </c>
      <c r="G696" s="1">
        <v>44941</v>
      </c>
      <c r="H696" s="1">
        <v>45191</v>
      </c>
      <c r="I696" s="2">
        <f>_xlfn.DAYS(H696,G696)</f>
        <v>250</v>
      </c>
      <c r="J696" t="s">
        <v>47</v>
      </c>
      <c r="K696">
        <v>268870</v>
      </c>
      <c r="L696" t="s">
        <v>19</v>
      </c>
      <c r="M696" t="s">
        <v>20</v>
      </c>
      <c r="N696">
        <v>166</v>
      </c>
      <c r="O696">
        <v>87</v>
      </c>
      <c r="P696">
        <v>39219788017</v>
      </c>
      <c r="Q696" t="s">
        <v>34</v>
      </c>
      <c r="R696" t="s">
        <v>38</v>
      </c>
    </row>
    <row r="697" spans="1:18" hidden="1" x14ac:dyDescent="0.25">
      <c r="A697">
        <v>696</v>
      </c>
      <c r="B697" t="s">
        <v>69</v>
      </c>
      <c r="C697" t="s">
        <v>56</v>
      </c>
      <c r="D697">
        <v>92</v>
      </c>
      <c r="E697" t="str">
        <f t="shared" si="14"/>
        <v>Senior Adult</v>
      </c>
      <c r="F697" t="s">
        <v>17</v>
      </c>
      <c r="G697" s="1">
        <v>44975</v>
      </c>
      <c r="H697" s="1">
        <v>45269</v>
      </c>
      <c r="I697" s="2">
        <f>_xlfn.DAYS(H697,G697)</f>
        <v>294</v>
      </c>
      <c r="J697" t="s">
        <v>44</v>
      </c>
      <c r="K697">
        <v>102909</v>
      </c>
      <c r="L697" t="s">
        <v>26</v>
      </c>
      <c r="M697" t="s">
        <v>59</v>
      </c>
      <c r="N697">
        <v>199</v>
      </c>
      <c r="O697">
        <v>83</v>
      </c>
      <c r="P697">
        <v>31613082310</v>
      </c>
      <c r="Q697" t="s">
        <v>21</v>
      </c>
      <c r="R697" t="s">
        <v>22</v>
      </c>
    </row>
    <row r="698" spans="1:18" hidden="1" x14ac:dyDescent="0.25">
      <c r="A698">
        <v>697</v>
      </c>
      <c r="B698" t="s">
        <v>86</v>
      </c>
      <c r="C698" t="s">
        <v>483</v>
      </c>
      <c r="D698">
        <v>92</v>
      </c>
      <c r="E698" t="str">
        <f t="shared" si="14"/>
        <v>Senior Adult</v>
      </c>
      <c r="F698" t="s">
        <v>17</v>
      </c>
      <c r="G698" s="1">
        <v>45011</v>
      </c>
      <c r="H698" s="1">
        <v>45237</v>
      </c>
      <c r="I698" s="2">
        <f>_xlfn.DAYS(H698,G698)</f>
        <v>226</v>
      </c>
      <c r="J698" t="s">
        <v>32</v>
      </c>
      <c r="K698">
        <v>54783</v>
      </c>
      <c r="L698" t="s">
        <v>26</v>
      </c>
      <c r="M698" t="s">
        <v>33</v>
      </c>
      <c r="N698">
        <v>156</v>
      </c>
      <c r="O698">
        <v>62</v>
      </c>
      <c r="P698">
        <v>31548981864</v>
      </c>
      <c r="Q698" t="s">
        <v>21</v>
      </c>
      <c r="R698" t="s">
        <v>22</v>
      </c>
    </row>
    <row r="699" spans="1:18" hidden="1" x14ac:dyDescent="0.25">
      <c r="A699">
        <v>698</v>
      </c>
      <c r="B699" t="s">
        <v>78</v>
      </c>
      <c r="C699" t="s">
        <v>356</v>
      </c>
      <c r="D699">
        <v>23</v>
      </c>
      <c r="E699" t="str">
        <f t="shared" si="14"/>
        <v>Young Adult</v>
      </c>
      <c r="F699" t="s">
        <v>31</v>
      </c>
      <c r="G699" s="1">
        <v>44971</v>
      </c>
      <c r="H699" s="1">
        <v>45072</v>
      </c>
      <c r="I699" s="2">
        <f>_xlfn.DAYS(H699,G699)</f>
        <v>101</v>
      </c>
      <c r="J699" t="s">
        <v>25</v>
      </c>
      <c r="K699">
        <v>271771</v>
      </c>
      <c r="L699" t="s">
        <v>26</v>
      </c>
      <c r="M699" t="s">
        <v>37</v>
      </c>
      <c r="N699">
        <v>147</v>
      </c>
      <c r="O699">
        <v>68</v>
      </c>
      <c r="P699">
        <v>37360199347</v>
      </c>
      <c r="Q699" t="s">
        <v>21</v>
      </c>
      <c r="R699" t="s">
        <v>22</v>
      </c>
    </row>
    <row r="700" spans="1:18" x14ac:dyDescent="0.25">
      <c r="A700">
        <v>699</v>
      </c>
      <c r="B700" t="s">
        <v>71</v>
      </c>
      <c r="C700" t="s">
        <v>287</v>
      </c>
      <c r="D700">
        <v>19</v>
      </c>
      <c r="E700" t="str">
        <f t="shared" si="14"/>
        <v>Young Adult</v>
      </c>
      <c r="F700" t="s">
        <v>31</v>
      </c>
      <c r="G700" s="1">
        <v>45144</v>
      </c>
      <c r="H700" s="1">
        <v>45258</v>
      </c>
      <c r="I700" s="6">
        <f>_xlfn.DAYS(H700,G700)</f>
        <v>114</v>
      </c>
      <c r="J700" t="s">
        <v>36</v>
      </c>
      <c r="K700">
        <v>271918</v>
      </c>
      <c r="L700" t="s">
        <v>26</v>
      </c>
      <c r="M700" t="s">
        <v>59</v>
      </c>
      <c r="N700">
        <v>180</v>
      </c>
      <c r="O700">
        <v>118</v>
      </c>
      <c r="P700">
        <v>39458720101</v>
      </c>
      <c r="Q700" t="s">
        <v>68</v>
      </c>
      <c r="R700" t="s">
        <v>41</v>
      </c>
    </row>
    <row r="701" spans="1:18" hidden="1" x14ac:dyDescent="0.25">
      <c r="A701">
        <v>700</v>
      </c>
      <c r="B701" t="s">
        <v>88</v>
      </c>
      <c r="C701" t="s">
        <v>188</v>
      </c>
      <c r="D701">
        <v>28</v>
      </c>
      <c r="E701" t="str">
        <f t="shared" si="14"/>
        <v>Young Adult</v>
      </c>
      <c r="F701" t="s">
        <v>17</v>
      </c>
      <c r="G701" s="1">
        <v>45225</v>
      </c>
      <c r="H701" s="1">
        <v>45257</v>
      </c>
      <c r="I701" s="2">
        <f>_xlfn.DAYS(G701,H701)</f>
        <v>-32</v>
      </c>
      <c r="J701" t="s">
        <v>44</v>
      </c>
      <c r="K701">
        <v>72173</v>
      </c>
      <c r="L701" t="s">
        <v>19</v>
      </c>
      <c r="M701" t="s">
        <v>45</v>
      </c>
      <c r="N701">
        <v>168</v>
      </c>
      <c r="O701">
        <v>45</v>
      </c>
      <c r="P701">
        <v>32101107879</v>
      </c>
      <c r="Q701" t="s">
        <v>21</v>
      </c>
      <c r="R701" t="s">
        <v>22</v>
      </c>
    </row>
    <row r="702" spans="1:18" hidden="1" x14ac:dyDescent="0.25">
      <c r="A702">
        <v>701</v>
      </c>
      <c r="B702" t="s">
        <v>53</v>
      </c>
      <c r="C702" t="s">
        <v>132</v>
      </c>
      <c r="D702">
        <v>41</v>
      </c>
      <c r="E702" t="str">
        <f t="shared" si="14"/>
        <v>Middle-Aged Adults</v>
      </c>
      <c r="F702" t="s">
        <v>17</v>
      </c>
      <c r="G702" s="1">
        <v>45101</v>
      </c>
      <c r="H702" s="1">
        <v>45194</v>
      </c>
      <c r="I702" s="2">
        <f>_xlfn.DAYS(G702,H702)</f>
        <v>-93</v>
      </c>
      <c r="J702" t="s">
        <v>36</v>
      </c>
      <c r="K702">
        <v>64420</v>
      </c>
      <c r="L702" t="s">
        <v>26</v>
      </c>
      <c r="M702" t="s">
        <v>40</v>
      </c>
      <c r="N702">
        <v>192</v>
      </c>
      <c r="O702">
        <v>62</v>
      </c>
      <c r="P702">
        <v>39438152613</v>
      </c>
      <c r="Q702" t="s">
        <v>34</v>
      </c>
      <c r="R702" t="s">
        <v>38</v>
      </c>
    </row>
    <row r="703" spans="1:18" hidden="1" x14ac:dyDescent="0.25">
      <c r="A703">
        <v>702</v>
      </c>
      <c r="B703" t="s">
        <v>42</v>
      </c>
      <c r="C703" t="s">
        <v>442</v>
      </c>
      <c r="D703">
        <v>82</v>
      </c>
      <c r="E703" t="str">
        <f t="shared" si="14"/>
        <v>Senior Adult</v>
      </c>
      <c r="F703" t="s">
        <v>31</v>
      </c>
      <c r="G703" s="1">
        <v>44945</v>
      </c>
      <c r="H703" s="1">
        <v>45205</v>
      </c>
      <c r="I703" s="2">
        <f>_xlfn.DAYS(H703,G703)</f>
        <v>260</v>
      </c>
      <c r="J703" t="s">
        <v>44</v>
      </c>
      <c r="K703">
        <v>218865</v>
      </c>
      <c r="L703" t="s">
        <v>19</v>
      </c>
      <c r="M703" t="s">
        <v>20</v>
      </c>
      <c r="N703">
        <v>178</v>
      </c>
      <c r="O703">
        <v>75</v>
      </c>
      <c r="P703">
        <v>36620547073</v>
      </c>
      <c r="Q703" t="s">
        <v>34</v>
      </c>
      <c r="R703" t="s">
        <v>38</v>
      </c>
    </row>
    <row r="704" spans="1:18" hidden="1" x14ac:dyDescent="0.25">
      <c r="A704">
        <v>703</v>
      </c>
      <c r="B704" t="s">
        <v>71</v>
      </c>
      <c r="C704" t="s">
        <v>484</v>
      </c>
      <c r="D704">
        <v>49</v>
      </c>
      <c r="E704" t="str">
        <f t="shared" si="14"/>
        <v>Senior Adult</v>
      </c>
      <c r="F704" t="s">
        <v>31</v>
      </c>
      <c r="G704" s="1">
        <v>45012</v>
      </c>
      <c r="H704" s="1">
        <v>45286</v>
      </c>
      <c r="I704" s="2">
        <f>_xlfn.DAYS(H704,G704)</f>
        <v>274</v>
      </c>
      <c r="J704" t="s">
        <v>47</v>
      </c>
      <c r="K704">
        <v>285254</v>
      </c>
      <c r="L704" t="s">
        <v>26</v>
      </c>
      <c r="M704" t="s">
        <v>62</v>
      </c>
      <c r="N704">
        <v>160</v>
      </c>
      <c r="O704">
        <v>61</v>
      </c>
      <c r="P704">
        <v>36860352900</v>
      </c>
      <c r="Q704" t="s">
        <v>57</v>
      </c>
      <c r="R704" t="s">
        <v>28</v>
      </c>
    </row>
    <row r="705" spans="1:18" hidden="1" x14ac:dyDescent="0.25">
      <c r="A705">
        <v>704</v>
      </c>
      <c r="B705" t="s">
        <v>88</v>
      </c>
      <c r="C705" t="s">
        <v>287</v>
      </c>
      <c r="D705">
        <v>12</v>
      </c>
      <c r="E705" t="str">
        <f t="shared" si="14"/>
        <v>Child</v>
      </c>
      <c r="F705" t="s">
        <v>31</v>
      </c>
      <c r="G705" s="1">
        <v>45104</v>
      </c>
      <c r="H705" s="1">
        <v>45149</v>
      </c>
      <c r="I705" s="2">
        <f>_xlfn.DAYS(H705,G705)</f>
        <v>45</v>
      </c>
      <c r="J705" t="s">
        <v>32</v>
      </c>
      <c r="K705">
        <v>99501</v>
      </c>
      <c r="L705" t="s">
        <v>26</v>
      </c>
      <c r="M705" t="s">
        <v>59</v>
      </c>
      <c r="N705">
        <v>172</v>
      </c>
      <c r="O705">
        <v>81</v>
      </c>
      <c r="P705">
        <v>35421677421</v>
      </c>
      <c r="Q705" t="s">
        <v>34</v>
      </c>
      <c r="R705" t="s">
        <v>38</v>
      </c>
    </row>
    <row r="706" spans="1:18" hidden="1" x14ac:dyDescent="0.25">
      <c r="A706">
        <v>705</v>
      </c>
      <c r="B706" t="s">
        <v>60</v>
      </c>
      <c r="C706" t="s">
        <v>485</v>
      </c>
      <c r="D706">
        <v>31</v>
      </c>
      <c r="E706" t="str">
        <f t="shared" ref="E706:E769" si="15">IF(D706&lt;=12,"Child",IF(D706&lt;=18,"Teenager",IF(D706&lt;=30,"Young Adult",IF(D706&lt;=45,"Middle-Aged Adults",IF(D706&gt;45,"Senior Adult")))))</f>
        <v>Middle-Aged Adults</v>
      </c>
      <c r="F706" t="s">
        <v>17</v>
      </c>
      <c r="G706" s="1">
        <v>45055</v>
      </c>
      <c r="H706" s="1">
        <v>45192</v>
      </c>
      <c r="I706" s="2">
        <f>_xlfn.DAYS(G706,H706)</f>
        <v>-137</v>
      </c>
      <c r="J706" t="s">
        <v>47</v>
      </c>
      <c r="K706">
        <v>261188</v>
      </c>
      <c r="L706" t="s">
        <v>19</v>
      </c>
      <c r="M706" t="s">
        <v>62</v>
      </c>
      <c r="N706">
        <v>178</v>
      </c>
      <c r="O706">
        <v>42</v>
      </c>
      <c r="P706">
        <v>35548843118</v>
      </c>
      <c r="Q706" t="s">
        <v>68</v>
      </c>
      <c r="R706" t="s">
        <v>28</v>
      </c>
    </row>
    <row r="707" spans="1:18" x14ac:dyDescent="0.25">
      <c r="A707">
        <v>706</v>
      </c>
      <c r="B707" t="s">
        <v>53</v>
      </c>
      <c r="C707" t="s">
        <v>203</v>
      </c>
      <c r="D707">
        <v>65</v>
      </c>
      <c r="E707" t="str">
        <f t="shared" si="15"/>
        <v>Senior Adult</v>
      </c>
      <c r="F707" t="s">
        <v>31</v>
      </c>
      <c r="G707" s="1">
        <v>44982</v>
      </c>
      <c r="H707" s="1">
        <v>44983</v>
      </c>
      <c r="I707" s="6">
        <f>_xlfn.DAYS(H707,G707)</f>
        <v>1</v>
      </c>
      <c r="J707" t="s">
        <v>44</v>
      </c>
      <c r="K707">
        <v>339843</v>
      </c>
      <c r="L707" t="s">
        <v>19</v>
      </c>
      <c r="M707" t="s">
        <v>45</v>
      </c>
      <c r="N707">
        <v>181</v>
      </c>
      <c r="O707">
        <v>119</v>
      </c>
      <c r="P707">
        <v>33267680161</v>
      </c>
      <c r="Q707" t="s">
        <v>68</v>
      </c>
      <c r="R707" t="s">
        <v>41</v>
      </c>
    </row>
    <row r="708" spans="1:18" hidden="1" x14ac:dyDescent="0.25">
      <c r="A708">
        <v>707</v>
      </c>
      <c r="B708" t="s">
        <v>86</v>
      </c>
      <c r="C708" t="s">
        <v>411</v>
      </c>
      <c r="D708">
        <v>1</v>
      </c>
      <c r="E708" t="str">
        <f t="shared" si="15"/>
        <v>Child</v>
      </c>
      <c r="F708" t="s">
        <v>17</v>
      </c>
      <c r="G708" s="1">
        <v>45034</v>
      </c>
      <c r="H708" s="1">
        <v>45145</v>
      </c>
      <c r="I708" s="2">
        <f>_xlfn.DAYS(G708,H708)</f>
        <v>-111</v>
      </c>
      <c r="J708" t="s">
        <v>36</v>
      </c>
      <c r="K708">
        <v>223731</v>
      </c>
      <c r="L708" t="s">
        <v>26</v>
      </c>
      <c r="M708" t="s">
        <v>82</v>
      </c>
      <c r="N708">
        <v>154</v>
      </c>
      <c r="O708">
        <v>103</v>
      </c>
      <c r="P708">
        <v>36642686315</v>
      </c>
      <c r="Q708" t="s">
        <v>21</v>
      </c>
      <c r="R708" t="s">
        <v>22</v>
      </c>
    </row>
    <row r="709" spans="1:18" hidden="1" x14ac:dyDescent="0.25">
      <c r="A709">
        <v>708</v>
      </c>
      <c r="B709" t="s">
        <v>66</v>
      </c>
      <c r="C709" t="s">
        <v>295</v>
      </c>
      <c r="D709">
        <v>90</v>
      </c>
      <c r="E709" t="str">
        <f t="shared" si="15"/>
        <v>Senior Adult</v>
      </c>
      <c r="F709" t="s">
        <v>17</v>
      </c>
      <c r="G709" s="1">
        <v>45102</v>
      </c>
      <c r="H709" s="1">
        <v>45262</v>
      </c>
      <c r="I709" s="2">
        <f>_xlfn.DAYS(H709,G709)</f>
        <v>160</v>
      </c>
      <c r="J709" t="s">
        <v>18</v>
      </c>
      <c r="K709">
        <v>8491</v>
      </c>
      <c r="L709" t="s">
        <v>26</v>
      </c>
      <c r="M709" t="s">
        <v>45</v>
      </c>
      <c r="N709">
        <v>188</v>
      </c>
      <c r="O709">
        <v>53</v>
      </c>
      <c r="P709">
        <v>34063230927</v>
      </c>
      <c r="Q709" t="s">
        <v>21</v>
      </c>
      <c r="R709" t="s">
        <v>22</v>
      </c>
    </row>
    <row r="710" spans="1:18" hidden="1" x14ac:dyDescent="0.25">
      <c r="A710">
        <v>709</v>
      </c>
      <c r="B710" t="s">
        <v>88</v>
      </c>
      <c r="C710" t="s">
        <v>486</v>
      </c>
      <c r="D710">
        <v>24</v>
      </c>
      <c r="E710" t="str">
        <f t="shared" si="15"/>
        <v>Young Adult</v>
      </c>
      <c r="F710" t="s">
        <v>31</v>
      </c>
      <c r="G710" s="1">
        <v>45040</v>
      </c>
      <c r="H710" s="1">
        <v>45227</v>
      </c>
      <c r="I710" s="2">
        <f t="shared" ref="I710:I716" si="16">_xlfn.DAYS(G710,H710)</f>
        <v>-187</v>
      </c>
      <c r="J710" t="s">
        <v>32</v>
      </c>
      <c r="K710">
        <v>285498</v>
      </c>
      <c r="L710" t="s">
        <v>19</v>
      </c>
      <c r="M710" t="s">
        <v>33</v>
      </c>
      <c r="N710">
        <v>166</v>
      </c>
      <c r="O710">
        <v>107</v>
      </c>
      <c r="P710">
        <v>37657170325</v>
      </c>
      <c r="Q710" t="s">
        <v>34</v>
      </c>
      <c r="R710" t="s">
        <v>38</v>
      </c>
    </row>
    <row r="711" spans="1:18" hidden="1" x14ac:dyDescent="0.25">
      <c r="A711">
        <v>710</v>
      </c>
      <c r="B711" t="s">
        <v>23</v>
      </c>
      <c r="C711" t="s">
        <v>487</v>
      </c>
      <c r="D711">
        <v>6</v>
      </c>
      <c r="E711" t="str">
        <f t="shared" si="15"/>
        <v>Child</v>
      </c>
      <c r="F711" t="s">
        <v>17</v>
      </c>
      <c r="G711" s="1">
        <v>44928</v>
      </c>
      <c r="H711" s="1">
        <v>45047</v>
      </c>
      <c r="I711" s="2">
        <f t="shared" si="16"/>
        <v>-119</v>
      </c>
      <c r="J711" t="s">
        <v>47</v>
      </c>
      <c r="K711">
        <v>181214</v>
      </c>
      <c r="L711" t="s">
        <v>19</v>
      </c>
      <c r="M711" t="s">
        <v>62</v>
      </c>
      <c r="N711">
        <v>194</v>
      </c>
      <c r="O711">
        <v>53</v>
      </c>
      <c r="P711">
        <v>31476095409</v>
      </c>
      <c r="Q711" t="s">
        <v>21</v>
      </c>
      <c r="R711" t="s">
        <v>22</v>
      </c>
    </row>
    <row r="712" spans="1:18" x14ac:dyDescent="0.25">
      <c r="A712">
        <v>711</v>
      </c>
      <c r="B712" t="s">
        <v>64</v>
      </c>
      <c r="C712" t="s">
        <v>202</v>
      </c>
      <c r="D712">
        <v>14</v>
      </c>
      <c r="E712" t="str">
        <f t="shared" si="15"/>
        <v>Teenager</v>
      </c>
      <c r="F712" t="s">
        <v>31</v>
      </c>
      <c r="G712" s="1">
        <v>44931</v>
      </c>
      <c r="H712" s="1">
        <v>45235</v>
      </c>
      <c r="I712" s="6">
        <f t="shared" si="16"/>
        <v>-304</v>
      </c>
      <c r="J712" t="s">
        <v>44</v>
      </c>
      <c r="K712">
        <v>198194</v>
      </c>
      <c r="L712" t="s">
        <v>19</v>
      </c>
      <c r="M712" t="s">
        <v>20</v>
      </c>
      <c r="N712">
        <v>190</v>
      </c>
      <c r="O712">
        <v>40</v>
      </c>
      <c r="P712">
        <v>31172935830</v>
      </c>
      <c r="Q712" t="s">
        <v>68</v>
      </c>
      <c r="R712" t="s">
        <v>41</v>
      </c>
    </row>
    <row r="713" spans="1:18" hidden="1" x14ac:dyDescent="0.25">
      <c r="A713">
        <v>712</v>
      </c>
      <c r="B713" t="s">
        <v>86</v>
      </c>
      <c r="C713" t="s">
        <v>185</v>
      </c>
      <c r="D713">
        <v>99</v>
      </c>
      <c r="E713" t="str">
        <f t="shared" si="15"/>
        <v>Senior Adult</v>
      </c>
      <c r="F713" t="s">
        <v>31</v>
      </c>
      <c r="G713" s="1">
        <v>45039</v>
      </c>
      <c r="H713" s="1">
        <v>45086</v>
      </c>
      <c r="I713" s="2">
        <f t="shared" si="16"/>
        <v>-47</v>
      </c>
      <c r="J713" t="s">
        <v>32</v>
      </c>
      <c r="K713">
        <v>415219</v>
      </c>
      <c r="L713" t="s">
        <v>19</v>
      </c>
      <c r="M713" t="s">
        <v>33</v>
      </c>
      <c r="N713">
        <v>153</v>
      </c>
      <c r="O713">
        <v>58</v>
      </c>
      <c r="P713">
        <v>32779382648</v>
      </c>
      <c r="Q713" t="s">
        <v>21</v>
      </c>
      <c r="R713" t="s">
        <v>22</v>
      </c>
    </row>
    <row r="714" spans="1:18" hidden="1" x14ac:dyDescent="0.25">
      <c r="A714">
        <v>713</v>
      </c>
      <c r="B714" t="s">
        <v>88</v>
      </c>
      <c r="C714" t="s">
        <v>157</v>
      </c>
      <c r="D714">
        <v>53</v>
      </c>
      <c r="E714" t="str">
        <f t="shared" si="15"/>
        <v>Senior Adult</v>
      </c>
      <c r="F714" t="s">
        <v>31</v>
      </c>
      <c r="G714" s="1">
        <v>45002</v>
      </c>
      <c r="H714" s="1">
        <v>45236</v>
      </c>
      <c r="I714" s="2">
        <f t="shared" si="16"/>
        <v>-234</v>
      </c>
      <c r="J714" t="s">
        <v>25</v>
      </c>
      <c r="K714">
        <v>277898</v>
      </c>
      <c r="L714" t="s">
        <v>26</v>
      </c>
      <c r="M714" t="s">
        <v>82</v>
      </c>
      <c r="N714">
        <v>198</v>
      </c>
      <c r="O714">
        <v>105</v>
      </c>
      <c r="P714">
        <v>35578777917</v>
      </c>
      <c r="Q714" t="s">
        <v>21</v>
      </c>
      <c r="R714" t="s">
        <v>22</v>
      </c>
    </row>
    <row r="715" spans="1:18" hidden="1" x14ac:dyDescent="0.25">
      <c r="A715">
        <v>714</v>
      </c>
      <c r="B715" t="s">
        <v>29</v>
      </c>
      <c r="C715" t="s">
        <v>488</v>
      </c>
      <c r="D715">
        <v>39</v>
      </c>
      <c r="E715" t="str">
        <f t="shared" si="15"/>
        <v>Middle-Aged Adults</v>
      </c>
      <c r="F715" t="s">
        <v>17</v>
      </c>
      <c r="G715" s="1">
        <v>45129</v>
      </c>
      <c r="H715" s="1">
        <v>45142</v>
      </c>
      <c r="I715" s="2">
        <f t="shared" si="16"/>
        <v>-13</v>
      </c>
      <c r="J715" t="s">
        <v>47</v>
      </c>
      <c r="K715">
        <v>260271</v>
      </c>
      <c r="L715" t="s">
        <v>19</v>
      </c>
      <c r="M715" t="s">
        <v>20</v>
      </c>
      <c r="N715">
        <v>168</v>
      </c>
      <c r="O715">
        <v>79</v>
      </c>
      <c r="P715">
        <v>36290755840</v>
      </c>
      <c r="Q715" t="s">
        <v>21</v>
      </c>
      <c r="R715" t="s">
        <v>22</v>
      </c>
    </row>
    <row r="716" spans="1:18" hidden="1" x14ac:dyDescent="0.25">
      <c r="A716">
        <v>715</v>
      </c>
      <c r="B716" t="s">
        <v>15</v>
      </c>
      <c r="C716" t="s">
        <v>376</v>
      </c>
      <c r="D716">
        <v>2</v>
      </c>
      <c r="E716" t="str">
        <f t="shared" si="15"/>
        <v>Child</v>
      </c>
      <c r="F716" t="s">
        <v>17</v>
      </c>
      <c r="G716" s="1">
        <v>45132</v>
      </c>
      <c r="H716" s="1">
        <v>45249</v>
      </c>
      <c r="I716" s="2">
        <f t="shared" si="16"/>
        <v>-117</v>
      </c>
      <c r="J716" t="s">
        <v>44</v>
      </c>
      <c r="K716">
        <v>429619</v>
      </c>
      <c r="L716" t="s">
        <v>26</v>
      </c>
      <c r="M716" t="s">
        <v>45</v>
      </c>
      <c r="N716">
        <v>178</v>
      </c>
      <c r="O716">
        <v>91</v>
      </c>
      <c r="P716">
        <v>31284680900</v>
      </c>
      <c r="Q716" t="s">
        <v>34</v>
      </c>
      <c r="R716" t="s">
        <v>38</v>
      </c>
    </row>
    <row r="717" spans="1:18" x14ac:dyDescent="0.25">
      <c r="A717">
        <v>716</v>
      </c>
      <c r="B717" t="s">
        <v>50</v>
      </c>
      <c r="C717" t="s">
        <v>235</v>
      </c>
      <c r="D717">
        <v>29</v>
      </c>
      <c r="E717" t="str">
        <f t="shared" si="15"/>
        <v>Young Adult</v>
      </c>
      <c r="F717" t="s">
        <v>31</v>
      </c>
      <c r="G717" s="1">
        <v>44930</v>
      </c>
      <c r="H717" s="1">
        <v>45003</v>
      </c>
      <c r="I717" s="6">
        <f>_xlfn.DAYS(H717,G717)</f>
        <v>73</v>
      </c>
      <c r="J717" t="s">
        <v>18</v>
      </c>
      <c r="K717">
        <v>112314</v>
      </c>
      <c r="L717" t="s">
        <v>19</v>
      </c>
      <c r="M717" t="s">
        <v>82</v>
      </c>
      <c r="N717">
        <v>153</v>
      </c>
      <c r="O717">
        <v>46</v>
      </c>
      <c r="P717">
        <v>31639460133</v>
      </c>
      <c r="Q717" t="s">
        <v>68</v>
      </c>
      <c r="R717" t="s">
        <v>41</v>
      </c>
    </row>
    <row r="718" spans="1:18" hidden="1" x14ac:dyDescent="0.25">
      <c r="A718">
        <v>717</v>
      </c>
      <c r="B718" t="s">
        <v>71</v>
      </c>
      <c r="C718" t="s">
        <v>70</v>
      </c>
      <c r="D718">
        <v>67</v>
      </c>
      <c r="E718" t="str">
        <f t="shared" si="15"/>
        <v>Senior Adult</v>
      </c>
      <c r="F718" t="s">
        <v>17</v>
      </c>
      <c r="G718" s="1">
        <v>45111</v>
      </c>
      <c r="H718" s="1">
        <v>45173</v>
      </c>
      <c r="I718" s="2">
        <f>_xlfn.DAYS(H718,G718)</f>
        <v>62</v>
      </c>
      <c r="J718" t="s">
        <v>36</v>
      </c>
      <c r="K718">
        <v>449132</v>
      </c>
      <c r="L718" t="s">
        <v>19</v>
      </c>
      <c r="M718" t="s">
        <v>40</v>
      </c>
      <c r="N718">
        <v>149</v>
      </c>
      <c r="O718">
        <v>64</v>
      </c>
      <c r="P718">
        <v>31078982451</v>
      </c>
      <c r="Q718" t="s">
        <v>52</v>
      </c>
      <c r="R718" t="s">
        <v>28</v>
      </c>
    </row>
    <row r="719" spans="1:18" x14ac:dyDescent="0.25">
      <c r="A719">
        <v>718</v>
      </c>
      <c r="B719" t="s">
        <v>66</v>
      </c>
      <c r="C719" t="s">
        <v>466</v>
      </c>
      <c r="D719">
        <v>98</v>
      </c>
      <c r="E719" t="str">
        <f t="shared" si="15"/>
        <v>Senior Adult</v>
      </c>
      <c r="F719" t="s">
        <v>31</v>
      </c>
      <c r="G719" s="1">
        <v>44964</v>
      </c>
      <c r="H719" s="1">
        <v>45065</v>
      </c>
      <c r="I719" s="6">
        <f>_xlfn.DAYS(H719,G719)</f>
        <v>101</v>
      </c>
      <c r="J719" t="s">
        <v>47</v>
      </c>
      <c r="K719">
        <v>136022</v>
      </c>
      <c r="L719" t="s">
        <v>26</v>
      </c>
      <c r="M719" t="s">
        <v>33</v>
      </c>
      <c r="N719">
        <v>194</v>
      </c>
      <c r="O719">
        <v>98</v>
      </c>
      <c r="P719">
        <v>33988215468</v>
      </c>
      <c r="Q719" t="s">
        <v>68</v>
      </c>
      <c r="R719" t="s">
        <v>41</v>
      </c>
    </row>
    <row r="720" spans="1:18" hidden="1" x14ac:dyDescent="0.25">
      <c r="A720">
        <v>719</v>
      </c>
      <c r="B720" t="s">
        <v>50</v>
      </c>
      <c r="C720" t="s">
        <v>395</v>
      </c>
      <c r="D720">
        <v>76</v>
      </c>
      <c r="E720" t="str">
        <f t="shared" si="15"/>
        <v>Senior Adult</v>
      </c>
      <c r="F720" t="s">
        <v>17</v>
      </c>
      <c r="G720" s="1">
        <v>44972</v>
      </c>
      <c r="H720" s="1">
        <v>45146</v>
      </c>
      <c r="I720" s="2">
        <f>_xlfn.DAYS(H720,G720)</f>
        <v>174</v>
      </c>
      <c r="J720" t="s">
        <v>25</v>
      </c>
      <c r="K720">
        <v>151493</v>
      </c>
      <c r="L720" t="s">
        <v>19</v>
      </c>
      <c r="M720" t="s">
        <v>62</v>
      </c>
      <c r="N720">
        <v>199</v>
      </c>
      <c r="O720">
        <v>111</v>
      </c>
      <c r="P720">
        <v>33041907432</v>
      </c>
      <c r="Q720" t="s">
        <v>21</v>
      </c>
      <c r="R720" t="s">
        <v>22</v>
      </c>
    </row>
    <row r="721" spans="1:18" hidden="1" x14ac:dyDescent="0.25">
      <c r="A721">
        <v>720</v>
      </c>
      <c r="B721" t="s">
        <v>64</v>
      </c>
      <c r="C721" t="s">
        <v>35</v>
      </c>
      <c r="D721">
        <v>22</v>
      </c>
      <c r="E721" t="str">
        <f t="shared" si="15"/>
        <v>Young Adult</v>
      </c>
      <c r="F721" t="s">
        <v>17</v>
      </c>
      <c r="G721" s="1">
        <v>45069</v>
      </c>
      <c r="H721" s="1">
        <v>45123</v>
      </c>
      <c r="I721" s="2">
        <f>_xlfn.DAYS(H721,G721)</f>
        <v>54</v>
      </c>
      <c r="J721" t="s">
        <v>44</v>
      </c>
      <c r="K721">
        <v>466492</v>
      </c>
      <c r="L721" t="s">
        <v>26</v>
      </c>
      <c r="M721" t="s">
        <v>20</v>
      </c>
      <c r="N721">
        <v>144</v>
      </c>
      <c r="O721">
        <v>83</v>
      </c>
      <c r="P721">
        <v>36606791601</v>
      </c>
      <c r="Q721" t="s">
        <v>34</v>
      </c>
      <c r="R721" t="s">
        <v>38</v>
      </c>
    </row>
    <row r="722" spans="1:18" hidden="1" x14ac:dyDescent="0.25">
      <c r="A722">
        <v>721</v>
      </c>
      <c r="B722" t="s">
        <v>15</v>
      </c>
      <c r="C722" t="s">
        <v>489</v>
      </c>
      <c r="D722">
        <v>76</v>
      </c>
      <c r="E722" t="str">
        <f t="shared" si="15"/>
        <v>Senior Adult</v>
      </c>
      <c r="F722" t="s">
        <v>31</v>
      </c>
      <c r="G722" s="1">
        <v>44948</v>
      </c>
      <c r="H722" s="1">
        <v>45065</v>
      </c>
      <c r="I722" s="2">
        <f>_xlfn.DAYS(G722,H722)</f>
        <v>-117</v>
      </c>
      <c r="J722" t="s">
        <v>32</v>
      </c>
      <c r="K722">
        <v>9634</v>
      </c>
      <c r="L722" t="s">
        <v>26</v>
      </c>
      <c r="M722" t="s">
        <v>37</v>
      </c>
      <c r="N722">
        <v>197</v>
      </c>
      <c r="O722">
        <v>75</v>
      </c>
      <c r="P722">
        <v>38760797335</v>
      </c>
      <c r="Q722" t="s">
        <v>48</v>
      </c>
      <c r="R722" t="s">
        <v>28</v>
      </c>
    </row>
    <row r="723" spans="1:18" hidden="1" x14ac:dyDescent="0.25">
      <c r="A723">
        <v>722</v>
      </c>
      <c r="B723" t="s">
        <v>66</v>
      </c>
      <c r="C723" t="s">
        <v>365</v>
      </c>
      <c r="D723">
        <v>67</v>
      </c>
      <c r="E723" t="str">
        <f t="shared" si="15"/>
        <v>Senior Adult</v>
      </c>
      <c r="F723" t="s">
        <v>17</v>
      </c>
      <c r="G723" s="1">
        <v>44950</v>
      </c>
      <c r="H723" s="1">
        <v>45047</v>
      </c>
      <c r="I723" s="2">
        <f>_xlfn.DAYS(G723,H723)</f>
        <v>-97</v>
      </c>
      <c r="J723" t="s">
        <v>36</v>
      </c>
      <c r="K723">
        <v>421175</v>
      </c>
      <c r="L723" t="s">
        <v>26</v>
      </c>
      <c r="M723" t="s">
        <v>20</v>
      </c>
      <c r="N723">
        <v>155</v>
      </c>
      <c r="O723">
        <v>74</v>
      </c>
      <c r="P723">
        <v>34614402123</v>
      </c>
      <c r="Q723" t="s">
        <v>34</v>
      </c>
      <c r="R723" t="s">
        <v>38</v>
      </c>
    </row>
    <row r="724" spans="1:18" hidden="1" x14ac:dyDescent="0.25">
      <c r="A724">
        <v>723</v>
      </c>
      <c r="B724" t="s">
        <v>71</v>
      </c>
      <c r="C724" t="s">
        <v>490</v>
      </c>
      <c r="D724">
        <v>12</v>
      </c>
      <c r="E724" t="str">
        <f t="shared" si="15"/>
        <v>Child</v>
      </c>
      <c r="F724" t="s">
        <v>17</v>
      </c>
      <c r="G724" s="1">
        <v>44969</v>
      </c>
      <c r="H724" s="1">
        <v>45108</v>
      </c>
      <c r="I724" s="2">
        <f>_xlfn.DAYS(G724,H724)</f>
        <v>-139</v>
      </c>
      <c r="J724" t="s">
        <v>36</v>
      </c>
      <c r="K724">
        <v>326213</v>
      </c>
      <c r="L724" t="s">
        <v>26</v>
      </c>
      <c r="M724" t="s">
        <v>62</v>
      </c>
      <c r="N724">
        <v>160</v>
      </c>
      <c r="O724">
        <v>120</v>
      </c>
      <c r="P724">
        <v>39367095890</v>
      </c>
      <c r="Q724" t="s">
        <v>57</v>
      </c>
      <c r="R724" t="s">
        <v>28</v>
      </c>
    </row>
    <row r="725" spans="1:18" hidden="1" x14ac:dyDescent="0.25">
      <c r="A725">
        <v>724</v>
      </c>
      <c r="B725" t="s">
        <v>66</v>
      </c>
      <c r="C725" t="s">
        <v>442</v>
      </c>
      <c r="D725">
        <v>93</v>
      </c>
      <c r="E725" t="str">
        <f t="shared" si="15"/>
        <v>Senior Adult</v>
      </c>
      <c r="F725" t="s">
        <v>17</v>
      </c>
      <c r="G725" s="1">
        <v>45213</v>
      </c>
      <c r="H725" s="1">
        <v>45215</v>
      </c>
      <c r="I725" s="2">
        <f>_xlfn.DAYS(G725,H725)</f>
        <v>-2</v>
      </c>
      <c r="J725" t="s">
        <v>32</v>
      </c>
      <c r="K725">
        <v>29149</v>
      </c>
      <c r="L725" t="s">
        <v>19</v>
      </c>
      <c r="M725" t="s">
        <v>37</v>
      </c>
      <c r="N725">
        <v>176</v>
      </c>
      <c r="O725">
        <v>70</v>
      </c>
      <c r="P725">
        <v>39685512389</v>
      </c>
      <c r="Q725" t="s">
        <v>52</v>
      </c>
      <c r="R725" t="s">
        <v>28</v>
      </c>
    </row>
    <row r="726" spans="1:18" hidden="1" x14ac:dyDescent="0.25">
      <c r="A726">
        <v>725</v>
      </c>
      <c r="B726" t="s">
        <v>15</v>
      </c>
      <c r="C726" t="s">
        <v>139</v>
      </c>
      <c r="D726">
        <v>73</v>
      </c>
      <c r="E726" t="str">
        <f t="shared" si="15"/>
        <v>Senior Adult</v>
      </c>
      <c r="F726" t="s">
        <v>31</v>
      </c>
      <c r="G726" s="1">
        <v>45140</v>
      </c>
      <c r="H726" s="1">
        <v>45193</v>
      </c>
      <c r="I726" s="2">
        <f>_xlfn.DAYS(G726,H726)</f>
        <v>-53</v>
      </c>
      <c r="J726" t="s">
        <v>44</v>
      </c>
      <c r="K726">
        <v>13463</v>
      </c>
      <c r="L726" t="s">
        <v>26</v>
      </c>
      <c r="M726" t="s">
        <v>45</v>
      </c>
      <c r="N726">
        <v>183</v>
      </c>
      <c r="O726">
        <v>81</v>
      </c>
      <c r="P726">
        <v>39033650462</v>
      </c>
      <c r="Q726" t="s">
        <v>21</v>
      </c>
      <c r="R726" t="s">
        <v>22</v>
      </c>
    </row>
    <row r="727" spans="1:18" hidden="1" x14ac:dyDescent="0.25">
      <c r="A727">
        <v>726</v>
      </c>
      <c r="B727" t="s">
        <v>50</v>
      </c>
      <c r="C727" t="s">
        <v>272</v>
      </c>
      <c r="D727">
        <v>77</v>
      </c>
      <c r="E727" t="str">
        <f t="shared" si="15"/>
        <v>Senior Adult</v>
      </c>
      <c r="F727" t="s">
        <v>17</v>
      </c>
      <c r="G727" s="1">
        <v>45108</v>
      </c>
      <c r="H727" s="1">
        <v>45284</v>
      </c>
      <c r="I727" s="2">
        <f>_xlfn.DAYS(H727,G727)</f>
        <v>176</v>
      </c>
      <c r="J727" t="s">
        <v>18</v>
      </c>
      <c r="K727">
        <v>98043</v>
      </c>
      <c r="L727" t="s">
        <v>19</v>
      </c>
      <c r="M727" t="s">
        <v>59</v>
      </c>
      <c r="N727">
        <v>182</v>
      </c>
      <c r="O727">
        <v>54</v>
      </c>
      <c r="P727">
        <v>35665625113</v>
      </c>
      <c r="Q727" t="s">
        <v>34</v>
      </c>
      <c r="R727" t="s">
        <v>38</v>
      </c>
    </row>
    <row r="728" spans="1:18" hidden="1" x14ac:dyDescent="0.25">
      <c r="A728">
        <v>727</v>
      </c>
      <c r="B728" t="s">
        <v>23</v>
      </c>
      <c r="C728" t="s">
        <v>491</v>
      </c>
      <c r="D728">
        <v>90</v>
      </c>
      <c r="E728" t="str">
        <f t="shared" si="15"/>
        <v>Senior Adult</v>
      </c>
      <c r="F728" t="s">
        <v>31</v>
      </c>
      <c r="G728" s="1">
        <v>44988</v>
      </c>
      <c r="H728" s="1">
        <v>45153</v>
      </c>
      <c r="I728" s="2">
        <f>_xlfn.DAYS(G728,H728)</f>
        <v>-165</v>
      </c>
      <c r="J728" t="s">
        <v>32</v>
      </c>
      <c r="K728">
        <v>256916</v>
      </c>
      <c r="L728" t="s">
        <v>26</v>
      </c>
      <c r="M728" t="s">
        <v>59</v>
      </c>
      <c r="N728">
        <v>186</v>
      </c>
      <c r="O728">
        <v>93</v>
      </c>
      <c r="P728">
        <v>38157618520</v>
      </c>
      <c r="Q728" t="s">
        <v>63</v>
      </c>
      <c r="R728" t="s">
        <v>28</v>
      </c>
    </row>
    <row r="729" spans="1:18" hidden="1" x14ac:dyDescent="0.25">
      <c r="A729">
        <v>728</v>
      </c>
      <c r="B729" t="s">
        <v>71</v>
      </c>
      <c r="C729" t="s">
        <v>194</v>
      </c>
      <c r="D729">
        <v>97</v>
      </c>
      <c r="E729" t="str">
        <f t="shared" si="15"/>
        <v>Senior Adult</v>
      </c>
      <c r="F729" t="s">
        <v>31</v>
      </c>
      <c r="G729" s="1">
        <v>45044</v>
      </c>
      <c r="H729" s="1">
        <v>45268</v>
      </c>
      <c r="I729" s="2">
        <f>_xlfn.DAYS(G729,H729)</f>
        <v>-224</v>
      </c>
      <c r="J729" t="s">
        <v>36</v>
      </c>
      <c r="K729">
        <v>72133</v>
      </c>
      <c r="L729" t="s">
        <v>26</v>
      </c>
      <c r="M729" t="s">
        <v>37</v>
      </c>
      <c r="N729">
        <v>192</v>
      </c>
      <c r="O729">
        <v>52</v>
      </c>
      <c r="P729">
        <v>32827941472</v>
      </c>
      <c r="Q729" t="s">
        <v>52</v>
      </c>
      <c r="R729" t="s">
        <v>28</v>
      </c>
    </row>
    <row r="730" spans="1:18" hidden="1" x14ac:dyDescent="0.25">
      <c r="A730">
        <v>729</v>
      </c>
      <c r="B730" t="s">
        <v>78</v>
      </c>
      <c r="C730" t="s">
        <v>445</v>
      </c>
      <c r="D730">
        <v>65</v>
      </c>
      <c r="E730" t="str">
        <f t="shared" si="15"/>
        <v>Senior Adult</v>
      </c>
      <c r="F730" t="s">
        <v>17</v>
      </c>
      <c r="G730" s="1">
        <v>44982</v>
      </c>
      <c r="H730" s="1">
        <v>45116</v>
      </c>
      <c r="I730" s="2">
        <f>_xlfn.DAYS(G730,H730)</f>
        <v>-134</v>
      </c>
      <c r="J730" t="s">
        <v>32</v>
      </c>
      <c r="K730">
        <v>123630</v>
      </c>
      <c r="L730" t="s">
        <v>19</v>
      </c>
      <c r="M730" t="s">
        <v>40</v>
      </c>
      <c r="N730">
        <v>153</v>
      </c>
      <c r="O730">
        <v>71</v>
      </c>
      <c r="P730">
        <v>31342400461</v>
      </c>
      <c r="Q730" t="s">
        <v>34</v>
      </c>
      <c r="R730" t="s">
        <v>38</v>
      </c>
    </row>
    <row r="731" spans="1:18" x14ac:dyDescent="0.25">
      <c r="A731">
        <v>730</v>
      </c>
      <c r="B731" t="s">
        <v>88</v>
      </c>
      <c r="C731" t="s">
        <v>330</v>
      </c>
      <c r="D731">
        <v>82</v>
      </c>
      <c r="E731" t="str">
        <f t="shared" si="15"/>
        <v>Senior Adult</v>
      </c>
      <c r="F731" t="s">
        <v>17</v>
      </c>
      <c r="G731" s="1">
        <v>45013</v>
      </c>
      <c r="H731" s="1">
        <v>45233</v>
      </c>
      <c r="I731" s="6">
        <f>_xlfn.DAYS(G731,H731)</f>
        <v>-220</v>
      </c>
      <c r="J731" t="s">
        <v>25</v>
      </c>
      <c r="K731">
        <v>104174</v>
      </c>
      <c r="L731" t="s">
        <v>26</v>
      </c>
      <c r="M731" t="s">
        <v>45</v>
      </c>
      <c r="N731">
        <v>164</v>
      </c>
      <c r="O731">
        <v>99</v>
      </c>
      <c r="P731">
        <v>38873477685</v>
      </c>
      <c r="Q731" t="s">
        <v>68</v>
      </c>
      <c r="R731" t="s">
        <v>41</v>
      </c>
    </row>
    <row r="732" spans="1:18" x14ac:dyDescent="0.25">
      <c r="A732">
        <v>731</v>
      </c>
      <c r="B732" t="s">
        <v>50</v>
      </c>
      <c r="C732" t="s">
        <v>486</v>
      </c>
      <c r="D732">
        <v>66</v>
      </c>
      <c r="E732" t="str">
        <f t="shared" si="15"/>
        <v>Senior Adult</v>
      </c>
      <c r="F732" t="s">
        <v>17</v>
      </c>
      <c r="G732" s="1">
        <v>45003</v>
      </c>
      <c r="H732" s="1">
        <v>45019</v>
      </c>
      <c r="I732" s="6">
        <f>_xlfn.DAYS(G732,H732)</f>
        <v>-16</v>
      </c>
      <c r="J732" t="s">
        <v>47</v>
      </c>
      <c r="K732">
        <v>48170</v>
      </c>
      <c r="L732" t="s">
        <v>26</v>
      </c>
      <c r="M732" t="s">
        <v>82</v>
      </c>
      <c r="N732">
        <v>142</v>
      </c>
      <c r="O732">
        <v>88</v>
      </c>
      <c r="P732">
        <v>35884766350</v>
      </c>
      <c r="Q732" t="s">
        <v>68</v>
      </c>
      <c r="R732" t="s">
        <v>41</v>
      </c>
    </row>
    <row r="733" spans="1:18" hidden="1" x14ac:dyDescent="0.25">
      <c r="A733">
        <v>732</v>
      </c>
      <c r="B733" t="s">
        <v>69</v>
      </c>
      <c r="C733" t="s">
        <v>271</v>
      </c>
      <c r="D733">
        <v>51</v>
      </c>
      <c r="E733" t="str">
        <f t="shared" si="15"/>
        <v>Senior Adult</v>
      </c>
      <c r="F733" t="s">
        <v>17</v>
      </c>
      <c r="G733" s="1">
        <v>45086</v>
      </c>
      <c r="H733" s="1">
        <v>45274</v>
      </c>
      <c r="I733" s="2">
        <f>_xlfn.DAYS(H733,G733)</f>
        <v>188</v>
      </c>
      <c r="J733" t="s">
        <v>44</v>
      </c>
      <c r="K733">
        <v>336706</v>
      </c>
      <c r="L733" t="s">
        <v>19</v>
      </c>
      <c r="M733" t="s">
        <v>82</v>
      </c>
      <c r="N733">
        <v>167</v>
      </c>
      <c r="O733">
        <v>116</v>
      </c>
      <c r="P733">
        <v>36445336646</v>
      </c>
      <c r="Q733" t="s">
        <v>34</v>
      </c>
      <c r="R733" t="s">
        <v>38</v>
      </c>
    </row>
    <row r="734" spans="1:18" hidden="1" x14ac:dyDescent="0.25">
      <c r="A734">
        <v>733</v>
      </c>
      <c r="B734" t="s">
        <v>55</v>
      </c>
      <c r="C734" t="s">
        <v>413</v>
      </c>
      <c r="D734">
        <v>52</v>
      </c>
      <c r="E734" t="str">
        <f t="shared" si="15"/>
        <v>Senior Adult</v>
      </c>
      <c r="F734" t="s">
        <v>31</v>
      </c>
      <c r="G734" s="1">
        <v>44962</v>
      </c>
      <c r="H734" s="1">
        <v>45052</v>
      </c>
      <c r="I734" s="2">
        <f>_xlfn.DAYS(H734,G734)</f>
        <v>90</v>
      </c>
      <c r="J734" t="s">
        <v>47</v>
      </c>
      <c r="K734">
        <v>275048</v>
      </c>
      <c r="L734" t="s">
        <v>19</v>
      </c>
      <c r="M734" t="s">
        <v>45</v>
      </c>
      <c r="N734">
        <v>190</v>
      </c>
      <c r="O734">
        <v>51</v>
      </c>
      <c r="P734">
        <v>36376671595</v>
      </c>
      <c r="Q734" t="s">
        <v>21</v>
      </c>
      <c r="R734" t="s">
        <v>22</v>
      </c>
    </row>
    <row r="735" spans="1:18" x14ac:dyDescent="0.25">
      <c r="A735">
        <v>734</v>
      </c>
      <c r="B735" t="s">
        <v>15</v>
      </c>
      <c r="C735" t="s">
        <v>492</v>
      </c>
      <c r="D735">
        <v>63</v>
      </c>
      <c r="E735" t="str">
        <f t="shared" si="15"/>
        <v>Senior Adult</v>
      </c>
      <c r="F735" t="s">
        <v>31</v>
      </c>
      <c r="G735" s="1">
        <v>45038</v>
      </c>
      <c r="H735" s="1">
        <v>45104</v>
      </c>
      <c r="I735" s="6">
        <f>_xlfn.DAYS(G735,H735)</f>
        <v>-66</v>
      </c>
      <c r="J735" t="s">
        <v>36</v>
      </c>
      <c r="K735">
        <v>92803</v>
      </c>
      <c r="L735" t="s">
        <v>19</v>
      </c>
      <c r="M735" t="s">
        <v>40</v>
      </c>
      <c r="N735">
        <v>172</v>
      </c>
      <c r="O735">
        <v>108</v>
      </c>
      <c r="P735">
        <v>34014301039</v>
      </c>
      <c r="Q735" t="s">
        <v>68</v>
      </c>
      <c r="R735" t="s">
        <v>41</v>
      </c>
    </row>
    <row r="736" spans="1:18" x14ac:dyDescent="0.25">
      <c r="A736">
        <v>735</v>
      </c>
      <c r="B736" t="s">
        <v>64</v>
      </c>
      <c r="C736" t="s">
        <v>142</v>
      </c>
      <c r="D736">
        <v>24</v>
      </c>
      <c r="E736" t="str">
        <f t="shared" si="15"/>
        <v>Young Adult</v>
      </c>
      <c r="F736" t="s">
        <v>17</v>
      </c>
      <c r="G736" s="1">
        <v>44975</v>
      </c>
      <c r="H736" s="1">
        <v>45058</v>
      </c>
      <c r="I736" s="6">
        <f>_xlfn.DAYS(H736,G736)</f>
        <v>83</v>
      </c>
      <c r="J736" t="s">
        <v>32</v>
      </c>
      <c r="K736">
        <v>396464</v>
      </c>
      <c r="L736" t="s">
        <v>19</v>
      </c>
      <c r="M736" t="s">
        <v>40</v>
      </c>
      <c r="N736">
        <v>162</v>
      </c>
      <c r="O736">
        <v>91</v>
      </c>
      <c r="P736">
        <v>34923353454</v>
      </c>
      <c r="Q736" t="s">
        <v>68</v>
      </c>
      <c r="R736" t="s">
        <v>41</v>
      </c>
    </row>
    <row r="737" spans="1:18" hidden="1" x14ac:dyDescent="0.25">
      <c r="A737">
        <v>736</v>
      </c>
      <c r="B737" t="s">
        <v>66</v>
      </c>
      <c r="C737" t="s">
        <v>301</v>
      </c>
      <c r="D737">
        <v>10</v>
      </c>
      <c r="E737" t="str">
        <f t="shared" si="15"/>
        <v>Child</v>
      </c>
      <c r="F737" t="s">
        <v>31</v>
      </c>
      <c r="G737" s="1">
        <v>44995</v>
      </c>
      <c r="H737" s="1">
        <v>45047</v>
      </c>
      <c r="I737" s="2">
        <f>_xlfn.DAYS(H737,G737)</f>
        <v>52</v>
      </c>
      <c r="J737" t="s">
        <v>44</v>
      </c>
      <c r="K737">
        <v>96388</v>
      </c>
      <c r="L737" t="s">
        <v>26</v>
      </c>
      <c r="M737" t="s">
        <v>62</v>
      </c>
      <c r="N737">
        <v>160</v>
      </c>
      <c r="O737">
        <v>72</v>
      </c>
      <c r="P737">
        <v>33686495307</v>
      </c>
      <c r="Q737" t="s">
        <v>68</v>
      </c>
      <c r="R737" t="s">
        <v>28</v>
      </c>
    </row>
    <row r="738" spans="1:18" x14ac:dyDescent="0.25">
      <c r="A738">
        <v>737</v>
      </c>
      <c r="B738" t="s">
        <v>66</v>
      </c>
      <c r="C738" t="s">
        <v>493</v>
      </c>
      <c r="D738">
        <v>71</v>
      </c>
      <c r="E738" t="str">
        <f t="shared" si="15"/>
        <v>Senior Adult</v>
      </c>
      <c r="F738" t="s">
        <v>17</v>
      </c>
      <c r="G738" s="1">
        <v>45195</v>
      </c>
      <c r="H738" s="1">
        <v>45256</v>
      </c>
      <c r="I738" s="6">
        <f>_xlfn.DAYS(G738,H738)</f>
        <v>-61</v>
      </c>
      <c r="J738" t="s">
        <v>18</v>
      </c>
      <c r="K738">
        <v>458821</v>
      </c>
      <c r="L738" t="s">
        <v>26</v>
      </c>
      <c r="M738" t="s">
        <v>33</v>
      </c>
      <c r="N738">
        <v>197</v>
      </c>
      <c r="O738">
        <v>93</v>
      </c>
      <c r="P738">
        <v>32874206498</v>
      </c>
      <c r="Q738" t="s">
        <v>68</v>
      </c>
      <c r="R738" t="s">
        <v>41</v>
      </c>
    </row>
    <row r="739" spans="1:18" hidden="1" x14ac:dyDescent="0.25">
      <c r="A739">
        <v>738</v>
      </c>
      <c r="B739" t="s">
        <v>50</v>
      </c>
      <c r="C739" t="s">
        <v>378</v>
      </c>
      <c r="D739">
        <v>60</v>
      </c>
      <c r="E739" t="str">
        <f t="shared" si="15"/>
        <v>Senior Adult</v>
      </c>
      <c r="F739" t="s">
        <v>31</v>
      </c>
      <c r="G739" s="1">
        <v>45021</v>
      </c>
      <c r="H739" s="1">
        <v>45141</v>
      </c>
      <c r="I739" s="2">
        <f>_xlfn.DAYS(H739,G739)</f>
        <v>120</v>
      </c>
      <c r="J739" t="s">
        <v>25</v>
      </c>
      <c r="K739">
        <v>356659</v>
      </c>
      <c r="L739" t="s">
        <v>26</v>
      </c>
      <c r="M739" t="s">
        <v>37</v>
      </c>
      <c r="N739">
        <v>179</v>
      </c>
      <c r="O739">
        <v>48</v>
      </c>
      <c r="P739">
        <v>39360443434</v>
      </c>
      <c r="Q739" t="s">
        <v>34</v>
      </c>
      <c r="R739" t="s">
        <v>38</v>
      </c>
    </row>
    <row r="740" spans="1:18" hidden="1" x14ac:dyDescent="0.25">
      <c r="A740">
        <v>739</v>
      </c>
      <c r="B740" t="s">
        <v>53</v>
      </c>
      <c r="C740" t="s">
        <v>163</v>
      </c>
      <c r="D740">
        <v>12</v>
      </c>
      <c r="E740" t="str">
        <f t="shared" si="15"/>
        <v>Child</v>
      </c>
      <c r="F740" t="s">
        <v>17</v>
      </c>
      <c r="G740" s="1">
        <v>44989</v>
      </c>
      <c r="H740" s="1">
        <v>45036</v>
      </c>
      <c r="I740" s="2">
        <f>_xlfn.DAYS(G740,H740)</f>
        <v>-47</v>
      </c>
      <c r="J740" t="s">
        <v>18</v>
      </c>
      <c r="K740">
        <v>251030</v>
      </c>
      <c r="L740" t="s">
        <v>26</v>
      </c>
      <c r="M740" t="s">
        <v>62</v>
      </c>
      <c r="N740">
        <v>158</v>
      </c>
      <c r="O740">
        <v>92</v>
      </c>
      <c r="P740">
        <v>33609676120</v>
      </c>
      <c r="Q740" t="s">
        <v>21</v>
      </c>
      <c r="R740" t="s">
        <v>22</v>
      </c>
    </row>
    <row r="741" spans="1:18" hidden="1" x14ac:dyDescent="0.25">
      <c r="A741">
        <v>740</v>
      </c>
      <c r="B741" t="s">
        <v>50</v>
      </c>
      <c r="C741" t="s">
        <v>494</v>
      </c>
      <c r="D741">
        <v>20</v>
      </c>
      <c r="E741" t="str">
        <f t="shared" si="15"/>
        <v>Young Adult</v>
      </c>
      <c r="F741" t="s">
        <v>17</v>
      </c>
      <c r="G741" s="1">
        <v>44983</v>
      </c>
      <c r="H741" s="1">
        <v>45057</v>
      </c>
      <c r="I741" s="2">
        <f>_xlfn.DAYS(H741,G741)</f>
        <v>74</v>
      </c>
      <c r="J741" t="s">
        <v>47</v>
      </c>
      <c r="K741">
        <v>52074</v>
      </c>
      <c r="L741" t="s">
        <v>19</v>
      </c>
      <c r="M741" t="s">
        <v>82</v>
      </c>
      <c r="N741">
        <v>191</v>
      </c>
      <c r="O741">
        <v>97</v>
      </c>
      <c r="P741">
        <v>31672969380</v>
      </c>
      <c r="Q741" t="s">
        <v>34</v>
      </c>
      <c r="R741" t="s">
        <v>28</v>
      </c>
    </row>
    <row r="742" spans="1:18" x14ac:dyDescent="0.25">
      <c r="A742">
        <v>741</v>
      </c>
      <c r="B742" t="s">
        <v>88</v>
      </c>
      <c r="C742" t="s">
        <v>265</v>
      </c>
      <c r="D742">
        <v>63</v>
      </c>
      <c r="E742" t="str">
        <f t="shared" si="15"/>
        <v>Senior Adult</v>
      </c>
      <c r="F742" t="s">
        <v>17</v>
      </c>
      <c r="G742" s="1">
        <v>45117</v>
      </c>
      <c r="H742" s="1">
        <v>45252</v>
      </c>
      <c r="I742" s="6">
        <f>_xlfn.DAYS(G742,H742)</f>
        <v>-135</v>
      </c>
      <c r="J742" t="s">
        <v>36</v>
      </c>
      <c r="K742">
        <v>232969</v>
      </c>
      <c r="L742" t="s">
        <v>19</v>
      </c>
      <c r="M742" t="s">
        <v>40</v>
      </c>
      <c r="N742">
        <v>188</v>
      </c>
      <c r="O742">
        <v>51</v>
      </c>
      <c r="P742">
        <v>34614783157</v>
      </c>
      <c r="Q742" t="s">
        <v>68</v>
      </c>
      <c r="R742" t="s">
        <v>41</v>
      </c>
    </row>
    <row r="743" spans="1:18" hidden="1" x14ac:dyDescent="0.25">
      <c r="A743">
        <v>742</v>
      </c>
      <c r="B743" t="s">
        <v>71</v>
      </c>
      <c r="C743" t="s">
        <v>140</v>
      </c>
      <c r="D743">
        <v>41</v>
      </c>
      <c r="E743" t="str">
        <f t="shared" si="15"/>
        <v>Middle-Aged Adults</v>
      </c>
      <c r="F743" t="s">
        <v>31</v>
      </c>
      <c r="G743" s="1">
        <v>45128</v>
      </c>
      <c r="H743" s="1">
        <v>45258</v>
      </c>
      <c r="I743" s="2">
        <f>_xlfn.DAYS(G743,H743)</f>
        <v>-130</v>
      </c>
      <c r="J743" t="s">
        <v>44</v>
      </c>
      <c r="K743">
        <v>428912</v>
      </c>
      <c r="L743" t="s">
        <v>26</v>
      </c>
      <c r="M743" t="s">
        <v>40</v>
      </c>
      <c r="N743">
        <v>184</v>
      </c>
      <c r="O743">
        <v>46</v>
      </c>
      <c r="P743">
        <v>38254616261</v>
      </c>
      <c r="Q743" t="s">
        <v>21</v>
      </c>
      <c r="R743" t="s">
        <v>22</v>
      </c>
    </row>
    <row r="744" spans="1:18" hidden="1" x14ac:dyDescent="0.25">
      <c r="A744">
        <v>743</v>
      </c>
      <c r="B744" t="s">
        <v>29</v>
      </c>
      <c r="C744" t="s">
        <v>495</v>
      </c>
      <c r="D744">
        <v>33</v>
      </c>
      <c r="E744" t="str">
        <f t="shared" si="15"/>
        <v>Middle-Aged Adults</v>
      </c>
      <c r="F744" t="s">
        <v>31</v>
      </c>
      <c r="G744" s="1">
        <v>45038</v>
      </c>
      <c r="H744" s="1">
        <v>45096</v>
      </c>
      <c r="I744" s="2">
        <f>_xlfn.DAYS(H744,G744)</f>
        <v>58</v>
      </c>
      <c r="J744" t="s">
        <v>32</v>
      </c>
      <c r="K744">
        <v>353105</v>
      </c>
      <c r="L744" t="s">
        <v>19</v>
      </c>
      <c r="M744" t="s">
        <v>33</v>
      </c>
      <c r="N744">
        <v>158</v>
      </c>
      <c r="O744">
        <v>102</v>
      </c>
      <c r="P744">
        <v>37902635563</v>
      </c>
      <c r="Q744" t="s">
        <v>34</v>
      </c>
      <c r="R744" t="s">
        <v>38</v>
      </c>
    </row>
    <row r="745" spans="1:18" hidden="1" x14ac:dyDescent="0.25">
      <c r="A745">
        <v>744</v>
      </c>
      <c r="B745" t="s">
        <v>69</v>
      </c>
      <c r="C745" t="s">
        <v>332</v>
      </c>
      <c r="D745">
        <v>70</v>
      </c>
      <c r="E745" t="str">
        <f t="shared" si="15"/>
        <v>Senior Adult</v>
      </c>
      <c r="F745" t="s">
        <v>31</v>
      </c>
      <c r="G745" s="1">
        <v>44980</v>
      </c>
      <c r="H745" s="1">
        <v>45036</v>
      </c>
      <c r="I745" s="2">
        <f>_xlfn.DAYS(H745,G745)</f>
        <v>56</v>
      </c>
      <c r="J745" t="s">
        <v>44</v>
      </c>
      <c r="K745">
        <v>116448</v>
      </c>
      <c r="L745" t="s">
        <v>26</v>
      </c>
      <c r="M745" t="s">
        <v>45</v>
      </c>
      <c r="N745">
        <v>169</v>
      </c>
      <c r="O745">
        <v>50</v>
      </c>
      <c r="P745">
        <v>35437176744</v>
      </c>
      <c r="Q745" t="s">
        <v>63</v>
      </c>
      <c r="R745" t="s">
        <v>28</v>
      </c>
    </row>
    <row r="746" spans="1:18" hidden="1" x14ac:dyDescent="0.25">
      <c r="A746">
        <v>745</v>
      </c>
      <c r="B746" t="s">
        <v>60</v>
      </c>
      <c r="C746" t="s">
        <v>219</v>
      </c>
      <c r="D746">
        <v>46</v>
      </c>
      <c r="E746" t="str">
        <f t="shared" si="15"/>
        <v>Senior Adult</v>
      </c>
      <c r="F746" t="s">
        <v>17</v>
      </c>
      <c r="G746" s="1">
        <v>45059</v>
      </c>
      <c r="H746" s="1">
        <v>45128</v>
      </c>
      <c r="I746" s="2">
        <f>_xlfn.DAYS(H746,G746)</f>
        <v>69</v>
      </c>
      <c r="J746" t="s">
        <v>32</v>
      </c>
      <c r="K746">
        <v>175631</v>
      </c>
      <c r="L746" t="s">
        <v>19</v>
      </c>
      <c r="M746" t="s">
        <v>59</v>
      </c>
      <c r="N746">
        <v>175</v>
      </c>
      <c r="O746">
        <v>91</v>
      </c>
      <c r="P746">
        <v>32647439217</v>
      </c>
      <c r="Q746" t="s">
        <v>57</v>
      </c>
      <c r="R746" t="s">
        <v>28</v>
      </c>
    </row>
    <row r="747" spans="1:18" hidden="1" x14ac:dyDescent="0.25">
      <c r="A747">
        <v>746</v>
      </c>
      <c r="B747" t="s">
        <v>53</v>
      </c>
      <c r="C747" t="s">
        <v>496</v>
      </c>
      <c r="D747">
        <v>93</v>
      </c>
      <c r="E747" t="str">
        <f t="shared" si="15"/>
        <v>Senior Adult</v>
      </c>
      <c r="F747" t="s">
        <v>17</v>
      </c>
      <c r="G747" s="1">
        <v>45026</v>
      </c>
      <c r="H747" s="1">
        <v>45170</v>
      </c>
      <c r="I747" s="2">
        <f>_xlfn.DAYS(G747,H747)</f>
        <v>-144</v>
      </c>
      <c r="J747" t="s">
        <v>32</v>
      </c>
      <c r="K747">
        <v>166251</v>
      </c>
      <c r="L747" t="s">
        <v>19</v>
      </c>
      <c r="M747" t="s">
        <v>45</v>
      </c>
      <c r="N747">
        <v>193</v>
      </c>
      <c r="O747">
        <v>54</v>
      </c>
      <c r="P747">
        <v>35105645658</v>
      </c>
      <c r="Q747" t="s">
        <v>34</v>
      </c>
      <c r="R747" t="s">
        <v>38</v>
      </c>
    </row>
    <row r="748" spans="1:18" hidden="1" x14ac:dyDescent="0.25">
      <c r="A748">
        <v>747</v>
      </c>
      <c r="B748" t="s">
        <v>50</v>
      </c>
      <c r="C748" t="s">
        <v>497</v>
      </c>
      <c r="D748">
        <v>56</v>
      </c>
      <c r="E748" t="str">
        <f t="shared" si="15"/>
        <v>Senior Adult</v>
      </c>
      <c r="F748" t="s">
        <v>31</v>
      </c>
      <c r="G748" s="1">
        <v>44983</v>
      </c>
      <c r="H748" s="1">
        <v>45007</v>
      </c>
      <c r="I748" s="2">
        <f>_xlfn.DAYS(G748,H748)</f>
        <v>-24</v>
      </c>
      <c r="J748" t="s">
        <v>36</v>
      </c>
      <c r="K748">
        <v>318438</v>
      </c>
      <c r="L748" t="s">
        <v>19</v>
      </c>
      <c r="M748" t="s">
        <v>82</v>
      </c>
      <c r="N748">
        <v>178</v>
      </c>
      <c r="O748">
        <v>48</v>
      </c>
      <c r="P748">
        <v>33647988596</v>
      </c>
      <c r="Q748" t="s">
        <v>34</v>
      </c>
      <c r="R748" t="s">
        <v>28</v>
      </c>
    </row>
    <row r="749" spans="1:18" hidden="1" x14ac:dyDescent="0.25">
      <c r="A749">
        <v>748</v>
      </c>
      <c r="B749" t="s">
        <v>50</v>
      </c>
      <c r="C749" t="s">
        <v>24</v>
      </c>
      <c r="D749">
        <v>87</v>
      </c>
      <c r="E749" t="str">
        <f t="shared" si="15"/>
        <v>Senior Adult</v>
      </c>
      <c r="F749" t="s">
        <v>17</v>
      </c>
      <c r="G749" s="1">
        <v>44983</v>
      </c>
      <c r="H749" s="1">
        <v>45274</v>
      </c>
      <c r="I749" s="2">
        <f>_xlfn.DAYS(H749,G749)</f>
        <v>291</v>
      </c>
      <c r="J749" t="s">
        <v>44</v>
      </c>
      <c r="K749">
        <v>74647</v>
      </c>
      <c r="L749" t="s">
        <v>26</v>
      </c>
      <c r="M749" t="s">
        <v>20</v>
      </c>
      <c r="N749">
        <v>166</v>
      </c>
      <c r="O749">
        <v>83</v>
      </c>
      <c r="P749">
        <v>36076671697</v>
      </c>
      <c r="Q749" t="s">
        <v>21</v>
      </c>
      <c r="R749" t="s">
        <v>22</v>
      </c>
    </row>
    <row r="750" spans="1:18" hidden="1" x14ac:dyDescent="0.25">
      <c r="A750">
        <v>749</v>
      </c>
      <c r="B750" t="s">
        <v>78</v>
      </c>
      <c r="C750" t="s">
        <v>339</v>
      </c>
      <c r="D750">
        <v>37</v>
      </c>
      <c r="E750" t="str">
        <f t="shared" si="15"/>
        <v>Middle-Aged Adults</v>
      </c>
      <c r="F750" t="s">
        <v>17</v>
      </c>
      <c r="G750" s="1">
        <v>45127</v>
      </c>
      <c r="H750" s="1">
        <v>45251</v>
      </c>
      <c r="I750" s="2">
        <f>_xlfn.DAYS(G750,H750)</f>
        <v>-124</v>
      </c>
      <c r="J750" t="s">
        <v>32</v>
      </c>
      <c r="K750">
        <v>213560</v>
      </c>
      <c r="L750" t="s">
        <v>26</v>
      </c>
      <c r="M750" t="s">
        <v>20</v>
      </c>
      <c r="N750">
        <v>149</v>
      </c>
      <c r="O750">
        <v>62</v>
      </c>
      <c r="P750">
        <v>34130392756</v>
      </c>
      <c r="Q750" t="s">
        <v>21</v>
      </c>
      <c r="R750" t="s">
        <v>22</v>
      </c>
    </row>
    <row r="751" spans="1:18" hidden="1" x14ac:dyDescent="0.25">
      <c r="A751">
        <v>750</v>
      </c>
      <c r="B751" t="s">
        <v>64</v>
      </c>
      <c r="C751" t="s">
        <v>498</v>
      </c>
      <c r="D751">
        <v>92</v>
      </c>
      <c r="E751" t="str">
        <f t="shared" si="15"/>
        <v>Senior Adult</v>
      </c>
      <c r="F751" t="s">
        <v>31</v>
      </c>
      <c r="G751" s="1">
        <v>45072</v>
      </c>
      <c r="H751" s="1">
        <v>45080</v>
      </c>
      <c r="I751" s="2">
        <f>_xlfn.DAYS(H751,G751)</f>
        <v>8</v>
      </c>
      <c r="J751" t="s">
        <v>18</v>
      </c>
      <c r="K751">
        <v>5768</v>
      </c>
      <c r="L751" t="s">
        <v>26</v>
      </c>
      <c r="M751" t="s">
        <v>37</v>
      </c>
      <c r="N751">
        <v>151</v>
      </c>
      <c r="O751">
        <v>116</v>
      </c>
      <c r="P751">
        <v>38180441841</v>
      </c>
      <c r="Q751" t="s">
        <v>21</v>
      </c>
      <c r="R751" t="s">
        <v>22</v>
      </c>
    </row>
    <row r="752" spans="1:18" hidden="1" x14ac:dyDescent="0.25">
      <c r="A752">
        <v>751</v>
      </c>
      <c r="B752" t="s">
        <v>71</v>
      </c>
      <c r="C752" t="s">
        <v>230</v>
      </c>
      <c r="D752">
        <v>35</v>
      </c>
      <c r="E752" t="str">
        <f t="shared" si="15"/>
        <v>Middle-Aged Adults</v>
      </c>
      <c r="F752" t="s">
        <v>31</v>
      </c>
      <c r="G752" s="1">
        <v>45069</v>
      </c>
      <c r="H752" s="1">
        <v>45140</v>
      </c>
      <c r="I752" s="2">
        <f>_xlfn.DAYS(H752,G752)</f>
        <v>71</v>
      </c>
      <c r="J752" t="s">
        <v>47</v>
      </c>
      <c r="K752">
        <v>112847</v>
      </c>
      <c r="L752" t="s">
        <v>26</v>
      </c>
      <c r="M752" t="s">
        <v>59</v>
      </c>
      <c r="N752">
        <v>164</v>
      </c>
      <c r="O752">
        <v>49</v>
      </c>
      <c r="P752">
        <v>38023905646</v>
      </c>
      <c r="Q752" t="s">
        <v>34</v>
      </c>
      <c r="R752" t="s">
        <v>28</v>
      </c>
    </row>
    <row r="753" spans="1:18" hidden="1" x14ac:dyDescent="0.25">
      <c r="A753">
        <v>752</v>
      </c>
      <c r="B753" t="s">
        <v>23</v>
      </c>
      <c r="C753" t="s">
        <v>285</v>
      </c>
      <c r="D753">
        <v>96</v>
      </c>
      <c r="E753" t="str">
        <f t="shared" si="15"/>
        <v>Senior Adult</v>
      </c>
      <c r="F753" t="s">
        <v>31</v>
      </c>
      <c r="G753" s="1">
        <v>44975</v>
      </c>
      <c r="H753" s="1">
        <v>45145</v>
      </c>
      <c r="I753" s="2">
        <f>_xlfn.DAYS(G753,H753)</f>
        <v>-170</v>
      </c>
      <c r="J753" t="s">
        <v>44</v>
      </c>
      <c r="K753">
        <v>68048</v>
      </c>
      <c r="L753" t="s">
        <v>26</v>
      </c>
      <c r="M753" t="s">
        <v>33</v>
      </c>
      <c r="N753">
        <v>155</v>
      </c>
      <c r="O753">
        <v>101</v>
      </c>
      <c r="P753">
        <v>38028395033</v>
      </c>
      <c r="Q753" t="s">
        <v>34</v>
      </c>
      <c r="R753" t="s">
        <v>38</v>
      </c>
    </row>
    <row r="754" spans="1:18" hidden="1" x14ac:dyDescent="0.25">
      <c r="A754">
        <v>753</v>
      </c>
      <c r="B754" t="s">
        <v>66</v>
      </c>
      <c r="C754" t="s">
        <v>181</v>
      </c>
      <c r="D754">
        <v>69</v>
      </c>
      <c r="E754" t="str">
        <f t="shared" si="15"/>
        <v>Senior Adult</v>
      </c>
      <c r="F754" t="s">
        <v>31</v>
      </c>
      <c r="G754" s="1">
        <v>45069</v>
      </c>
      <c r="H754" s="1">
        <v>45210</v>
      </c>
      <c r="I754" s="2">
        <f>_xlfn.DAYS(H754,G754)</f>
        <v>141</v>
      </c>
      <c r="J754" t="s">
        <v>32</v>
      </c>
      <c r="K754">
        <v>463257</v>
      </c>
      <c r="L754" t="s">
        <v>19</v>
      </c>
      <c r="M754" t="s">
        <v>62</v>
      </c>
      <c r="N754">
        <v>194</v>
      </c>
      <c r="O754">
        <v>78</v>
      </c>
      <c r="P754">
        <v>37870884367</v>
      </c>
      <c r="Q754" t="s">
        <v>21</v>
      </c>
      <c r="R754" t="s">
        <v>22</v>
      </c>
    </row>
    <row r="755" spans="1:18" x14ac:dyDescent="0.25">
      <c r="A755">
        <v>754</v>
      </c>
      <c r="B755" t="s">
        <v>66</v>
      </c>
      <c r="C755" t="s">
        <v>499</v>
      </c>
      <c r="D755">
        <v>68</v>
      </c>
      <c r="E755" t="str">
        <f t="shared" si="15"/>
        <v>Senior Adult</v>
      </c>
      <c r="F755" t="s">
        <v>17</v>
      </c>
      <c r="G755" s="1">
        <v>45035</v>
      </c>
      <c r="H755" s="1">
        <v>45053</v>
      </c>
      <c r="I755" s="6">
        <f>_xlfn.DAYS(H755,G755)</f>
        <v>18</v>
      </c>
      <c r="J755" t="s">
        <v>18</v>
      </c>
      <c r="K755">
        <v>177419</v>
      </c>
      <c r="L755" t="s">
        <v>19</v>
      </c>
      <c r="M755" t="s">
        <v>20</v>
      </c>
      <c r="N755">
        <v>187</v>
      </c>
      <c r="O755">
        <v>87</v>
      </c>
      <c r="P755">
        <v>36457809005</v>
      </c>
      <c r="Q755" t="s">
        <v>68</v>
      </c>
      <c r="R755" t="s">
        <v>41</v>
      </c>
    </row>
    <row r="756" spans="1:18" hidden="1" x14ac:dyDescent="0.25">
      <c r="A756">
        <v>755</v>
      </c>
      <c r="B756" t="s">
        <v>50</v>
      </c>
      <c r="C756" t="s">
        <v>109</v>
      </c>
      <c r="D756">
        <v>36</v>
      </c>
      <c r="E756" t="str">
        <f t="shared" si="15"/>
        <v>Middle-Aged Adults</v>
      </c>
      <c r="F756" t="s">
        <v>31</v>
      </c>
      <c r="G756" s="1">
        <v>45163</v>
      </c>
      <c r="H756" s="1">
        <v>45279</v>
      </c>
      <c r="I756" s="2">
        <f>_xlfn.DAYS(G756,H756)</f>
        <v>-116</v>
      </c>
      <c r="J756" t="s">
        <v>32</v>
      </c>
      <c r="K756">
        <v>162051</v>
      </c>
      <c r="L756" t="s">
        <v>19</v>
      </c>
      <c r="M756" t="s">
        <v>62</v>
      </c>
      <c r="N756">
        <v>179</v>
      </c>
      <c r="O756">
        <v>69</v>
      </c>
      <c r="P756">
        <v>36266318874</v>
      </c>
      <c r="Q756" t="s">
        <v>27</v>
      </c>
      <c r="R756" t="s">
        <v>28</v>
      </c>
    </row>
    <row r="757" spans="1:18" hidden="1" x14ac:dyDescent="0.25">
      <c r="A757">
        <v>756</v>
      </c>
      <c r="B757" t="s">
        <v>15</v>
      </c>
      <c r="C757" t="s">
        <v>500</v>
      </c>
      <c r="D757">
        <v>76</v>
      </c>
      <c r="E757" t="str">
        <f t="shared" si="15"/>
        <v>Senior Adult</v>
      </c>
      <c r="F757" t="s">
        <v>31</v>
      </c>
      <c r="G757" s="1">
        <v>45152</v>
      </c>
      <c r="H757" s="1">
        <v>45175</v>
      </c>
      <c r="I757" s="2">
        <f>_xlfn.DAYS(G757,H757)</f>
        <v>-23</v>
      </c>
      <c r="J757" t="s">
        <v>36</v>
      </c>
      <c r="K757">
        <v>145880</v>
      </c>
      <c r="L757" t="s">
        <v>26</v>
      </c>
      <c r="M757" t="s">
        <v>62</v>
      </c>
      <c r="N757">
        <v>148</v>
      </c>
      <c r="O757">
        <v>93</v>
      </c>
      <c r="P757">
        <v>32622285336</v>
      </c>
      <c r="Q757" t="s">
        <v>21</v>
      </c>
      <c r="R757" t="s">
        <v>22</v>
      </c>
    </row>
    <row r="758" spans="1:18" hidden="1" x14ac:dyDescent="0.25">
      <c r="A758">
        <v>757</v>
      </c>
      <c r="B758" t="s">
        <v>86</v>
      </c>
      <c r="C758" t="s">
        <v>501</v>
      </c>
      <c r="D758">
        <v>77</v>
      </c>
      <c r="E758" t="str">
        <f t="shared" si="15"/>
        <v>Senior Adult</v>
      </c>
      <c r="F758" t="s">
        <v>31</v>
      </c>
      <c r="G758" s="1">
        <v>44976</v>
      </c>
      <c r="H758" s="1">
        <v>45117</v>
      </c>
      <c r="I758" s="2">
        <f>_xlfn.DAYS(H758,G758)</f>
        <v>141</v>
      </c>
      <c r="J758" t="s">
        <v>18</v>
      </c>
      <c r="K758">
        <v>169941</v>
      </c>
      <c r="L758" t="s">
        <v>19</v>
      </c>
      <c r="M758" t="s">
        <v>40</v>
      </c>
      <c r="N758">
        <v>169</v>
      </c>
      <c r="O758">
        <v>58</v>
      </c>
      <c r="P758">
        <v>36982051302</v>
      </c>
      <c r="Q758" t="s">
        <v>63</v>
      </c>
      <c r="R758" t="s">
        <v>28</v>
      </c>
    </row>
    <row r="759" spans="1:18" x14ac:dyDescent="0.25">
      <c r="A759">
        <v>758</v>
      </c>
      <c r="B759" t="s">
        <v>86</v>
      </c>
      <c r="C759" t="s">
        <v>502</v>
      </c>
      <c r="D759">
        <v>71</v>
      </c>
      <c r="E759" t="str">
        <f t="shared" si="15"/>
        <v>Senior Adult</v>
      </c>
      <c r="F759" t="s">
        <v>17</v>
      </c>
      <c r="G759" s="1">
        <v>45023</v>
      </c>
      <c r="H759" s="1">
        <v>45205</v>
      </c>
      <c r="I759" s="6">
        <f t="shared" ref="I759:I764" si="17">_xlfn.DAYS(G759,H759)</f>
        <v>-182</v>
      </c>
      <c r="J759" t="s">
        <v>32</v>
      </c>
      <c r="K759">
        <v>460033</v>
      </c>
      <c r="L759" t="s">
        <v>19</v>
      </c>
      <c r="M759" t="s">
        <v>45</v>
      </c>
      <c r="N759">
        <v>181</v>
      </c>
      <c r="O759">
        <v>98</v>
      </c>
      <c r="P759">
        <v>32428495378</v>
      </c>
      <c r="Q759" t="s">
        <v>68</v>
      </c>
      <c r="R759" t="s">
        <v>41</v>
      </c>
    </row>
    <row r="760" spans="1:18" hidden="1" x14ac:dyDescent="0.25">
      <c r="A760">
        <v>759</v>
      </c>
      <c r="B760" t="s">
        <v>53</v>
      </c>
      <c r="C760" t="s">
        <v>503</v>
      </c>
      <c r="D760">
        <v>75</v>
      </c>
      <c r="E760" t="str">
        <f t="shared" si="15"/>
        <v>Senior Adult</v>
      </c>
      <c r="F760" t="s">
        <v>31</v>
      </c>
      <c r="G760" s="1">
        <v>44929</v>
      </c>
      <c r="H760" s="1">
        <v>45192</v>
      </c>
      <c r="I760" s="2">
        <f t="shared" si="17"/>
        <v>-263</v>
      </c>
      <c r="J760" t="s">
        <v>32</v>
      </c>
      <c r="K760">
        <v>462442</v>
      </c>
      <c r="L760" t="s">
        <v>26</v>
      </c>
      <c r="M760" t="s">
        <v>82</v>
      </c>
      <c r="N760">
        <v>153</v>
      </c>
      <c r="O760">
        <v>53</v>
      </c>
      <c r="P760">
        <v>35046279781</v>
      </c>
      <c r="Q760" t="s">
        <v>21</v>
      </c>
      <c r="R760" t="s">
        <v>22</v>
      </c>
    </row>
    <row r="761" spans="1:18" x14ac:dyDescent="0.25">
      <c r="A761">
        <v>760</v>
      </c>
      <c r="B761" t="s">
        <v>86</v>
      </c>
      <c r="C761" t="s">
        <v>98</v>
      </c>
      <c r="D761">
        <v>68</v>
      </c>
      <c r="E761" t="str">
        <f t="shared" si="15"/>
        <v>Senior Adult</v>
      </c>
      <c r="F761" t="s">
        <v>31</v>
      </c>
      <c r="G761" s="1">
        <v>44953</v>
      </c>
      <c r="H761" s="1">
        <v>45065</v>
      </c>
      <c r="I761" s="6">
        <f t="shared" si="17"/>
        <v>-112</v>
      </c>
      <c r="J761" t="s">
        <v>18</v>
      </c>
      <c r="K761">
        <v>378431</v>
      </c>
      <c r="L761" t="s">
        <v>26</v>
      </c>
      <c r="M761" t="s">
        <v>62</v>
      </c>
      <c r="N761">
        <v>184</v>
      </c>
      <c r="O761">
        <v>75</v>
      </c>
      <c r="P761">
        <v>35375539432</v>
      </c>
      <c r="Q761" t="s">
        <v>68</v>
      </c>
      <c r="R761" t="s">
        <v>41</v>
      </c>
    </row>
    <row r="762" spans="1:18" hidden="1" x14ac:dyDescent="0.25">
      <c r="A762">
        <v>761</v>
      </c>
      <c r="B762" t="s">
        <v>69</v>
      </c>
      <c r="C762" t="s">
        <v>79</v>
      </c>
      <c r="D762">
        <v>37</v>
      </c>
      <c r="E762" t="str">
        <f t="shared" si="15"/>
        <v>Middle-Aged Adults</v>
      </c>
      <c r="F762" t="s">
        <v>17</v>
      </c>
      <c r="G762" s="1">
        <v>44980</v>
      </c>
      <c r="H762" s="1">
        <v>45271</v>
      </c>
      <c r="I762" s="2">
        <f t="shared" si="17"/>
        <v>-291</v>
      </c>
      <c r="J762" t="s">
        <v>25</v>
      </c>
      <c r="K762">
        <v>244996</v>
      </c>
      <c r="L762" t="s">
        <v>19</v>
      </c>
      <c r="M762" t="s">
        <v>59</v>
      </c>
      <c r="N762">
        <v>197</v>
      </c>
      <c r="O762">
        <v>113</v>
      </c>
      <c r="P762">
        <v>38226458339</v>
      </c>
      <c r="Q762" t="s">
        <v>21</v>
      </c>
      <c r="R762" t="s">
        <v>22</v>
      </c>
    </row>
    <row r="763" spans="1:18" hidden="1" x14ac:dyDescent="0.25">
      <c r="A763">
        <v>762</v>
      </c>
      <c r="B763" t="s">
        <v>23</v>
      </c>
      <c r="C763" t="s">
        <v>272</v>
      </c>
      <c r="D763">
        <v>25</v>
      </c>
      <c r="E763" t="str">
        <f t="shared" si="15"/>
        <v>Young Adult</v>
      </c>
      <c r="F763" t="s">
        <v>17</v>
      </c>
      <c r="G763" s="1">
        <v>45148</v>
      </c>
      <c r="H763" s="1">
        <v>45262</v>
      </c>
      <c r="I763" s="2">
        <f t="shared" si="17"/>
        <v>-114</v>
      </c>
      <c r="J763" t="s">
        <v>44</v>
      </c>
      <c r="K763">
        <v>336991</v>
      </c>
      <c r="L763" t="s">
        <v>19</v>
      </c>
      <c r="M763" t="s">
        <v>45</v>
      </c>
      <c r="N763">
        <v>199</v>
      </c>
      <c r="O763">
        <v>117</v>
      </c>
      <c r="P763">
        <v>33417707355</v>
      </c>
      <c r="Q763" t="s">
        <v>68</v>
      </c>
      <c r="R763" t="s">
        <v>28</v>
      </c>
    </row>
    <row r="764" spans="1:18" hidden="1" x14ac:dyDescent="0.25">
      <c r="A764">
        <v>763</v>
      </c>
      <c r="B764" t="s">
        <v>53</v>
      </c>
      <c r="C764" t="s">
        <v>504</v>
      </c>
      <c r="D764">
        <v>11</v>
      </c>
      <c r="E764" t="str">
        <f t="shared" si="15"/>
        <v>Child</v>
      </c>
      <c r="F764" t="s">
        <v>17</v>
      </c>
      <c r="G764" s="1">
        <v>45187</v>
      </c>
      <c r="H764" s="1">
        <v>45266</v>
      </c>
      <c r="I764" s="2">
        <f t="shared" si="17"/>
        <v>-79</v>
      </c>
      <c r="J764" t="s">
        <v>36</v>
      </c>
      <c r="K764">
        <v>401345</v>
      </c>
      <c r="L764" t="s">
        <v>19</v>
      </c>
      <c r="M764" t="s">
        <v>33</v>
      </c>
      <c r="N764">
        <v>150</v>
      </c>
      <c r="O764">
        <v>63</v>
      </c>
      <c r="P764">
        <v>39526444576</v>
      </c>
      <c r="Q764" t="s">
        <v>27</v>
      </c>
      <c r="R764" t="s">
        <v>28</v>
      </c>
    </row>
    <row r="765" spans="1:18" hidden="1" x14ac:dyDescent="0.25">
      <c r="A765">
        <v>764</v>
      </c>
      <c r="B765" t="s">
        <v>29</v>
      </c>
      <c r="C765" t="s">
        <v>450</v>
      </c>
      <c r="D765">
        <v>51</v>
      </c>
      <c r="E765" t="str">
        <f t="shared" si="15"/>
        <v>Senior Adult</v>
      </c>
      <c r="F765" t="s">
        <v>31</v>
      </c>
      <c r="G765" s="1">
        <v>45053</v>
      </c>
      <c r="H765" s="1">
        <v>45101</v>
      </c>
      <c r="I765" s="2">
        <f>_xlfn.DAYS(H765,G765)</f>
        <v>48</v>
      </c>
      <c r="J765" t="s">
        <v>32</v>
      </c>
      <c r="K765">
        <v>220772</v>
      </c>
      <c r="L765" t="s">
        <v>26</v>
      </c>
      <c r="M765" t="s">
        <v>82</v>
      </c>
      <c r="N765">
        <v>173</v>
      </c>
      <c r="O765">
        <v>102</v>
      </c>
      <c r="P765">
        <v>32204711688</v>
      </c>
      <c r="Q765" t="s">
        <v>63</v>
      </c>
      <c r="R765" t="s">
        <v>28</v>
      </c>
    </row>
    <row r="766" spans="1:18" x14ac:dyDescent="0.25">
      <c r="A766">
        <v>765</v>
      </c>
      <c r="B766" t="s">
        <v>88</v>
      </c>
      <c r="C766" t="s">
        <v>187</v>
      </c>
      <c r="D766">
        <v>30</v>
      </c>
      <c r="E766" t="str">
        <f t="shared" si="15"/>
        <v>Young Adult</v>
      </c>
      <c r="F766" t="s">
        <v>31</v>
      </c>
      <c r="G766" s="1">
        <v>44993</v>
      </c>
      <c r="H766" s="1">
        <v>45096</v>
      </c>
      <c r="I766" s="6">
        <f t="shared" ref="I766:I774" si="18">_xlfn.DAYS(G766,H766)</f>
        <v>-103</v>
      </c>
      <c r="J766" t="s">
        <v>25</v>
      </c>
      <c r="K766">
        <v>455836</v>
      </c>
      <c r="L766" t="s">
        <v>26</v>
      </c>
      <c r="M766" t="s">
        <v>62</v>
      </c>
      <c r="N766">
        <v>185</v>
      </c>
      <c r="O766">
        <v>60</v>
      </c>
      <c r="P766">
        <v>36165818169</v>
      </c>
      <c r="Q766" t="s">
        <v>68</v>
      </c>
      <c r="R766" t="s">
        <v>41</v>
      </c>
    </row>
    <row r="767" spans="1:18" hidden="1" x14ac:dyDescent="0.25">
      <c r="A767">
        <v>766</v>
      </c>
      <c r="B767" t="s">
        <v>55</v>
      </c>
      <c r="C767" t="s">
        <v>156</v>
      </c>
      <c r="D767">
        <v>86</v>
      </c>
      <c r="E767" t="str">
        <f t="shared" si="15"/>
        <v>Senior Adult</v>
      </c>
      <c r="F767" t="s">
        <v>17</v>
      </c>
      <c r="G767" s="1">
        <v>44962</v>
      </c>
      <c r="H767" s="1">
        <v>45101</v>
      </c>
      <c r="I767" s="2">
        <f t="shared" si="18"/>
        <v>-139</v>
      </c>
      <c r="J767" t="s">
        <v>47</v>
      </c>
      <c r="K767">
        <v>385816</v>
      </c>
      <c r="L767" t="s">
        <v>19</v>
      </c>
      <c r="M767" t="s">
        <v>45</v>
      </c>
      <c r="N767">
        <v>161</v>
      </c>
      <c r="O767">
        <v>95</v>
      </c>
      <c r="P767">
        <v>39753299965</v>
      </c>
      <c r="Q767" t="s">
        <v>21</v>
      </c>
      <c r="R767" t="s">
        <v>22</v>
      </c>
    </row>
    <row r="768" spans="1:18" hidden="1" x14ac:dyDescent="0.25">
      <c r="A768">
        <v>767</v>
      </c>
      <c r="B768" t="s">
        <v>55</v>
      </c>
      <c r="C768" t="s">
        <v>379</v>
      </c>
      <c r="D768">
        <v>61</v>
      </c>
      <c r="E768" t="str">
        <f t="shared" si="15"/>
        <v>Senior Adult</v>
      </c>
      <c r="F768" t="s">
        <v>31</v>
      </c>
      <c r="G768" s="1">
        <v>45041</v>
      </c>
      <c r="H768" s="1">
        <v>45273</v>
      </c>
      <c r="I768" s="2">
        <f t="shared" si="18"/>
        <v>-232</v>
      </c>
      <c r="J768" t="s">
        <v>18</v>
      </c>
      <c r="K768">
        <v>432471</v>
      </c>
      <c r="L768" t="s">
        <v>19</v>
      </c>
      <c r="M768" t="s">
        <v>82</v>
      </c>
      <c r="N768">
        <v>177</v>
      </c>
      <c r="O768">
        <v>111</v>
      </c>
      <c r="P768">
        <v>34830570890</v>
      </c>
      <c r="Q768" t="s">
        <v>48</v>
      </c>
      <c r="R768" t="s">
        <v>28</v>
      </c>
    </row>
    <row r="769" spans="1:18" hidden="1" x14ac:dyDescent="0.25">
      <c r="A769">
        <v>768</v>
      </c>
      <c r="B769" t="s">
        <v>86</v>
      </c>
      <c r="C769" t="s">
        <v>125</v>
      </c>
      <c r="D769">
        <v>27</v>
      </c>
      <c r="E769" t="str">
        <f t="shared" si="15"/>
        <v>Young Adult</v>
      </c>
      <c r="F769" t="s">
        <v>31</v>
      </c>
      <c r="G769" s="1">
        <v>45007</v>
      </c>
      <c r="H769" s="1">
        <v>45261</v>
      </c>
      <c r="I769" s="2">
        <f t="shared" si="18"/>
        <v>-254</v>
      </c>
      <c r="J769" t="s">
        <v>18</v>
      </c>
      <c r="K769">
        <v>286730</v>
      </c>
      <c r="L769" t="s">
        <v>26</v>
      </c>
      <c r="M769" t="s">
        <v>45</v>
      </c>
      <c r="N769">
        <v>194</v>
      </c>
      <c r="O769">
        <v>94</v>
      </c>
      <c r="P769">
        <v>35137153265</v>
      </c>
      <c r="Q769" t="s">
        <v>34</v>
      </c>
      <c r="R769" t="s">
        <v>38</v>
      </c>
    </row>
    <row r="770" spans="1:18" x14ac:dyDescent="0.25">
      <c r="A770">
        <v>769</v>
      </c>
      <c r="B770" t="s">
        <v>23</v>
      </c>
      <c r="C770" t="s">
        <v>377</v>
      </c>
      <c r="D770">
        <v>23</v>
      </c>
      <c r="E770" t="str">
        <f t="shared" ref="E770:E833" si="19">IF(D770&lt;=12,"Child",IF(D770&lt;=18,"Teenager",IF(D770&lt;=30,"Young Adult",IF(D770&lt;=45,"Middle-Aged Adults",IF(D770&gt;45,"Senior Adult")))))</f>
        <v>Young Adult</v>
      </c>
      <c r="F770" t="s">
        <v>17</v>
      </c>
      <c r="G770" s="1">
        <v>45122</v>
      </c>
      <c r="H770" s="1">
        <v>45241</v>
      </c>
      <c r="I770" s="6">
        <f t="shared" si="18"/>
        <v>-119</v>
      </c>
      <c r="J770" t="s">
        <v>44</v>
      </c>
      <c r="K770">
        <v>379995</v>
      </c>
      <c r="L770" t="s">
        <v>26</v>
      </c>
      <c r="M770" t="s">
        <v>62</v>
      </c>
      <c r="N770">
        <v>180</v>
      </c>
      <c r="O770">
        <v>65</v>
      </c>
      <c r="P770">
        <v>39700389381</v>
      </c>
      <c r="Q770" t="s">
        <v>68</v>
      </c>
      <c r="R770" t="s">
        <v>41</v>
      </c>
    </row>
    <row r="771" spans="1:18" hidden="1" x14ac:dyDescent="0.25">
      <c r="A771">
        <v>770</v>
      </c>
      <c r="B771" t="s">
        <v>88</v>
      </c>
      <c r="C771" t="s">
        <v>478</v>
      </c>
      <c r="D771">
        <v>100</v>
      </c>
      <c r="E771" t="str">
        <f t="shared" si="19"/>
        <v>Senior Adult</v>
      </c>
      <c r="F771" t="s">
        <v>31</v>
      </c>
      <c r="G771" s="1">
        <v>45197</v>
      </c>
      <c r="H771" s="1">
        <v>45213</v>
      </c>
      <c r="I771" s="2">
        <f t="shared" si="18"/>
        <v>-16</v>
      </c>
      <c r="J771" t="s">
        <v>32</v>
      </c>
      <c r="K771">
        <v>102545</v>
      </c>
      <c r="L771" t="s">
        <v>19</v>
      </c>
      <c r="M771" t="s">
        <v>37</v>
      </c>
      <c r="N771">
        <v>178</v>
      </c>
      <c r="O771">
        <v>110</v>
      </c>
      <c r="P771">
        <v>34220350325</v>
      </c>
      <c r="Q771" t="s">
        <v>27</v>
      </c>
      <c r="R771" t="s">
        <v>28</v>
      </c>
    </row>
    <row r="772" spans="1:18" hidden="1" x14ac:dyDescent="0.25">
      <c r="A772">
        <v>771</v>
      </c>
      <c r="B772" t="s">
        <v>60</v>
      </c>
      <c r="C772" t="s">
        <v>303</v>
      </c>
      <c r="D772">
        <v>47</v>
      </c>
      <c r="E772" t="str">
        <f t="shared" si="19"/>
        <v>Senior Adult</v>
      </c>
      <c r="F772" t="s">
        <v>17</v>
      </c>
      <c r="G772" s="1">
        <v>44973</v>
      </c>
      <c r="H772" s="1">
        <v>44987</v>
      </c>
      <c r="I772" s="2">
        <f t="shared" si="18"/>
        <v>-14</v>
      </c>
      <c r="J772" t="s">
        <v>44</v>
      </c>
      <c r="K772">
        <v>112445</v>
      </c>
      <c r="L772" t="s">
        <v>19</v>
      </c>
      <c r="M772" t="s">
        <v>62</v>
      </c>
      <c r="N772">
        <v>165</v>
      </c>
      <c r="O772">
        <v>108</v>
      </c>
      <c r="P772">
        <v>36594563342</v>
      </c>
      <c r="Q772" t="s">
        <v>21</v>
      </c>
      <c r="R772" t="s">
        <v>22</v>
      </c>
    </row>
    <row r="773" spans="1:18" hidden="1" x14ac:dyDescent="0.25">
      <c r="A773">
        <v>772</v>
      </c>
      <c r="B773" t="s">
        <v>53</v>
      </c>
      <c r="C773" t="s">
        <v>94</v>
      </c>
      <c r="D773">
        <v>8</v>
      </c>
      <c r="E773" t="str">
        <f t="shared" si="19"/>
        <v>Child</v>
      </c>
      <c r="F773" t="s">
        <v>31</v>
      </c>
      <c r="G773" s="1">
        <v>45017</v>
      </c>
      <c r="H773" s="1">
        <v>45039</v>
      </c>
      <c r="I773" s="2">
        <f t="shared" si="18"/>
        <v>-22</v>
      </c>
      <c r="J773" t="s">
        <v>44</v>
      </c>
      <c r="K773">
        <v>479333</v>
      </c>
      <c r="L773" t="s">
        <v>26</v>
      </c>
      <c r="M773" t="s">
        <v>20</v>
      </c>
      <c r="N773">
        <v>189</v>
      </c>
      <c r="O773">
        <v>65</v>
      </c>
      <c r="P773">
        <v>36123817167</v>
      </c>
      <c r="Q773" t="s">
        <v>21</v>
      </c>
      <c r="R773" t="s">
        <v>22</v>
      </c>
    </row>
    <row r="774" spans="1:18" x14ac:dyDescent="0.25">
      <c r="A774">
        <v>773</v>
      </c>
      <c r="B774" t="s">
        <v>71</v>
      </c>
      <c r="C774" t="s">
        <v>505</v>
      </c>
      <c r="D774">
        <v>17</v>
      </c>
      <c r="E774" t="str">
        <f t="shared" si="19"/>
        <v>Teenager</v>
      </c>
      <c r="F774" t="s">
        <v>31</v>
      </c>
      <c r="G774" s="1">
        <v>45171</v>
      </c>
      <c r="H774" s="1">
        <v>45217</v>
      </c>
      <c r="I774" s="6">
        <f t="shared" si="18"/>
        <v>-46</v>
      </c>
      <c r="J774" t="s">
        <v>18</v>
      </c>
      <c r="K774">
        <v>35936</v>
      </c>
      <c r="L774" t="s">
        <v>19</v>
      </c>
      <c r="M774" t="s">
        <v>20</v>
      </c>
      <c r="N774">
        <v>144</v>
      </c>
      <c r="O774">
        <v>84</v>
      </c>
      <c r="P774">
        <v>38910377814</v>
      </c>
      <c r="Q774" t="s">
        <v>68</v>
      </c>
      <c r="R774" t="s">
        <v>41</v>
      </c>
    </row>
    <row r="775" spans="1:18" hidden="1" x14ac:dyDescent="0.25">
      <c r="A775">
        <v>774</v>
      </c>
      <c r="B775" t="s">
        <v>78</v>
      </c>
      <c r="C775" t="s">
        <v>467</v>
      </c>
      <c r="D775">
        <v>53</v>
      </c>
      <c r="E775" t="str">
        <f t="shared" si="19"/>
        <v>Senior Adult</v>
      </c>
      <c r="F775" t="s">
        <v>31</v>
      </c>
      <c r="G775" s="1">
        <v>45112</v>
      </c>
      <c r="H775" s="1">
        <v>45162</v>
      </c>
      <c r="I775" s="2">
        <f>_xlfn.DAYS(H775,G775)</f>
        <v>50</v>
      </c>
      <c r="J775" t="s">
        <v>32</v>
      </c>
      <c r="K775">
        <v>198446</v>
      </c>
      <c r="L775" t="s">
        <v>19</v>
      </c>
      <c r="M775" t="s">
        <v>33</v>
      </c>
      <c r="N775">
        <v>152</v>
      </c>
      <c r="O775">
        <v>47</v>
      </c>
      <c r="P775">
        <v>38725586237</v>
      </c>
      <c r="Q775" t="s">
        <v>34</v>
      </c>
      <c r="R775" t="s">
        <v>38</v>
      </c>
    </row>
    <row r="776" spans="1:18" hidden="1" x14ac:dyDescent="0.25">
      <c r="A776">
        <v>775</v>
      </c>
      <c r="B776" t="s">
        <v>71</v>
      </c>
      <c r="C776" t="s">
        <v>153</v>
      </c>
      <c r="D776">
        <v>94</v>
      </c>
      <c r="E776" t="str">
        <f t="shared" si="19"/>
        <v>Senior Adult</v>
      </c>
      <c r="F776" t="s">
        <v>31</v>
      </c>
      <c r="G776" s="1">
        <v>45178</v>
      </c>
      <c r="H776" s="1">
        <v>45200</v>
      </c>
      <c r="I776" s="2">
        <f>_xlfn.DAYS(H776,G776)</f>
        <v>22</v>
      </c>
      <c r="J776" t="s">
        <v>25</v>
      </c>
      <c r="K776">
        <v>453338</v>
      </c>
      <c r="L776" t="s">
        <v>19</v>
      </c>
      <c r="M776" t="s">
        <v>20</v>
      </c>
      <c r="N776">
        <v>170</v>
      </c>
      <c r="O776">
        <v>87</v>
      </c>
      <c r="P776">
        <v>34091075614</v>
      </c>
      <c r="Q776" t="s">
        <v>21</v>
      </c>
      <c r="R776" t="s">
        <v>22</v>
      </c>
    </row>
    <row r="777" spans="1:18" x14ac:dyDescent="0.25">
      <c r="A777">
        <v>776</v>
      </c>
      <c r="B777" t="s">
        <v>23</v>
      </c>
      <c r="C777" t="s">
        <v>506</v>
      </c>
      <c r="D777">
        <v>100</v>
      </c>
      <c r="E777" t="str">
        <f t="shared" si="19"/>
        <v>Senior Adult</v>
      </c>
      <c r="F777" t="s">
        <v>17</v>
      </c>
      <c r="G777" s="1">
        <v>44947</v>
      </c>
      <c r="H777" s="1">
        <v>45201</v>
      </c>
      <c r="I777" s="6">
        <f>_xlfn.DAYS(G777,H777)</f>
        <v>-254</v>
      </c>
      <c r="J777" t="s">
        <v>25</v>
      </c>
      <c r="K777">
        <v>445386</v>
      </c>
      <c r="L777" t="s">
        <v>19</v>
      </c>
      <c r="M777" t="s">
        <v>59</v>
      </c>
      <c r="N777">
        <v>172</v>
      </c>
      <c r="O777">
        <v>99</v>
      </c>
      <c r="P777">
        <v>32559082193</v>
      </c>
      <c r="Q777" t="s">
        <v>68</v>
      </c>
      <c r="R777" t="s">
        <v>41</v>
      </c>
    </row>
    <row r="778" spans="1:18" hidden="1" x14ac:dyDescent="0.25">
      <c r="A778">
        <v>777</v>
      </c>
      <c r="B778" t="s">
        <v>64</v>
      </c>
      <c r="C778" t="s">
        <v>502</v>
      </c>
      <c r="D778">
        <v>84</v>
      </c>
      <c r="E778" t="str">
        <f t="shared" si="19"/>
        <v>Senior Adult</v>
      </c>
      <c r="F778" t="s">
        <v>31</v>
      </c>
      <c r="G778" s="1">
        <v>45174</v>
      </c>
      <c r="H778" s="1">
        <v>45262</v>
      </c>
      <c r="I778" s="2">
        <f>_xlfn.DAYS(H778,G778)</f>
        <v>88</v>
      </c>
      <c r="J778" t="s">
        <v>32</v>
      </c>
      <c r="K778">
        <v>254519</v>
      </c>
      <c r="L778" t="s">
        <v>26</v>
      </c>
      <c r="M778" t="s">
        <v>20</v>
      </c>
      <c r="N778">
        <v>165</v>
      </c>
      <c r="O778">
        <v>71</v>
      </c>
      <c r="P778">
        <v>33554440821</v>
      </c>
      <c r="Q778" t="s">
        <v>57</v>
      </c>
      <c r="R778" t="s">
        <v>28</v>
      </c>
    </row>
    <row r="779" spans="1:18" hidden="1" x14ac:dyDescent="0.25">
      <c r="A779">
        <v>778</v>
      </c>
      <c r="B779" t="s">
        <v>23</v>
      </c>
      <c r="C779" t="s">
        <v>203</v>
      </c>
      <c r="D779">
        <v>90</v>
      </c>
      <c r="E779" t="str">
        <f t="shared" si="19"/>
        <v>Senior Adult</v>
      </c>
      <c r="F779" t="s">
        <v>31</v>
      </c>
      <c r="G779" s="1">
        <v>45044</v>
      </c>
      <c r="H779" s="1">
        <v>45251</v>
      </c>
      <c r="I779" s="2">
        <f>_xlfn.DAYS(G779,H779)</f>
        <v>-207</v>
      </c>
      <c r="J779" t="s">
        <v>18</v>
      </c>
      <c r="K779">
        <v>177924</v>
      </c>
      <c r="L779" t="s">
        <v>26</v>
      </c>
      <c r="M779" t="s">
        <v>20</v>
      </c>
      <c r="N779">
        <v>157</v>
      </c>
      <c r="O779">
        <v>72</v>
      </c>
      <c r="P779">
        <v>36186675132</v>
      </c>
      <c r="Q779" t="s">
        <v>21</v>
      </c>
      <c r="R779" t="s">
        <v>22</v>
      </c>
    </row>
    <row r="780" spans="1:18" hidden="1" x14ac:dyDescent="0.25">
      <c r="A780">
        <v>779</v>
      </c>
      <c r="B780" t="s">
        <v>50</v>
      </c>
      <c r="C780" t="s">
        <v>288</v>
      </c>
      <c r="D780">
        <v>12</v>
      </c>
      <c r="E780" t="str">
        <f t="shared" si="19"/>
        <v>Child</v>
      </c>
      <c r="F780" t="s">
        <v>17</v>
      </c>
      <c r="G780" s="1">
        <v>44933</v>
      </c>
      <c r="H780" s="1">
        <v>45080</v>
      </c>
      <c r="I780" s="2">
        <f t="shared" ref="I780:I786" si="20">_xlfn.DAYS(H780,G780)</f>
        <v>147</v>
      </c>
      <c r="J780" t="s">
        <v>18</v>
      </c>
      <c r="K780">
        <v>385244</v>
      </c>
      <c r="L780" t="s">
        <v>26</v>
      </c>
      <c r="M780" t="s">
        <v>37</v>
      </c>
      <c r="N780">
        <v>159</v>
      </c>
      <c r="O780">
        <v>101</v>
      </c>
      <c r="P780">
        <v>36053707661</v>
      </c>
      <c r="Q780" t="s">
        <v>21</v>
      </c>
      <c r="R780" t="s">
        <v>22</v>
      </c>
    </row>
    <row r="781" spans="1:18" hidden="1" x14ac:dyDescent="0.25">
      <c r="A781">
        <v>780</v>
      </c>
      <c r="B781" t="s">
        <v>88</v>
      </c>
      <c r="C781" t="s">
        <v>447</v>
      </c>
      <c r="D781">
        <v>47</v>
      </c>
      <c r="E781" t="str">
        <f t="shared" si="19"/>
        <v>Senior Adult</v>
      </c>
      <c r="F781" t="s">
        <v>17</v>
      </c>
      <c r="G781" s="1">
        <v>45171</v>
      </c>
      <c r="H781" s="1">
        <v>45186</v>
      </c>
      <c r="I781" s="2">
        <f t="shared" si="20"/>
        <v>15</v>
      </c>
      <c r="J781" t="s">
        <v>47</v>
      </c>
      <c r="K781">
        <v>175613</v>
      </c>
      <c r="L781" t="s">
        <v>26</v>
      </c>
      <c r="M781" t="s">
        <v>37</v>
      </c>
      <c r="N781">
        <v>195</v>
      </c>
      <c r="O781">
        <v>93</v>
      </c>
      <c r="P781">
        <v>35178698931</v>
      </c>
      <c r="Q781" t="s">
        <v>21</v>
      </c>
      <c r="R781" t="s">
        <v>28</v>
      </c>
    </row>
    <row r="782" spans="1:18" hidden="1" x14ac:dyDescent="0.25">
      <c r="A782">
        <v>781</v>
      </c>
      <c r="B782" t="s">
        <v>55</v>
      </c>
      <c r="C782" t="s">
        <v>228</v>
      </c>
      <c r="D782">
        <v>85</v>
      </c>
      <c r="E782" t="str">
        <f t="shared" si="19"/>
        <v>Senior Adult</v>
      </c>
      <c r="F782" t="s">
        <v>31</v>
      </c>
      <c r="G782" s="1">
        <v>45223</v>
      </c>
      <c r="H782" s="1">
        <v>45272</v>
      </c>
      <c r="I782" s="2">
        <f t="shared" si="20"/>
        <v>49</v>
      </c>
      <c r="J782" t="s">
        <v>47</v>
      </c>
      <c r="K782">
        <v>211511</v>
      </c>
      <c r="L782" t="s">
        <v>26</v>
      </c>
      <c r="M782" t="s">
        <v>40</v>
      </c>
      <c r="N782">
        <v>163</v>
      </c>
      <c r="O782">
        <v>59</v>
      </c>
      <c r="P782">
        <v>38059020826</v>
      </c>
      <c r="Q782" t="s">
        <v>21</v>
      </c>
      <c r="R782" t="s">
        <v>22</v>
      </c>
    </row>
    <row r="783" spans="1:18" hidden="1" x14ac:dyDescent="0.25">
      <c r="A783">
        <v>782</v>
      </c>
      <c r="B783" t="s">
        <v>71</v>
      </c>
      <c r="C783" t="s">
        <v>355</v>
      </c>
      <c r="D783">
        <v>82</v>
      </c>
      <c r="E783" t="str">
        <f t="shared" si="19"/>
        <v>Senior Adult</v>
      </c>
      <c r="F783" t="s">
        <v>17</v>
      </c>
      <c r="G783" s="1">
        <v>44997</v>
      </c>
      <c r="H783" s="1">
        <v>45174</v>
      </c>
      <c r="I783" s="2">
        <f t="shared" si="20"/>
        <v>177</v>
      </c>
      <c r="J783" t="s">
        <v>32</v>
      </c>
      <c r="K783">
        <v>358331</v>
      </c>
      <c r="L783" t="s">
        <v>19</v>
      </c>
      <c r="M783" t="s">
        <v>40</v>
      </c>
      <c r="N783">
        <v>158</v>
      </c>
      <c r="O783">
        <v>76</v>
      </c>
      <c r="P783">
        <v>35573890367</v>
      </c>
      <c r="Q783" t="s">
        <v>21</v>
      </c>
      <c r="R783" t="s">
        <v>22</v>
      </c>
    </row>
    <row r="784" spans="1:18" hidden="1" x14ac:dyDescent="0.25">
      <c r="A784">
        <v>783</v>
      </c>
      <c r="B784" t="s">
        <v>64</v>
      </c>
      <c r="C784" t="s">
        <v>289</v>
      </c>
      <c r="D784">
        <v>53</v>
      </c>
      <c r="E784" t="str">
        <f t="shared" si="19"/>
        <v>Senior Adult</v>
      </c>
      <c r="F784" t="s">
        <v>31</v>
      </c>
      <c r="G784" s="1">
        <v>44973</v>
      </c>
      <c r="H784" s="1">
        <v>45257</v>
      </c>
      <c r="I784" s="2">
        <f t="shared" si="20"/>
        <v>284</v>
      </c>
      <c r="J784" t="s">
        <v>47</v>
      </c>
      <c r="K784">
        <v>400849</v>
      </c>
      <c r="L784" t="s">
        <v>19</v>
      </c>
      <c r="M784" t="s">
        <v>45</v>
      </c>
      <c r="N784">
        <v>160</v>
      </c>
      <c r="O784">
        <v>91</v>
      </c>
      <c r="P784">
        <v>36738638394</v>
      </c>
      <c r="Q784" t="s">
        <v>34</v>
      </c>
      <c r="R784" t="s">
        <v>38</v>
      </c>
    </row>
    <row r="785" spans="1:18" x14ac:dyDescent="0.25">
      <c r="A785">
        <v>784</v>
      </c>
      <c r="B785" t="s">
        <v>55</v>
      </c>
      <c r="C785" t="s">
        <v>507</v>
      </c>
      <c r="D785">
        <v>55</v>
      </c>
      <c r="E785" t="str">
        <f t="shared" si="19"/>
        <v>Senior Adult</v>
      </c>
      <c r="F785" t="s">
        <v>31</v>
      </c>
      <c r="G785" s="1">
        <v>45030</v>
      </c>
      <c r="H785" s="1">
        <v>45275</v>
      </c>
      <c r="I785" s="6">
        <f t="shared" si="20"/>
        <v>245</v>
      </c>
      <c r="J785" t="s">
        <v>25</v>
      </c>
      <c r="K785">
        <v>332720</v>
      </c>
      <c r="L785" t="s">
        <v>26</v>
      </c>
      <c r="M785" t="s">
        <v>40</v>
      </c>
      <c r="N785">
        <v>140</v>
      </c>
      <c r="O785">
        <v>48</v>
      </c>
      <c r="P785">
        <v>36607812219</v>
      </c>
      <c r="Q785" t="s">
        <v>68</v>
      </c>
      <c r="R785" t="s">
        <v>41</v>
      </c>
    </row>
    <row r="786" spans="1:18" hidden="1" x14ac:dyDescent="0.25">
      <c r="A786">
        <v>785</v>
      </c>
      <c r="B786" t="s">
        <v>88</v>
      </c>
      <c r="C786" t="s">
        <v>428</v>
      </c>
      <c r="D786">
        <v>19</v>
      </c>
      <c r="E786" t="str">
        <f t="shared" si="19"/>
        <v>Young Adult</v>
      </c>
      <c r="F786" t="s">
        <v>31</v>
      </c>
      <c r="G786" s="1">
        <v>45049</v>
      </c>
      <c r="H786" s="1">
        <v>45049</v>
      </c>
      <c r="I786" s="2">
        <f t="shared" si="20"/>
        <v>0</v>
      </c>
      <c r="J786" t="s">
        <v>36</v>
      </c>
      <c r="K786">
        <v>392051</v>
      </c>
      <c r="L786" t="s">
        <v>26</v>
      </c>
      <c r="M786" t="s">
        <v>37</v>
      </c>
      <c r="N786">
        <v>173</v>
      </c>
      <c r="O786">
        <v>80</v>
      </c>
      <c r="P786">
        <v>33101959113</v>
      </c>
      <c r="Q786" t="s">
        <v>57</v>
      </c>
      <c r="R786" t="s">
        <v>28</v>
      </c>
    </row>
    <row r="787" spans="1:18" hidden="1" x14ac:dyDescent="0.25">
      <c r="A787">
        <v>786</v>
      </c>
      <c r="B787" t="s">
        <v>64</v>
      </c>
      <c r="C787" t="s">
        <v>383</v>
      </c>
      <c r="D787">
        <v>65</v>
      </c>
      <c r="E787" t="str">
        <f t="shared" si="19"/>
        <v>Senior Adult</v>
      </c>
      <c r="F787" t="s">
        <v>31</v>
      </c>
      <c r="G787" s="1">
        <v>44932</v>
      </c>
      <c r="H787" s="1">
        <v>45277</v>
      </c>
      <c r="I787" s="2">
        <f>_xlfn.DAYS(G787,H787)</f>
        <v>-345</v>
      </c>
      <c r="J787" t="s">
        <v>36</v>
      </c>
      <c r="K787">
        <v>351869</v>
      </c>
      <c r="L787" t="s">
        <v>19</v>
      </c>
      <c r="M787" t="s">
        <v>59</v>
      </c>
      <c r="N787">
        <v>154</v>
      </c>
      <c r="O787">
        <v>90</v>
      </c>
      <c r="P787">
        <v>32605738177</v>
      </c>
      <c r="Q787" t="s">
        <v>21</v>
      </c>
      <c r="R787" t="s">
        <v>22</v>
      </c>
    </row>
    <row r="788" spans="1:18" hidden="1" x14ac:dyDescent="0.25">
      <c r="A788">
        <v>787</v>
      </c>
      <c r="B788" t="s">
        <v>55</v>
      </c>
      <c r="C788" t="s">
        <v>190</v>
      </c>
      <c r="D788">
        <v>46</v>
      </c>
      <c r="E788" t="str">
        <f t="shared" si="19"/>
        <v>Senior Adult</v>
      </c>
      <c r="F788" t="s">
        <v>31</v>
      </c>
      <c r="G788" s="1">
        <v>45158</v>
      </c>
      <c r="H788" s="1">
        <v>45208</v>
      </c>
      <c r="I788" s="2">
        <f>_xlfn.DAYS(H788,G788)</f>
        <v>50</v>
      </c>
      <c r="J788" t="s">
        <v>47</v>
      </c>
      <c r="K788">
        <v>439833</v>
      </c>
      <c r="L788" t="s">
        <v>19</v>
      </c>
      <c r="M788" t="s">
        <v>33</v>
      </c>
      <c r="N788">
        <v>200</v>
      </c>
      <c r="O788">
        <v>87</v>
      </c>
      <c r="P788">
        <v>32860376342</v>
      </c>
      <c r="Q788" t="s">
        <v>21</v>
      </c>
      <c r="R788" t="s">
        <v>22</v>
      </c>
    </row>
    <row r="789" spans="1:18" hidden="1" x14ac:dyDescent="0.25">
      <c r="A789">
        <v>788</v>
      </c>
      <c r="B789" t="s">
        <v>64</v>
      </c>
      <c r="C789" t="s">
        <v>151</v>
      </c>
      <c r="D789">
        <v>37</v>
      </c>
      <c r="E789" t="str">
        <f t="shared" si="19"/>
        <v>Middle-Aged Adults</v>
      </c>
      <c r="F789" t="s">
        <v>17</v>
      </c>
      <c r="G789" s="1">
        <v>45006</v>
      </c>
      <c r="H789" s="1">
        <v>45206</v>
      </c>
      <c r="I789" s="2">
        <f t="shared" ref="I789:I794" si="21">_xlfn.DAYS(G789,H789)</f>
        <v>-200</v>
      </c>
      <c r="J789" t="s">
        <v>36</v>
      </c>
      <c r="K789">
        <v>339229</v>
      </c>
      <c r="L789" t="s">
        <v>19</v>
      </c>
      <c r="M789" t="s">
        <v>82</v>
      </c>
      <c r="N789">
        <v>172</v>
      </c>
      <c r="O789">
        <v>106</v>
      </c>
      <c r="P789">
        <v>31253287516</v>
      </c>
      <c r="Q789" t="s">
        <v>34</v>
      </c>
      <c r="R789" t="s">
        <v>38</v>
      </c>
    </row>
    <row r="790" spans="1:18" x14ac:dyDescent="0.25">
      <c r="A790">
        <v>789</v>
      </c>
      <c r="B790" t="s">
        <v>53</v>
      </c>
      <c r="C790" t="s">
        <v>229</v>
      </c>
      <c r="D790">
        <v>4</v>
      </c>
      <c r="E790" t="str">
        <f t="shared" si="19"/>
        <v>Child</v>
      </c>
      <c r="F790" t="s">
        <v>17</v>
      </c>
      <c r="G790" s="1">
        <v>45068</v>
      </c>
      <c r="H790" s="1">
        <v>45122</v>
      </c>
      <c r="I790" s="6">
        <f t="shared" si="21"/>
        <v>-54</v>
      </c>
      <c r="J790" t="s">
        <v>47</v>
      </c>
      <c r="K790">
        <v>271707</v>
      </c>
      <c r="L790" t="s">
        <v>19</v>
      </c>
      <c r="M790" t="s">
        <v>62</v>
      </c>
      <c r="N790">
        <v>157</v>
      </c>
      <c r="O790">
        <v>55</v>
      </c>
      <c r="P790">
        <v>39869027175</v>
      </c>
      <c r="Q790" t="s">
        <v>68</v>
      </c>
      <c r="R790" t="s">
        <v>41</v>
      </c>
    </row>
    <row r="791" spans="1:18" hidden="1" x14ac:dyDescent="0.25">
      <c r="A791">
        <v>790</v>
      </c>
      <c r="B791" t="s">
        <v>69</v>
      </c>
      <c r="C791" t="s">
        <v>297</v>
      </c>
      <c r="D791">
        <v>51</v>
      </c>
      <c r="E791" t="str">
        <f t="shared" si="19"/>
        <v>Senior Adult</v>
      </c>
      <c r="F791" t="s">
        <v>31</v>
      </c>
      <c r="G791" s="1">
        <v>45069</v>
      </c>
      <c r="H791" s="1">
        <v>45183</v>
      </c>
      <c r="I791" s="2">
        <f t="shared" si="21"/>
        <v>-114</v>
      </c>
      <c r="J791" t="s">
        <v>44</v>
      </c>
      <c r="K791">
        <v>424010</v>
      </c>
      <c r="L791" t="s">
        <v>19</v>
      </c>
      <c r="M791" t="s">
        <v>33</v>
      </c>
      <c r="N791">
        <v>162</v>
      </c>
      <c r="O791">
        <v>73</v>
      </c>
      <c r="P791">
        <v>38149782792</v>
      </c>
      <c r="Q791" t="s">
        <v>34</v>
      </c>
      <c r="R791" t="s">
        <v>38</v>
      </c>
    </row>
    <row r="792" spans="1:18" hidden="1" x14ac:dyDescent="0.25">
      <c r="A792">
        <v>791</v>
      </c>
      <c r="B792" t="s">
        <v>69</v>
      </c>
      <c r="C792" t="s">
        <v>463</v>
      </c>
      <c r="D792">
        <v>92</v>
      </c>
      <c r="E792" t="str">
        <f t="shared" si="19"/>
        <v>Senior Adult</v>
      </c>
      <c r="F792" t="s">
        <v>31</v>
      </c>
      <c r="G792" s="1">
        <v>45130</v>
      </c>
      <c r="H792" s="1">
        <v>45185</v>
      </c>
      <c r="I792" s="2">
        <f t="shared" si="21"/>
        <v>-55</v>
      </c>
      <c r="J792" t="s">
        <v>47</v>
      </c>
      <c r="K792">
        <v>401041</v>
      </c>
      <c r="L792" t="s">
        <v>26</v>
      </c>
      <c r="M792" t="s">
        <v>20</v>
      </c>
      <c r="N792">
        <v>180</v>
      </c>
      <c r="O792">
        <v>79</v>
      </c>
      <c r="P792">
        <v>34456378146</v>
      </c>
      <c r="Q792" t="s">
        <v>27</v>
      </c>
      <c r="R792" t="s">
        <v>28</v>
      </c>
    </row>
    <row r="793" spans="1:18" hidden="1" x14ac:dyDescent="0.25">
      <c r="A793">
        <v>792</v>
      </c>
      <c r="B793" t="s">
        <v>86</v>
      </c>
      <c r="C793" t="s">
        <v>114</v>
      </c>
      <c r="D793">
        <v>33</v>
      </c>
      <c r="E793" t="str">
        <f t="shared" si="19"/>
        <v>Middle-Aged Adults</v>
      </c>
      <c r="F793" t="s">
        <v>17</v>
      </c>
      <c r="G793" s="1">
        <v>45041</v>
      </c>
      <c r="H793" s="1">
        <v>45080</v>
      </c>
      <c r="I793" s="2">
        <f t="shared" si="21"/>
        <v>-39</v>
      </c>
      <c r="J793" t="s">
        <v>32</v>
      </c>
      <c r="K793">
        <v>35193</v>
      </c>
      <c r="L793" t="s">
        <v>19</v>
      </c>
      <c r="M793" t="s">
        <v>62</v>
      </c>
      <c r="N793">
        <v>190</v>
      </c>
      <c r="O793">
        <v>48</v>
      </c>
      <c r="P793">
        <v>36881431845</v>
      </c>
      <c r="Q793" t="s">
        <v>21</v>
      </c>
      <c r="R793" t="s">
        <v>22</v>
      </c>
    </row>
    <row r="794" spans="1:18" hidden="1" x14ac:dyDescent="0.25">
      <c r="A794">
        <v>793</v>
      </c>
      <c r="B794" t="s">
        <v>78</v>
      </c>
      <c r="C794" t="s">
        <v>508</v>
      </c>
      <c r="D794">
        <v>82</v>
      </c>
      <c r="E794" t="str">
        <f t="shared" si="19"/>
        <v>Senior Adult</v>
      </c>
      <c r="F794" t="s">
        <v>31</v>
      </c>
      <c r="G794" s="1">
        <v>45010</v>
      </c>
      <c r="H794" s="1">
        <v>45189</v>
      </c>
      <c r="I794" s="2">
        <f t="shared" si="21"/>
        <v>-179</v>
      </c>
      <c r="J794" t="s">
        <v>47</v>
      </c>
      <c r="K794">
        <v>384065</v>
      </c>
      <c r="L794" t="s">
        <v>19</v>
      </c>
      <c r="M794" t="s">
        <v>37</v>
      </c>
      <c r="N794">
        <v>153</v>
      </c>
      <c r="O794">
        <v>86</v>
      </c>
      <c r="P794">
        <v>31107979787</v>
      </c>
      <c r="Q794" t="s">
        <v>21</v>
      </c>
      <c r="R794" t="s">
        <v>22</v>
      </c>
    </row>
    <row r="795" spans="1:18" x14ac:dyDescent="0.25">
      <c r="A795">
        <v>794</v>
      </c>
      <c r="B795" t="s">
        <v>88</v>
      </c>
      <c r="C795" t="s">
        <v>399</v>
      </c>
      <c r="D795">
        <v>42</v>
      </c>
      <c r="E795" t="str">
        <f t="shared" si="19"/>
        <v>Middle-Aged Adults</v>
      </c>
      <c r="F795" t="s">
        <v>31</v>
      </c>
      <c r="G795" s="1">
        <v>44982</v>
      </c>
      <c r="H795" s="1">
        <v>45044</v>
      </c>
      <c r="I795" s="6">
        <f>_xlfn.DAYS(H795,G795)</f>
        <v>62</v>
      </c>
      <c r="J795" t="s">
        <v>25</v>
      </c>
      <c r="K795">
        <v>33961</v>
      </c>
      <c r="L795" t="s">
        <v>26</v>
      </c>
      <c r="M795" t="s">
        <v>45</v>
      </c>
      <c r="N795">
        <v>157</v>
      </c>
      <c r="O795">
        <v>115</v>
      </c>
      <c r="P795">
        <v>32673951539</v>
      </c>
      <c r="Q795" t="s">
        <v>68</v>
      </c>
      <c r="R795" t="s">
        <v>41</v>
      </c>
    </row>
    <row r="796" spans="1:18" x14ac:dyDescent="0.25">
      <c r="A796">
        <v>795</v>
      </c>
      <c r="B796" t="s">
        <v>42</v>
      </c>
      <c r="C796" t="s">
        <v>509</v>
      </c>
      <c r="D796">
        <v>46</v>
      </c>
      <c r="E796" t="str">
        <f t="shared" si="19"/>
        <v>Senior Adult</v>
      </c>
      <c r="F796" t="s">
        <v>31</v>
      </c>
      <c r="G796" s="1">
        <v>44991</v>
      </c>
      <c r="H796" s="1">
        <v>45212</v>
      </c>
      <c r="I796" s="6">
        <f>_xlfn.DAYS(H796,G796)</f>
        <v>221</v>
      </c>
      <c r="J796" t="s">
        <v>32</v>
      </c>
      <c r="K796">
        <v>433183</v>
      </c>
      <c r="L796" t="s">
        <v>26</v>
      </c>
      <c r="M796" t="s">
        <v>20</v>
      </c>
      <c r="N796">
        <v>143</v>
      </c>
      <c r="O796">
        <v>48</v>
      </c>
      <c r="P796">
        <v>31177761734</v>
      </c>
      <c r="Q796" t="s">
        <v>68</v>
      </c>
      <c r="R796" t="s">
        <v>41</v>
      </c>
    </row>
    <row r="797" spans="1:18" hidden="1" x14ac:dyDescent="0.25">
      <c r="A797">
        <v>796</v>
      </c>
      <c r="B797" t="s">
        <v>15</v>
      </c>
      <c r="C797" t="s">
        <v>297</v>
      </c>
      <c r="D797">
        <v>34</v>
      </c>
      <c r="E797" t="str">
        <f t="shared" si="19"/>
        <v>Middle-Aged Adults</v>
      </c>
      <c r="F797" t="s">
        <v>17</v>
      </c>
      <c r="G797" s="1">
        <v>45013</v>
      </c>
      <c r="H797" s="1">
        <v>45019</v>
      </c>
      <c r="I797" s="2">
        <f>_xlfn.DAYS(G797,H797)</f>
        <v>-6</v>
      </c>
      <c r="J797" t="s">
        <v>32</v>
      </c>
      <c r="K797">
        <v>324160</v>
      </c>
      <c r="L797" t="s">
        <v>19</v>
      </c>
      <c r="M797" t="s">
        <v>45</v>
      </c>
      <c r="N797">
        <v>162</v>
      </c>
      <c r="O797">
        <v>79</v>
      </c>
      <c r="P797">
        <v>37698867058</v>
      </c>
      <c r="Q797" t="s">
        <v>34</v>
      </c>
      <c r="R797" t="s">
        <v>38</v>
      </c>
    </row>
    <row r="798" spans="1:18" hidden="1" x14ac:dyDescent="0.25">
      <c r="A798">
        <v>797</v>
      </c>
      <c r="B798" t="s">
        <v>23</v>
      </c>
      <c r="C798" t="s">
        <v>214</v>
      </c>
      <c r="D798">
        <v>71</v>
      </c>
      <c r="E798" t="str">
        <f t="shared" si="19"/>
        <v>Senior Adult</v>
      </c>
      <c r="F798" t="s">
        <v>17</v>
      </c>
      <c r="G798" s="1">
        <v>44987</v>
      </c>
      <c r="H798" s="1">
        <v>45133</v>
      </c>
      <c r="I798" s="2">
        <f>_xlfn.DAYS(G798,H798)</f>
        <v>-146</v>
      </c>
      <c r="J798" t="s">
        <v>44</v>
      </c>
      <c r="K798">
        <v>51573</v>
      </c>
      <c r="L798" t="s">
        <v>19</v>
      </c>
      <c r="M798" t="s">
        <v>33</v>
      </c>
      <c r="N798">
        <v>196</v>
      </c>
      <c r="O798">
        <v>50</v>
      </c>
      <c r="P798">
        <v>33102012758</v>
      </c>
      <c r="Q798" t="s">
        <v>21</v>
      </c>
      <c r="R798" t="s">
        <v>22</v>
      </c>
    </row>
    <row r="799" spans="1:18" hidden="1" x14ac:dyDescent="0.25">
      <c r="A799">
        <v>798</v>
      </c>
      <c r="B799" t="s">
        <v>71</v>
      </c>
      <c r="C799" t="s">
        <v>510</v>
      </c>
      <c r="D799">
        <v>25</v>
      </c>
      <c r="E799" t="str">
        <f t="shared" si="19"/>
        <v>Young Adult</v>
      </c>
      <c r="F799" t="s">
        <v>31</v>
      </c>
      <c r="G799" s="1">
        <v>45096</v>
      </c>
      <c r="H799" s="1">
        <v>45102</v>
      </c>
      <c r="I799" s="2">
        <f>_xlfn.DAYS(G799,H799)</f>
        <v>-6</v>
      </c>
      <c r="J799" t="s">
        <v>36</v>
      </c>
      <c r="K799">
        <v>384140</v>
      </c>
      <c r="L799" t="s">
        <v>26</v>
      </c>
      <c r="M799" t="s">
        <v>37</v>
      </c>
      <c r="N799">
        <v>183</v>
      </c>
      <c r="O799">
        <v>119</v>
      </c>
      <c r="P799">
        <v>33262374916</v>
      </c>
      <c r="Q799" t="s">
        <v>34</v>
      </c>
      <c r="R799" t="s">
        <v>38</v>
      </c>
    </row>
    <row r="800" spans="1:18" hidden="1" x14ac:dyDescent="0.25">
      <c r="A800">
        <v>799</v>
      </c>
      <c r="B800" t="s">
        <v>78</v>
      </c>
      <c r="C800" t="s">
        <v>468</v>
      </c>
      <c r="D800">
        <v>29</v>
      </c>
      <c r="E800" t="str">
        <f t="shared" si="19"/>
        <v>Young Adult</v>
      </c>
      <c r="F800" t="s">
        <v>31</v>
      </c>
      <c r="G800" s="1">
        <v>45112</v>
      </c>
      <c r="H800" s="1">
        <v>45193</v>
      </c>
      <c r="I800" s="2">
        <f>_xlfn.DAYS(H800,G800)</f>
        <v>81</v>
      </c>
      <c r="J800" t="s">
        <v>47</v>
      </c>
      <c r="K800">
        <v>421087</v>
      </c>
      <c r="L800" t="s">
        <v>26</v>
      </c>
      <c r="M800" t="s">
        <v>62</v>
      </c>
      <c r="N800">
        <v>166</v>
      </c>
      <c r="O800">
        <v>87</v>
      </c>
      <c r="P800">
        <v>38011604894</v>
      </c>
      <c r="Q800" t="s">
        <v>34</v>
      </c>
      <c r="R800" t="s">
        <v>28</v>
      </c>
    </row>
    <row r="801" spans="1:18" x14ac:dyDescent="0.25">
      <c r="A801">
        <v>800</v>
      </c>
      <c r="B801" t="s">
        <v>60</v>
      </c>
      <c r="C801" t="s">
        <v>511</v>
      </c>
      <c r="D801">
        <v>23</v>
      </c>
      <c r="E801" t="str">
        <f t="shared" si="19"/>
        <v>Young Adult</v>
      </c>
      <c r="F801" t="s">
        <v>17</v>
      </c>
      <c r="G801" s="1">
        <v>45003</v>
      </c>
      <c r="H801" s="1">
        <v>45027</v>
      </c>
      <c r="I801" s="6">
        <f>_xlfn.DAYS(G801,H801)</f>
        <v>-24</v>
      </c>
      <c r="J801" t="s">
        <v>36</v>
      </c>
      <c r="K801">
        <v>239508</v>
      </c>
      <c r="L801" t="s">
        <v>26</v>
      </c>
      <c r="M801" t="s">
        <v>33</v>
      </c>
      <c r="N801">
        <v>161</v>
      </c>
      <c r="O801">
        <v>70</v>
      </c>
      <c r="P801">
        <v>38030639473</v>
      </c>
      <c r="Q801" t="s">
        <v>68</v>
      </c>
      <c r="R801" t="s">
        <v>41</v>
      </c>
    </row>
    <row r="802" spans="1:18" x14ac:dyDescent="0.25">
      <c r="A802">
        <v>801</v>
      </c>
      <c r="B802" t="s">
        <v>29</v>
      </c>
      <c r="C802" t="s">
        <v>508</v>
      </c>
      <c r="D802">
        <v>46</v>
      </c>
      <c r="E802" t="str">
        <f t="shared" si="19"/>
        <v>Senior Adult</v>
      </c>
      <c r="F802" t="s">
        <v>17</v>
      </c>
      <c r="G802" s="1">
        <v>45200</v>
      </c>
      <c r="H802" s="1">
        <v>45287</v>
      </c>
      <c r="I802" s="6">
        <f>_xlfn.DAYS(G802,H802)</f>
        <v>-87</v>
      </c>
      <c r="J802" t="s">
        <v>36</v>
      </c>
      <c r="K802">
        <v>204979</v>
      </c>
      <c r="L802" t="s">
        <v>26</v>
      </c>
      <c r="M802" t="s">
        <v>37</v>
      </c>
      <c r="N802">
        <v>173</v>
      </c>
      <c r="O802">
        <v>74</v>
      </c>
      <c r="P802">
        <v>38507948618</v>
      </c>
      <c r="Q802" t="s">
        <v>68</v>
      </c>
      <c r="R802" t="s">
        <v>41</v>
      </c>
    </row>
    <row r="803" spans="1:18" hidden="1" x14ac:dyDescent="0.25">
      <c r="A803">
        <v>802</v>
      </c>
      <c r="B803" t="s">
        <v>50</v>
      </c>
      <c r="C803" t="s">
        <v>509</v>
      </c>
      <c r="D803">
        <v>62</v>
      </c>
      <c r="E803" t="str">
        <f t="shared" si="19"/>
        <v>Senior Adult</v>
      </c>
      <c r="F803" t="s">
        <v>17</v>
      </c>
      <c r="G803" s="1">
        <v>44959</v>
      </c>
      <c r="H803" s="1">
        <v>44998</v>
      </c>
      <c r="I803" s="2">
        <f>_xlfn.DAYS(H803,G803)</f>
        <v>39</v>
      </c>
      <c r="J803" t="s">
        <v>25</v>
      </c>
      <c r="K803">
        <v>237578</v>
      </c>
      <c r="L803" t="s">
        <v>26</v>
      </c>
      <c r="M803" t="s">
        <v>33</v>
      </c>
      <c r="N803">
        <v>177</v>
      </c>
      <c r="O803">
        <v>96</v>
      </c>
      <c r="P803">
        <v>37335683958</v>
      </c>
      <c r="Q803" t="s">
        <v>57</v>
      </c>
      <c r="R803" t="s">
        <v>28</v>
      </c>
    </row>
    <row r="804" spans="1:18" hidden="1" x14ac:dyDescent="0.25">
      <c r="A804">
        <v>803</v>
      </c>
      <c r="B804" t="s">
        <v>42</v>
      </c>
      <c r="C804" t="s">
        <v>98</v>
      </c>
      <c r="D804">
        <v>3</v>
      </c>
      <c r="E804" t="str">
        <f t="shared" si="19"/>
        <v>Child</v>
      </c>
      <c r="F804" t="s">
        <v>17</v>
      </c>
      <c r="G804" s="1">
        <v>44977</v>
      </c>
      <c r="H804" s="1">
        <v>45206</v>
      </c>
      <c r="I804" s="2">
        <f>_xlfn.DAYS(H804,G804)</f>
        <v>229</v>
      </c>
      <c r="J804" t="s">
        <v>32</v>
      </c>
      <c r="K804">
        <v>48704</v>
      </c>
      <c r="L804" t="s">
        <v>19</v>
      </c>
      <c r="M804" t="s">
        <v>82</v>
      </c>
      <c r="N804">
        <v>197</v>
      </c>
      <c r="O804">
        <v>120</v>
      </c>
      <c r="P804">
        <v>36680538469</v>
      </c>
      <c r="Q804" t="s">
        <v>21</v>
      </c>
      <c r="R804" t="s">
        <v>22</v>
      </c>
    </row>
    <row r="805" spans="1:18" hidden="1" x14ac:dyDescent="0.25">
      <c r="A805">
        <v>804</v>
      </c>
      <c r="B805" t="s">
        <v>55</v>
      </c>
      <c r="C805" t="s">
        <v>98</v>
      </c>
      <c r="D805">
        <v>99</v>
      </c>
      <c r="E805" t="str">
        <f t="shared" si="19"/>
        <v>Senior Adult</v>
      </c>
      <c r="F805" t="s">
        <v>31</v>
      </c>
      <c r="G805" s="1">
        <v>45028</v>
      </c>
      <c r="H805" s="1">
        <v>45116</v>
      </c>
      <c r="I805" s="2">
        <f>_xlfn.DAYS(H805,G805)</f>
        <v>88</v>
      </c>
      <c r="J805" t="s">
        <v>32</v>
      </c>
      <c r="K805">
        <v>450492</v>
      </c>
      <c r="L805" t="s">
        <v>19</v>
      </c>
      <c r="M805" t="s">
        <v>59</v>
      </c>
      <c r="N805">
        <v>158</v>
      </c>
      <c r="O805">
        <v>109</v>
      </c>
      <c r="P805">
        <v>37955186996</v>
      </c>
      <c r="Q805" t="s">
        <v>21</v>
      </c>
      <c r="R805" t="s">
        <v>22</v>
      </c>
    </row>
    <row r="806" spans="1:18" hidden="1" x14ac:dyDescent="0.25">
      <c r="A806">
        <v>805</v>
      </c>
      <c r="B806" t="s">
        <v>42</v>
      </c>
      <c r="C806" t="s">
        <v>512</v>
      </c>
      <c r="D806">
        <v>84</v>
      </c>
      <c r="E806" t="str">
        <f t="shared" si="19"/>
        <v>Senior Adult</v>
      </c>
      <c r="F806" t="s">
        <v>17</v>
      </c>
      <c r="G806" s="1">
        <v>45120</v>
      </c>
      <c r="H806" s="1">
        <v>45245</v>
      </c>
      <c r="I806" s="2">
        <f>_xlfn.DAYS(G806,H806)</f>
        <v>-125</v>
      </c>
      <c r="J806" t="s">
        <v>18</v>
      </c>
      <c r="K806">
        <v>498172</v>
      </c>
      <c r="L806" t="s">
        <v>19</v>
      </c>
      <c r="M806" t="s">
        <v>45</v>
      </c>
      <c r="N806">
        <v>147</v>
      </c>
      <c r="O806">
        <v>48</v>
      </c>
      <c r="P806">
        <v>34552259438</v>
      </c>
      <c r="Q806" t="s">
        <v>21</v>
      </c>
      <c r="R806" t="s">
        <v>22</v>
      </c>
    </row>
    <row r="807" spans="1:18" hidden="1" x14ac:dyDescent="0.25">
      <c r="A807">
        <v>806</v>
      </c>
      <c r="B807" t="s">
        <v>55</v>
      </c>
      <c r="C807" t="s">
        <v>194</v>
      </c>
      <c r="D807">
        <v>87</v>
      </c>
      <c r="E807" t="str">
        <f t="shared" si="19"/>
        <v>Senior Adult</v>
      </c>
      <c r="F807" t="s">
        <v>31</v>
      </c>
      <c r="G807" s="1">
        <v>45160</v>
      </c>
      <c r="H807" s="1">
        <v>45285</v>
      </c>
      <c r="I807" s="2">
        <f>_xlfn.DAYS(G807,H807)</f>
        <v>-125</v>
      </c>
      <c r="J807" t="s">
        <v>47</v>
      </c>
      <c r="K807">
        <v>302639</v>
      </c>
      <c r="L807" t="s">
        <v>26</v>
      </c>
      <c r="M807" t="s">
        <v>37</v>
      </c>
      <c r="N807">
        <v>166</v>
      </c>
      <c r="O807">
        <v>110</v>
      </c>
      <c r="P807">
        <v>31968638734</v>
      </c>
      <c r="Q807" t="s">
        <v>21</v>
      </c>
      <c r="R807" t="s">
        <v>22</v>
      </c>
    </row>
    <row r="808" spans="1:18" hidden="1" x14ac:dyDescent="0.25">
      <c r="A808">
        <v>807</v>
      </c>
      <c r="B808" t="s">
        <v>69</v>
      </c>
      <c r="C808" t="s">
        <v>75</v>
      </c>
      <c r="D808">
        <v>38</v>
      </c>
      <c r="E808" t="str">
        <f t="shared" si="19"/>
        <v>Middle-Aged Adults</v>
      </c>
      <c r="F808" t="s">
        <v>31</v>
      </c>
      <c r="G808" s="1">
        <v>44933</v>
      </c>
      <c r="H808" s="1">
        <v>44939</v>
      </c>
      <c r="I808" s="2">
        <f>_xlfn.DAYS(G808,H808)</f>
        <v>-6</v>
      </c>
      <c r="J808" t="s">
        <v>32</v>
      </c>
      <c r="K808">
        <v>278820</v>
      </c>
      <c r="L808" t="s">
        <v>26</v>
      </c>
      <c r="M808" t="s">
        <v>59</v>
      </c>
      <c r="N808">
        <v>167</v>
      </c>
      <c r="O808">
        <v>63</v>
      </c>
      <c r="P808">
        <v>35425237488</v>
      </c>
      <c r="Q808" t="s">
        <v>34</v>
      </c>
      <c r="R808" t="s">
        <v>38</v>
      </c>
    </row>
    <row r="809" spans="1:18" x14ac:dyDescent="0.25">
      <c r="A809">
        <v>808</v>
      </c>
      <c r="B809" t="s">
        <v>29</v>
      </c>
      <c r="C809" t="s">
        <v>261</v>
      </c>
      <c r="D809">
        <v>14</v>
      </c>
      <c r="E809" t="str">
        <f t="shared" si="19"/>
        <v>Teenager</v>
      </c>
      <c r="F809" t="s">
        <v>31</v>
      </c>
      <c r="G809" s="1">
        <v>45074</v>
      </c>
      <c r="H809" s="1">
        <v>45118</v>
      </c>
      <c r="I809" s="6">
        <f>_xlfn.DAYS(H809,G809)</f>
        <v>44</v>
      </c>
      <c r="J809" t="s">
        <v>25</v>
      </c>
      <c r="K809">
        <v>390547</v>
      </c>
      <c r="L809" t="s">
        <v>19</v>
      </c>
      <c r="M809" t="s">
        <v>82</v>
      </c>
      <c r="N809">
        <v>158</v>
      </c>
      <c r="O809">
        <v>41</v>
      </c>
      <c r="P809">
        <v>31004843018</v>
      </c>
      <c r="Q809" t="s">
        <v>68</v>
      </c>
      <c r="R809" t="s">
        <v>41</v>
      </c>
    </row>
    <row r="810" spans="1:18" x14ac:dyDescent="0.25">
      <c r="A810">
        <v>809</v>
      </c>
      <c r="B810" t="s">
        <v>29</v>
      </c>
      <c r="C810" t="s">
        <v>513</v>
      </c>
      <c r="D810">
        <v>49</v>
      </c>
      <c r="E810" t="str">
        <f t="shared" si="19"/>
        <v>Senior Adult</v>
      </c>
      <c r="F810" t="s">
        <v>17</v>
      </c>
      <c r="G810" s="1">
        <v>45051</v>
      </c>
      <c r="H810" s="1">
        <v>45173</v>
      </c>
      <c r="I810" s="6">
        <f>_xlfn.DAYS(H810,G810)</f>
        <v>122</v>
      </c>
      <c r="J810" t="s">
        <v>47</v>
      </c>
      <c r="K810">
        <v>189581</v>
      </c>
      <c r="L810" t="s">
        <v>19</v>
      </c>
      <c r="M810" t="s">
        <v>33</v>
      </c>
      <c r="N810">
        <v>151</v>
      </c>
      <c r="O810">
        <v>59</v>
      </c>
      <c r="P810">
        <v>34787011057</v>
      </c>
      <c r="Q810" t="s">
        <v>68</v>
      </c>
      <c r="R810" t="s">
        <v>41</v>
      </c>
    </row>
    <row r="811" spans="1:18" x14ac:dyDescent="0.25">
      <c r="A811">
        <v>810</v>
      </c>
      <c r="B811" t="s">
        <v>15</v>
      </c>
      <c r="C811" t="s">
        <v>477</v>
      </c>
      <c r="D811">
        <v>73</v>
      </c>
      <c r="E811" t="str">
        <f t="shared" si="19"/>
        <v>Senior Adult</v>
      </c>
      <c r="F811" t="s">
        <v>17</v>
      </c>
      <c r="G811" s="1">
        <v>44975</v>
      </c>
      <c r="H811" s="1">
        <v>44985</v>
      </c>
      <c r="I811" s="6">
        <f>_xlfn.DAYS(G811,H811)</f>
        <v>-10</v>
      </c>
      <c r="J811" t="s">
        <v>36</v>
      </c>
      <c r="K811">
        <v>81757</v>
      </c>
      <c r="L811" t="s">
        <v>19</v>
      </c>
      <c r="M811" t="s">
        <v>82</v>
      </c>
      <c r="N811">
        <v>142</v>
      </c>
      <c r="O811">
        <v>78</v>
      </c>
      <c r="P811">
        <v>31279102025</v>
      </c>
      <c r="Q811" t="s">
        <v>68</v>
      </c>
      <c r="R811" t="s">
        <v>41</v>
      </c>
    </row>
    <row r="812" spans="1:18" x14ac:dyDescent="0.25">
      <c r="A812">
        <v>811</v>
      </c>
      <c r="B812" t="s">
        <v>29</v>
      </c>
      <c r="C812" t="s">
        <v>163</v>
      </c>
      <c r="D812">
        <v>69</v>
      </c>
      <c r="E812" t="str">
        <f t="shared" si="19"/>
        <v>Senior Adult</v>
      </c>
      <c r="F812" t="s">
        <v>31</v>
      </c>
      <c r="G812" s="1">
        <v>45258</v>
      </c>
      <c r="H812" s="1">
        <v>45286</v>
      </c>
      <c r="I812" s="6">
        <f>_xlfn.DAYS(H812,G812)</f>
        <v>28</v>
      </c>
      <c r="J812" t="s">
        <v>36</v>
      </c>
      <c r="K812">
        <v>129853</v>
      </c>
      <c r="L812" t="s">
        <v>26</v>
      </c>
      <c r="M812" t="s">
        <v>20</v>
      </c>
      <c r="N812">
        <v>149</v>
      </c>
      <c r="O812">
        <v>59</v>
      </c>
      <c r="P812">
        <v>35844212679</v>
      </c>
      <c r="Q812" t="s">
        <v>68</v>
      </c>
      <c r="R812" t="s">
        <v>41</v>
      </c>
    </row>
    <row r="813" spans="1:18" x14ac:dyDescent="0.25">
      <c r="A813">
        <v>812</v>
      </c>
      <c r="B813" t="s">
        <v>69</v>
      </c>
      <c r="C813" t="s">
        <v>258</v>
      </c>
      <c r="D813">
        <v>80</v>
      </c>
      <c r="E813" t="str">
        <f t="shared" si="19"/>
        <v>Senior Adult</v>
      </c>
      <c r="F813" t="s">
        <v>31</v>
      </c>
      <c r="G813" s="1">
        <v>45088</v>
      </c>
      <c r="H813" s="1">
        <v>45265</v>
      </c>
      <c r="I813" s="6">
        <f>_xlfn.DAYS(H813,G813)</f>
        <v>177</v>
      </c>
      <c r="J813" t="s">
        <v>32</v>
      </c>
      <c r="K813">
        <v>498878</v>
      </c>
      <c r="L813" t="s">
        <v>26</v>
      </c>
      <c r="M813" t="s">
        <v>40</v>
      </c>
      <c r="N813">
        <v>164</v>
      </c>
      <c r="O813">
        <v>77</v>
      </c>
      <c r="P813">
        <v>39447543961</v>
      </c>
      <c r="Q813" t="s">
        <v>68</v>
      </c>
      <c r="R813" t="s">
        <v>41</v>
      </c>
    </row>
    <row r="814" spans="1:18" hidden="1" x14ac:dyDescent="0.25">
      <c r="A814">
        <v>813</v>
      </c>
      <c r="B814" t="s">
        <v>23</v>
      </c>
      <c r="C814" t="s">
        <v>73</v>
      </c>
      <c r="D814">
        <v>80</v>
      </c>
      <c r="E814" t="str">
        <f t="shared" si="19"/>
        <v>Senior Adult</v>
      </c>
      <c r="F814" t="s">
        <v>17</v>
      </c>
      <c r="G814" s="1">
        <v>44979</v>
      </c>
      <c r="H814" s="1">
        <v>45154</v>
      </c>
      <c r="I814" s="2">
        <f>_xlfn.DAYS(G814,H814)</f>
        <v>-175</v>
      </c>
      <c r="J814" t="s">
        <v>25</v>
      </c>
      <c r="K814">
        <v>230434</v>
      </c>
      <c r="L814" t="s">
        <v>26</v>
      </c>
      <c r="M814" t="s">
        <v>82</v>
      </c>
      <c r="N814">
        <v>160</v>
      </c>
      <c r="O814">
        <v>94</v>
      </c>
      <c r="P814">
        <v>34348970688</v>
      </c>
      <c r="Q814" t="s">
        <v>63</v>
      </c>
      <c r="R814" t="s">
        <v>28</v>
      </c>
    </row>
    <row r="815" spans="1:18" hidden="1" x14ac:dyDescent="0.25">
      <c r="A815">
        <v>814</v>
      </c>
      <c r="B815" t="s">
        <v>71</v>
      </c>
      <c r="C815" t="s">
        <v>403</v>
      </c>
      <c r="D815">
        <v>16</v>
      </c>
      <c r="E815" t="str">
        <f t="shared" si="19"/>
        <v>Teenager</v>
      </c>
      <c r="F815" t="s">
        <v>31</v>
      </c>
      <c r="G815" s="1">
        <v>44936</v>
      </c>
      <c r="H815" s="1">
        <v>45267</v>
      </c>
      <c r="I815" s="2">
        <f>_xlfn.DAYS(H815,G815)</f>
        <v>331</v>
      </c>
      <c r="J815" t="s">
        <v>47</v>
      </c>
      <c r="K815">
        <v>199670</v>
      </c>
      <c r="L815" t="s">
        <v>26</v>
      </c>
      <c r="M815" t="s">
        <v>40</v>
      </c>
      <c r="N815">
        <v>166</v>
      </c>
      <c r="O815">
        <v>83</v>
      </c>
      <c r="P815">
        <v>31896048746</v>
      </c>
      <c r="Q815" t="s">
        <v>21</v>
      </c>
      <c r="R815" t="s">
        <v>22</v>
      </c>
    </row>
    <row r="816" spans="1:18" hidden="1" x14ac:dyDescent="0.25">
      <c r="A816">
        <v>815</v>
      </c>
      <c r="B816" t="s">
        <v>60</v>
      </c>
      <c r="C816" t="s">
        <v>307</v>
      </c>
      <c r="D816">
        <v>31</v>
      </c>
      <c r="E816" t="str">
        <f t="shared" si="19"/>
        <v>Middle-Aged Adults</v>
      </c>
      <c r="F816" t="s">
        <v>31</v>
      </c>
      <c r="G816" s="1">
        <v>45082</v>
      </c>
      <c r="H816" s="1">
        <v>45117</v>
      </c>
      <c r="I816" s="2">
        <f>_xlfn.DAYS(H816,G816)</f>
        <v>35</v>
      </c>
      <c r="J816" t="s">
        <v>47</v>
      </c>
      <c r="K816">
        <v>384515</v>
      </c>
      <c r="L816" t="s">
        <v>19</v>
      </c>
      <c r="M816" t="s">
        <v>82</v>
      </c>
      <c r="N816">
        <v>197</v>
      </c>
      <c r="O816">
        <v>111</v>
      </c>
      <c r="P816">
        <v>31332281109</v>
      </c>
      <c r="Q816" t="s">
        <v>34</v>
      </c>
      <c r="R816" t="s">
        <v>38</v>
      </c>
    </row>
    <row r="817" spans="1:18" hidden="1" x14ac:dyDescent="0.25">
      <c r="A817">
        <v>816</v>
      </c>
      <c r="B817" t="s">
        <v>86</v>
      </c>
      <c r="C817" t="s">
        <v>182</v>
      </c>
      <c r="D817">
        <v>15</v>
      </c>
      <c r="E817" t="str">
        <f t="shared" si="19"/>
        <v>Teenager</v>
      </c>
      <c r="F817" t="s">
        <v>31</v>
      </c>
      <c r="G817" s="1">
        <v>45149</v>
      </c>
      <c r="H817" s="1">
        <v>45286</v>
      </c>
      <c r="I817" s="2">
        <f>_xlfn.DAYS(G817,H817)</f>
        <v>-137</v>
      </c>
      <c r="J817" t="s">
        <v>47</v>
      </c>
      <c r="K817">
        <v>428362</v>
      </c>
      <c r="L817" t="s">
        <v>26</v>
      </c>
      <c r="M817" t="s">
        <v>82</v>
      </c>
      <c r="N817">
        <v>189</v>
      </c>
      <c r="O817">
        <v>78</v>
      </c>
      <c r="P817">
        <v>38330314857</v>
      </c>
      <c r="Q817" t="s">
        <v>34</v>
      </c>
      <c r="R817" t="s">
        <v>38</v>
      </c>
    </row>
    <row r="818" spans="1:18" x14ac:dyDescent="0.25">
      <c r="A818">
        <v>817</v>
      </c>
      <c r="B818" t="s">
        <v>66</v>
      </c>
      <c r="C818" t="s">
        <v>99</v>
      </c>
      <c r="D818">
        <v>13</v>
      </c>
      <c r="E818" t="str">
        <f t="shared" si="19"/>
        <v>Teenager</v>
      </c>
      <c r="F818" t="s">
        <v>31</v>
      </c>
      <c r="G818" s="1">
        <v>45195</v>
      </c>
      <c r="H818" s="1">
        <v>45243</v>
      </c>
      <c r="I818" s="6">
        <f>_xlfn.DAYS(H818,G818)</f>
        <v>48</v>
      </c>
      <c r="J818" t="s">
        <v>32</v>
      </c>
      <c r="K818">
        <v>268873</v>
      </c>
      <c r="L818" t="s">
        <v>19</v>
      </c>
      <c r="M818" t="s">
        <v>20</v>
      </c>
      <c r="N818">
        <v>184</v>
      </c>
      <c r="O818">
        <v>62</v>
      </c>
      <c r="P818">
        <v>39043738067</v>
      </c>
      <c r="Q818" t="s">
        <v>68</v>
      </c>
      <c r="R818" t="s">
        <v>41</v>
      </c>
    </row>
    <row r="819" spans="1:18" hidden="1" x14ac:dyDescent="0.25">
      <c r="A819">
        <v>818</v>
      </c>
      <c r="B819" t="s">
        <v>29</v>
      </c>
      <c r="C819" t="s">
        <v>512</v>
      </c>
      <c r="D819">
        <v>29</v>
      </c>
      <c r="E819" t="str">
        <f t="shared" si="19"/>
        <v>Young Adult</v>
      </c>
      <c r="F819" t="s">
        <v>31</v>
      </c>
      <c r="G819" s="1">
        <v>45011</v>
      </c>
      <c r="H819" s="1">
        <v>45165</v>
      </c>
      <c r="I819" s="2">
        <f>_xlfn.DAYS(G819,H819)</f>
        <v>-154</v>
      </c>
      <c r="J819" t="s">
        <v>36</v>
      </c>
      <c r="K819">
        <v>448833</v>
      </c>
      <c r="L819" t="s">
        <v>26</v>
      </c>
      <c r="M819" t="s">
        <v>33</v>
      </c>
      <c r="N819">
        <v>186</v>
      </c>
      <c r="O819">
        <v>99</v>
      </c>
      <c r="P819">
        <v>33118389538</v>
      </c>
      <c r="Q819" t="s">
        <v>21</v>
      </c>
      <c r="R819" t="s">
        <v>22</v>
      </c>
    </row>
    <row r="820" spans="1:18" x14ac:dyDescent="0.25">
      <c r="A820">
        <v>819</v>
      </c>
      <c r="B820" t="s">
        <v>23</v>
      </c>
      <c r="C820" t="s">
        <v>299</v>
      </c>
      <c r="D820">
        <v>63</v>
      </c>
      <c r="E820" t="str">
        <f t="shared" si="19"/>
        <v>Senior Adult</v>
      </c>
      <c r="F820" t="s">
        <v>31</v>
      </c>
      <c r="G820" s="1">
        <v>44989</v>
      </c>
      <c r="H820" s="1">
        <v>45234</v>
      </c>
      <c r="I820" s="6">
        <f>_xlfn.DAYS(G820,H820)</f>
        <v>-245</v>
      </c>
      <c r="J820" t="s">
        <v>32</v>
      </c>
      <c r="K820">
        <v>480070</v>
      </c>
      <c r="L820" t="s">
        <v>19</v>
      </c>
      <c r="M820" t="s">
        <v>40</v>
      </c>
      <c r="N820">
        <v>153</v>
      </c>
      <c r="O820">
        <v>100</v>
      </c>
      <c r="P820">
        <v>32324940554</v>
      </c>
      <c r="Q820" t="s">
        <v>68</v>
      </c>
      <c r="R820" t="s">
        <v>41</v>
      </c>
    </row>
    <row r="821" spans="1:18" hidden="1" x14ac:dyDescent="0.25">
      <c r="A821">
        <v>820</v>
      </c>
      <c r="B821" t="s">
        <v>86</v>
      </c>
      <c r="C821" t="s">
        <v>300</v>
      </c>
      <c r="D821">
        <v>64</v>
      </c>
      <c r="E821" t="str">
        <f t="shared" si="19"/>
        <v>Senior Adult</v>
      </c>
      <c r="F821" t="s">
        <v>31</v>
      </c>
      <c r="G821" s="1">
        <v>45207</v>
      </c>
      <c r="H821" s="1">
        <v>45275</v>
      </c>
      <c r="I821" s="2">
        <f>_xlfn.DAYS(H821,G821)</f>
        <v>68</v>
      </c>
      <c r="J821" t="s">
        <v>32</v>
      </c>
      <c r="K821">
        <v>227942</v>
      </c>
      <c r="L821" t="s">
        <v>26</v>
      </c>
      <c r="M821" t="s">
        <v>33</v>
      </c>
      <c r="N821">
        <v>148</v>
      </c>
      <c r="O821">
        <v>85</v>
      </c>
      <c r="P821">
        <v>32165424351</v>
      </c>
      <c r="Q821" t="s">
        <v>27</v>
      </c>
      <c r="R821" t="s">
        <v>28</v>
      </c>
    </row>
    <row r="822" spans="1:18" hidden="1" x14ac:dyDescent="0.25">
      <c r="A822">
        <v>821</v>
      </c>
      <c r="B822" t="s">
        <v>66</v>
      </c>
      <c r="C822" t="s">
        <v>138</v>
      </c>
      <c r="D822">
        <v>67</v>
      </c>
      <c r="E822" t="str">
        <f t="shared" si="19"/>
        <v>Senior Adult</v>
      </c>
      <c r="F822" t="s">
        <v>31</v>
      </c>
      <c r="G822" s="1">
        <v>44979</v>
      </c>
      <c r="H822" s="1">
        <v>45050</v>
      </c>
      <c r="I822" s="2">
        <f>_xlfn.DAYS(H822,G822)</f>
        <v>71</v>
      </c>
      <c r="J822" t="s">
        <v>25</v>
      </c>
      <c r="K822">
        <v>330646</v>
      </c>
      <c r="L822" t="s">
        <v>26</v>
      </c>
      <c r="M822" t="s">
        <v>45</v>
      </c>
      <c r="N822">
        <v>183</v>
      </c>
      <c r="O822">
        <v>72</v>
      </c>
      <c r="P822">
        <v>33400879568</v>
      </c>
      <c r="Q822" t="s">
        <v>21</v>
      </c>
      <c r="R822" t="s">
        <v>28</v>
      </c>
    </row>
    <row r="823" spans="1:18" hidden="1" x14ac:dyDescent="0.25">
      <c r="A823">
        <v>822</v>
      </c>
      <c r="B823" t="s">
        <v>78</v>
      </c>
      <c r="C823" t="s">
        <v>251</v>
      </c>
      <c r="D823">
        <v>79</v>
      </c>
      <c r="E823" t="str">
        <f t="shared" si="19"/>
        <v>Senior Adult</v>
      </c>
      <c r="F823" t="s">
        <v>17</v>
      </c>
      <c r="G823" s="1">
        <v>45196</v>
      </c>
      <c r="H823" s="1">
        <v>45253</v>
      </c>
      <c r="I823" s="2">
        <f>_xlfn.DAYS(H823,G823)</f>
        <v>57</v>
      </c>
      <c r="J823" t="s">
        <v>18</v>
      </c>
      <c r="K823">
        <v>116465</v>
      </c>
      <c r="L823" t="s">
        <v>19</v>
      </c>
      <c r="M823" t="s">
        <v>59</v>
      </c>
      <c r="N823">
        <v>169</v>
      </c>
      <c r="O823">
        <v>74</v>
      </c>
      <c r="P823">
        <v>38776543350</v>
      </c>
      <c r="Q823" t="s">
        <v>34</v>
      </c>
      <c r="R823" t="s">
        <v>38</v>
      </c>
    </row>
    <row r="824" spans="1:18" hidden="1" x14ac:dyDescent="0.25">
      <c r="A824">
        <v>823</v>
      </c>
      <c r="B824" t="s">
        <v>15</v>
      </c>
      <c r="C824" t="s">
        <v>141</v>
      </c>
      <c r="D824">
        <v>61</v>
      </c>
      <c r="E824" t="str">
        <f t="shared" si="19"/>
        <v>Senior Adult</v>
      </c>
      <c r="F824" t="s">
        <v>31</v>
      </c>
      <c r="G824" s="1">
        <v>45082</v>
      </c>
      <c r="H824" s="1">
        <v>45164</v>
      </c>
      <c r="I824" s="2">
        <f>_xlfn.DAYS(G824,H824)</f>
        <v>-82</v>
      </c>
      <c r="J824" t="s">
        <v>44</v>
      </c>
      <c r="K824">
        <v>79202</v>
      </c>
      <c r="L824" t="s">
        <v>26</v>
      </c>
      <c r="M824" t="s">
        <v>40</v>
      </c>
      <c r="N824">
        <v>140</v>
      </c>
      <c r="O824">
        <v>41</v>
      </c>
      <c r="P824">
        <v>34298586652</v>
      </c>
      <c r="Q824" t="s">
        <v>34</v>
      </c>
      <c r="R824" t="s">
        <v>38</v>
      </c>
    </row>
    <row r="825" spans="1:18" hidden="1" x14ac:dyDescent="0.25">
      <c r="A825">
        <v>824</v>
      </c>
      <c r="B825" t="s">
        <v>71</v>
      </c>
      <c r="C825" t="s">
        <v>497</v>
      </c>
      <c r="D825">
        <v>79</v>
      </c>
      <c r="E825" t="str">
        <f t="shared" si="19"/>
        <v>Senior Adult</v>
      </c>
      <c r="F825" t="s">
        <v>17</v>
      </c>
      <c r="G825" s="1">
        <v>44993</v>
      </c>
      <c r="H825" s="1">
        <v>45257</v>
      </c>
      <c r="I825" s="2">
        <f>_xlfn.DAYS(G825,H825)</f>
        <v>-264</v>
      </c>
      <c r="J825" t="s">
        <v>36</v>
      </c>
      <c r="K825">
        <v>172004</v>
      </c>
      <c r="L825" t="s">
        <v>26</v>
      </c>
      <c r="M825" t="s">
        <v>37</v>
      </c>
      <c r="N825">
        <v>143</v>
      </c>
      <c r="O825">
        <v>59</v>
      </c>
      <c r="P825">
        <v>34533903719</v>
      </c>
      <c r="Q825" t="s">
        <v>27</v>
      </c>
      <c r="R825" t="s">
        <v>28</v>
      </c>
    </row>
    <row r="826" spans="1:18" x14ac:dyDescent="0.25">
      <c r="A826">
        <v>825</v>
      </c>
      <c r="B826" t="s">
        <v>88</v>
      </c>
      <c r="C826" t="s">
        <v>482</v>
      </c>
      <c r="D826">
        <v>31</v>
      </c>
      <c r="E826" t="str">
        <f t="shared" si="19"/>
        <v>Middle-Aged Adults</v>
      </c>
      <c r="F826" t="s">
        <v>31</v>
      </c>
      <c r="G826" s="1">
        <v>45023</v>
      </c>
      <c r="H826" s="1">
        <v>45191</v>
      </c>
      <c r="I826" s="6">
        <f>_xlfn.DAYS(G826,H826)</f>
        <v>-168</v>
      </c>
      <c r="J826" t="s">
        <v>25</v>
      </c>
      <c r="K826">
        <v>236994</v>
      </c>
      <c r="L826" t="s">
        <v>26</v>
      </c>
      <c r="M826" t="s">
        <v>59</v>
      </c>
      <c r="N826">
        <v>173</v>
      </c>
      <c r="O826">
        <v>109</v>
      </c>
      <c r="P826">
        <v>34156698373</v>
      </c>
      <c r="Q826" t="s">
        <v>68</v>
      </c>
      <c r="R826" t="s">
        <v>41</v>
      </c>
    </row>
    <row r="827" spans="1:18" hidden="1" x14ac:dyDescent="0.25">
      <c r="A827">
        <v>826</v>
      </c>
      <c r="B827" t="s">
        <v>53</v>
      </c>
      <c r="C827" t="s">
        <v>514</v>
      </c>
      <c r="D827">
        <v>2</v>
      </c>
      <c r="E827" t="str">
        <f t="shared" si="19"/>
        <v>Child</v>
      </c>
      <c r="F827" t="s">
        <v>17</v>
      </c>
      <c r="G827" s="1">
        <v>45100</v>
      </c>
      <c r="H827" s="1">
        <v>45160</v>
      </c>
      <c r="I827" s="2">
        <f>_xlfn.DAYS(G827,H827)</f>
        <v>-60</v>
      </c>
      <c r="J827" t="s">
        <v>18</v>
      </c>
      <c r="K827">
        <v>451350</v>
      </c>
      <c r="L827" t="s">
        <v>19</v>
      </c>
      <c r="M827" t="s">
        <v>33</v>
      </c>
      <c r="N827">
        <v>193</v>
      </c>
      <c r="O827">
        <v>54</v>
      </c>
      <c r="P827">
        <v>31765004575</v>
      </c>
      <c r="Q827" t="s">
        <v>34</v>
      </c>
      <c r="R827" t="s">
        <v>38</v>
      </c>
    </row>
    <row r="828" spans="1:18" x14ac:dyDescent="0.25">
      <c r="A828">
        <v>827</v>
      </c>
      <c r="B828" t="s">
        <v>42</v>
      </c>
      <c r="C828" t="s">
        <v>302</v>
      </c>
      <c r="D828">
        <v>75</v>
      </c>
      <c r="E828" t="str">
        <f t="shared" si="19"/>
        <v>Senior Adult</v>
      </c>
      <c r="F828" t="s">
        <v>17</v>
      </c>
      <c r="G828" s="1">
        <v>45050</v>
      </c>
      <c r="H828" s="1">
        <v>45108</v>
      </c>
      <c r="I828" s="6">
        <f>_xlfn.DAYS(H828,G828)</f>
        <v>58</v>
      </c>
      <c r="J828" t="s">
        <v>36</v>
      </c>
      <c r="K828">
        <v>223840</v>
      </c>
      <c r="L828" t="s">
        <v>26</v>
      </c>
      <c r="M828" t="s">
        <v>20</v>
      </c>
      <c r="N828">
        <v>170</v>
      </c>
      <c r="O828">
        <v>98</v>
      </c>
      <c r="P828">
        <v>31854841128</v>
      </c>
      <c r="Q828" t="s">
        <v>68</v>
      </c>
      <c r="R828" t="s">
        <v>41</v>
      </c>
    </row>
    <row r="829" spans="1:18" x14ac:dyDescent="0.25">
      <c r="A829">
        <v>828</v>
      </c>
      <c r="B829" t="s">
        <v>88</v>
      </c>
      <c r="C829" t="s">
        <v>515</v>
      </c>
      <c r="D829">
        <v>1</v>
      </c>
      <c r="E829" t="str">
        <f t="shared" si="19"/>
        <v>Child</v>
      </c>
      <c r="F829" t="s">
        <v>17</v>
      </c>
      <c r="G829" s="1">
        <v>45078</v>
      </c>
      <c r="H829" s="1">
        <v>45211</v>
      </c>
      <c r="I829" s="6">
        <f>_xlfn.DAYS(H829,G829)</f>
        <v>133</v>
      </c>
      <c r="J829" t="s">
        <v>32</v>
      </c>
      <c r="K829">
        <v>32699</v>
      </c>
      <c r="L829" t="s">
        <v>19</v>
      </c>
      <c r="M829" t="s">
        <v>62</v>
      </c>
      <c r="N829">
        <v>161</v>
      </c>
      <c r="O829">
        <v>103</v>
      </c>
      <c r="P829">
        <v>31912274779</v>
      </c>
      <c r="Q829" t="s">
        <v>68</v>
      </c>
      <c r="R829" t="s">
        <v>41</v>
      </c>
    </row>
    <row r="830" spans="1:18" hidden="1" x14ac:dyDescent="0.25">
      <c r="A830">
        <v>829</v>
      </c>
      <c r="B830" t="s">
        <v>66</v>
      </c>
      <c r="C830" t="s">
        <v>409</v>
      </c>
      <c r="D830">
        <v>71</v>
      </c>
      <c r="E830" t="str">
        <f t="shared" si="19"/>
        <v>Senior Adult</v>
      </c>
      <c r="F830" t="s">
        <v>31</v>
      </c>
      <c r="G830" s="1">
        <v>45091</v>
      </c>
      <c r="H830" s="1">
        <v>45132</v>
      </c>
      <c r="I830" s="2">
        <f>_xlfn.DAYS(H830,G830)</f>
        <v>41</v>
      </c>
      <c r="J830" t="s">
        <v>18</v>
      </c>
      <c r="K830">
        <v>421173</v>
      </c>
      <c r="L830" t="s">
        <v>26</v>
      </c>
      <c r="M830" t="s">
        <v>37</v>
      </c>
      <c r="N830">
        <v>149</v>
      </c>
      <c r="O830">
        <v>73</v>
      </c>
      <c r="P830">
        <v>33541174862</v>
      </c>
      <c r="Q830" t="s">
        <v>34</v>
      </c>
      <c r="R830" t="s">
        <v>38</v>
      </c>
    </row>
    <row r="831" spans="1:18" hidden="1" x14ac:dyDescent="0.25">
      <c r="A831">
        <v>830</v>
      </c>
      <c r="B831" t="s">
        <v>66</v>
      </c>
      <c r="C831" t="s">
        <v>335</v>
      </c>
      <c r="D831">
        <v>29</v>
      </c>
      <c r="E831" t="str">
        <f t="shared" si="19"/>
        <v>Young Adult</v>
      </c>
      <c r="F831" t="s">
        <v>31</v>
      </c>
      <c r="G831" s="1">
        <v>44949</v>
      </c>
      <c r="H831" s="1">
        <v>45119</v>
      </c>
      <c r="I831" s="2">
        <f>_xlfn.DAYS(G831,H831)</f>
        <v>-170</v>
      </c>
      <c r="J831" t="s">
        <v>36</v>
      </c>
      <c r="K831">
        <v>19508</v>
      </c>
      <c r="L831" t="s">
        <v>19</v>
      </c>
      <c r="M831" t="s">
        <v>62</v>
      </c>
      <c r="N831">
        <v>166</v>
      </c>
      <c r="O831">
        <v>98</v>
      </c>
      <c r="P831">
        <v>37430234553</v>
      </c>
      <c r="Q831" t="s">
        <v>34</v>
      </c>
      <c r="R831" t="s">
        <v>28</v>
      </c>
    </row>
    <row r="832" spans="1:18" hidden="1" x14ac:dyDescent="0.25">
      <c r="A832">
        <v>831</v>
      </c>
      <c r="B832" t="s">
        <v>55</v>
      </c>
      <c r="C832" t="s">
        <v>89</v>
      </c>
      <c r="D832">
        <v>21</v>
      </c>
      <c r="E832" t="str">
        <f t="shared" si="19"/>
        <v>Young Adult</v>
      </c>
      <c r="F832" t="s">
        <v>31</v>
      </c>
      <c r="G832" s="1">
        <v>45233</v>
      </c>
      <c r="H832" s="1">
        <v>45269</v>
      </c>
      <c r="I832" s="2">
        <f>_xlfn.DAYS(H832,G832)</f>
        <v>36</v>
      </c>
      <c r="J832" t="s">
        <v>25</v>
      </c>
      <c r="K832">
        <v>365052</v>
      </c>
      <c r="L832" t="s">
        <v>19</v>
      </c>
      <c r="M832" t="s">
        <v>40</v>
      </c>
      <c r="N832">
        <v>159</v>
      </c>
      <c r="O832">
        <v>60</v>
      </c>
      <c r="P832">
        <v>37227037290</v>
      </c>
      <c r="Q832" t="s">
        <v>34</v>
      </c>
      <c r="R832" t="s">
        <v>28</v>
      </c>
    </row>
    <row r="833" spans="1:18" hidden="1" x14ac:dyDescent="0.25">
      <c r="A833">
        <v>832</v>
      </c>
      <c r="B833" t="s">
        <v>78</v>
      </c>
      <c r="C833" t="s">
        <v>205</v>
      </c>
      <c r="D833">
        <v>34</v>
      </c>
      <c r="E833" t="str">
        <f t="shared" si="19"/>
        <v>Middle-Aged Adults</v>
      </c>
      <c r="F833" t="s">
        <v>31</v>
      </c>
      <c r="G833" s="1">
        <v>44942</v>
      </c>
      <c r="H833" s="1">
        <v>45049</v>
      </c>
      <c r="I833" s="2">
        <f>_xlfn.DAYS(G833,H833)</f>
        <v>-107</v>
      </c>
      <c r="J833" t="s">
        <v>47</v>
      </c>
      <c r="K833">
        <v>61553</v>
      </c>
      <c r="L833" t="s">
        <v>19</v>
      </c>
      <c r="M833" t="s">
        <v>40</v>
      </c>
      <c r="N833">
        <v>197</v>
      </c>
      <c r="O833">
        <v>94</v>
      </c>
      <c r="P833">
        <v>32543501790</v>
      </c>
      <c r="Q833" t="s">
        <v>68</v>
      </c>
      <c r="R833" t="s">
        <v>28</v>
      </c>
    </row>
    <row r="834" spans="1:18" hidden="1" x14ac:dyDescent="0.25">
      <c r="A834">
        <v>833</v>
      </c>
      <c r="B834" t="s">
        <v>42</v>
      </c>
      <c r="C834" t="s">
        <v>30</v>
      </c>
      <c r="D834">
        <v>88</v>
      </c>
      <c r="E834" t="str">
        <f t="shared" ref="E834:E897" si="22">IF(D834&lt;=12,"Child",IF(D834&lt;=18,"Teenager",IF(D834&lt;=30,"Young Adult",IF(D834&lt;=45,"Middle-Aged Adults",IF(D834&gt;45,"Senior Adult")))))</f>
        <v>Senior Adult</v>
      </c>
      <c r="F834" t="s">
        <v>31</v>
      </c>
      <c r="G834" s="1">
        <v>44933</v>
      </c>
      <c r="H834" s="1">
        <v>44970</v>
      </c>
      <c r="I834" s="2">
        <f>_xlfn.DAYS(H834,G834)</f>
        <v>37</v>
      </c>
      <c r="J834" t="s">
        <v>32</v>
      </c>
      <c r="K834">
        <v>43550</v>
      </c>
      <c r="L834" t="s">
        <v>26</v>
      </c>
      <c r="M834" t="s">
        <v>33</v>
      </c>
      <c r="N834">
        <v>164</v>
      </c>
      <c r="O834">
        <v>96</v>
      </c>
      <c r="P834">
        <v>35274900364</v>
      </c>
      <c r="Q834" t="s">
        <v>21</v>
      </c>
      <c r="R834" t="s">
        <v>22</v>
      </c>
    </row>
    <row r="835" spans="1:18" hidden="1" x14ac:dyDescent="0.25">
      <c r="A835">
        <v>834</v>
      </c>
      <c r="B835" t="s">
        <v>64</v>
      </c>
      <c r="C835" t="s">
        <v>516</v>
      </c>
      <c r="D835">
        <v>43</v>
      </c>
      <c r="E835" t="str">
        <f t="shared" si="22"/>
        <v>Middle-Aged Adults</v>
      </c>
      <c r="F835" t="s">
        <v>17</v>
      </c>
      <c r="G835" s="1">
        <v>45019</v>
      </c>
      <c r="H835" s="1">
        <v>45165</v>
      </c>
      <c r="I835" s="2">
        <f>_xlfn.DAYS(H835,G835)</f>
        <v>146</v>
      </c>
      <c r="J835" t="s">
        <v>47</v>
      </c>
      <c r="K835">
        <v>366149</v>
      </c>
      <c r="L835" t="s">
        <v>19</v>
      </c>
      <c r="M835" t="s">
        <v>62</v>
      </c>
      <c r="N835">
        <v>177</v>
      </c>
      <c r="O835">
        <v>95</v>
      </c>
      <c r="P835">
        <v>31243298290</v>
      </c>
      <c r="Q835" t="s">
        <v>34</v>
      </c>
      <c r="R835" t="s">
        <v>38</v>
      </c>
    </row>
    <row r="836" spans="1:18" hidden="1" x14ac:dyDescent="0.25">
      <c r="A836">
        <v>835</v>
      </c>
      <c r="B836" t="s">
        <v>42</v>
      </c>
      <c r="C836" t="s">
        <v>502</v>
      </c>
      <c r="D836">
        <v>13</v>
      </c>
      <c r="E836" t="str">
        <f t="shared" si="22"/>
        <v>Teenager</v>
      </c>
      <c r="F836" t="s">
        <v>31</v>
      </c>
      <c r="G836" s="1">
        <v>45130</v>
      </c>
      <c r="H836" s="1">
        <v>45179</v>
      </c>
      <c r="I836" s="2">
        <f>_xlfn.DAYS(H836,G836)</f>
        <v>49</v>
      </c>
      <c r="J836" t="s">
        <v>36</v>
      </c>
      <c r="K836">
        <v>171887</v>
      </c>
      <c r="L836" t="s">
        <v>19</v>
      </c>
      <c r="M836" t="s">
        <v>59</v>
      </c>
      <c r="N836">
        <v>153</v>
      </c>
      <c r="O836">
        <v>47</v>
      </c>
      <c r="P836">
        <v>38201783589</v>
      </c>
      <c r="Q836" t="s">
        <v>57</v>
      </c>
      <c r="R836" t="s">
        <v>28</v>
      </c>
    </row>
    <row r="837" spans="1:18" hidden="1" x14ac:dyDescent="0.25">
      <c r="A837">
        <v>836</v>
      </c>
      <c r="B837" t="s">
        <v>66</v>
      </c>
      <c r="C837" t="s">
        <v>416</v>
      </c>
      <c r="D837">
        <v>50</v>
      </c>
      <c r="E837" t="str">
        <f t="shared" si="22"/>
        <v>Senior Adult</v>
      </c>
      <c r="F837" t="s">
        <v>17</v>
      </c>
      <c r="G837" s="1">
        <v>45018</v>
      </c>
      <c r="H837" s="1">
        <v>45079</v>
      </c>
      <c r="I837" s="2">
        <f>_xlfn.DAYS(H837,G837)</f>
        <v>61</v>
      </c>
      <c r="J837" t="s">
        <v>47</v>
      </c>
      <c r="K837">
        <v>107670</v>
      </c>
      <c r="L837" t="s">
        <v>19</v>
      </c>
      <c r="M837" t="s">
        <v>40</v>
      </c>
      <c r="N837">
        <v>148</v>
      </c>
      <c r="O837">
        <v>59</v>
      </c>
      <c r="P837">
        <v>39665393907</v>
      </c>
      <c r="Q837" t="s">
        <v>21</v>
      </c>
      <c r="R837" t="s">
        <v>28</v>
      </c>
    </row>
    <row r="838" spans="1:18" hidden="1" x14ac:dyDescent="0.25">
      <c r="A838">
        <v>837</v>
      </c>
      <c r="B838" t="s">
        <v>29</v>
      </c>
      <c r="C838" t="s">
        <v>507</v>
      </c>
      <c r="D838">
        <v>37</v>
      </c>
      <c r="E838" t="str">
        <f t="shared" si="22"/>
        <v>Middle-Aged Adults</v>
      </c>
      <c r="F838" t="s">
        <v>31</v>
      </c>
      <c r="G838" s="1">
        <v>45090</v>
      </c>
      <c r="H838" s="1">
        <v>45191</v>
      </c>
      <c r="I838" s="2">
        <f>_xlfn.DAYS(G838,H838)</f>
        <v>-101</v>
      </c>
      <c r="J838" t="s">
        <v>18</v>
      </c>
      <c r="K838">
        <v>362865</v>
      </c>
      <c r="L838" t="s">
        <v>26</v>
      </c>
      <c r="M838" t="s">
        <v>20</v>
      </c>
      <c r="N838">
        <v>164</v>
      </c>
      <c r="O838">
        <v>106</v>
      </c>
      <c r="P838">
        <v>32630182494</v>
      </c>
      <c r="Q838" t="s">
        <v>34</v>
      </c>
      <c r="R838" t="s">
        <v>38</v>
      </c>
    </row>
    <row r="839" spans="1:18" hidden="1" x14ac:dyDescent="0.25">
      <c r="A839">
        <v>838</v>
      </c>
      <c r="B839" t="s">
        <v>29</v>
      </c>
      <c r="C839" t="s">
        <v>250</v>
      </c>
      <c r="D839">
        <v>40</v>
      </c>
      <c r="E839" t="str">
        <f t="shared" si="22"/>
        <v>Middle-Aged Adults</v>
      </c>
      <c r="F839" t="s">
        <v>31</v>
      </c>
      <c r="G839" s="1">
        <v>44995</v>
      </c>
      <c r="H839" s="1">
        <v>45008</v>
      </c>
      <c r="I839" s="2">
        <f>_xlfn.DAYS(H839,G839)</f>
        <v>13</v>
      </c>
      <c r="J839" t="s">
        <v>32</v>
      </c>
      <c r="K839">
        <v>284512</v>
      </c>
      <c r="L839" t="s">
        <v>19</v>
      </c>
      <c r="M839" t="s">
        <v>40</v>
      </c>
      <c r="N839">
        <v>145</v>
      </c>
      <c r="O839">
        <v>54</v>
      </c>
      <c r="P839">
        <v>33722461653</v>
      </c>
      <c r="Q839" t="s">
        <v>21</v>
      </c>
      <c r="R839" t="s">
        <v>22</v>
      </c>
    </row>
    <row r="840" spans="1:18" hidden="1" x14ac:dyDescent="0.25">
      <c r="A840">
        <v>839</v>
      </c>
      <c r="B840" t="s">
        <v>66</v>
      </c>
      <c r="C840" t="s">
        <v>89</v>
      </c>
      <c r="D840">
        <v>40</v>
      </c>
      <c r="E840" t="str">
        <f t="shared" si="22"/>
        <v>Middle-Aged Adults</v>
      </c>
      <c r="F840" t="s">
        <v>17</v>
      </c>
      <c r="G840" s="1">
        <v>44974</v>
      </c>
      <c r="H840" s="1">
        <v>45163</v>
      </c>
      <c r="I840" s="2">
        <f>_xlfn.DAYS(H840,G840)</f>
        <v>189</v>
      </c>
      <c r="J840" t="s">
        <v>18</v>
      </c>
      <c r="K840">
        <v>105330</v>
      </c>
      <c r="L840" t="s">
        <v>26</v>
      </c>
      <c r="M840" t="s">
        <v>82</v>
      </c>
      <c r="N840">
        <v>193</v>
      </c>
      <c r="O840">
        <v>119</v>
      </c>
      <c r="P840">
        <v>32375696085</v>
      </c>
      <c r="Q840" t="s">
        <v>21</v>
      </c>
      <c r="R840" t="s">
        <v>22</v>
      </c>
    </row>
    <row r="841" spans="1:18" hidden="1" x14ac:dyDescent="0.25">
      <c r="A841">
        <v>840</v>
      </c>
      <c r="B841" t="s">
        <v>88</v>
      </c>
      <c r="C841" t="s">
        <v>420</v>
      </c>
      <c r="D841">
        <v>91</v>
      </c>
      <c r="E841" t="str">
        <f t="shared" si="22"/>
        <v>Senior Adult</v>
      </c>
      <c r="F841" t="s">
        <v>17</v>
      </c>
      <c r="G841" s="1">
        <v>45056</v>
      </c>
      <c r="H841" s="1">
        <v>45208</v>
      </c>
      <c r="I841" s="2">
        <f>_xlfn.DAYS(G841,H841)</f>
        <v>-152</v>
      </c>
      <c r="J841" t="s">
        <v>44</v>
      </c>
      <c r="K841">
        <v>107511</v>
      </c>
      <c r="L841" t="s">
        <v>19</v>
      </c>
      <c r="M841" t="s">
        <v>82</v>
      </c>
      <c r="N841">
        <v>165</v>
      </c>
      <c r="O841">
        <v>62</v>
      </c>
      <c r="P841">
        <v>31746660865</v>
      </c>
      <c r="Q841" t="s">
        <v>21</v>
      </c>
      <c r="R841" t="s">
        <v>22</v>
      </c>
    </row>
    <row r="842" spans="1:18" hidden="1" x14ac:dyDescent="0.25">
      <c r="A842">
        <v>841</v>
      </c>
      <c r="B842" t="s">
        <v>50</v>
      </c>
      <c r="C842" t="s">
        <v>517</v>
      </c>
      <c r="D842">
        <v>94</v>
      </c>
      <c r="E842" t="str">
        <f t="shared" si="22"/>
        <v>Senior Adult</v>
      </c>
      <c r="F842" t="s">
        <v>31</v>
      </c>
      <c r="G842" s="1">
        <v>44982</v>
      </c>
      <c r="H842" s="1">
        <v>45264</v>
      </c>
      <c r="I842" s="2">
        <f>_xlfn.DAYS(G842,H842)</f>
        <v>-282</v>
      </c>
      <c r="J842" t="s">
        <v>44</v>
      </c>
      <c r="K842">
        <v>36431</v>
      </c>
      <c r="L842" t="s">
        <v>19</v>
      </c>
      <c r="M842" t="s">
        <v>59</v>
      </c>
      <c r="N842">
        <v>141</v>
      </c>
      <c r="O842">
        <v>48</v>
      </c>
      <c r="P842">
        <v>39773491410</v>
      </c>
      <c r="Q842" t="s">
        <v>34</v>
      </c>
      <c r="R842" t="s">
        <v>38</v>
      </c>
    </row>
    <row r="843" spans="1:18" hidden="1" x14ac:dyDescent="0.25">
      <c r="A843">
        <v>842</v>
      </c>
      <c r="B843" t="s">
        <v>88</v>
      </c>
      <c r="C843" t="s">
        <v>512</v>
      </c>
      <c r="D843">
        <v>53</v>
      </c>
      <c r="E843" t="str">
        <f t="shared" si="22"/>
        <v>Senior Adult</v>
      </c>
      <c r="F843" t="s">
        <v>31</v>
      </c>
      <c r="G843" s="1">
        <v>45044</v>
      </c>
      <c r="H843" s="1">
        <v>45238</v>
      </c>
      <c r="I843" s="2">
        <f>_xlfn.DAYS(G843,H843)</f>
        <v>-194</v>
      </c>
      <c r="J843" t="s">
        <v>47</v>
      </c>
      <c r="K843">
        <v>85529</v>
      </c>
      <c r="L843" t="s">
        <v>26</v>
      </c>
      <c r="M843" t="s">
        <v>37</v>
      </c>
      <c r="N843">
        <v>171</v>
      </c>
      <c r="O843">
        <v>58</v>
      </c>
      <c r="P843">
        <v>32998760616</v>
      </c>
      <c r="Q843" t="s">
        <v>52</v>
      </c>
      <c r="R843" t="s">
        <v>28</v>
      </c>
    </row>
    <row r="844" spans="1:18" hidden="1" x14ac:dyDescent="0.25">
      <c r="A844">
        <v>843</v>
      </c>
      <c r="B844" t="s">
        <v>60</v>
      </c>
      <c r="C844" t="s">
        <v>299</v>
      </c>
      <c r="D844">
        <v>31</v>
      </c>
      <c r="E844" t="str">
        <f t="shared" si="22"/>
        <v>Middle-Aged Adults</v>
      </c>
      <c r="F844" t="s">
        <v>31</v>
      </c>
      <c r="G844" s="1">
        <v>45132</v>
      </c>
      <c r="H844" s="1">
        <v>45132</v>
      </c>
      <c r="I844" s="2">
        <f t="shared" ref="I844:I851" si="23">_xlfn.DAYS(H844,G844)</f>
        <v>0</v>
      </c>
      <c r="J844" t="s">
        <v>36</v>
      </c>
      <c r="K844">
        <v>498233</v>
      </c>
      <c r="L844" t="s">
        <v>26</v>
      </c>
      <c r="M844" t="s">
        <v>20</v>
      </c>
      <c r="N844">
        <v>186</v>
      </c>
      <c r="O844">
        <v>48</v>
      </c>
      <c r="P844">
        <v>37175704168</v>
      </c>
      <c r="Q844" t="s">
        <v>34</v>
      </c>
      <c r="R844" t="s">
        <v>38</v>
      </c>
    </row>
    <row r="845" spans="1:18" hidden="1" x14ac:dyDescent="0.25">
      <c r="A845">
        <v>844</v>
      </c>
      <c r="B845" t="s">
        <v>42</v>
      </c>
      <c r="C845" t="s">
        <v>188</v>
      </c>
      <c r="D845">
        <v>25</v>
      </c>
      <c r="E845" t="str">
        <f t="shared" si="22"/>
        <v>Young Adult</v>
      </c>
      <c r="F845" t="s">
        <v>17</v>
      </c>
      <c r="G845" s="1">
        <v>44937</v>
      </c>
      <c r="H845" s="1">
        <v>45211</v>
      </c>
      <c r="I845" s="2">
        <f t="shared" si="23"/>
        <v>274</v>
      </c>
      <c r="J845" t="s">
        <v>36</v>
      </c>
      <c r="K845">
        <v>226241</v>
      </c>
      <c r="L845" t="s">
        <v>19</v>
      </c>
      <c r="M845" t="s">
        <v>59</v>
      </c>
      <c r="N845">
        <v>146</v>
      </c>
      <c r="O845">
        <v>81</v>
      </c>
      <c r="P845">
        <v>35007343265</v>
      </c>
      <c r="Q845" t="s">
        <v>52</v>
      </c>
      <c r="R845" t="s">
        <v>28</v>
      </c>
    </row>
    <row r="846" spans="1:18" hidden="1" x14ac:dyDescent="0.25">
      <c r="A846">
        <v>845</v>
      </c>
      <c r="B846" t="s">
        <v>42</v>
      </c>
      <c r="C846" t="s">
        <v>518</v>
      </c>
      <c r="D846">
        <v>29</v>
      </c>
      <c r="E846" t="str">
        <f t="shared" si="22"/>
        <v>Young Adult</v>
      </c>
      <c r="F846" t="s">
        <v>31</v>
      </c>
      <c r="G846" s="1">
        <v>44978</v>
      </c>
      <c r="H846" s="1">
        <v>45215</v>
      </c>
      <c r="I846" s="2">
        <f t="shared" si="23"/>
        <v>237</v>
      </c>
      <c r="J846" t="s">
        <v>32</v>
      </c>
      <c r="K846">
        <v>17656</v>
      </c>
      <c r="L846" t="s">
        <v>19</v>
      </c>
      <c r="M846" t="s">
        <v>59</v>
      </c>
      <c r="N846">
        <v>148</v>
      </c>
      <c r="O846">
        <v>113</v>
      </c>
      <c r="P846">
        <v>33585051835</v>
      </c>
      <c r="Q846" t="s">
        <v>34</v>
      </c>
      <c r="R846" t="s">
        <v>28</v>
      </c>
    </row>
    <row r="847" spans="1:18" hidden="1" x14ac:dyDescent="0.25">
      <c r="A847">
        <v>846</v>
      </c>
      <c r="B847" t="s">
        <v>88</v>
      </c>
      <c r="C847" t="s">
        <v>519</v>
      </c>
      <c r="D847">
        <v>89</v>
      </c>
      <c r="E847" t="str">
        <f t="shared" si="22"/>
        <v>Senior Adult</v>
      </c>
      <c r="F847" t="s">
        <v>31</v>
      </c>
      <c r="G847" s="1">
        <v>44973</v>
      </c>
      <c r="H847" s="1">
        <v>45264</v>
      </c>
      <c r="I847" s="2">
        <f t="shared" si="23"/>
        <v>291</v>
      </c>
      <c r="J847" t="s">
        <v>36</v>
      </c>
      <c r="K847">
        <v>378018</v>
      </c>
      <c r="L847" t="s">
        <v>19</v>
      </c>
      <c r="M847" t="s">
        <v>62</v>
      </c>
      <c r="N847">
        <v>181</v>
      </c>
      <c r="O847">
        <v>113</v>
      </c>
      <c r="P847">
        <v>35178414748</v>
      </c>
      <c r="Q847" t="s">
        <v>57</v>
      </c>
      <c r="R847" t="s">
        <v>28</v>
      </c>
    </row>
    <row r="848" spans="1:18" x14ac:dyDescent="0.25">
      <c r="A848">
        <v>847</v>
      </c>
      <c r="B848" t="s">
        <v>42</v>
      </c>
      <c r="C848" t="s">
        <v>91</v>
      </c>
      <c r="D848">
        <v>61</v>
      </c>
      <c r="E848" t="str">
        <f t="shared" si="22"/>
        <v>Senior Adult</v>
      </c>
      <c r="F848" t="s">
        <v>17</v>
      </c>
      <c r="G848" s="1">
        <v>45114</v>
      </c>
      <c r="H848" s="1">
        <v>45159</v>
      </c>
      <c r="I848" s="6">
        <f t="shared" si="23"/>
        <v>45</v>
      </c>
      <c r="J848" t="s">
        <v>25</v>
      </c>
      <c r="K848">
        <v>334496</v>
      </c>
      <c r="L848" t="s">
        <v>26</v>
      </c>
      <c r="M848" t="s">
        <v>37</v>
      </c>
      <c r="N848">
        <v>188</v>
      </c>
      <c r="O848">
        <v>57</v>
      </c>
      <c r="P848">
        <v>35419218120</v>
      </c>
      <c r="Q848" t="s">
        <v>68</v>
      </c>
      <c r="R848" t="s">
        <v>41</v>
      </c>
    </row>
    <row r="849" spans="1:18" hidden="1" x14ac:dyDescent="0.25">
      <c r="A849">
        <v>848</v>
      </c>
      <c r="B849" t="s">
        <v>55</v>
      </c>
      <c r="C849" t="s">
        <v>154</v>
      </c>
      <c r="D849">
        <v>41</v>
      </c>
      <c r="E849" t="str">
        <f t="shared" si="22"/>
        <v>Middle-Aged Adults</v>
      </c>
      <c r="F849" t="s">
        <v>17</v>
      </c>
      <c r="G849" s="1">
        <v>44943</v>
      </c>
      <c r="H849" s="1">
        <v>45054</v>
      </c>
      <c r="I849" s="2">
        <f t="shared" si="23"/>
        <v>111</v>
      </c>
      <c r="J849" t="s">
        <v>25</v>
      </c>
      <c r="K849">
        <v>446630</v>
      </c>
      <c r="L849" t="s">
        <v>19</v>
      </c>
      <c r="M849" t="s">
        <v>37</v>
      </c>
      <c r="N849">
        <v>143</v>
      </c>
      <c r="O849">
        <v>88</v>
      </c>
      <c r="P849">
        <v>31470324891</v>
      </c>
      <c r="Q849" t="s">
        <v>21</v>
      </c>
      <c r="R849" t="s">
        <v>22</v>
      </c>
    </row>
    <row r="850" spans="1:18" hidden="1" x14ac:dyDescent="0.25">
      <c r="A850">
        <v>849</v>
      </c>
      <c r="B850" t="s">
        <v>53</v>
      </c>
      <c r="C850" t="s">
        <v>520</v>
      </c>
      <c r="D850">
        <v>52</v>
      </c>
      <c r="E850" t="str">
        <f t="shared" si="22"/>
        <v>Senior Adult</v>
      </c>
      <c r="F850" t="s">
        <v>31</v>
      </c>
      <c r="G850" s="1">
        <v>45056</v>
      </c>
      <c r="H850" s="1">
        <v>45200</v>
      </c>
      <c r="I850" s="2">
        <f t="shared" si="23"/>
        <v>144</v>
      </c>
      <c r="J850" t="s">
        <v>32</v>
      </c>
      <c r="K850">
        <v>349205</v>
      </c>
      <c r="L850" t="s">
        <v>26</v>
      </c>
      <c r="M850" t="s">
        <v>45</v>
      </c>
      <c r="N850">
        <v>197</v>
      </c>
      <c r="O850">
        <v>88</v>
      </c>
      <c r="P850">
        <v>36126705633</v>
      </c>
      <c r="Q850" t="s">
        <v>63</v>
      </c>
      <c r="R850" t="s">
        <v>28</v>
      </c>
    </row>
    <row r="851" spans="1:18" hidden="1" x14ac:dyDescent="0.25">
      <c r="A851">
        <v>850</v>
      </c>
      <c r="B851" t="s">
        <v>88</v>
      </c>
      <c r="C851" t="s">
        <v>194</v>
      </c>
      <c r="D851">
        <v>74</v>
      </c>
      <c r="E851" t="str">
        <f t="shared" si="22"/>
        <v>Senior Adult</v>
      </c>
      <c r="F851" t="s">
        <v>17</v>
      </c>
      <c r="G851" s="1">
        <v>45027</v>
      </c>
      <c r="H851" s="1">
        <v>45285</v>
      </c>
      <c r="I851" s="2">
        <f t="shared" si="23"/>
        <v>258</v>
      </c>
      <c r="J851" t="s">
        <v>44</v>
      </c>
      <c r="K851">
        <v>386238</v>
      </c>
      <c r="L851" t="s">
        <v>26</v>
      </c>
      <c r="M851" t="s">
        <v>33</v>
      </c>
      <c r="N851">
        <v>193</v>
      </c>
      <c r="O851">
        <v>43</v>
      </c>
      <c r="P851">
        <v>35799696921</v>
      </c>
      <c r="Q851" t="s">
        <v>21</v>
      </c>
      <c r="R851" t="s">
        <v>22</v>
      </c>
    </row>
    <row r="852" spans="1:18" hidden="1" x14ac:dyDescent="0.25">
      <c r="A852">
        <v>851</v>
      </c>
      <c r="B852" t="s">
        <v>53</v>
      </c>
      <c r="C852" t="s">
        <v>453</v>
      </c>
      <c r="D852">
        <v>33</v>
      </c>
      <c r="E852" t="str">
        <f t="shared" si="22"/>
        <v>Middle-Aged Adults</v>
      </c>
      <c r="F852" t="s">
        <v>17</v>
      </c>
      <c r="G852" s="1">
        <v>45193</v>
      </c>
      <c r="H852" s="1">
        <v>45253</v>
      </c>
      <c r="I852" s="2">
        <f>_xlfn.DAYS(G852,H852)</f>
        <v>-60</v>
      </c>
      <c r="J852" t="s">
        <v>18</v>
      </c>
      <c r="K852">
        <v>198133</v>
      </c>
      <c r="L852" t="s">
        <v>26</v>
      </c>
      <c r="M852" t="s">
        <v>59</v>
      </c>
      <c r="N852">
        <v>162</v>
      </c>
      <c r="O852">
        <v>66</v>
      </c>
      <c r="P852">
        <v>37914455941</v>
      </c>
      <c r="Q852" t="s">
        <v>21</v>
      </c>
      <c r="R852" t="s">
        <v>22</v>
      </c>
    </row>
    <row r="853" spans="1:18" hidden="1" x14ac:dyDescent="0.25">
      <c r="A853">
        <v>852</v>
      </c>
      <c r="B853" t="s">
        <v>86</v>
      </c>
      <c r="C853" t="s">
        <v>311</v>
      </c>
      <c r="D853">
        <v>72</v>
      </c>
      <c r="E853" t="str">
        <f t="shared" si="22"/>
        <v>Senior Adult</v>
      </c>
      <c r="F853" t="s">
        <v>17</v>
      </c>
      <c r="G853" s="1">
        <v>45220</v>
      </c>
      <c r="H853" s="1">
        <v>45264</v>
      </c>
      <c r="I853" s="2">
        <f>_xlfn.DAYS(G853,H853)</f>
        <v>-44</v>
      </c>
      <c r="J853" t="s">
        <v>44</v>
      </c>
      <c r="K853">
        <v>213751</v>
      </c>
      <c r="L853" t="s">
        <v>19</v>
      </c>
      <c r="M853" t="s">
        <v>59</v>
      </c>
      <c r="N853">
        <v>163</v>
      </c>
      <c r="O853">
        <v>116</v>
      </c>
      <c r="P853">
        <v>38582740952</v>
      </c>
      <c r="Q853" t="s">
        <v>21</v>
      </c>
      <c r="R853" t="s">
        <v>22</v>
      </c>
    </row>
    <row r="854" spans="1:18" hidden="1" x14ac:dyDescent="0.25">
      <c r="A854">
        <v>853</v>
      </c>
      <c r="B854" t="s">
        <v>78</v>
      </c>
      <c r="C854" t="s">
        <v>39</v>
      </c>
      <c r="D854">
        <v>15</v>
      </c>
      <c r="E854" t="str">
        <f t="shared" si="22"/>
        <v>Teenager</v>
      </c>
      <c r="F854" t="s">
        <v>17</v>
      </c>
      <c r="G854" s="1">
        <v>45134</v>
      </c>
      <c r="H854" s="1">
        <v>45217</v>
      </c>
      <c r="I854" s="2">
        <f>_xlfn.DAYS(G854,H854)</f>
        <v>-83</v>
      </c>
      <c r="J854" t="s">
        <v>25</v>
      </c>
      <c r="K854">
        <v>45981</v>
      </c>
      <c r="L854" t="s">
        <v>26</v>
      </c>
      <c r="M854" t="s">
        <v>37</v>
      </c>
      <c r="N854">
        <v>198</v>
      </c>
      <c r="O854">
        <v>55</v>
      </c>
      <c r="P854">
        <v>35718787453</v>
      </c>
      <c r="Q854" t="s">
        <v>34</v>
      </c>
      <c r="R854" t="s">
        <v>38</v>
      </c>
    </row>
    <row r="855" spans="1:18" hidden="1" x14ac:dyDescent="0.25">
      <c r="A855">
        <v>854</v>
      </c>
      <c r="B855" t="s">
        <v>78</v>
      </c>
      <c r="C855" t="s">
        <v>252</v>
      </c>
      <c r="D855">
        <v>62</v>
      </c>
      <c r="E855" t="str">
        <f t="shared" si="22"/>
        <v>Senior Adult</v>
      </c>
      <c r="F855" t="s">
        <v>31</v>
      </c>
      <c r="G855" s="1">
        <v>45086</v>
      </c>
      <c r="H855" s="1">
        <v>45269</v>
      </c>
      <c r="I855" s="2">
        <f>_xlfn.DAYS(G855,H855)</f>
        <v>-183</v>
      </c>
      <c r="J855" t="s">
        <v>32</v>
      </c>
      <c r="K855">
        <v>18449</v>
      </c>
      <c r="L855" t="s">
        <v>19</v>
      </c>
      <c r="M855" t="s">
        <v>20</v>
      </c>
      <c r="N855">
        <v>195</v>
      </c>
      <c r="O855">
        <v>47</v>
      </c>
      <c r="P855">
        <v>35602229112</v>
      </c>
      <c r="Q855" t="s">
        <v>21</v>
      </c>
      <c r="R855" t="s">
        <v>22</v>
      </c>
    </row>
    <row r="856" spans="1:18" hidden="1" x14ac:dyDescent="0.25">
      <c r="A856">
        <v>855</v>
      </c>
      <c r="B856" t="s">
        <v>60</v>
      </c>
      <c r="C856" t="s">
        <v>317</v>
      </c>
      <c r="D856">
        <v>42</v>
      </c>
      <c r="E856" t="str">
        <f t="shared" si="22"/>
        <v>Middle-Aged Adults</v>
      </c>
      <c r="F856" t="s">
        <v>17</v>
      </c>
      <c r="G856" s="1">
        <v>45081</v>
      </c>
      <c r="H856" s="1">
        <v>45210</v>
      </c>
      <c r="I856" s="2">
        <f>_xlfn.DAYS(H856,G856)</f>
        <v>129</v>
      </c>
      <c r="J856" t="s">
        <v>44</v>
      </c>
      <c r="K856">
        <v>212036</v>
      </c>
      <c r="L856" t="s">
        <v>26</v>
      </c>
      <c r="M856" t="s">
        <v>82</v>
      </c>
      <c r="N856">
        <v>163</v>
      </c>
      <c r="O856">
        <v>117</v>
      </c>
      <c r="P856">
        <v>31033520828</v>
      </c>
      <c r="Q856" t="s">
        <v>21</v>
      </c>
      <c r="R856" t="s">
        <v>22</v>
      </c>
    </row>
    <row r="857" spans="1:18" hidden="1" x14ac:dyDescent="0.25">
      <c r="A857">
        <v>856</v>
      </c>
      <c r="B857" t="s">
        <v>69</v>
      </c>
      <c r="C857" t="s">
        <v>130</v>
      </c>
      <c r="D857">
        <v>38</v>
      </c>
      <c r="E857" t="str">
        <f t="shared" si="22"/>
        <v>Middle-Aged Adults</v>
      </c>
      <c r="F857" t="s">
        <v>31</v>
      </c>
      <c r="G857" s="1">
        <v>45252</v>
      </c>
      <c r="H857" s="1">
        <v>45281</v>
      </c>
      <c r="I857" s="2">
        <f>_xlfn.DAYS(H857,G857)</f>
        <v>29</v>
      </c>
      <c r="J857" t="s">
        <v>44</v>
      </c>
      <c r="K857">
        <v>482743</v>
      </c>
      <c r="L857" t="s">
        <v>19</v>
      </c>
      <c r="M857" t="s">
        <v>59</v>
      </c>
      <c r="N857">
        <v>175</v>
      </c>
      <c r="O857">
        <v>96</v>
      </c>
      <c r="P857">
        <v>37563014801</v>
      </c>
      <c r="Q857" t="s">
        <v>57</v>
      </c>
      <c r="R857" t="s">
        <v>28</v>
      </c>
    </row>
    <row r="858" spans="1:18" x14ac:dyDescent="0.25">
      <c r="A858">
        <v>857</v>
      </c>
      <c r="B858" t="s">
        <v>42</v>
      </c>
      <c r="C858" t="s">
        <v>521</v>
      </c>
      <c r="D858">
        <v>23</v>
      </c>
      <c r="E858" t="str">
        <f t="shared" si="22"/>
        <v>Young Adult</v>
      </c>
      <c r="F858" t="s">
        <v>31</v>
      </c>
      <c r="G858" s="1">
        <v>45054</v>
      </c>
      <c r="H858" s="1">
        <v>45161</v>
      </c>
      <c r="I858" s="6">
        <f>_xlfn.DAYS(G858,H858)</f>
        <v>-107</v>
      </c>
      <c r="J858" t="s">
        <v>25</v>
      </c>
      <c r="K858">
        <v>48904</v>
      </c>
      <c r="L858" t="s">
        <v>26</v>
      </c>
      <c r="M858" t="s">
        <v>82</v>
      </c>
      <c r="N858">
        <v>195</v>
      </c>
      <c r="O858">
        <v>94</v>
      </c>
      <c r="P858">
        <v>33251873900</v>
      </c>
      <c r="Q858" t="s">
        <v>68</v>
      </c>
      <c r="R858" t="s">
        <v>41</v>
      </c>
    </row>
    <row r="859" spans="1:18" hidden="1" x14ac:dyDescent="0.25">
      <c r="A859">
        <v>858</v>
      </c>
      <c r="B859" t="s">
        <v>71</v>
      </c>
      <c r="C859" t="s">
        <v>209</v>
      </c>
      <c r="D859">
        <v>28</v>
      </c>
      <c r="E859" t="str">
        <f t="shared" si="22"/>
        <v>Young Adult</v>
      </c>
      <c r="F859" t="s">
        <v>17</v>
      </c>
      <c r="G859" s="1">
        <v>44992</v>
      </c>
      <c r="H859" s="1">
        <v>45265</v>
      </c>
      <c r="I859" s="2">
        <f>_xlfn.DAYS(G859,H859)</f>
        <v>-273</v>
      </c>
      <c r="J859" t="s">
        <v>44</v>
      </c>
      <c r="K859">
        <v>149559</v>
      </c>
      <c r="L859" t="s">
        <v>26</v>
      </c>
      <c r="M859" t="s">
        <v>40</v>
      </c>
      <c r="N859">
        <v>189</v>
      </c>
      <c r="O859">
        <v>75</v>
      </c>
      <c r="P859">
        <v>35740609346</v>
      </c>
      <c r="Q859" t="s">
        <v>21</v>
      </c>
      <c r="R859" t="s">
        <v>22</v>
      </c>
    </row>
    <row r="860" spans="1:18" x14ac:dyDescent="0.25">
      <c r="A860">
        <v>859</v>
      </c>
      <c r="B860" t="s">
        <v>29</v>
      </c>
      <c r="C860" t="s">
        <v>522</v>
      </c>
      <c r="D860">
        <v>63</v>
      </c>
      <c r="E860" t="str">
        <f t="shared" si="22"/>
        <v>Senior Adult</v>
      </c>
      <c r="F860" t="s">
        <v>31</v>
      </c>
      <c r="G860" s="1">
        <v>44999</v>
      </c>
      <c r="H860" s="1">
        <v>45262</v>
      </c>
      <c r="I860" s="6">
        <f>_xlfn.DAYS(G860,H860)</f>
        <v>-263</v>
      </c>
      <c r="J860" t="s">
        <v>36</v>
      </c>
      <c r="K860">
        <v>493098</v>
      </c>
      <c r="L860" t="s">
        <v>26</v>
      </c>
      <c r="M860" t="s">
        <v>62</v>
      </c>
      <c r="N860">
        <v>163</v>
      </c>
      <c r="O860">
        <v>77</v>
      </c>
      <c r="P860">
        <v>35411604978</v>
      </c>
      <c r="Q860" t="s">
        <v>68</v>
      </c>
      <c r="R860" t="s">
        <v>41</v>
      </c>
    </row>
    <row r="861" spans="1:18" hidden="1" x14ac:dyDescent="0.25">
      <c r="A861">
        <v>860</v>
      </c>
      <c r="B861" t="s">
        <v>23</v>
      </c>
      <c r="C861" t="s">
        <v>240</v>
      </c>
      <c r="D861">
        <v>51</v>
      </c>
      <c r="E861" t="str">
        <f t="shared" si="22"/>
        <v>Senior Adult</v>
      </c>
      <c r="F861" t="s">
        <v>17</v>
      </c>
      <c r="G861" s="1">
        <v>44946</v>
      </c>
      <c r="H861" s="1">
        <v>45274</v>
      </c>
      <c r="I861" s="2">
        <f>_xlfn.DAYS(H861,G861)</f>
        <v>328</v>
      </c>
      <c r="J861" t="s">
        <v>44</v>
      </c>
      <c r="K861">
        <v>25469</v>
      </c>
      <c r="L861" t="s">
        <v>26</v>
      </c>
      <c r="M861" t="s">
        <v>59</v>
      </c>
      <c r="N861">
        <v>167</v>
      </c>
      <c r="O861">
        <v>71</v>
      </c>
      <c r="P861">
        <v>38594011124</v>
      </c>
      <c r="Q861" t="s">
        <v>21</v>
      </c>
      <c r="R861" t="s">
        <v>22</v>
      </c>
    </row>
    <row r="862" spans="1:18" x14ac:dyDescent="0.25">
      <c r="A862">
        <v>861</v>
      </c>
      <c r="B862" t="s">
        <v>78</v>
      </c>
      <c r="C862" t="s">
        <v>523</v>
      </c>
      <c r="D862">
        <v>76</v>
      </c>
      <c r="E862" t="str">
        <f t="shared" si="22"/>
        <v>Senior Adult</v>
      </c>
      <c r="F862" t="s">
        <v>31</v>
      </c>
      <c r="G862" s="1">
        <v>45119</v>
      </c>
      <c r="H862" s="1">
        <v>45127</v>
      </c>
      <c r="I862" s="6">
        <f>_xlfn.DAYS(G862,H862)</f>
        <v>-8</v>
      </c>
      <c r="J862" t="s">
        <v>18</v>
      </c>
      <c r="K862">
        <v>451061</v>
      </c>
      <c r="L862" t="s">
        <v>26</v>
      </c>
      <c r="M862" t="s">
        <v>82</v>
      </c>
      <c r="N862">
        <v>158</v>
      </c>
      <c r="O862">
        <v>102</v>
      </c>
      <c r="P862">
        <v>39837088870</v>
      </c>
      <c r="Q862" t="s">
        <v>68</v>
      </c>
      <c r="R862" t="s">
        <v>41</v>
      </c>
    </row>
    <row r="863" spans="1:18" x14ac:dyDescent="0.25">
      <c r="A863">
        <v>862</v>
      </c>
      <c r="B863" t="s">
        <v>78</v>
      </c>
      <c r="C863" t="s">
        <v>501</v>
      </c>
      <c r="D863">
        <v>78</v>
      </c>
      <c r="E863" t="str">
        <f t="shared" si="22"/>
        <v>Senior Adult</v>
      </c>
      <c r="F863" t="s">
        <v>31</v>
      </c>
      <c r="G863" s="1">
        <v>45032</v>
      </c>
      <c r="H863" s="1">
        <v>45056</v>
      </c>
      <c r="I863" s="6">
        <f>_xlfn.DAYS(G863,H863)</f>
        <v>-24</v>
      </c>
      <c r="J863" t="s">
        <v>47</v>
      </c>
      <c r="K863">
        <v>320989</v>
      </c>
      <c r="L863" t="s">
        <v>19</v>
      </c>
      <c r="M863" t="s">
        <v>59</v>
      </c>
      <c r="N863">
        <v>196</v>
      </c>
      <c r="O863">
        <v>79</v>
      </c>
      <c r="P863">
        <v>36694567762</v>
      </c>
      <c r="Q863" t="s">
        <v>68</v>
      </c>
      <c r="R863" t="s">
        <v>41</v>
      </c>
    </row>
    <row r="864" spans="1:18" hidden="1" x14ac:dyDescent="0.25">
      <c r="A864">
        <v>863</v>
      </c>
      <c r="B864" t="s">
        <v>23</v>
      </c>
      <c r="C864" t="s">
        <v>524</v>
      </c>
      <c r="D864">
        <v>59</v>
      </c>
      <c r="E864" t="str">
        <f t="shared" si="22"/>
        <v>Senior Adult</v>
      </c>
      <c r="F864" t="s">
        <v>31</v>
      </c>
      <c r="G864" s="1">
        <v>45001</v>
      </c>
      <c r="H864" s="1">
        <v>45007</v>
      </c>
      <c r="I864" s="2">
        <f>_xlfn.DAYS(G864,H864)</f>
        <v>-6</v>
      </c>
      <c r="J864" t="s">
        <v>32</v>
      </c>
      <c r="K864">
        <v>68030</v>
      </c>
      <c r="L864" t="s">
        <v>19</v>
      </c>
      <c r="M864" t="s">
        <v>37</v>
      </c>
      <c r="N864">
        <v>190</v>
      </c>
      <c r="O864">
        <v>110</v>
      </c>
      <c r="P864">
        <v>35033890150</v>
      </c>
      <c r="Q864" t="s">
        <v>34</v>
      </c>
      <c r="R864" t="s">
        <v>38</v>
      </c>
    </row>
    <row r="865" spans="1:18" hidden="1" x14ac:dyDescent="0.25">
      <c r="A865">
        <v>864</v>
      </c>
      <c r="B865" t="s">
        <v>66</v>
      </c>
      <c r="C865" t="s">
        <v>491</v>
      </c>
      <c r="D865">
        <v>5</v>
      </c>
      <c r="E865" t="str">
        <f t="shared" si="22"/>
        <v>Child</v>
      </c>
      <c r="F865" t="s">
        <v>17</v>
      </c>
      <c r="G865" s="1">
        <v>44950</v>
      </c>
      <c r="H865" s="1">
        <v>45177</v>
      </c>
      <c r="I865" s="2">
        <f>_xlfn.DAYS(G865,H865)</f>
        <v>-227</v>
      </c>
      <c r="J865" t="s">
        <v>32</v>
      </c>
      <c r="K865">
        <v>182264</v>
      </c>
      <c r="L865" t="s">
        <v>26</v>
      </c>
      <c r="M865" t="s">
        <v>82</v>
      </c>
      <c r="N865">
        <v>172</v>
      </c>
      <c r="O865">
        <v>99</v>
      </c>
      <c r="P865">
        <v>38808344299</v>
      </c>
      <c r="Q865" t="s">
        <v>34</v>
      </c>
      <c r="R865" t="s">
        <v>38</v>
      </c>
    </row>
    <row r="866" spans="1:18" hidden="1" x14ac:dyDescent="0.25">
      <c r="A866">
        <v>865</v>
      </c>
      <c r="B866" t="s">
        <v>78</v>
      </c>
      <c r="C866" t="s">
        <v>368</v>
      </c>
      <c r="D866">
        <v>95</v>
      </c>
      <c r="E866" t="str">
        <f t="shared" si="22"/>
        <v>Senior Adult</v>
      </c>
      <c r="F866" t="s">
        <v>31</v>
      </c>
      <c r="G866" s="1">
        <v>44946</v>
      </c>
      <c r="H866" s="1">
        <v>45268</v>
      </c>
      <c r="I866" s="2">
        <f>_xlfn.DAYS(G866,H866)</f>
        <v>-322</v>
      </c>
      <c r="J866" t="s">
        <v>36</v>
      </c>
      <c r="K866">
        <v>207655</v>
      </c>
      <c r="L866" t="s">
        <v>26</v>
      </c>
      <c r="M866" t="s">
        <v>59</v>
      </c>
      <c r="N866">
        <v>158</v>
      </c>
      <c r="O866">
        <v>91</v>
      </c>
      <c r="P866">
        <v>38809559092</v>
      </c>
      <c r="Q866" t="s">
        <v>27</v>
      </c>
      <c r="R866" t="s">
        <v>28</v>
      </c>
    </row>
    <row r="867" spans="1:18" x14ac:dyDescent="0.25">
      <c r="A867">
        <v>866</v>
      </c>
      <c r="B867" t="s">
        <v>42</v>
      </c>
      <c r="C867" t="s">
        <v>420</v>
      </c>
      <c r="D867">
        <v>25</v>
      </c>
      <c r="E867" t="str">
        <f t="shared" si="22"/>
        <v>Young Adult</v>
      </c>
      <c r="F867" t="s">
        <v>31</v>
      </c>
      <c r="G867" s="1">
        <v>44929</v>
      </c>
      <c r="H867" s="1">
        <v>45274</v>
      </c>
      <c r="I867" s="6">
        <f>_xlfn.DAYS(H867,G867)</f>
        <v>345</v>
      </c>
      <c r="J867" t="s">
        <v>25</v>
      </c>
      <c r="K867">
        <v>125814</v>
      </c>
      <c r="L867" t="s">
        <v>26</v>
      </c>
      <c r="M867" t="s">
        <v>62</v>
      </c>
      <c r="N867">
        <v>148</v>
      </c>
      <c r="O867">
        <v>94</v>
      </c>
      <c r="P867">
        <v>36532746301</v>
      </c>
      <c r="Q867" t="s">
        <v>68</v>
      </c>
      <c r="R867" t="s">
        <v>41</v>
      </c>
    </row>
    <row r="868" spans="1:18" hidden="1" x14ac:dyDescent="0.25">
      <c r="A868">
        <v>867</v>
      </c>
      <c r="B868" t="s">
        <v>64</v>
      </c>
      <c r="C868" t="s">
        <v>514</v>
      </c>
      <c r="D868">
        <v>41</v>
      </c>
      <c r="E868" t="str">
        <f t="shared" si="22"/>
        <v>Middle-Aged Adults</v>
      </c>
      <c r="F868" t="s">
        <v>31</v>
      </c>
      <c r="G868" s="1">
        <v>45013</v>
      </c>
      <c r="H868" s="1">
        <v>45185</v>
      </c>
      <c r="I868" s="2">
        <f>_xlfn.DAYS(G868,H868)</f>
        <v>-172</v>
      </c>
      <c r="J868" t="s">
        <v>47</v>
      </c>
      <c r="K868">
        <v>28414</v>
      </c>
      <c r="L868" t="s">
        <v>19</v>
      </c>
      <c r="M868" t="s">
        <v>37</v>
      </c>
      <c r="N868">
        <v>185</v>
      </c>
      <c r="O868">
        <v>86</v>
      </c>
      <c r="P868">
        <v>32646167810</v>
      </c>
      <c r="Q868" t="s">
        <v>57</v>
      </c>
      <c r="R868" t="s">
        <v>28</v>
      </c>
    </row>
    <row r="869" spans="1:18" hidden="1" x14ac:dyDescent="0.25">
      <c r="A869">
        <v>868</v>
      </c>
      <c r="B869" t="s">
        <v>53</v>
      </c>
      <c r="C869" t="s">
        <v>525</v>
      </c>
      <c r="D869">
        <v>11</v>
      </c>
      <c r="E869" t="str">
        <f t="shared" si="22"/>
        <v>Child</v>
      </c>
      <c r="F869" t="s">
        <v>17</v>
      </c>
      <c r="G869" s="1">
        <v>44934</v>
      </c>
      <c r="H869" s="1">
        <v>44984</v>
      </c>
      <c r="I869" s="2">
        <f>_xlfn.DAYS(H869,G869)</f>
        <v>50</v>
      </c>
      <c r="J869" t="s">
        <v>18</v>
      </c>
      <c r="K869">
        <v>364463</v>
      </c>
      <c r="L869" t="s">
        <v>19</v>
      </c>
      <c r="M869" t="s">
        <v>62</v>
      </c>
      <c r="N869">
        <v>155</v>
      </c>
      <c r="O869">
        <v>103</v>
      </c>
      <c r="P869">
        <v>34995905323</v>
      </c>
      <c r="Q869" t="s">
        <v>34</v>
      </c>
      <c r="R869" t="s">
        <v>38</v>
      </c>
    </row>
    <row r="870" spans="1:18" hidden="1" x14ac:dyDescent="0.25">
      <c r="A870">
        <v>869</v>
      </c>
      <c r="B870" t="s">
        <v>86</v>
      </c>
      <c r="C870" t="s">
        <v>493</v>
      </c>
      <c r="D870">
        <v>22</v>
      </c>
      <c r="E870" t="str">
        <f t="shared" si="22"/>
        <v>Young Adult</v>
      </c>
      <c r="F870" t="s">
        <v>17</v>
      </c>
      <c r="G870" s="1">
        <v>45036</v>
      </c>
      <c r="H870" s="1">
        <v>45268</v>
      </c>
      <c r="I870" s="2">
        <f>_xlfn.DAYS(H870,G870)</f>
        <v>232</v>
      </c>
      <c r="J870" t="s">
        <v>47</v>
      </c>
      <c r="K870">
        <v>335059</v>
      </c>
      <c r="L870" t="s">
        <v>19</v>
      </c>
      <c r="M870" t="s">
        <v>82</v>
      </c>
      <c r="N870">
        <v>158</v>
      </c>
      <c r="O870">
        <v>93</v>
      </c>
      <c r="P870">
        <v>32427799456</v>
      </c>
      <c r="Q870" t="s">
        <v>34</v>
      </c>
      <c r="R870" t="s">
        <v>38</v>
      </c>
    </row>
    <row r="871" spans="1:18" hidden="1" x14ac:dyDescent="0.25">
      <c r="A871">
        <v>870</v>
      </c>
      <c r="B871" t="s">
        <v>55</v>
      </c>
      <c r="C871" t="s">
        <v>203</v>
      </c>
      <c r="D871">
        <v>49</v>
      </c>
      <c r="E871" t="str">
        <f t="shared" si="22"/>
        <v>Senior Adult</v>
      </c>
      <c r="F871" t="s">
        <v>17</v>
      </c>
      <c r="G871" s="1">
        <v>44959</v>
      </c>
      <c r="H871" s="1">
        <v>45267</v>
      </c>
      <c r="I871" s="2">
        <f>_xlfn.DAYS(H871,G871)</f>
        <v>308</v>
      </c>
      <c r="J871" t="s">
        <v>47</v>
      </c>
      <c r="K871">
        <v>349124</v>
      </c>
      <c r="L871" t="s">
        <v>26</v>
      </c>
      <c r="M871" t="s">
        <v>33</v>
      </c>
      <c r="N871">
        <v>157</v>
      </c>
      <c r="O871">
        <v>89</v>
      </c>
      <c r="P871">
        <v>38538875488</v>
      </c>
      <c r="Q871" t="s">
        <v>34</v>
      </c>
      <c r="R871" t="s">
        <v>38</v>
      </c>
    </row>
    <row r="872" spans="1:18" x14ac:dyDescent="0.25">
      <c r="A872">
        <v>871</v>
      </c>
      <c r="B872" t="s">
        <v>55</v>
      </c>
      <c r="C872" t="s">
        <v>454</v>
      </c>
      <c r="D872">
        <v>86</v>
      </c>
      <c r="E872" t="str">
        <f t="shared" si="22"/>
        <v>Senior Adult</v>
      </c>
      <c r="F872" t="s">
        <v>31</v>
      </c>
      <c r="G872" s="1">
        <v>45006</v>
      </c>
      <c r="H872" s="1">
        <v>45043</v>
      </c>
      <c r="I872" s="6">
        <f>_xlfn.DAYS(H872,G872)</f>
        <v>37</v>
      </c>
      <c r="J872" t="s">
        <v>32</v>
      </c>
      <c r="K872">
        <v>483651</v>
      </c>
      <c r="L872" t="s">
        <v>19</v>
      </c>
      <c r="M872" t="s">
        <v>62</v>
      </c>
      <c r="N872">
        <v>200</v>
      </c>
      <c r="O872">
        <v>115</v>
      </c>
      <c r="P872">
        <v>36835689965</v>
      </c>
      <c r="Q872" t="s">
        <v>68</v>
      </c>
      <c r="R872" t="s">
        <v>41</v>
      </c>
    </row>
    <row r="873" spans="1:18" hidden="1" x14ac:dyDescent="0.25">
      <c r="A873">
        <v>872</v>
      </c>
      <c r="B873" t="s">
        <v>66</v>
      </c>
      <c r="C873" t="s">
        <v>500</v>
      </c>
      <c r="D873">
        <v>72</v>
      </c>
      <c r="E873" t="str">
        <f t="shared" si="22"/>
        <v>Senior Adult</v>
      </c>
      <c r="F873" t="s">
        <v>31</v>
      </c>
      <c r="G873" s="1">
        <v>45019</v>
      </c>
      <c r="H873" s="1">
        <v>45170</v>
      </c>
      <c r="I873" s="2">
        <f>_xlfn.DAYS(G873,H873)</f>
        <v>-151</v>
      </c>
      <c r="J873" t="s">
        <v>32</v>
      </c>
      <c r="K873">
        <v>203604</v>
      </c>
      <c r="L873" t="s">
        <v>19</v>
      </c>
      <c r="M873" t="s">
        <v>20</v>
      </c>
      <c r="N873">
        <v>178</v>
      </c>
      <c r="O873">
        <v>93</v>
      </c>
      <c r="P873">
        <v>39051914575</v>
      </c>
      <c r="Q873" t="s">
        <v>21</v>
      </c>
      <c r="R873" t="s">
        <v>22</v>
      </c>
    </row>
    <row r="874" spans="1:18" x14ac:dyDescent="0.25">
      <c r="A874">
        <v>873</v>
      </c>
      <c r="B874" t="s">
        <v>50</v>
      </c>
      <c r="C874" t="s">
        <v>301</v>
      </c>
      <c r="D874">
        <v>36</v>
      </c>
      <c r="E874" t="str">
        <f t="shared" si="22"/>
        <v>Middle-Aged Adults</v>
      </c>
      <c r="F874" t="s">
        <v>31</v>
      </c>
      <c r="G874" s="1">
        <v>44947</v>
      </c>
      <c r="H874" s="1">
        <v>45120</v>
      </c>
      <c r="I874" s="6">
        <f>_xlfn.DAYS(H874,G874)</f>
        <v>173</v>
      </c>
      <c r="J874" t="s">
        <v>25</v>
      </c>
      <c r="K874">
        <v>355680</v>
      </c>
      <c r="L874" t="s">
        <v>26</v>
      </c>
      <c r="M874" t="s">
        <v>20</v>
      </c>
      <c r="N874">
        <v>157</v>
      </c>
      <c r="O874">
        <v>59</v>
      </c>
      <c r="P874">
        <v>37381393488</v>
      </c>
      <c r="Q874" t="s">
        <v>68</v>
      </c>
      <c r="R874" t="s">
        <v>41</v>
      </c>
    </row>
    <row r="875" spans="1:18" hidden="1" x14ac:dyDescent="0.25">
      <c r="A875">
        <v>874</v>
      </c>
      <c r="B875" t="s">
        <v>55</v>
      </c>
      <c r="C875" t="s">
        <v>142</v>
      </c>
      <c r="D875">
        <v>82</v>
      </c>
      <c r="E875" t="str">
        <f t="shared" si="22"/>
        <v>Senior Adult</v>
      </c>
      <c r="F875" t="s">
        <v>31</v>
      </c>
      <c r="G875" s="1">
        <v>45220</v>
      </c>
      <c r="H875" s="1">
        <v>45282</v>
      </c>
      <c r="I875" s="2">
        <f>_xlfn.DAYS(H875,G875)</f>
        <v>62</v>
      </c>
      <c r="J875" t="s">
        <v>32</v>
      </c>
      <c r="K875">
        <v>206606</v>
      </c>
      <c r="L875" t="s">
        <v>19</v>
      </c>
      <c r="M875" t="s">
        <v>45</v>
      </c>
      <c r="N875">
        <v>193</v>
      </c>
      <c r="O875">
        <v>68</v>
      </c>
      <c r="P875">
        <v>37767676577</v>
      </c>
      <c r="Q875" t="s">
        <v>21</v>
      </c>
      <c r="R875" t="s">
        <v>22</v>
      </c>
    </row>
    <row r="876" spans="1:18" x14ac:dyDescent="0.25">
      <c r="A876">
        <v>875</v>
      </c>
      <c r="B876" t="s">
        <v>64</v>
      </c>
      <c r="C876" t="s">
        <v>471</v>
      </c>
      <c r="D876">
        <v>33</v>
      </c>
      <c r="E876" t="str">
        <f t="shared" si="22"/>
        <v>Middle-Aged Adults</v>
      </c>
      <c r="F876" t="s">
        <v>17</v>
      </c>
      <c r="G876" s="1">
        <v>45211</v>
      </c>
      <c r="H876" s="1">
        <v>45261</v>
      </c>
      <c r="I876" s="6">
        <f>_xlfn.DAYS(G876,H876)</f>
        <v>-50</v>
      </c>
      <c r="J876" t="s">
        <v>32</v>
      </c>
      <c r="K876">
        <v>268269</v>
      </c>
      <c r="L876" t="s">
        <v>26</v>
      </c>
      <c r="M876" t="s">
        <v>20</v>
      </c>
      <c r="N876">
        <v>185</v>
      </c>
      <c r="O876">
        <v>77</v>
      </c>
      <c r="P876">
        <v>34932920523</v>
      </c>
      <c r="Q876" t="s">
        <v>68</v>
      </c>
      <c r="R876" t="s">
        <v>41</v>
      </c>
    </row>
    <row r="877" spans="1:18" hidden="1" x14ac:dyDescent="0.25">
      <c r="A877">
        <v>876</v>
      </c>
      <c r="B877" t="s">
        <v>64</v>
      </c>
      <c r="C877" t="s">
        <v>526</v>
      </c>
      <c r="D877">
        <v>64</v>
      </c>
      <c r="E877" t="str">
        <f t="shared" si="22"/>
        <v>Senior Adult</v>
      </c>
      <c r="F877" t="s">
        <v>31</v>
      </c>
      <c r="G877" s="1">
        <v>44983</v>
      </c>
      <c r="H877" s="1">
        <v>44995</v>
      </c>
      <c r="I877" s="2">
        <f>_xlfn.DAYS(G877,H877)</f>
        <v>-12</v>
      </c>
      <c r="J877" t="s">
        <v>25</v>
      </c>
      <c r="K877">
        <v>467175</v>
      </c>
      <c r="L877" t="s">
        <v>19</v>
      </c>
      <c r="M877" t="s">
        <v>20</v>
      </c>
      <c r="N877">
        <v>194</v>
      </c>
      <c r="O877">
        <v>66</v>
      </c>
      <c r="P877">
        <v>37915345901</v>
      </c>
      <c r="Q877" t="s">
        <v>63</v>
      </c>
      <c r="R877" t="s">
        <v>28</v>
      </c>
    </row>
    <row r="878" spans="1:18" hidden="1" x14ac:dyDescent="0.25">
      <c r="A878">
        <v>877</v>
      </c>
      <c r="B878" t="s">
        <v>69</v>
      </c>
      <c r="C878" t="s">
        <v>480</v>
      </c>
      <c r="D878">
        <v>92</v>
      </c>
      <c r="E878" t="str">
        <f t="shared" si="22"/>
        <v>Senior Adult</v>
      </c>
      <c r="F878" t="s">
        <v>17</v>
      </c>
      <c r="G878" s="1">
        <v>44970</v>
      </c>
      <c r="H878" s="1">
        <v>45277</v>
      </c>
      <c r="I878" s="2">
        <f>_xlfn.DAYS(H878,G878)</f>
        <v>307</v>
      </c>
      <c r="J878" t="s">
        <v>47</v>
      </c>
      <c r="K878">
        <v>210997</v>
      </c>
      <c r="L878" t="s">
        <v>26</v>
      </c>
      <c r="M878" t="s">
        <v>45</v>
      </c>
      <c r="N878">
        <v>158</v>
      </c>
      <c r="O878">
        <v>87</v>
      </c>
      <c r="P878">
        <v>37322627963</v>
      </c>
      <c r="Q878" t="s">
        <v>21</v>
      </c>
      <c r="R878" t="s">
        <v>28</v>
      </c>
    </row>
    <row r="879" spans="1:18" hidden="1" x14ac:dyDescent="0.25">
      <c r="A879">
        <v>878</v>
      </c>
      <c r="B879" t="s">
        <v>42</v>
      </c>
      <c r="C879" t="s">
        <v>392</v>
      </c>
      <c r="D879">
        <v>95</v>
      </c>
      <c r="E879" t="str">
        <f t="shared" si="22"/>
        <v>Senior Adult</v>
      </c>
      <c r="F879" t="s">
        <v>31</v>
      </c>
      <c r="G879" s="1">
        <v>44951</v>
      </c>
      <c r="H879" s="1">
        <v>45180</v>
      </c>
      <c r="I879" s="2">
        <f>_xlfn.DAYS(G879,H879)</f>
        <v>-229</v>
      </c>
      <c r="J879" t="s">
        <v>47</v>
      </c>
      <c r="K879">
        <v>322809</v>
      </c>
      <c r="L879" t="s">
        <v>19</v>
      </c>
      <c r="M879" t="s">
        <v>40</v>
      </c>
      <c r="N879">
        <v>153</v>
      </c>
      <c r="O879">
        <v>88</v>
      </c>
      <c r="P879">
        <v>37172498581</v>
      </c>
      <c r="Q879" t="s">
        <v>21</v>
      </c>
      <c r="R879" t="s">
        <v>22</v>
      </c>
    </row>
    <row r="880" spans="1:18" hidden="1" x14ac:dyDescent="0.25">
      <c r="A880">
        <v>879</v>
      </c>
      <c r="B880" t="s">
        <v>69</v>
      </c>
      <c r="C880" t="s">
        <v>246</v>
      </c>
      <c r="D880">
        <v>71</v>
      </c>
      <c r="E880" t="str">
        <f t="shared" si="22"/>
        <v>Senior Adult</v>
      </c>
      <c r="F880" t="s">
        <v>31</v>
      </c>
      <c r="G880" s="1">
        <v>45157</v>
      </c>
      <c r="H880" s="1">
        <v>45193</v>
      </c>
      <c r="I880" s="2">
        <f>_xlfn.DAYS(G880,H880)</f>
        <v>-36</v>
      </c>
      <c r="J880" t="s">
        <v>47</v>
      </c>
      <c r="K880">
        <v>416557</v>
      </c>
      <c r="L880" t="s">
        <v>19</v>
      </c>
      <c r="M880" t="s">
        <v>82</v>
      </c>
      <c r="N880">
        <v>171</v>
      </c>
      <c r="O880">
        <v>96</v>
      </c>
      <c r="P880">
        <v>32547334815</v>
      </c>
      <c r="Q880" t="s">
        <v>21</v>
      </c>
      <c r="R880" t="s">
        <v>22</v>
      </c>
    </row>
    <row r="881" spans="1:18" hidden="1" x14ac:dyDescent="0.25">
      <c r="A881">
        <v>880</v>
      </c>
      <c r="B881" t="s">
        <v>50</v>
      </c>
      <c r="C881" t="s">
        <v>137</v>
      </c>
      <c r="D881">
        <v>21</v>
      </c>
      <c r="E881" t="str">
        <f t="shared" si="22"/>
        <v>Young Adult</v>
      </c>
      <c r="F881" t="s">
        <v>17</v>
      </c>
      <c r="G881" s="1">
        <v>45063</v>
      </c>
      <c r="H881" s="1">
        <v>45187</v>
      </c>
      <c r="I881" s="2">
        <f>_xlfn.DAYS(G881,H881)</f>
        <v>-124</v>
      </c>
      <c r="J881" t="s">
        <v>47</v>
      </c>
      <c r="K881">
        <v>451130</v>
      </c>
      <c r="L881" t="s">
        <v>19</v>
      </c>
      <c r="M881" t="s">
        <v>45</v>
      </c>
      <c r="N881">
        <v>149</v>
      </c>
      <c r="O881">
        <v>63</v>
      </c>
      <c r="P881">
        <v>31236191602</v>
      </c>
      <c r="Q881" t="s">
        <v>34</v>
      </c>
      <c r="R881" t="s">
        <v>38</v>
      </c>
    </row>
    <row r="882" spans="1:18" hidden="1" x14ac:dyDescent="0.25">
      <c r="A882">
        <v>881</v>
      </c>
      <c r="B882" t="s">
        <v>50</v>
      </c>
      <c r="C882" t="s">
        <v>356</v>
      </c>
      <c r="D882">
        <v>78</v>
      </c>
      <c r="E882" t="str">
        <f t="shared" si="22"/>
        <v>Senior Adult</v>
      </c>
      <c r="F882" t="s">
        <v>17</v>
      </c>
      <c r="G882" s="1">
        <v>44948</v>
      </c>
      <c r="H882" s="1">
        <v>45164</v>
      </c>
      <c r="I882" s="2">
        <f>_xlfn.DAYS(H882,G882)</f>
        <v>216</v>
      </c>
      <c r="J882" t="s">
        <v>47</v>
      </c>
      <c r="K882">
        <v>418132</v>
      </c>
      <c r="L882" t="s">
        <v>19</v>
      </c>
      <c r="M882" t="s">
        <v>40</v>
      </c>
      <c r="N882">
        <v>170</v>
      </c>
      <c r="O882">
        <v>109</v>
      </c>
      <c r="P882">
        <v>36686767746</v>
      </c>
      <c r="Q882" t="s">
        <v>21</v>
      </c>
      <c r="R882" t="s">
        <v>22</v>
      </c>
    </row>
    <row r="883" spans="1:18" hidden="1" x14ac:dyDescent="0.25">
      <c r="A883">
        <v>882</v>
      </c>
      <c r="B883" t="s">
        <v>15</v>
      </c>
      <c r="C883" t="s">
        <v>527</v>
      </c>
      <c r="D883">
        <v>33</v>
      </c>
      <c r="E883" t="str">
        <f t="shared" si="22"/>
        <v>Middle-Aged Adults</v>
      </c>
      <c r="F883" t="s">
        <v>17</v>
      </c>
      <c r="G883" s="1">
        <v>44971</v>
      </c>
      <c r="H883" s="1">
        <v>45010</v>
      </c>
      <c r="I883" s="2">
        <f>_xlfn.DAYS(H883,G883)</f>
        <v>39</v>
      </c>
      <c r="J883" t="s">
        <v>47</v>
      </c>
      <c r="K883">
        <v>433074</v>
      </c>
      <c r="L883" t="s">
        <v>26</v>
      </c>
      <c r="M883" t="s">
        <v>45</v>
      </c>
      <c r="N883">
        <v>179</v>
      </c>
      <c r="O883">
        <v>87</v>
      </c>
      <c r="P883">
        <v>34555124874</v>
      </c>
      <c r="Q883" t="s">
        <v>34</v>
      </c>
      <c r="R883" t="s">
        <v>38</v>
      </c>
    </row>
    <row r="884" spans="1:18" hidden="1" x14ac:dyDescent="0.25">
      <c r="A884">
        <v>883</v>
      </c>
      <c r="B884" t="s">
        <v>86</v>
      </c>
      <c r="C884" t="s">
        <v>415</v>
      </c>
      <c r="D884">
        <v>14</v>
      </c>
      <c r="E884" t="str">
        <f t="shared" si="22"/>
        <v>Teenager</v>
      </c>
      <c r="F884" t="s">
        <v>17</v>
      </c>
      <c r="G884" s="1">
        <v>45101</v>
      </c>
      <c r="H884" s="1">
        <v>45148</v>
      </c>
      <c r="I884" s="2">
        <f>_xlfn.DAYS(H884,G884)</f>
        <v>47</v>
      </c>
      <c r="J884" t="s">
        <v>47</v>
      </c>
      <c r="K884">
        <v>274049</v>
      </c>
      <c r="L884" t="s">
        <v>26</v>
      </c>
      <c r="M884" t="s">
        <v>20</v>
      </c>
      <c r="N884">
        <v>152</v>
      </c>
      <c r="O884">
        <v>58</v>
      </c>
      <c r="P884">
        <v>32906540110</v>
      </c>
      <c r="Q884" t="s">
        <v>48</v>
      </c>
      <c r="R884" t="s">
        <v>28</v>
      </c>
    </row>
    <row r="885" spans="1:18" x14ac:dyDescent="0.25">
      <c r="A885">
        <v>884</v>
      </c>
      <c r="B885" t="s">
        <v>42</v>
      </c>
      <c r="C885" t="s">
        <v>409</v>
      </c>
      <c r="D885">
        <v>93</v>
      </c>
      <c r="E885" t="str">
        <f t="shared" si="22"/>
        <v>Senior Adult</v>
      </c>
      <c r="F885" t="s">
        <v>17</v>
      </c>
      <c r="G885" s="1">
        <v>45051</v>
      </c>
      <c r="H885" s="1">
        <v>45161</v>
      </c>
      <c r="I885" s="6">
        <f>_xlfn.DAYS(G885,H885)</f>
        <v>-110</v>
      </c>
      <c r="J885" t="s">
        <v>18</v>
      </c>
      <c r="K885">
        <v>142577</v>
      </c>
      <c r="L885" t="s">
        <v>19</v>
      </c>
      <c r="M885" t="s">
        <v>59</v>
      </c>
      <c r="N885">
        <v>177</v>
      </c>
      <c r="O885">
        <v>48</v>
      </c>
      <c r="P885">
        <v>39867512998</v>
      </c>
      <c r="Q885" t="s">
        <v>68</v>
      </c>
      <c r="R885" t="s">
        <v>41</v>
      </c>
    </row>
    <row r="886" spans="1:18" hidden="1" x14ac:dyDescent="0.25">
      <c r="A886">
        <v>885</v>
      </c>
      <c r="B886" t="s">
        <v>78</v>
      </c>
      <c r="C886" t="s">
        <v>528</v>
      </c>
      <c r="D886">
        <v>80</v>
      </c>
      <c r="E886" t="str">
        <f t="shared" si="22"/>
        <v>Senior Adult</v>
      </c>
      <c r="F886" t="s">
        <v>31</v>
      </c>
      <c r="G886" s="1">
        <v>44970</v>
      </c>
      <c r="H886" s="1">
        <v>45118</v>
      </c>
      <c r="I886" s="2">
        <f>_xlfn.DAYS(H886,G886)</f>
        <v>148</v>
      </c>
      <c r="J886" t="s">
        <v>36</v>
      </c>
      <c r="K886">
        <v>66263</v>
      </c>
      <c r="L886" t="s">
        <v>19</v>
      </c>
      <c r="M886" t="s">
        <v>40</v>
      </c>
      <c r="N886">
        <v>187</v>
      </c>
      <c r="O886">
        <v>94</v>
      </c>
      <c r="P886">
        <v>39869616070</v>
      </c>
      <c r="Q886" t="s">
        <v>21</v>
      </c>
      <c r="R886" t="s">
        <v>22</v>
      </c>
    </row>
    <row r="887" spans="1:18" hidden="1" x14ac:dyDescent="0.25">
      <c r="A887">
        <v>886</v>
      </c>
      <c r="B887" t="s">
        <v>71</v>
      </c>
      <c r="C887" t="s">
        <v>228</v>
      </c>
      <c r="D887">
        <v>47</v>
      </c>
      <c r="E887" t="str">
        <f t="shared" si="22"/>
        <v>Senior Adult</v>
      </c>
      <c r="F887" t="s">
        <v>31</v>
      </c>
      <c r="G887" s="1">
        <v>45023</v>
      </c>
      <c r="H887" s="1">
        <v>45181</v>
      </c>
      <c r="I887" s="2">
        <f>_xlfn.DAYS(G887,H887)</f>
        <v>-158</v>
      </c>
      <c r="J887" t="s">
        <v>47</v>
      </c>
      <c r="K887">
        <v>184663</v>
      </c>
      <c r="L887" t="s">
        <v>26</v>
      </c>
      <c r="M887" t="s">
        <v>40</v>
      </c>
      <c r="N887">
        <v>157</v>
      </c>
      <c r="O887">
        <v>63</v>
      </c>
      <c r="P887">
        <v>38015782783</v>
      </c>
      <c r="Q887" t="s">
        <v>34</v>
      </c>
      <c r="R887" t="s">
        <v>28</v>
      </c>
    </row>
    <row r="888" spans="1:18" hidden="1" x14ac:dyDescent="0.25">
      <c r="A888">
        <v>887</v>
      </c>
      <c r="B888" t="s">
        <v>53</v>
      </c>
      <c r="C888" t="s">
        <v>90</v>
      </c>
      <c r="D888">
        <v>26</v>
      </c>
      <c r="E888" t="str">
        <f t="shared" si="22"/>
        <v>Young Adult</v>
      </c>
      <c r="F888" t="s">
        <v>17</v>
      </c>
      <c r="G888" s="1">
        <v>45012</v>
      </c>
      <c r="H888" s="1">
        <v>45164</v>
      </c>
      <c r="I888" s="2">
        <f>_xlfn.DAYS(G888,H888)</f>
        <v>-152</v>
      </c>
      <c r="J888" t="s">
        <v>25</v>
      </c>
      <c r="K888">
        <v>105704</v>
      </c>
      <c r="L888" t="s">
        <v>19</v>
      </c>
      <c r="M888" t="s">
        <v>37</v>
      </c>
      <c r="N888">
        <v>187</v>
      </c>
      <c r="O888">
        <v>103</v>
      </c>
      <c r="P888">
        <v>34024611819</v>
      </c>
      <c r="Q888" t="s">
        <v>21</v>
      </c>
      <c r="R888" t="s">
        <v>22</v>
      </c>
    </row>
    <row r="889" spans="1:18" hidden="1" x14ac:dyDescent="0.25">
      <c r="A889">
        <v>888</v>
      </c>
      <c r="B889" t="s">
        <v>71</v>
      </c>
      <c r="C889" t="s">
        <v>259</v>
      </c>
      <c r="D889">
        <v>85</v>
      </c>
      <c r="E889" t="str">
        <f t="shared" si="22"/>
        <v>Senior Adult</v>
      </c>
      <c r="F889" t="s">
        <v>31</v>
      </c>
      <c r="G889" s="1">
        <v>45131</v>
      </c>
      <c r="H889" s="1">
        <v>45218</v>
      </c>
      <c r="I889" s="2">
        <f>_xlfn.DAYS(H889,G889)</f>
        <v>87</v>
      </c>
      <c r="J889" t="s">
        <v>36</v>
      </c>
      <c r="K889">
        <v>461160</v>
      </c>
      <c r="L889" t="s">
        <v>26</v>
      </c>
      <c r="M889" t="s">
        <v>40</v>
      </c>
      <c r="N889">
        <v>149</v>
      </c>
      <c r="O889">
        <v>41</v>
      </c>
      <c r="P889">
        <v>35886859711</v>
      </c>
      <c r="Q889" t="s">
        <v>34</v>
      </c>
      <c r="R889" t="s">
        <v>38</v>
      </c>
    </row>
    <row r="890" spans="1:18" hidden="1" x14ac:dyDescent="0.25">
      <c r="A890">
        <v>889</v>
      </c>
      <c r="B890" t="s">
        <v>42</v>
      </c>
      <c r="C890" t="s">
        <v>529</v>
      </c>
      <c r="D890">
        <v>34</v>
      </c>
      <c r="E890" t="str">
        <f t="shared" si="22"/>
        <v>Middle-Aged Adults</v>
      </c>
      <c r="F890" t="s">
        <v>31</v>
      </c>
      <c r="G890" s="1">
        <v>44936</v>
      </c>
      <c r="H890" s="1">
        <v>45148</v>
      </c>
      <c r="I890" s="2">
        <f>_xlfn.DAYS(G890,H890)</f>
        <v>-212</v>
      </c>
      <c r="J890" t="s">
        <v>32</v>
      </c>
      <c r="K890">
        <v>162156</v>
      </c>
      <c r="L890" t="s">
        <v>19</v>
      </c>
      <c r="M890" t="s">
        <v>20</v>
      </c>
      <c r="N890">
        <v>154</v>
      </c>
      <c r="O890">
        <v>93</v>
      </c>
      <c r="P890">
        <v>36213199832</v>
      </c>
      <c r="Q890" t="s">
        <v>63</v>
      </c>
      <c r="R890" t="s">
        <v>28</v>
      </c>
    </row>
    <row r="891" spans="1:18" hidden="1" x14ac:dyDescent="0.25">
      <c r="A891">
        <v>890</v>
      </c>
      <c r="B891" t="s">
        <v>66</v>
      </c>
      <c r="C891" t="s">
        <v>444</v>
      </c>
      <c r="D891">
        <v>46</v>
      </c>
      <c r="E891" t="str">
        <f t="shared" si="22"/>
        <v>Senior Adult</v>
      </c>
      <c r="F891" t="s">
        <v>17</v>
      </c>
      <c r="G891" s="1">
        <v>44963</v>
      </c>
      <c r="H891" s="1">
        <v>45201</v>
      </c>
      <c r="I891" s="2">
        <f>_xlfn.DAYS(G891,H891)</f>
        <v>-238</v>
      </c>
      <c r="J891" t="s">
        <v>44</v>
      </c>
      <c r="K891">
        <v>277875</v>
      </c>
      <c r="L891" t="s">
        <v>26</v>
      </c>
      <c r="M891" t="s">
        <v>82</v>
      </c>
      <c r="N891">
        <v>198</v>
      </c>
      <c r="O891">
        <v>78</v>
      </c>
      <c r="P891">
        <v>37493965680</v>
      </c>
      <c r="Q891" t="s">
        <v>21</v>
      </c>
      <c r="R891" t="s">
        <v>22</v>
      </c>
    </row>
    <row r="892" spans="1:18" x14ac:dyDescent="0.25">
      <c r="A892">
        <v>891</v>
      </c>
      <c r="B892" t="s">
        <v>71</v>
      </c>
      <c r="C892" t="s">
        <v>530</v>
      </c>
      <c r="D892">
        <v>49</v>
      </c>
      <c r="E892" t="str">
        <f t="shared" si="22"/>
        <v>Senior Adult</v>
      </c>
      <c r="F892" t="s">
        <v>17</v>
      </c>
      <c r="G892" s="1">
        <v>44982</v>
      </c>
      <c r="H892" s="1">
        <v>45021</v>
      </c>
      <c r="I892" s="6">
        <f>_xlfn.DAYS(H892,G892)</f>
        <v>39</v>
      </c>
      <c r="J892" t="s">
        <v>36</v>
      </c>
      <c r="K892">
        <v>129005</v>
      </c>
      <c r="L892" t="s">
        <v>19</v>
      </c>
      <c r="M892" t="s">
        <v>40</v>
      </c>
      <c r="N892">
        <v>159</v>
      </c>
      <c r="O892">
        <v>45</v>
      </c>
      <c r="P892">
        <v>32445554269</v>
      </c>
      <c r="Q892" t="s">
        <v>68</v>
      </c>
      <c r="R892" t="s">
        <v>41</v>
      </c>
    </row>
    <row r="893" spans="1:18" hidden="1" x14ac:dyDescent="0.25">
      <c r="A893">
        <v>892</v>
      </c>
      <c r="B893" t="s">
        <v>78</v>
      </c>
      <c r="C893" t="s">
        <v>531</v>
      </c>
      <c r="D893">
        <v>31</v>
      </c>
      <c r="E893" t="str">
        <f t="shared" si="22"/>
        <v>Middle-Aged Adults</v>
      </c>
      <c r="F893" t="s">
        <v>31</v>
      </c>
      <c r="G893" s="1">
        <v>45057</v>
      </c>
      <c r="H893" s="1">
        <v>45272</v>
      </c>
      <c r="I893" s="2">
        <f>_xlfn.DAYS(G893,H893)</f>
        <v>-215</v>
      </c>
      <c r="J893" t="s">
        <v>44</v>
      </c>
      <c r="K893">
        <v>288103</v>
      </c>
      <c r="L893" t="s">
        <v>19</v>
      </c>
      <c r="M893" t="s">
        <v>62</v>
      </c>
      <c r="N893">
        <v>148</v>
      </c>
      <c r="O893">
        <v>60</v>
      </c>
      <c r="P893">
        <v>31881233729</v>
      </c>
      <c r="Q893" t="s">
        <v>48</v>
      </c>
      <c r="R893" t="s">
        <v>28</v>
      </c>
    </row>
    <row r="894" spans="1:18" hidden="1" x14ac:dyDescent="0.25">
      <c r="A894">
        <v>893</v>
      </c>
      <c r="B894" t="s">
        <v>64</v>
      </c>
      <c r="C894" t="s">
        <v>319</v>
      </c>
      <c r="D894">
        <v>38</v>
      </c>
      <c r="E894" t="str">
        <f t="shared" si="22"/>
        <v>Middle-Aged Adults</v>
      </c>
      <c r="F894" t="s">
        <v>31</v>
      </c>
      <c r="G894" s="1">
        <v>44988</v>
      </c>
      <c r="H894" s="1">
        <v>45193</v>
      </c>
      <c r="I894" s="2">
        <f>_xlfn.DAYS(H894,G894)</f>
        <v>205</v>
      </c>
      <c r="J894" t="s">
        <v>47</v>
      </c>
      <c r="K894">
        <v>72392</v>
      </c>
      <c r="L894" t="s">
        <v>19</v>
      </c>
      <c r="M894" t="s">
        <v>45</v>
      </c>
      <c r="N894">
        <v>156</v>
      </c>
      <c r="O894">
        <v>62</v>
      </c>
      <c r="P894">
        <v>31413127102</v>
      </c>
      <c r="Q894" t="s">
        <v>34</v>
      </c>
      <c r="R894" t="s">
        <v>28</v>
      </c>
    </row>
    <row r="895" spans="1:18" hidden="1" x14ac:dyDescent="0.25">
      <c r="A895">
        <v>894</v>
      </c>
      <c r="B895" t="s">
        <v>88</v>
      </c>
      <c r="C895" t="s">
        <v>531</v>
      </c>
      <c r="D895">
        <v>66</v>
      </c>
      <c r="E895" t="str">
        <f t="shared" si="22"/>
        <v>Senior Adult</v>
      </c>
      <c r="F895" t="s">
        <v>31</v>
      </c>
      <c r="G895" s="1">
        <v>44963</v>
      </c>
      <c r="H895" s="1">
        <v>45060</v>
      </c>
      <c r="I895" s="2">
        <f>_xlfn.DAYS(H895,G895)</f>
        <v>97</v>
      </c>
      <c r="J895" t="s">
        <v>18</v>
      </c>
      <c r="K895">
        <v>412651</v>
      </c>
      <c r="L895" t="s">
        <v>19</v>
      </c>
      <c r="M895" t="s">
        <v>20</v>
      </c>
      <c r="N895">
        <v>144</v>
      </c>
      <c r="O895">
        <v>81</v>
      </c>
      <c r="P895">
        <v>38297173255</v>
      </c>
      <c r="Q895" t="s">
        <v>34</v>
      </c>
      <c r="R895" t="s">
        <v>38</v>
      </c>
    </row>
    <row r="896" spans="1:18" hidden="1" x14ac:dyDescent="0.25">
      <c r="A896">
        <v>895</v>
      </c>
      <c r="B896" t="s">
        <v>69</v>
      </c>
      <c r="C896" t="s">
        <v>92</v>
      </c>
      <c r="D896">
        <v>97</v>
      </c>
      <c r="E896" t="str">
        <f t="shared" si="22"/>
        <v>Senior Adult</v>
      </c>
      <c r="F896" t="s">
        <v>31</v>
      </c>
      <c r="G896" s="1">
        <v>44928</v>
      </c>
      <c r="H896" s="1">
        <v>45225</v>
      </c>
      <c r="I896" s="2">
        <f>_xlfn.DAYS(G896,H896)</f>
        <v>-297</v>
      </c>
      <c r="J896" t="s">
        <v>25</v>
      </c>
      <c r="K896">
        <v>497768</v>
      </c>
      <c r="L896" t="s">
        <v>26</v>
      </c>
      <c r="M896" t="s">
        <v>82</v>
      </c>
      <c r="N896">
        <v>151</v>
      </c>
      <c r="O896">
        <v>89</v>
      </c>
      <c r="P896">
        <v>35730449039</v>
      </c>
      <c r="Q896" t="s">
        <v>34</v>
      </c>
      <c r="R896" t="s">
        <v>38</v>
      </c>
    </row>
    <row r="897" spans="1:18" hidden="1" x14ac:dyDescent="0.25">
      <c r="A897">
        <v>896</v>
      </c>
      <c r="B897" t="s">
        <v>71</v>
      </c>
      <c r="C897" t="s">
        <v>532</v>
      </c>
      <c r="D897">
        <v>4</v>
      </c>
      <c r="E897" t="str">
        <f t="shared" si="22"/>
        <v>Child</v>
      </c>
      <c r="F897" t="s">
        <v>31</v>
      </c>
      <c r="G897" s="1">
        <v>45133</v>
      </c>
      <c r="H897" s="1">
        <v>45226</v>
      </c>
      <c r="I897" s="2">
        <f>_xlfn.DAYS(G897,H897)</f>
        <v>-93</v>
      </c>
      <c r="J897" t="s">
        <v>36</v>
      </c>
      <c r="K897">
        <v>218965</v>
      </c>
      <c r="L897" t="s">
        <v>26</v>
      </c>
      <c r="M897" t="s">
        <v>33</v>
      </c>
      <c r="N897">
        <v>194</v>
      </c>
      <c r="O897">
        <v>87</v>
      </c>
      <c r="P897">
        <v>31252974288</v>
      </c>
      <c r="Q897" t="s">
        <v>34</v>
      </c>
      <c r="R897" t="s">
        <v>28</v>
      </c>
    </row>
    <row r="898" spans="1:18" x14ac:dyDescent="0.25">
      <c r="A898">
        <v>897</v>
      </c>
      <c r="B898" t="s">
        <v>86</v>
      </c>
      <c r="C898" t="s">
        <v>533</v>
      </c>
      <c r="D898">
        <v>41</v>
      </c>
      <c r="E898" t="str">
        <f t="shared" ref="E898:E961" si="24">IF(D898&lt;=12,"Child",IF(D898&lt;=18,"Teenager",IF(D898&lt;=30,"Young Adult",IF(D898&lt;=45,"Middle-Aged Adults",IF(D898&gt;45,"Senior Adult")))))</f>
        <v>Middle-Aged Adults</v>
      </c>
      <c r="F898" t="s">
        <v>17</v>
      </c>
      <c r="G898" s="1">
        <v>44965</v>
      </c>
      <c r="H898" s="1">
        <v>44980</v>
      </c>
      <c r="I898" s="6">
        <f>_xlfn.DAYS(H898,G898)</f>
        <v>15</v>
      </c>
      <c r="J898" t="s">
        <v>36</v>
      </c>
      <c r="K898">
        <v>425418</v>
      </c>
      <c r="L898" t="s">
        <v>26</v>
      </c>
      <c r="M898" t="s">
        <v>82</v>
      </c>
      <c r="N898">
        <v>171</v>
      </c>
      <c r="O898">
        <v>66</v>
      </c>
      <c r="P898">
        <v>34607521968</v>
      </c>
      <c r="Q898" t="s">
        <v>68</v>
      </c>
      <c r="R898" t="s">
        <v>41</v>
      </c>
    </row>
    <row r="899" spans="1:18" x14ac:dyDescent="0.25">
      <c r="A899">
        <v>898</v>
      </c>
      <c r="B899" t="s">
        <v>42</v>
      </c>
      <c r="C899" t="s">
        <v>215</v>
      </c>
      <c r="D899">
        <v>89</v>
      </c>
      <c r="E899" t="str">
        <f t="shared" si="24"/>
        <v>Senior Adult</v>
      </c>
      <c r="F899" t="s">
        <v>17</v>
      </c>
      <c r="G899" s="1">
        <v>44961</v>
      </c>
      <c r="H899" s="1">
        <v>45021</v>
      </c>
      <c r="I899" s="6">
        <f>_xlfn.DAYS(H899,G899)</f>
        <v>60</v>
      </c>
      <c r="J899" t="s">
        <v>18</v>
      </c>
      <c r="K899">
        <v>395506</v>
      </c>
      <c r="L899" t="s">
        <v>19</v>
      </c>
      <c r="M899" t="s">
        <v>45</v>
      </c>
      <c r="N899">
        <v>146</v>
      </c>
      <c r="O899">
        <v>81</v>
      </c>
      <c r="P899">
        <v>31004844401</v>
      </c>
      <c r="Q899" t="s">
        <v>68</v>
      </c>
      <c r="R899" t="s">
        <v>41</v>
      </c>
    </row>
    <row r="900" spans="1:18" hidden="1" x14ac:dyDescent="0.25">
      <c r="A900">
        <v>899</v>
      </c>
      <c r="B900" t="s">
        <v>88</v>
      </c>
      <c r="C900" t="s">
        <v>365</v>
      </c>
      <c r="D900">
        <v>57</v>
      </c>
      <c r="E900" t="str">
        <f t="shared" si="24"/>
        <v>Senior Adult</v>
      </c>
      <c r="F900" t="s">
        <v>31</v>
      </c>
      <c r="G900" s="1">
        <v>45042</v>
      </c>
      <c r="H900" s="1">
        <v>45143</v>
      </c>
      <c r="I900" s="2">
        <f>_xlfn.DAYS(H900,G900)</f>
        <v>101</v>
      </c>
      <c r="J900" t="s">
        <v>32</v>
      </c>
      <c r="K900">
        <v>487097</v>
      </c>
      <c r="L900" t="s">
        <v>26</v>
      </c>
      <c r="M900" t="s">
        <v>33</v>
      </c>
      <c r="N900">
        <v>178</v>
      </c>
      <c r="O900">
        <v>93</v>
      </c>
      <c r="P900">
        <v>38004645206</v>
      </c>
      <c r="Q900" t="s">
        <v>21</v>
      </c>
      <c r="R900" t="s">
        <v>22</v>
      </c>
    </row>
    <row r="901" spans="1:18" hidden="1" x14ac:dyDescent="0.25">
      <c r="A901">
        <v>900</v>
      </c>
      <c r="B901" t="s">
        <v>60</v>
      </c>
      <c r="C901" t="s">
        <v>405</v>
      </c>
      <c r="D901">
        <v>32</v>
      </c>
      <c r="E901" t="str">
        <f t="shared" si="24"/>
        <v>Middle-Aged Adults</v>
      </c>
      <c r="F901" t="s">
        <v>17</v>
      </c>
      <c r="G901" s="1">
        <v>44989</v>
      </c>
      <c r="H901" s="1">
        <v>45267</v>
      </c>
      <c r="I901" s="2">
        <f>_xlfn.DAYS(H901,G901)</f>
        <v>278</v>
      </c>
      <c r="J901" t="s">
        <v>47</v>
      </c>
      <c r="K901">
        <v>406173</v>
      </c>
      <c r="L901" t="s">
        <v>26</v>
      </c>
      <c r="M901" t="s">
        <v>33</v>
      </c>
      <c r="N901">
        <v>175</v>
      </c>
      <c r="O901">
        <v>112</v>
      </c>
      <c r="P901">
        <v>37270469701</v>
      </c>
      <c r="Q901" t="s">
        <v>34</v>
      </c>
      <c r="R901" t="s">
        <v>38</v>
      </c>
    </row>
    <row r="902" spans="1:18" x14ac:dyDescent="0.25">
      <c r="A902">
        <v>901</v>
      </c>
      <c r="B902" t="s">
        <v>60</v>
      </c>
      <c r="C902" t="s">
        <v>290</v>
      </c>
      <c r="D902">
        <v>77</v>
      </c>
      <c r="E902" t="str">
        <f t="shared" si="24"/>
        <v>Senior Adult</v>
      </c>
      <c r="F902" t="s">
        <v>17</v>
      </c>
      <c r="G902" s="1">
        <v>45208</v>
      </c>
      <c r="H902" s="1">
        <v>45286</v>
      </c>
      <c r="I902" s="6">
        <f>_xlfn.DAYS(G902,H902)</f>
        <v>-78</v>
      </c>
      <c r="J902" t="s">
        <v>36</v>
      </c>
      <c r="K902">
        <v>213341</v>
      </c>
      <c r="L902" t="s">
        <v>26</v>
      </c>
      <c r="M902" t="s">
        <v>20</v>
      </c>
      <c r="N902">
        <v>184</v>
      </c>
      <c r="O902">
        <v>116</v>
      </c>
      <c r="P902">
        <v>35340136457</v>
      </c>
      <c r="Q902" t="s">
        <v>68</v>
      </c>
      <c r="R902" t="s">
        <v>41</v>
      </c>
    </row>
    <row r="903" spans="1:18" x14ac:dyDescent="0.25">
      <c r="A903">
        <v>902</v>
      </c>
      <c r="B903" t="s">
        <v>53</v>
      </c>
      <c r="C903" t="s">
        <v>145</v>
      </c>
      <c r="D903">
        <v>36</v>
      </c>
      <c r="E903" t="str">
        <f t="shared" si="24"/>
        <v>Middle-Aged Adults</v>
      </c>
      <c r="F903" t="s">
        <v>17</v>
      </c>
      <c r="G903" s="1">
        <v>44968</v>
      </c>
      <c r="H903" s="1">
        <v>45043</v>
      </c>
      <c r="I903" s="6">
        <f>_xlfn.DAYS(G903,H903)</f>
        <v>-75</v>
      </c>
      <c r="J903" t="s">
        <v>18</v>
      </c>
      <c r="K903">
        <v>301927</v>
      </c>
      <c r="L903" t="s">
        <v>19</v>
      </c>
      <c r="M903" t="s">
        <v>33</v>
      </c>
      <c r="N903">
        <v>191</v>
      </c>
      <c r="O903">
        <v>96</v>
      </c>
      <c r="P903">
        <v>31100448767</v>
      </c>
      <c r="Q903" t="s">
        <v>68</v>
      </c>
      <c r="R903" t="s">
        <v>41</v>
      </c>
    </row>
    <row r="904" spans="1:18" hidden="1" x14ac:dyDescent="0.25">
      <c r="A904">
        <v>903</v>
      </c>
      <c r="B904" t="s">
        <v>88</v>
      </c>
      <c r="C904" t="s">
        <v>484</v>
      </c>
      <c r="D904">
        <v>61</v>
      </c>
      <c r="E904" t="str">
        <f t="shared" si="24"/>
        <v>Senior Adult</v>
      </c>
      <c r="F904" t="s">
        <v>31</v>
      </c>
      <c r="G904" s="1">
        <v>45010</v>
      </c>
      <c r="H904" s="1">
        <v>45203</v>
      </c>
      <c r="I904" s="2">
        <f>_xlfn.DAYS(G904,H904)</f>
        <v>-193</v>
      </c>
      <c r="J904" t="s">
        <v>44</v>
      </c>
      <c r="K904">
        <v>449363</v>
      </c>
      <c r="L904" t="s">
        <v>26</v>
      </c>
      <c r="M904" t="s">
        <v>59</v>
      </c>
      <c r="N904">
        <v>199</v>
      </c>
      <c r="O904">
        <v>73</v>
      </c>
      <c r="P904">
        <v>31594314383</v>
      </c>
      <c r="Q904" t="s">
        <v>48</v>
      </c>
      <c r="R904" t="s">
        <v>28</v>
      </c>
    </row>
    <row r="905" spans="1:18" hidden="1" x14ac:dyDescent="0.25">
      <c r="A905">
        <v>904</v>
      </c>
      <c r="B905" t="s">
        <v>69</v>
      </c>
      <c r="C905" t="s">
        <v>356</v>
      </c>
      <c r="D905">
        <v>32</v>
      </c>
      <c r="E905" t="str">
        <f t="shared" si="24"/>
        <v>Middle-Aged Adults</v>
      </c>
      <c r="F905" t="s">
        <v>17</v>
      </c>
      <c r="G905" s="1">
        <v>44974</v>
      </c>
      <c r="H905" s="1">
        <v>45066</v>
      </c>
      <c r="I905" s="2">
        <f>_xlfn.DAYS(H905,G905)</f>
        <v>92</v>
      </c>
      <c r="J905" t="s">
        <v>18</v>
      </c>
      <c r="K905">
        <v>242717</v>
      </c>
      <c r="L905" t="s">
        <v>26</v>
      </c>
      <c r="M905" t="s">
        <v>33</v>
      </c>
      <c r="N905">
        <v>172</v>
      </c>
      <c r="O905">
        <v>44</v>
      </c>
      <c r="P905">
        <v>36230366537</v>
      </c>
      <c r="Q905" t="s">
        <v>52</v>
      </c>
      <c r="R905" t="s">
        <v>28</v>
      </c>
    </row>
    <row r="906" spans="1:18" x14ac:dyDescent="0.25">
      <c r="A906">
        <v>905</v>
      </c>
      <c r="B906" t="s">
        <v>29</v>
      </c>
      <c r="C906" t="s">
        <v>483</v>
      </c>
      <c r="D906">
        <v>1</v>
      </c>
      <c r="E906" t="str">
        <f t="shared" si="24"/>
        <v>Child</v>
      </c>
      <c r="F906" t="s">
        <v>17</v>
      </c>
      <c r="G906" s="1">
        <v>45009</v>
      </c>
      <c r="H906" s="1">
        <v>45119</v>
      </c>
      <c r="I906" s="6">
        <f>_xlfn.DAYS(G906,H906)</f>
        <v>-110</v>
      </c>
      <c r="J906" t="s">
        <v>25</v>
      </c>
      <c r="K906">
        <v>16092</v>
      </c>
      <c r="L906" t="s">
        <v>26</v>
      </c>
      <c r="M906" t="s">
        <v>20</v>
      </c>
      <c r="N906">
        <v>162</v>
      </c>
      <c r="O906">
        <v>47</v>
      </c>
      <c r="P906">
        <v>33393972120</v>
      </c>
      <c r="Q906" t="s">
        <v>68</v>
      </c>
      <c r="R906" t="s">
        <v>41</v>
      </c>
    </row>
    <row r="907" spans="1:18" hidden="1" x14ac:dyDescent="0.25">
      <c r="A907">
        <v>906</v>
      </c>
      <c r="B907" t="s">
        <v>29</v>
      </c>
      <c r="C907" t="s">
        <v>136</v>
      </c>
      <c r="D907">
        <v>61</v>
      </c>
      <c r="E907" t="str">
        <f t="shared" si="24"/>
        <v>Senior Adult</v>
      </c>
      <c r="F907" t="s">
        <v>31</v>
      </c>
      <c r="G907" s="1">
        <v>45114</v>
      </c>
      <c r="H907" s="1">
        <v>45128</v>
      </c>
      <c r="I907" s="2">
        <f>_xlfn.DAYS(G907,H907)</f>
        <v>-14</v>
      </c>
      <c r="J907" t="s">
        <v>47</v>
      </c>
      <c r="K907">
        <v>191191</v>
      </c>
      <c r="L907" t="s">
        <v>19</v>
      </c>
      <c r="M907" t="s">
        <v>62</v>
      </c>
      <c r="N907">
        <v>148</v>
      </c>
      <c r="O907">
        <v>98</v>
      </c>
      <c r="P907">
        <v>31056467019</v>
      </c>
      <c r="Q907" t="s">
        <v>21</v>
      </c>
      <c r="R907" t="s">
        <v>22</v>
      </c>
    </row>
    <row r="908" spans="1:18" hidden="1" x14ac:dyDescent="0.25">
      <c r="A908">
        <v>907</v>
      </c>
      <c r="B908" t="s">
        <v>64</v>
      </c>
      <c r="C908" t="s">
        <v>318</v>
      </c>
      <c r="D908">
        <v>37</v>
      </c>
      <c r="E908" t="str">
        <f t="shared" si="24"/>
        <v>Middle-Aged Adults</v>
      </c>
      <c r="F908" t="s">
        <v>17</v>
      </c>
      <c r="G908" s="1">
        <v>44945</v>
      </c>
      <c r="H908" s="1">
        <v>45064</v>
      </c>
      <c r="I908" s="2">
        <f>_xlfn.DAYS(G908,H908)</f>
        <v>-119</v>
      </c>
      <c r="J908" t="s">
        <v>25</v>
      </c>
      <c r="K908">
        <v>28831</v>
      </c>
      <c r="L908" t="s">
        <v>26</v>
      </c>
      <c r="M908" t="s">
        <v>59</v>
      </c>
      <c r="N908">
        <v>155</v>
      </c>
      <c r="O908">
        <v>108</v>
      </c>
      <c r="P908">
        <v>32065828524</v>
      </c>
      <c r="Q908" t="s">
        <v>34</v>
      </c>
      <c r="R908" t="s">
        <v>38</v>
      </c>
    </row>
    <row r="909" spans="1:18" hidden="1" x14ac:dyDescent="0.25">
      <c r="A909">
        <v>908</v>
      </c>
      <c r="B909" t="s">
        <v>88</v>
      </c>
      <c r="C909" t="s">
        <v>333</v>
      </c>
      <c r="D909">
        <v>66</v>
      </c>
      <c r="E909" t="str">
        <f t="shared" si="24"/>
        <v>Senior Adult</v>
      </c>
      <c r="F909" t="s">
        <v>17</v>
      </c>
      <c r="G909" s="1">
        <v>44941</v>
      </c>
      <c r="H909" s="1">
        <v>44962</v>
      </c>
      <c r="I909" s="2">
        <f>_xlfn.DAYS(G909,H909)</f>
        <v>-21</v>
      </c>
      <c r="J909" t="s">
        <v>25</v>
      </c>
      <c r="K909">
        <v>346488</v>
      </c>
      <c r="L909" t="s">
        <v>19</v>
      </c>
      <c r="M909" t="s">
        <v>20</v>
      </c>
      <c r="N909">
        <v>183</v>
      </c>
      <c r="O909">
        <v>94</v>
      </c>
      <c r="P909">
        <v>35227343284</v>
      </c>
      <c r="Q909" t="s">
        <v>34</v>
      </c>
      <c r="R909" t="s">
        <v>38</v>
      </c>
    </row>
    <row r="910" spans="1:18" hidden="1" x14ac:dyDescent="0.25">
      <c r="A910">
        <v>909</v>
      </c>
      <c r="B910" t="s">
        <v>15</v>
      </c>
      <c r="C910" t="s">
        <v>72</v>
      </c>
      <c r="D910">
        <v>31</v>
      </c>
      <c r="E910" t="str">
        <f t="shared" si="24"/>
        <v>Middle-Aged Adults</v>
      </c>
      <c r="F910" t="s">
        <v>17</v>
      </c>
      <c r="G910" s="1">
        <v>45122</v>
      </c>
      <c r="H910" s="1">
        <v>45157</v>
      </c>
      <c r="I910" s="2">
        <f>_xlfn.DAYS(H910,G910)</f>
        <v>35</v>
      </c>
      <c r="J910" t="s">
        <v>25</v>
      </c>
      <c r="K910">
        <v>494896</v>
      </c>
      <c r="L910" t="s">
        <v>19</v>
      </c>
      <c r="M910" t="s">
        <v>37</v>
      </c>
      <c r="N910">
        <v>140</v>
      </c>
      <c r="O910">
        <v>67</v>
      </c>
      <c r="P910">
        <v>35934019245</v>
      </c>
      <c r="Q910" t="s">
        <v>21</v>
      </c>
      <c r="R910" t="s">
        <v>22</v>
      </c>
    </row>
    <row r="911" spans="1:18" hidden="1" x14ac:dyDescent="0.25">
      <c r="A911">
        <v>910</v>
      </c>
      <c r="B911" t="s">
        <v>88</v>
      </c>
      <c r="C911" t="s">
        <v>414</v>
      </c>
      <c r="D911">
        <v>24</v>
      </c>
      <c r="E911" t="str">
        <f t="shared" si="24"/>
        <v>Young Adult</v>
      </c>
      <c r="F911" t="s">
        <v>31</v>
      </c>
      <c r="G911" s="1">
        <v>45048</v>
      </c>
      <c r="H911" s="1">
        <v>45113</v>
      </c>
      <c r="I911" s="2">
        <f>_xlfn.DAYS(G911,H911)</f>
        <v>-65</v>
      </c>
      <c r="J911" t="s">
        <v>44</v>
      </c>
      <c r="K911">
        <v>491904</v>
      </c>
      <c r="L911" t="s">
        <v>19</v>
      </c>
      <c r="M911" t="s">
        <v>33</v>
      </c>
      <c r="N911">
        <v>190</v>
      </c>
      <c r="O911">
        <v>42</v>
      </c>
      <c r="P911">
        <v>32250002327</v>
      </c>
      <c r="Q911" t="s">
        <v>48</v>
      </c>
      <c r="R911" t="s">
        <v>28</v>
      </c>
    </row>
    <row r="912" spans="1:18" hidden="1" x14ac:dyDescent="0.25">
      <c r="A912">
        <v>911</v>
      </c>
      <c r="B912" t="s">
        <v>55</v>
      </c>
      <c r="C912" t="s">
        <v>525</v>
      </c>
      <c r="D912">
        <v>10</v>
      </c>
      <c r="E912" t="str">
        <f t="shared" si="24"/>
        <v>Child</v>
      </c>
      <c r="F912" t="s">
        <v>17</v>
      </c>
      <c r="G912" s="1">
        <v>45094</v>
      </c>
      <c r="H912" s="1">
        <v>45184</v>
      </c>
      <c r="I912" s="2">
        <f>_xlfn.DAYS(G912,H912)</f>
        <v>-90</v>
      </c>
      <c r="J912" t="s">
        <v>47</v>
      </c>
      <c r="K912">
        <v>5864</v>
      </c>
      <c r="L912" t="s">
        <v>26</v>
      </c>
      <c r="M912" t="s">
        <v>33</v>
      </c>
      <c r="N912">
        <v>145</v>
      </c>
      <c r="O912">
        <v>78</v>
      </c>
      <c r="P912">
        <v>38397440497</v>
      </c>
      <c r="Q912" t="s">
        <v>21</v>
      </c>
      <c r="R912" t="s">
        <v>22</v>
      </c>
    </row>
    <row r="913" spans="1:18" hidden="1" x14ac:dyDescent="0.25">
      <c r="A913">
        <v>912</v>
      </c>
      <c r="B913" t="s">
        <v>78</v>
      </c>
      <c r="C913" t="s">
        <v>534</v>
      </c>
      <c r="D913">
        <v>64</v>
      </c>
      <c r="E913" t="str">
        <f t="shared" si="24"/>
        <v>Senior Adult</v>
      </c>
      <c r="F913" t="s">
        <v>31</v>
      </c>
      <c r="G913" s="1">
        <v>45097</v>
      </c>
      <c r="H913" s="1">
        <v>45288</v>
      </c>
      <c r="I913" s="2">
        <f>_xlfn.DAYS(G913,H913)</f>
        <v>-191</v>
      </c>
      <c r="J913" t="s">
        <v>18</v>
      </c>
      <c r="K913">
        <v>440857</v>
      </c>
      <c r="L913" t="s">
        <v>26</v>
      </c>
      <c r="M913" t="s">
        <v>37</v>
      </c>
      <c r="N913">
        <v>142</v>
      </c>
      <c r="O913">
        <v>62</v>
      </c>
      <c r="P913">
        <v>35801404888</v>
      </c>
      <c r="Q913" t="s">
        <v>21</v>
      </c>
      <c r="R913" t="s">
        <v>22</v>
      </c>
    </row>
    <row r="914" spans="1:18" hidden="1" x14ac:dyDescent="0.25">
      <c r="A914">
        <v>913</v>
      </c>
      <c r="B914" t="s">
        <v>60</v>
      </c>
      <c r="C914" t="s">
        <v>535</v>
      </c>
      <c r="D914">
        <v>16</v>
      </c>
      <c r="E914" t="str">
        <f t="shared" si="24"/>
        <v>Teenager</v>
      </c>
      <c r="F914" t="s">
        <v>31</v>
      </c>
      <c r="G914" s="1">
        <v>44932</v>
      </c>
      <c r="H914" s="1">
        <v>45021</v>
      </c>
      <c r="I914" s="2">
        <f>_xlfn.DAYS(G914,H914)</f>
        <v>-89</v>
      </c>
      <c r="J914" t="s">
        <v>47</v>
      </c>
      <c r="K914">
        <v>104842</v>
      </c>
      <c r="L914" t="s">
        <v>19</v>
      </c>
      <c r="M914" t="s">
        <v>59</v>
      </c>
      <c r="N914">
        <v>194</v>
      </c>
      <c r="O914">
        <v>80</v>
      </c>
      <c r="P914">
        <v>34226494447</v>
      </c>
      <c r="Q914" t="s">
        <v>34</v>
      </c>
      <c r="R914" t="s">
        <v>38</v>
      </c>
    </row>
    <row r="915" spans="1:18" hidden="1" x14ac:dyDescent="0.25">
      <c r="A915">
        <v>914</v>
      </c>
      <c r="B915" t="s">
        <v>64</v>
      </c>
      <c r="C915" t="s">
        <v>280</v>
      </c>
      <c r="D915">
        <v>36</v>
      </c>
      <c r="E915" t="str">
        <f t="shared" si="24"/>
        <v>Middle-Aged Adults</v>
      </c>
      <c r="F915" t="s">
        <v>31</v>
      </c>
      <c r="G915" s="1">
        <v>44940</v>
      </c>
      <c r="H915" s="1">
        <v>45058</v>
      </c>
      <c r="I915" s="2">
        <f>_xlfn.DAYS(H915,G915)</f>
        <v>118</v>
      </c>
      <c r="J915" t="s">
        <v>44</v>
      </c>
      <c r="K915">
        <v>402550</v>
      </c>
      <c r="L915" t="s">
        <v>19</v>
      </c>
      <c r="M915" t="s">
        <v>62</v>
      </c>
      <c r="N915">
        <v>179</v>
      </c>
      <c r="O915">
        <v>66</v>
      </c>
      <c r="P915">
        <v>32923282025</v>
      </c>
      <c r="Q915" t="s">
        <v>34</v>
      </c>
      <c r="R915" t="s">
        <v>38</v>
      </c>
    </row>
    <row r="916" spans="1:18" hidden="1" x14ac:dyDescent="0.25">
      <c r="A916">
        <v>915</v>
      </c>
      <c r="B916" t="s">
        <v>71</v>
      </c>
      <c r="C916" t="s">
        <v>113</v>
      </c>
      <c r="D916">
        <v>71</v>
      </c>
      <c r="E916" t="str">
        <f t="shared" si="24"/>
        <v>Senior Adult</v>
      </c>
      <c r="F916" t="s">
        <v>31</v>
      </c>
      <c r="G916" s="1">
        <v>45098</v>
      </c>
      <c r="H916" s="1">
        <v>45208</v>
      </c>
      <c r="I916" s="2">
        <f>_xlfn.DAYS(G916,H916)</f>
        <v>-110</v>
      </c>
      <c r="J916" t="s">
        <v>36</v>
      </c>
      <c r="K916">
        <v>484598</v>
      </c>
      <c r="L916" t="s">
        <v>19</v>
      </c>
      <c r="M916" t="s">
        <v>20</v>
      </c>
      <c r="N916">
        <v>174</v>
      </c>
      <c r="O916">
        <v>117</v>
      </c>
      <c r="P916">
        <v>34049162879</v>
      </c>
      <c r="Q916" t="s">
        <v>21</v>
      </c>
      <c r="R916" t="s">
        <v>22</v>
      </c>
    </row>
    <row r="917" spans="1:18" hidden="1" x14ac:dyDescent="0.25">
      <c r="A917">
        <v>916</v>
      </c>
      <c r="B917" t="s">
        <v>60</v>
      </c>
      <c r="C917" t="s">
        <v>536</v>
      </c>
      <c r="D917">
        <v>19</v>
      </c>
      <c r="E917" t="str">
        <f t="shared" si="24"/>
        <v>Young Adult</v>
      </c>
      <c r="F917" t="s">
        <v>17</v>
      </c>
      <c r="G917" s="1">
        <v>44965</v>
      </c>
      <c r="H917" s="1">
        <v>45118</v>
      </c>
      <c r="I917" s="2">
        <f>_xlfn.DAYS(H917,G917)</f>
        <v>153</v>
      </c>
      <c r="J917" t="s">
        <v>47</v>
      </c>
      <c r="K917">
        <v>351640</v>
      </c>
      <c r="L917" t="s">
        <v>19</v>
      </c>
      <c r="M917" t="s">
        <v>82</v>
      </c>
      <c r="N917">
        <v>142</v>
      </c>
      <c r="O917">
        <v>75</v>
      </c>
      <c r="P917">
        <v>32581297307</v>
      </c>
      <c r="Q917" t="s">
        <v>21</v>
      </c>
      <c r="R917" t="s">
        <v>22</v>
      </c>
    </row>
    <row r="918" spans="1:18" hidden="1" x14ac:dyDescent="0.25">
      <c r="A918">
        <v>917</v>
      </c>
      <c r="B918" t="s">
        <v>50</v>
      </c>
      <c r="C918" t="s">
        <v>220</v>
      </c>
      <c r="D918">
        <v>94</v>
      </c>
      <c r="E918" t="str">
        <f t="shared" si="24"/>
        <v>Senior Adult</v>
      </c>
      <c r="F918" t="s">
        <v>31</v>
      </c>
      <c r="G918" s="1">
        <v>45108</v>
      </c>
      <c r="H918" s="1">
        <v>45131</v>
      </c>
      <c r="I918" s="2">
        <f>_xlfn.DAYS(G918,H918)</f>
        <v>-23</v>
      </c>
      <c r="J918" t="s">
        <v>18</v>
      </c>
      <c r="K918">
        <v>107262</v>
      </c>
      <c r="L918" t="s">
        <v>19</v>
      </c>
      <c r="M918" t="s">
        <v>33</v>
      </c>
      <c r="N918">
        <v>143</v>
      </c>
      <c r="O918">
        <v>105</v>
      </c>
      <c r="P918">
        <v>37926501782</v>
      </c>
      <c r="Q918" t="s">
        <v>27</v>
      </c>
      <c r="R918" t="s">
        <v>28</v>
      </c>
    </row>
    <row r="919" spans="1:18" x14ac:dyDescent="0.25">
      <c r="A919">
        <v>918</v>
      </c>
      <c r="B919" t="s">
        <v>78</v>
      </c>
      <c r="C919" t="s">
        <v>363</v>
      </c>
      <c r="D919">
        <v>87</v>
      </c>
      <c r="E919" t="str">
        <f t="shared" si="24"/>
        <v>Senior Adult</v>
      </c>
      <c r="F919" t="s">
        <v>17</v>
      </c>
      <c r="G919" s="1">
        <v>45211</v>
      </c>
      <c r="H919" s="1">
        <v>45264</v>
      </c>
      <c r="I919" s="6">
        <f>_xlfn.DAYS(H919,G919)</f>
        <v>53</v>
      </c>
      <c r="J919" t="s">
        <v>25</v>
      </c>
      <c r="K919">
        <v>435106</v>
      </c>
      <c r="L919" t="s">
        <v>19</v>
      </c>
      <c r="M919" t="s">
        <v>33</v>
      </c>
      <c r="N919">
        <v>143</v>
      </c>
      <c r="O919">
        <v>96</v>
      </c>
      <c r="P919">
        <v>39835265819</v>
      </c>
      <c r="Q919" t="s">
        <v>68</v>
      </c>
      <c r="R919" t="s">
        <v>41</v>
      </c>
    </row>
    <row r="920" spans="1:18" x14ac:dyDescent="0.25">
      <c r="A920">
        <v>919</v>
      </c>
      <c r="B920" t="s">
        <v>53</v>
      </c>
      <c r="C920" t="s">
        <v>170</v>
      </c>
      <c r="D920">
        <v>23</v>
      </c>
      <c r="E920" t="str">
        <f t="shared" si="24"/>
        <v>Young Adult</v>
      </c>
      <c r="F920" t="s">
        <v>17</v>
      </c>
      <c r="G920" s="1">
        <v>44968</v>
      </c>
      <c r="H920" s="1">
        <v>45218</v>
      </c>
      <c r="I920" s="6">
        <f>_xlfn.DAYS(H920,G920)</f>
        <v>250</v>
      </c>
      <c r="J920" t="s">
        <v>18</v>
      </c>
      <c r="K920">
        <v>18730</v>
      </c>
      <c r="L920" t="s">
        <v>19</v>
      </c>
      <c r="M920" t="s">
        <v>45</v>
      </c>
      <c r="N920">
        <v>166</v>
      </c>
      <c r="O920">
        <v>44</v>
      </c>
      <c r="P920">
        <v>37164052392</v>
      </c>
      <c r="Q920" t="s">
        <v>68</v>
      </c>
      <c r="R920" t="s">
        <v>41</v>
      </c>
    </row>
    <row r="921" spans="1:18" hidden="1" x14ac:dyDescent="0.25">
      <c r="A921">
        <v>920</v>
      </c>
      <c r="B921" t="s">
        <v>23</v>
      </c>
      <c r="C921" t="s">
        <v>537</v>
      </c>
      <c r="D921">
        <v>63</v>
      </c>
      <c r="E921" t="str">
        <f t="shared" si="24"/>
        <v>Senior Adult</v>
      </c>
      <c r="F921" t="s">
        <v>31</v>
      </c>
      <c r="G921" s="1">
        <v>45020</v>
      </c>
      <c r="H921" s="1">
        <v>45029</v>
      </c>
      <c r="I921" s="2">
        <f>_xlfn.DAYS(G921,H921)</f>
        <v>-9</v>
      </c>
      <c r="J921" t="s">
        <v>18</v>
      </c>
      <c r="K921">
        <v>339179</v>
      </c>
      <c r="L921" t="s">
        <v>26</v>
      </c>
      <c r="M921" t="s">
        <v>33</v>
      </c>
      <c r="N921">
        <v>144</v>
      </c>
      <c r="O921">
        <v>40</v>
      </c>
      <c r="P921">
        <v>31972369636</v>
      </c>
      <c r="Q921" t="s">
        <v>21</v>
      </c>
      <c r="R921" t="s">
        <v>22</v>
      </c>
    </row>
    <row r="922" spans="1:18" hidden="1" x14ac:dyDescent="0.25">
      <c r="A922">
        <v>921</v>
      </c>
      <c r="B922" t="s">
        <v>71</v>
      </c>
      <c r="C922" t="s">
        <v>267</v>
      </c>
      <c r="D922">
        <v>32</v>
      </c>
      <c r="E922" t="str">
        <f t="shared" si="24"/>
        <v>Middle-Aged Adults</v>
      </c>
      <c r="F922" t="s">
        <v>31</v>
      </c>
      <c r="G922" s="1">
        <v>45019</v>
      </c>
      <c r="H922" s="1">
        <v>45209</v>
      </c>
      <c r="I922" s="2">
        <f t="shared" ref="I922:I927" si="25">_xlfn.DAYS(H922,G922)</f>
        <v>190</v>
      </c>
      <c r="J922" t="s">
        <v>36</v>
      </c>
      <c r="K922">
        <v>30560</v>
      </c>
      <c r="L922" t="s">
        <v>19</v>
      </c>
      <c r="M922" t="s">
        <v>37</v>
      </c>
      <c r="N922">
        <v>148</v>
      </c>
      <c r="O922">
        <v>41</v>
      </c>
      <c r="P922">
        <v>32879482548</v>
      </c>
      <c r="Q922" t="s">
        <v>34</v>
      </c>
      <c r="R922" t="s">
        <v>38</v>
      </c>
    </row>
    <row r="923" spans="1:18" x14ac:dyDescent="0.25">
      <c r="A923">
        <v>922</v>
      </c>
      <c r="B923" t="s">
        <v>23</v>
      </c>
      <c r="C923" t="s">
        <v>319</v>
      </c>
      <c r="D923">
        <v>15</v>
      </c>
      <c r="E923" t="str">
        <f t="shared" si="24"/>
        <v>Teenager</v>
      </c>
      <c r="F923" t="s">
        <v>17</v>
      </c>
      <c r="G923" s="1">
        <v>44979</v>
      </c>
      <c r="H923" s="1">
        <v>45211</v>
      </c>
      <c r="I923" s="6">
        <f t="shared" si="25"/>
        <v>232</v>
      </c>
      <c r="J923" t="s">
        <v>32</v>
      </c>
      <c r="K923">
        <v>84646</v>
      </c>
      <c r="L923" t="s">
        <v>19</v>
      </c>
      <c r="M923" t="s">
        <v>82</v>
      </c>
      <c r="N923">
        <v>150</v>
      </c>
      <c r="O923">
        <v>47</v>
      </c>
      <c r="P923">
        <v>31466624315</v>
      </c>
      <c r="Q923" t="s">
        <v>68</v>
      </c>
      <c r="R923" t="s">
        <v>41</v>
      </c>
    </row>
    <row r="924" spans="1:18" hidden="1" x14ac:dyDescent="0.25">
      <c r="A924">
        <v>923</v>
      </c>
      <c r="B924" t="s">
        <v>64</v>
      </c>
      <c r="C924" t="s">
        <v>118</v>
      </c>
      <c r="D924">
        <v>85</v>
      </c>
      <c r="E924" t="str">
        <f t="shared" si="24"/>
        <v>Senior Adult</v>
      </c>
      <c r="F924" t="s">
        <v>31</v>
      </c>
      <c r="G924" s="1">
        <v>45154</v>
      </c>
      <c r="H924" s="1">
        <v>45215</v>
      </c>
      <c r="I924" s="2">
        <f t="shared" si="25"/>
        <v>61</v>
      </c>
      <c r="J924" t="s">
        <v>32</v>
      </c>
      <c r="K924">
        <v>41148</v>
      </c>
      <c r="L924" t="s">
        <v>26</v>
      </c>
      <c r="M924" t="s">
        <v>62</v>
      </c>
      <c r="N924">
        <v>169</v>
      </c>
      <c r="O924">
        <v>46</v>
      </c>
      <c r="P924">
        <v>36369773872</v>
      </c>
      <c r="Q924" t="s">
        <v>34</v>
      </c>
      <c r="R924" t="s">
        <v>38</v>
      </c>
    </row>
    <row r="925" spans="1:18" hidden="1" x14ac:dyDescent="0.25">
      <c r="A925">
        <v>924</v>
      </c>
      <c r="B925" t="s">
        <v>29</v>
      </c>
      <c r="C925" t="s">
        <v>247</v>
      </c>
      <c r="D925">
        <v>45</v>
      </c>
      <c r="E925" t="str">
        <f t="shared" si="24"/>
        <v>Middle-Aged Adults</v>
      </c>
      <c r="F925" t="s">
        <v>31</v>
      </c>
      <c r="G925" s="1">
        <v>45019</v>
      </c>
      <c r="H925" s="1">
        <v>45234</v>
      </c>
      <c r="I925" s="2">
        <f t="shared" si="25"/>
        <v>215</v>
      </c>
      <c r="J925" t="s">
        <v>18</v>
      </c>
      <c r="K925">
        <v>89532</v>
      </c>
      <c r="L925" t="s">
        <v>19</v>
      </c>
      <c r="M925" t="s">
        <v>82</v>
      </c>
      <c r="N925">
        <v>164</v>
      </c>
      <c r="O925">
        <v>113</v>
      </c>
      <c r="P925">
        <v>32078677183</v>
      </c>
      <c r="Q925" t="s">
        <v>34</v>
      </c>
      <c r="R925" t="s">
        <v>38</v>
      </c>
    </row>
    <row r="926" spans="1:18" x14ac:dyDescent="0.25">
      <c r="A926">
        <v>925</v>
      </c>
      <c r="B926" t="s">
        <v>78</v>
      </c>
      <c r="C926" t="s">
        <v>507</v>
      </c>
      <c r="D926">
        <v>84</v>
      </c>
      <c r="E926" t="str">
        <f t="shared" si="24"/>
        <v>Senior Adult</v>
      </c>
      <c r="F926" t="s">
        <v>31</v>
      </c>
      <c r="G926" s="1">
        <v>45119</v>
      </c>
      <c r="H926" s="1">
        <v>45255</v>
      </c>
      <c r="I926" s="6">
        <f t="shared" si="25"/>
        <v>136</v>
      </c>
      <c r="J926" t="s">
        <v>44</v>
      </c>
      <c r="K926">
        <v>66318</v>
      </c>
      <c r="L926" t="s">
        <v>19</v>
      </c>
      <c r="M926" t="s">
        <v>20</v>
      </c>
      <c r="N926">
        <v>197</v>
      </c>
      <c r="O926">
        <v>114</v>
      </c>
      <c r="P926">
        <v>39665400039</v>
      </c>
      <c r="Q926" t="s">
        <v>68</v>
      </c>
      <c r="R926" t="s">
        <v>41</v>
      </c>
    </row>
    <row r="927" spans="1:18" x14ac:dyDescent="0.25">
      <c r="A927">
        <v>926</v>
      </c>
      <c r="B927" t="s">
        <v>71</v>
      </c>
      <c r="C927" t="s">
        <v>241</v>
      </c>
      <c r="D927">
        <v>52</v>
      </c>
      <c r="E927" t="str">
        <f t="shared" si="24"/>
        <v>Senior Adult</v>
      </c>
      <c r="F927" t="s">
        <v>31</v>
      </c>
      <c r="G927" s="1">
        <v>45150</v>
      </c>
      <c r="H927" s="1">
        <v>45234</v>
      </c>
      <c r="I927" s="6">
        <f t="shared" si="25"/>
        <v>84</v>
      </c>
      <c r="J927" t="s">
        <v>44</v>
      </c>
      <c r="K927">
        <v>51832</v>
      </c>
      <c r="L927" t="s">
        <v>26</v>
      </c>
      <c r="M927" t="s">
        <v>40</v>
      </c>
      <c r="N927">
        <v>161</v>
      </c>
      <c r="O927">
        <v>57</v>
      </c>
      <c r="P927">
        <v>33161930479</v>
      </c>
      <c r="Q927" t="s">
        <v>68</v>
      </c>
      <c r="R927" t="s">
        <v>41</v>
      </c>
    </row>
    <row r="928" spans="1:18" x14ac:dyDescent="0.25">
      <c r="A928">
        <v>927</v>
      </c>
      <c r="B928" t="s">
        <v>66</v>
      </c>
      <c r="C928" t="s">
        <v>65</v>
      </c>
      <c r="D928">
        <v>50</v>
      </c>
      <c r="E928" t="str">
        <f t="shared" si="24"/>
        <v>Senior Adult</v>
      </c>
      <c r="F928" t="s">
        <v>17</v>
      </c>
      <c r="G928" s="1">
        <v>44984</v>
      </c>
      <c r="H928" s="1">
        <v>45288</v>
      </c>
      <c r="I928" s="6">
        <f>_xlfn.DAYS(G928,H928)</f>
        <v>-304</v>
      </c>
      <c r="J928" t="s">
        <v>25</v>
      </c>
      <c r="K928">
        <v>342956</v>
      </c>
      <c r="L928" t="s">
        <v>19</v>
      </c>
      <c r="M928" t="s">
        <v>33</v>
      </c>
      <c r="N928">
        <v>177</v>
      </c>
      <c r="O928">
        <v>73</v>
      </c>
      <c r="P928">
        <v>35667885771</v>
      </c>
      <c r="Q928" t="s">
        <v>68</v>
      </c>
      <c r="R928" t="s">
        <v>41</v>
      </c>
    </row>
    <row r="929" spans="1:18" hidden="1" x14ac:dyDescent="0.25">
      <c r="A929">
        <v>928</v>
      </c>
      <c r="B929" t="s">
        <v>23</v>
      </c>
      <c r="C929" t="s">
        <v>239</v>
      </c>
      <c r="D929">
        <v>78</v>
      </c>
      <c r="E929" t="str">
        <f t="shared" si="24"/>
        <v>Senior Adult</v>
      </c>
      <c r="F929" t="s">
        <v>17</v>
      </c>
      <c r="G929" s="1">
        <v>44976</v>
      </c>
      <c r="H929" s="1">
        <v>45073</v>
      </c>
      <c r="I929" s="2">
        <f>_xlfn.DAYS(H929,G929)</f>
        <v>97</v>
      </c>
      <c r="J929" t="s">
        <v>36</v>
      </c>
      <c r="K929">
        <v>251469</v>
      </c>
      <c r="L929" t="s">
        <v>19</v>
      </c>
      <c r="M929" t="s">
        <v>20</v>
      </c>
      <c r="N929">
        <v>168</v>
      </c>
      <c r="O929">
        <v>44</v>
      </c>
      <c r="P929">
        <v>36392060577</v>
      </c>
      <c r="Q929" t="s">
        <v>27</v>
      </c>
      <c r="R929" t="s">
        <v>28</v>
      </c>
    </row>
    <row r="930" spans="1:18" hidden="1" x14ac:dyDescent="0.25">
      <c r="A930">
        <v>929</v>
      </c>
      <c r="B930" t="s">
        <v>60</v>
      </c>
      <c r="C930" t="s">
        <v>355</v>
      </c>
      <c r="D930">
        <v>79</v>
      </c>
      <c r="E930" t="str">
        <f t="shared" si="24"/>
        <v>Senior Adult</v>
      </c>
      <c r="F930" t="s">
        <v>31</v>
      </c>
      <c r="G930" s="1">
        <v>44979</v>
      </c>
      <c r="H930" s="1">
        <v>45165</v>
      </c>
      <c r="I930" s="2">
        <f>_xlfn.DAYS(G930,H930)</f>
        <v>-186</v>
      </c>
      <c r="J930" t="s">
        <v>25</v>
      </c>
      <c r="K930">
        <v>486539</v>
      </c>
      <c r="L930" t="s">
        <v>26</v>
      </c>
      <c r="M930" t="s">
        <v>62</v>
      </c>
      <c r="N930">
        <v>150</v>
      </c>
      <c r="O930">
        <v>109</v>
      </c>
      <c r="P930">
        <v>33214279403</v>
      </c>
      <c r="Q930" t="s">
        <v>21</v>
      </c>
      <c r="R930" t="s">
        <v>22</v>
      </c>
    </row>
    <row r="931" spans="1:18" hidden="1" x14ac:dyDescent="0.25">
      <c r="A931">
        <v>930</v>
      </c>
      <c r="B931" t="s">
        <v>53</v>
      </c>
      <c r="C931" t="s">
        <v>119</v>
      </c>
      <c r="D931">
        <v>58</v>
      </c>
      <c r="E931" t="str">
        <f t="shared" si="24"/>
        <v>Senior Adult</v>
      </c>
      <c r="F931" t="s">
        <v>17</v>
      </c>
      <c r="G931" s="1">
        <v>44936</v>
      </c>
      <c r="H931" s="1">
        <v>45206</v>
      </c>
      <c r="I931" s="2">
        <f>_xlfn.DAYS(G931,H931)</f>
        <v>-270</v>
      </c>
      <c r="J931" t="s">
        <v>25</v>
      </c>
      <c r="K931">
        <v>96845</v>
      </c>
      <c r="L931" t="s">
        <v>19</v>
      </c>
      <c r="M931" t="s">
        <v>37</v>
      </c>
      <c r="N931">
        <v>178</v>
      </c>
      <c r="O931">
        <v>94</v>
      </c>
      <c r="P931">
        <v>32524020295</v>
      </c>
      <c r="Q931" t="s">
        <v>34</v>
      </c>
      <c r="R931" t="s">
        <v>38</v>
      </c>
    </row>
    <row r="932" spans="1:18" hidden="1" x14ac:dyDescent="0.25">
      <c r="A932">
        <v>931</v>
      </c>
      <c r="B932" t="s">
        <v>69</v>
      </c>
      <c r="C932" t="s">
        <v>199</v>
      </c>
      <c r="D932">
        <v>75</v>
      </c>
      <c r="E932" t="str">
        <f t="shared" si="24"/>
        <v>Senior Adult</v>
      </c>
      <c r="F932" t="s">
        <v>17</v>
      </c>
      <c r="G932" s="1">
        <v>44945</v>
      </c>
      <c r="H932" s="1">
        <v>45236</v>
      </c>
      <c r="I932" s="2">
        <f>_xlfn.DAYS(H932,G932)</f>
        <v>291</v>
      </c>
      <c r="J932" t="s">
        <v>36</v>
      </c>
      <c r="K932">
        <v>160631</v>
      </c>
      <c r="L932" t="s">
        <v>26</v>
      </c>
      <c r="M932" t="s">
        <v>82</v>
      </c>
      <c r="N932">
        <v>200</v>
      </c>
      <c r="O932">
        <v>79</v>
      </c>
      <c r="P932">
        <v>36063628677</v>
      </c>
      <c r="Q932" t="s">
        <v>52</v>
      </c>
      <c r="R932" t="s">
        <v>28</v>
      </c>
    </row>
    <row r="933" spans="1:18" x14ac:dyDescent="0.25">
      <c r="A933">
        <v>932</v>
      </c>
      <c r="B933" t="s">
        <v>78</v>
      </c>
      <c r="C933" t="s">
        <v>512</v>
      </c>
      <c r="D933">
        <v>12</v>
      </c>
      <c r="E933" t="str">
        <f t="shared" si="24"/>
        <v>Child</v>
      </c>
      <c r="F933" t="s">
        <v>17</v>
      </c>
      <c r="G933" s="1">
        <v>45233</v>
      </c>
      <c r="H933" s="1">
        <v>45277</v>
      </c>
      <c r="I933" s="6">
        <f>_xlfn.DAYS(H933,G933)</f>
        <v>44</v>
      </c>
      <c r="J933" t="s">
        <v>25</v>
      </c>
      <c r="K933">
        <v>93868</v>
      </c>
      <c r="L933" t="s">
        <v>19</v>
      </c>
      <c r="M933" t="s">
        <v>62</v>
      </c>
      <c r="N933">
        <v>150</v>
      </c>
      <c r="O933">
        <v>67</v>
      </c>
      <c r="P933">
        <v>33350592579</v>
      </c>
      <c r="Q933" t="s">
        <v>68</v>
      </c>
      <c r="R933" t="s">
        <v>41</v>
      </c>
    </row>
    <row r="934" spans="1:18" x14ac:dyDescent="0.25">
      <c r="A934">
        <v>933</v>
      </c>
      <c r="B934" t="s">
        <v>42</v>
      </c>
      <c r="C934" t="s">
        <v>507</v>
      </c>
      <c r="D934">
        <v>73</v>
      </c>
      <c r="E934" t="str">
        <f t="shared" si="24"/>
        <v>Senior Adult</v>
      </c>
      <c r="F934" t="s">
        <v>17</v>
      </c>
      <c r="G934" s="1">
        <v>44972</v>
      </c>
      <c r="H934" s="1">
        <v>45162</v>
      </c>
      <c r="I934" s="6">
        <f>_xlfn.DAYS(H934,G934)</f>
        <v>190</v>
      </c>
      <c r="J934" t="s">
        <v>32</v>
      </c>
      <c r="K934">
        <v>255196</v>
      </c>
      <c r="L934" t="s">
        <v>26</v>
      </c>
      <c r="M934" t="s">
        <v>62</v>
      </c>
      <c r="N934">
        <v>147</v>
      </c>
      <c r="O934">
        <v>48</v>
      </c>
      <c r="P934">
        <v>38744481328</v>
      </c>
      <c r="Q934" t="s">
        <v>68</v>
      </c>
      <c r="R934" t="s">
        <v>41</v>
      </c>
    </row>
    <row r="935" spans="1:18" x14ac:dyDescent="0.25">
      <c r="A935">
        <v>934</v>
      </c>
      <c r="B935" t="s">
        <v>60</v>
      </c>
      <c r="C935" t="s">
        <v>538</v>
      </c>
      <c r="D935">
        <v>60</v>
      </c>
      <c r="E935" t="str">
        <f t="shared" si="24"/>
        <v>Senior Adult</v>
      </c>
      <c r="F935" t="s">
        <v>31</v>
      </c>
      <c r="G935" s="1">
        <v>45205</v>
      </c>
      <c r="H935" s="1">
        <v>45272</v>
      </c>
      <c r="I935" s="6">
        <f>_xlfn.DAYS(G935,H935)</f>
        <v>-67</v>
      </c>
      <c r="J935" t="s">
        <v>36</v>
      </c>
      <c r="K935">
        <v>47952</v>
      </c>
      <c r="L935" t="s">
        <v>19</v>
      </c>
      <c r="M935" t="s">
        <v>37</v>
      </c>
      <c r="N935">
        <v>180</v>
      </c>
      <c r="O935">
        <v>102</v>
      </c>
      <c r="P935">
        <v>33639983827</v>
      </c>
      <c r="Q935" t="s">
        <v>68</v>
      </c>
      <c r="R935" t="s">
        <v>41</v>
      </c>
    </row>
    <row r="936" spans="1:18" hidden="1" x14ac:dyDescent="0.25">
      <c r="A936">
        <v>935</v>
      </c>
      <c r="B936" t="s">
        <v>55</v>
      </c>
      <c r="C936" t="s">
        <v>453</v>
      </c>
      <c r="D936">
        <v>52</v>
      </c>
      <c r="E936" t="str">
        <f t="shared" si="24"/>
        <v>Senior Adult</v>
      </c>
      <c r="F936" t="s">
        <v>17</v>
      </c>
      <c r="G936" s="1">
        <v>45141</v>
      </c>
      <c r="H936" s="1">
        <v>45241</v>
      </c>
      <c r="I936" s="2">
        <f>_xlfn.DAYS(G936,H936)</f>
        <v>-100</v>
      </c>
      <c r="J936" t="s">
        <v>36</v>
      </c>
      <c r="K936">
        <v>416390</v>
      </c>
      <c r="L936" t="s">
        <v>19</v>
      </c>
      <c r="M936" t="s">
        <v>37</v>
      </c>
      <c r="N936">
        <v>164</v>
      </c>
      <c r="O936">
        <v>53</v>
      </c>
      <c r="P936">
        <v>36609049354</v>
      </c>
      <c r="Q936" t="s">
        <v>34</v>
      </c>
      <c r="R936" t="s">
        <v>38</v>
      </c>
    </row>
    <row r="937" spans="1:18" hidden="1" x14ac:dyDescent="0.25">
      <c r="A937">
        <v>936</v>
      </c>
      <c r="B937" t="s">
        <v>50</v>
      </c>
      <c r="C937" t="s">
        <v>398</v>
      </c>
      <c r="D937">
        <v>1</v>
      </c>
      <c r="E937" t="str">
        <f t="shared" si="24"/>
        <v>Child</v>
      </c>
      <c r="F937" t="s">
        <v>17</v>
      </c>
      <c r="G937" s="1">
        <v>45024</v>
      </c>
      <c r="H937" s="1">
        <v>45027</v>
      </c>
      <c r="I937" s="2">
        <f>_xlfn.DAYS(H937,G937)</f>
        <v>3</v>
      </c>
      <c r="J937" t="s">
        <v>18</v>
      </c>
      <c r="K937">
        <v>331013</v>
      </c>
      <c r="L937" t="s">
        <v>26</v>
      </c>
      <c r="M937" t="s">
        <v>40</v>
      </c>
      <c r="N937">
        <v>188</v>
      </c>
      <c r="O937">
        <v>100</v>
      </c>
      <c r="P937">
        <v>39849874144</v>
      </c>
      <c r="Q937" t="s">
        <v>34</v>
      </c>
      <c r="R937" t="s">
        <v>38</v>
      </c>
    </row>
    <row r="938" spans="1:18" hidden="1" x14ac:dyDescent="0.25">
      <c r="A938">
        <v>937</v>
      </c>
      <c r="B938" t="s">
        <v>42</v>
      </c>
      <c r="C938" t="s">
        <v>193</v>
      </c>
      <c r="D938">
        <v>70</v>
      </c>
      <c r="E938" t="str">
        <f t="shared" si="24"/>
        <v>Senior Adult</v>
      </c>
      <c r="F938" t="s">
        <v>31</v>
      </c>
      <c r="G938" s="1">
        <v>45001</v>
      </c>
      <c r="H938" s="1">
        <v>45279</v>
      </c>
      <c r="I938" s="2">
        <f>_xlfn.DAYS(G938,H938)</f>
        <v>-278</v>
      </c>
      <c r="J938" t="s">
        <v>47</v>
      </c>
      <c r="K938">
        <v>25047</v>
      </c>
      <c r="L938" t="s">
        <v>26</v>
      </c>
      <c r="M938" t="s">
        <v>33</v>
      </c>
      <c r="N938">
        <v>169</v>
      </c>
      <c r="O938">
        <v>118</v>
      </c>
      <c r="P938">
        <v>35731877888</v>
      </c>
      <c r="Q938" t="s">
        <v>21</v>
      </c>
      <c r="R938" t="s">
        <v>28</v>
      </c>
    </row>
    <row r="939" spans="1:18" hidden="1" x14ac:dyDescent="0.25">
      <c r="A939">
        <v>938</v>
      </c>
      <c r="B939" t="s">
        <v>69</v>
      </c>
      <c r="C939" t="s">
        <v>319</v>
      </c>
      <c r="D939">
        <v>71</v>
      </c>
      <c r="E939" t="str">
        <f t="shared" si="24"/>
        <v>Senior Adult</v>
      </c>
      <c r="F939" t="s">
        <v>31</v>
      </c>
      <c r="G939" s="1">
        <v>45000</v>
      </c>
      <c r="H939" s="1">
        <v>45067</v>
      </c>
      <c r="I939" s="2">
        <f>_xlfn.DAYS(G939,H939)</f>
        <v>-67</v>
      </c>
      <c r="J939" t="s">
        <v>36</v>
      </c>
      <c r="K939">
        <v>108805</v>
      </c>
      <c r="L939" t="s">
        <v>26</v>
      </c>
      <c r="M939" t="s">
        <v>82</v>
      </c>
      <c r="N939">
        <v>148</v>
      </c>
      <c r="O939">
        <v>117</v>
      </c>
      <c r="P939">
        <v>38667000460</v>
      </c>
      <c r="Q939" t="s">
        <v>21</v>
      </c>
      <c r="R939" t="s">
        <v>22</v>
      </c>
    </row>
    <row r="940" spans="1:18" hidden="1" x14ac:dyDescent="0.25">
      <c r="A940">
        <v>939</v>
      </c>
      <c r="B940" t="s">
        <v>55</v>
      </c>
      <c r="C940" t="s">
        <v>539</v>
      </c>
      <c r="D940">
        <v>80</v>
      </c>
      <c r="E940" t="str">
        <f t="shared" si="24"/>
        <v>Senior Adult</v>
      </c>
      <c r="F940" t="s">
        <v>31</v>
      </c>
      <c r="G940" s="1">
        <v>45055</v>
      </c>
      <c r="H940" s="1">
        <v>45267</v>
      </c>
      <c r="I940" s="2">
        <f>_xlfn.DAYS(G940,H940)</f>
        <v>-212</v>
      </c>
      <c r="J940" t="s">
        <v>18</v>
      </c>
      <c r="K940">
        <v>137235</v>
      </c>
      <c r="L940" t="s">
        <v>26</v>
      </c>
      <c r="M940" t="s">
        <v>59</v>
      </c>
      <c r="N940">
        <v>181</v>
      </c>
      <c r="O940">
        <v>60</v>
      </c>
      <c r="P940">
        <v>36635406814</v>
      </c>
      <c r="Q940" t="s">
        <v>34</v>
      </c>
      <c r="R940" t="s">
        <v>38</v>
      </c>
    </row>
    <row r="941" spans="1:18" hidden="1" x14ac:dyDescent="0.25">
      <c r="A941">
        <v>940</v>
      </c>
      <c r="B941" t="s">
        <v>86</v>
      </c>
      <c r="C941" t="s">
        <v>540</v>
      </c>
      <c r="D941">
        <v>71</v>
      </c>
      <c r="E941" t="str">
        <f t="shared" si="24"/>
        <v>Senior Adult</v>
      </c>
      <c r="F941" t="s">
        <v>17</v>
      </c>
      <c r="G941" s="1">
        <v>44966</v>
      </c>
      <c r="H941" s="1">
        <v>45216</v>
      </c>
      <c r="I941" s="2">
        <f>_xlfn.DAYS(H941,G941)</f>
        <v>250</v>
      </c>
      <c r="J941" t="s">
        <v>47</v>
      </c>
      <c r="K941">
        <v>252057</v>
      </c>
      <c r="L941" t="s">
        <v>26</v>
      </c>
      <c r="M941" t="s">
        <v>62</v>
      </c>
      <c r="N941">
        <v>163</v>
      </c>
      <c r="O941">
        <v>95</v>
      </c>
      <c r="P941">
        <v>37329201611</v>
      </c>
      <c r="Q941" t="s">
        <v>57</v>
      </c>
      <c r="R941" t="s">
        <v>28</v>
      </c>
    </row>
    <row r="942" spans="1:18" hidden="1" x14ac:dyDescent="0.25">
      <c r="A942">
        <v>941</v>
      </c>
      <c r="B942" t="s">
        <v>88</v>
      </c>
      <c r="C942" t="s">
        <v>417</v>
      </c>
      <c r="D942">
        <v>16</v>
      </c>
      <c r="E942" t="str">
        <f t="shared" si="24"/>
        <v>Teenager</v>
      </c>
      <c r="F942" t="s">
        <v>17</v>
      </c>
      <c r="G942" s="1">
        <v>45026</v>
      </c>
      <c r="H942" s="1">
        <v>45154</v>
      </c>
      <c r="I942" s="2">
        <f>_xlfn.DAYS(G942,H942)</f>
        <v>-128</v>
      </c>
      <c r="J942" t="s">
        <v>32</v>
      </c>
      <c r="K942">
        <v>175805</v>
      </c>
      <c r="L942" t="s">
        <v>19</v>
      </c>
      <c r="M942" t="s">
        <v>59</v>
      </c>
      <c r="N942">
        <v>157</v>
      </c>
      <c r="O942">
        <v>91</v>
      </c>
      <c r="P942">
        <v>38323848121</v>
      </c>
      <c r="Q942" t="s">
        <v>34</v>
      </c>
      <c r="R942" t="s">
        <v>38</v>
      </c>
    </row>
    <row r="943" spans="1:18" hidden="1" x14ac:dyDescent="0.25">
      <c r="A943">
        <v>942</v>
      </c>
      <c r="B943" t="s">
        <v>78</v>
      </c>
      <c r="C943" t="s">
        <v>61</v>
      </c>
      <c r="D943">
        <v>53</v>
      </c>
      <c r="E943" t="str">
        <f t="shared" si="24"/>
        <v>Senior Adult</v>
      </c>
      <c r="F943" t="s">
        <v>31</v>
      </c>
      <c r="G943" s="1">
        <v>45115</v>
      </c>
      <c r="H943" s="1">
        <v>45267</v>
      </c>
      <c r="I943" s="2">
        <f>_xlfn.DAYS(H943,G943)</f>
        <v>152</v>
      </c>
      <c r="J943" t="s">
        <v>36</v>
      </c>
      <c r="K943">
        <v>7307</v>
      </c>
      <c r="L943" t="s">
        <v>19</v>
      </c>
      <c r="M943" t="s">
        <v>37</v>
      </c>
      <c r="N943">
        <v>198</v>
      </c>
      <c r="O943">
        <v>106</v>
      </c>
      <c r="P943">
        <v>36583445000</v>
      </c>
      <c r="Q943" t="s">
        <v>21</v>
      </c>
      <c r="R943" t="s">
        <v>22</v>
      </c>
    </row>
    <row r="944" spans="1:18" x14ac:dyDescent="0.25">
      <c r="A944">
        <v>943</v>
      </c>
      <c r="B944" t="s">
        <v>50</v>
      </c>
      <c r="C944" t="s">
        <v>233</v>
      </c>
      <c r="D944">
        <v>54</v>
      </c>
      <c r="E944" t="str">
        <f t="shared" si="24"/>
        <v>Senior Adult</v>
      </c>
      <c r="F944" t="s">
        <v>17</v>
      </c>
      <c r="G944" s="1">
        <v>45170</v>
      </c>
      <c r="H944" s="1">
        <v>45279</v>
      </c>
      <c r="I944" s="6">
        <f>_xlfn.DAYS(G944,H944)</f>
        <v>-109</v>
      </c>
      <c r="J944" t="s">
        <v>36</v>
      </c>
      <c r="K944">
        <v>32903</v>
      </c>
      <c r="L944" t="s">
        <v>26</v>
      </c>
      <c r="M944" t="s">
        <v>33</v>
      </c>
      <c r="N944">
        <v>194</v>
      </c>
      <c r="O944">
        <v>57</v>
      </c>
      <c r="P944">
        <v>39625439965</v>
      </c>
      <c r="Q944" t="s">
        <v>68</v>
      </c>
      <c r="R944" t="s">
        <v>41</v>
      </c>
    </row>
    <row r="945" spans="1:18" hidden="1" x14ac:dyDescent="0.25">
      <c r="A945">
        <v>944</v>
      </c>
      <c r="B945" t="s">
        <v>50</v>
      </c>
      <c r="C945" t="s">
        <v>336</v>
      </c>
      <c r="D945">
        <v>15</v>
      </c>
      <c r="E945" t="str">
        <f t="shared" si="24"/>
        <v>Teenager</v>
      </c>
      <c r="F945" t="s">
        <v>17</v>
      </c>
      <c r="G945" s="1">
        <v>45104</v>
      </c>
      <c r="H945" s="1">
        <v>45133</v>
      </c>
      <c r="I945" s="2">
        <f>_xlfn.DAYS(G945,H945)</f>
        <v>-29</v>
      </c>
      <c r="J945" t="s">
        <v>32</v>
      </c>
      <c r="K945">
        <v>186297</v>
      </c>
      <c r="L945" t="s">
        <v>26</v>
      </c>
      <c r="M945" t="s">
        <v>40</v>
      </c>
      <c r="N945">
        <v>145</v>
      </c>
      <c r="O945">
        <v>90</v>
      </c>
      <c r="P945">
        <v>34668093121</v>
      </c>
      <c r="Q945" t="s">
        <v>21</v>
      </c>
      <c r="R945" t="s">
        <v>28</v>
      </c>
    </row>
    <row r="946" spans="1:18" hidden="1" x14ac:dyDescent="0.25">
      <c r="A946">
        <v>945</v>
      </c>
      <c r="B946" t="s">
        <v>29</v>
      </c>
      <c r="C946" t="s">
        <v>541</v>
      </c>
      <c r="D946">
        <v>23</v>
      </c>
      <c r="E946" t="str">
        <f t="shared" si="24"/>
        <v>Young Adult</v>
      </c>
      <c r="F946" t="s">
        <v>31</v>
      </c>
      <c r="G946" s="1">
        <v>44998</v>
      </c>
      <c r="H946" s="1">
        <v>45270</v>
      </c>
      <c r="I946" s="2">
        <f>_xlfn.DAYS(H946,G946)</f>
        <v>272</v>
      </c>
      <c r="J946" t="s">
        <v>25</v>
      </c>
      <c r="K946">
        <v>197718</v>
      </c>
      <c r="L946" t="s">
        <v>26</v>
      </c>
      <c r="M946" t="s">
        <v>37</v>
      </c>
      <c r="N946">
        <v>147</v>
      </c>
      <c r="O946">
        <v>65</v>
      </c>
      <c r="P946">
        <v>34484421141</v>
      </c>
      <c r="Q946" t="s">
        <v>21</v>
      </c>
      <c r="R946" t="s">
        <v>28</v>
      </c>
    </row>
    <row r="947" spans="1:18" hidden="1" x14ac:dyDescent="0.25">
      <c r="A947">
        <v>946</v>
      </c>
      <c r="B947" t="s">
        <v>86</v>
      </c>
      <c r="C947" t="s">
        <v>289</v>
      </c>
      <c r="D947">
        <v>6</v>
      </c>
      <c r="E947" t="str">
        <f t="shared" si="24"/>
        <v>Child</v>
      </c>
      <c r="F947" t="s">
        <v>17</v>
      </c>
      <c r="G947" s="1">
        <v>44964</v>
      </c>
      <c r="H947" s="1">
        <v>45226</v>
      </c>
      <c r="I947" s="2">
        <f>_xlfn.DAYS(G947,H947)</f>
        <v>-262</v>
      </c>
      <c r="J947" t="s">
        <v>25</v>
      </c>
      <c r="K947">
        <v>410236</v>
      </c>
      <c r="L947" t="s">
        <v>26</v>
      </c>
      <c r="M947" t="s">
        <v>62</v>
      </c>
      <c r="N947">
        <v>185</v>
      </c>
      <c r="O947">
        <v>91</v>
      </c>
      <c r="P947">
        <v>33885543339</v>
      </c>
      <c r="Q947" t="s">
        <v>21</v>
      </c>
      <c r="R947" t="s">
        <v>22</v>
      </c>
    </row>
    <row r="948" spans="1:18" hidden="1" x14ac:dyDescent="0.25">
      <c r="A948">
        <v>947</v>
      </c>
      <c r="B948" t="s">
        <v>15</v>
      </c>
      <c r="C948" t="s">
        <v>476</v>
      </c>
      <c r="D948">
        <v>57</v>
      </c>
      <c r="E948" t="str">
        <f t="shared" si="24"/>
        <v>Senior Adult</v>
      </c>
      <c r="F948" t="s">
        <v>17</v>
      </c>
      <c r="G948" s="1">
        <v>45094</v>
      </c>
      <c r="H948" s="1">
        <v>45287</v>
      </c>
      <c r="I948" s="2">
        <f>_xlfn.DAYS(G948,H948)</f>
        <v>-193</v>
      </c>
      <c r="J948" t="s">
        <v>36</v>
      </c>
      <c r="K948">
        <v>427722</v>
      </c>
      <c r="L948" t="s">
        <v>19</v>
      </c>
      <c r="M948" t="s">
        <v>62</v>
      </c>
      <c r="N948">
        <v>198</v>
      </c>
      <c r="O948">
        <v>98</v>
      </c>
      <c r="P948">
        <v>39900931866</v>
      </c>
      <c r="Q948" t="s">
        <v>21</v>
      </c>
      <c r="R948" t="s">
        <v>22</v>
      </c>
    </row>
    <row r="949" spans="1:18" x14ac:dyDescent="0.25">
      <c r="A949">
        <v>948</v>
      </c>
      <c r="B949" t="s">
        <v>71</v>
      </c>
      <c r="C949" t="s">
        <v>402</v>
      </c>
      <c r="D949">
        <v>74</v>
      </c>
      <c r="E949" t="str">
        <f t="shared" si="24"/>
        <v>Senior Adult</v>
      </c>
      <c r="F949" t="s">
        <v>31</v>
      </c>
      <c r="G949" s="1">
        <v>44953</v>
      </c>
      <c r="H949" s="1">
        <v>45208</v>
      </c>
      <c r="I949" s="6">
        <f>_xlfn.DAYS(H949,G949)</f>
        <v>255</v>
      </c>
      <c r="J949" t="s">
        <v>32</v>
      </c>
      <c r="K949">
        <v>486692</v>
      </c>
      <c r="L949" t="s">
        <v>19</v>
      </c>
      <c r="M949" t="s">
        <v>62</v>
      </c>
      <c r="N949">
        <v>155</v>
      </c>
      <c r="O949">
        <v>87</v>
      </c>
      <c r="P949">
        <v>39356686572</v>
      </c>
      <c r="Q949" t="s">
        <v>68</v>
      </c>
      <c r="R949" t="s">
        <v>41</v>
      </c>
    </row>
    <row r="950" spans="1:18" hidden="1" x14ac:dyDescent="0.25">
      <c r="A950">
        <v>949</v>
      </c>
      <c r="B950" t="s">
        <v>55</v>
      </c>
      <c r="C950" t="s">
        <v>356</v>
      </c>
      <c r="D950">
        <v>76</v>
      </c>
      <c r="E950" t="str">
        <f t="shared" si="24"/>
        <v>Senior Adult</v>
      </c>
      <c r="F950" t="s">
        <v>31</v>
      </c>
      <c r="G950" s="1">
        <v>44939</v>
      </c>
      <c r="H950" s="1">
        <v>45079</v>
      </c>
      <c r="I950" s="2">
        <f>_xlfn.DAYS(H950,G950)</f>
        <v>140</v>
      </c>
      <c r="J950" t="s">
        <v>25</v>
      </c>
      <c r="K950">
        <v>144519</v>
      </c>
      <c r="L950" t="s">
        <v>19</v>
      </c>
      <c r="M950" t="s">
        <v>45</v>
      </c>
      <c r="N950">
        <v>163</v>
      </c>
      <c r="O950">
        <v>79</v>
      </c>
      <c r="P950">
        <v>35237888939</v>
      </c>
      <c r="Q950" t="s">
        <v>34</v>
      </c>
      <c r="R950" t="s">
        <v>38</v>
      </c>
    </row>
    <row r="951" spans="1:18" hidden="1" x14ac:dyDescent="0.25">
      <c r="A951">
        <v>950</v>
      </c>
      <c r="B951" t="s">
        <v>29</v>
      </c>
      <c r="C951" t="s">
        <v>537</v>
      </c>
      <c r="D951">
        <v>49</v>
      </c>
      <c r="E951" t="str">
        <f t="shared" si="24"/>
        <v>Senior Adult</v>
      </c>
      <c r="F951" t="s">
        <v>31</v>
      </c>
      <c r="G951" s="1">
        <v>44984</v>
      </c>
      <c r="H951" s="1">
        <v>45206</v>
      </c>
      <c r="I951" s="2">
        <f>_xlfn.DAYS(G951,H951)</f>
        <v>-222</v>
      </c>
      <c r="J951" t="s">
        <v>44</v>
      </c>
      <c r="K951">
        <v>171713</v>
      </c>
      <c r="L951" t="s">
        <v>19</v>
      </c>
      <c r="M951" t="s">
        <v>40</v>
      </c>
      <c r="N951">
        <v>164</v>
      </c>
      <c r="O951">
        <v>80</v>
      </c>
      <c r="P951">
        <v>36173716850</v>
      </c>
      <c r="Q951" t="s">
        <v>34</v>
      </c>
      <c r="R951" t="s">
        <v>38</v>
      </c>
    </row>
    <row r="952" spans="1:18" hidden="1" x14ac:dyDescent="0.25">
      <c r="A952">
        <v>951</v>
      </c>
      <c r="B952" t="s">
        <v>69</v>
      </c>
      <c r="C952" t="s">
        <v>436</v>
      </c>
      <c r="D952">
        <v>12</v>
      </c>
      <c r="E952" t="str">
        <f t="shared" si="24"/>
        <v>Child</v>
      </c>
      <c r="F952" t="s">
        <v>17</v>
      </c>
      <c r="G952" s="1">
        <v>45162</v>
      </c>
      <c r="H952" s="1">
        <v>45227</v>
      </c>
      <c r="I952" s="2">
        <f>_xlfn.DAYS(H952,G952)</f>
        <v>65</v>
      </c>
      <c r="J952" t="s">
        <v>18</v>
      </c>
      <c r="K952">
        <v>259658</v>
      </c>
      <c r="L952" t="s">
        <v>26</v>
      </c>
      <c r="M952" t="s">
        <v>37</v>
      </c>
      <c r="N952">
        <v>157</v>
      </c>
      <c r="O952">
        <v>56</v>
      </c>
      <c r="P952">
        <v>35939075028</v>
      </c>
      <c r="Q952" t="s">
        <v>34</v>
      </c>
      <c r="R952" t="s">
        <v>38</v>
      </c>
    </row>
    <row r="953" spans="1:18" hidden="1" x14ac:dyDescent="0.25">
      <c r="A953">
        <v>952</v>
      </c>
      <c r="B953" t="s">
        <v>71</v>
      </c>
      <c r="C953" t="s">
        <v>170</v>
      </c>
      <c r="D953">
        <v>33</v>
      </c>
      <c r="E953" t="str">
        <f t="shared" si="24"/>
        <v>Middle-Aged Adults</v>
      </c>
      <c r="F953" t="s">
        <v>17</v>
      </c>
      <c r="G953" s="1">
        <v>45081</v>
      </c>
      <c r="H953" s="1">
        <v>45193</v>
      </c>
      <c r="I953" s="2">
        <f>_xlfn.DAYS(H953,G953)</f>
        <v>112</v>
      </c>
      <c r="J953" t="s">
        <v>25</v>
      </c>
      <c r="K953">
        <v>171241</v>
      </c>
      <c r="L953" t="s">
        <v>26</v>
      </c>
      <c r="M953" t="s">
        <v>59</v>
      </c>
      <c r="N953">
        <v>197</v>
      </c>
      <c r="O953">
        <v>50</v>
      </c>
      <c r="P953">
        <v>33227187581</v>
      </c>
      <c r="Q953" t="s">
        <v>34</v>
      </c>
      <c r="R953" t="s">
        <v>28</v>
      </c>
    </row>
    <row r="954" spans="1:18" hidden="1" x14ac:dyDescent="0.25">
      <c r="A954">
        <v>953</v>
      </c>
      <c r="B954" t="s">
        <v>86</v>
      </c>
      <c r="C954" t="s">
        <v>377</v>
      </c>
      <c r="D954">
        <v>12</v>
      </c>
      <c r="E954" t="str">
        <f t="shared" si="24"/>
        <v>Child</v>
      </c>
      <c r="F954" t="s">
        <v>17</v>
      </c>
      <c r="G954" s="1">
        <v>45048</v>
      </c>
      <c r="H954" s="1">
        <v>45103</v>
      </c>
      <c r="I954" s="2">
        <f>_xlfn.DAYS(H954,G954)</f>
        <v>55</v>
      </c>
      <c r="J954" t="s">
        <v>32</v>
      </c>
      <c r="K954">
        <v>137503</v>
      </c>
      <c r="L954" t="s">
        <v>26</v>
      </c>
      <c r="M954" t="s">
        <v>37</v>
      </c>
      <c r="N954">
        <v>170</v>
      </c>
      <c r="O954">
        <v>89</v>
      </c>
      <c r="P954">
        <v>39908120470</v>
      </c>
      <c r="Q954" t="s">
        <v>63</v>
      </c>
      <c r="R954" t="s">
        <v>28</v>
      </c>
    </row>
    <row r="955" spans="1:18" hidden="1" x14ac:dyDescent="0.25">
      <c r="A955">
        <v>954</v>
      </c>
      <c r="B955" t="s">
        <v>23</v>
      </c>
      <c r="C955" t="s">
        <v>111</v>
      </c>
      <c r="D955">
        <v>64</v>
      </c>
      <c r="E955" t="str">
        <f t="shared" si="24"/>
        <v>Senior Adult</v>
      </c>
      <c r="F955" t="s">
        <v>31</v>
      </c>
      <c r="G955" s="1">
        <v>45025</v>
      </c>
      <c r="H955" s="1">
        <v>45031</v>
      </c>
      <c r="I955" s="2">
        <f>_xlfn.DAYS(H955,G955)</f>
        <v>6</v>
      </c>
      <c r="J955" t="s">
        <v>18</v>
      </c>
      <c r="K955">
        <v>100400</v>
      </c>
      <c r="L955" t="s">
        <v>19</v>
      </c>
      <c r="M955" t="s">
        <v>40</v>
      </c>
      <c r="N955">
        <v>168</v>
      </c>
      <c r="O955">
        <v>42</v>
      </c>
      <c r="P955">
        <v>35805306510</v>
      </c>
      <c r="Q955" t="s">
        <v>34</v>
      </c>
      <c r="R955" t="s">
        <v>38</v>
      </c>
    </row>
    <row r="956" spans="1:18" x14ac:dyDescent="0.25">
      <c r="A956">
        <v>955</v>
      </c>
      <c r="B956" t="s">
        <v>64</v>
      </c>
      <c r="C956" t="s">
        <v>483</v>
      </c>
      <c r="D956">
        <v>79</v>
      </c>
      <c r="E956" t="str">
        <f t="shared" si="24"/>
        <v>Senior Adult</v>
      </c>
      <c r="F956" t="s">
        <v>31</v>
      </c>
      <c r="G956" s="1">
        <v>45060</v>
      </c>
      <c r="H956" s="1">
        <v>45185</v>
      </c>
      <c r="I956" s="6">
        <f>_xlfn.DAYS(H956,G956)</f>
        <v>125</v>
      </c>
      <c r="J956" t="s">
        <v>36</v>
      </c>
      <c r="K956">
        <v>208554</v>
      </c>
      <c r="L956" t="s">
        <v>26</v>
      </c>
      <c r="M956" t="s">
        <v>62</v>
      </c>
      <c r="N956">
        <v>164</v>
      </c>
      <c r="O956">
        <v>120</v>
      </c>
      <c r="P956">
        <v>34305443961</v>
      </c>
      <c r="Q956" t="s">
        <v>68</v>
      </c>
      <c r="R956" t="s">
        <v>41</v>
      </c>
    </row>
    <row r="957" spans="1:18" hidden="1" x14ac:dyDescent="0.25">
      <c r="A957">
        <v>956</v>
      </c>
      <c r="B957" t="s">
        <v>60</v>
      </c>
      <c r="C957" t="s">
        <v>520</v>
      </c>
      <c r="D957">
        <v>72</v>
      </c>
      <c r="E957" t="str">
        <f t="shared" si="24"/>
        <v>Senior Adult</v>
      </c>
      <c r="F957" t="s">
        <v>17</v>
      </c>
      <c r="G957" s="1">
        <v>44989</v>
      </c>
      <c r="H957" s="1">
        <v>45150</v>
      </c>
      <c r="I957" s="2">
        <f t="shared" ref="I957:I965" si="26">_xlfn.DAYS(G957,H957)</f>
        <v>-161</v>
      </c>
      <c r="J957" t="s">
        <v>44</v>
      </c>
      <c r="K957">
        <v>261796</v>
      </c>
      <c r="L957" t="s">
        <v>26</v>
      </c>
      <c r="M957" t="s">
        <v>40</v>
      </c>
      <c r="N957">
        <v>161</v>
      </c>
      <c r="O957">
        <v>92</v>
      </c>
      <c r="P957">
        <v>35618748225</v>
      </c>
      <c r="Q957" t="s">
        <v>34</v>
      </c>
      <c r="R957" t="s">
        <v>38</v>
      </c>
    </row>
    <row r="958" spans="1:18" x14ac:dyDescent="0.25">
      <c r="A958">
        <v>957</v>
      </c>
      <c r="B958" t="s">
        <v>53</v>
      </c>
      <c r="C958" t="s">
        <v>395</v>
      </c>
      <c r="D958">
        <v>62</v>
      </c>
      <c r="E958" t="str">
        <f t="shared" si="24"/>
        <v>Senior Adult</v>
      </c>
      <c r="F958" t="s">
        <v>31</v>
      </c>
      <c r="G958" s="1">
        <v>45028</v>
      </c>
      <c r="H958" s="1">
        <v>45245</v>
      </c>
      <c r="I958" s="6">
        <f t="shared" si="26"/>
        <v>-217</v>
      </c>
      <c r="J958" t="s">
        <v>44</v>
      </c>
      <c r="K958">
        <v>175394</v>
      </c>
      <c r="L958" t="s">
        <v>19</v>
      </c>
      <c r="M958" t="s">
        <v>62</v>
      </c>
      <c r="N958">
        <v>198</v>
      </c>
      <c r="O958">
        <v>69</v>
      </c>
      <c r="P958">
        <v>39341752210</v>
      </c>
      <c r="Q958" t="s">
        <v>68</v>
      </c>
      <c r="R958" t="s">
        <v>41</v>
      </c>
    </row>
    <row r="959" spans="1:18" hidden="1" x14ac:dyDescent="0.25">
      <c r="A959">
        <v>958</v>
      </c>
      <c r="B959" t="s">
        <v>50</v>
      </c>
      <c r="C959" t="s">
        <v>514</v>
      </c>
      <c r="D959">
        <v>72</v>
      </c>
      <c r="E959" t="str">
        <f t="shared" si="24"/>
        <v>Senior Adult</v>
      </c>
      <c r="F959" t="s">
        <v>31</v>
      </c>
      <c r="G959" s="1">
        <v>45181</v>
      </c>
      <c r="H959" s="1">
        <v>45223</v>
      </c>
      <c r="I959" s="2">
        <f t="shared" si="26"/>
        <v>-42</v>
      </c>
      <c r="J959" t="s">
        <v>25</v>
      </c>
      <c r="K959">
        <v>222694</v>
      </c>
      <c r="L959" t="s">
        <v>26</v>
      </c>
      <c r="M959" t="s">
        <v>40</v>
      </c>
      <c r="N959">
        <v>166</v>
      </c>
      <c r="O959">
        <v>48</v>
      </c>
      <c r="P959">
        <v>34626000070</v>
      </c>
      <c r="Q959" t="s">
        <v>63</v>
      </c>
      <c r="R959" t="s">
        <v>28</v>
      </c>
    </row>
    <row r="960" spans="1:18" x14ac:dyDescent="0.25">
      <c r="A960">
        <v>959</v>
      </c>
      <c r="B960" t="s">
        <v>71</v>
      </c>
      <c r="C960" t="s">
        <v>170</v>
      </c>
      <c r="D960">
        <v>32</v>
      </c>
      <c r="E960" t="str">
        <f t="shared" si="24"/>
        <v>Middle-Aged Adults</v>
      </c>
      <c r="F960" t="s">
        <v>17</v>
      </c>
      <c r="G960" s="1">
        <v>44931</v>
      </c>
      <c r="H960" s="1">
        <v>45153</v>
      </c>
      <c r="I960" s="6">
        <f t="shared" si="26"/>
        <v>-222</v>
      </c>
      <c r="J960" t="s">
        <v>18</v>
      </c>
      <c r="K960">
        <v>407185</v>
      </c>
      <c r="L960" t="s">
        <v>26</v>
      </c>
      <c r="M960" t="s">
        <v>40</v>
      </c>
      <c r="N960">
        <v>178</v>
      </c>
      <c r="O960">
        <v>60</v>
      </c>
      <c r="P960">
        <v>36975711783</v>
      </c>
      <c r="Q960" t="s">
        <v>68</v>
      </c>
      <c r="R960" t="s">
        <v>41</v>
      </c>
    </row>
    <row r="961" spans="1:18" x14ac:dyDescent="0.25">
      <c r="A961">
        <v>960</v>
      </c>
      <c r="B961" t="s">
        <v>69</v>
      </c>
      <c r="C961" t="s">
        <v>459</v>
      </c>
      <c r="D961">
        <v>84</v>
      </c>
      <c r="E961" t="str">
        <f t="shared" si="24"/>
        <v>Senior Adult</v>
      </c>
      <c r="F961" t="s">
        <v>17</v>
      </c>
      <c r="G961" s="1">
        <v>45058</v>
      </c>
      <c r="H961" s="1">
        <v>45089</v>
      </c>
      <c r="I961" s="6">
        <f t="shared" si="26"/>
        <v>-31</v>
      </c>
      <c r="J961" t="s">
        <v>25</v>
      </c>
      <c r="K961">
        <v>275554</v>
      </c>
      <c r="L961" t="s">
        <v>26</v>
      </c>
      <c r="M961" t="s">
        <v>37</v>
      </c>
      <c r="N961">
        <v>141</v>
      </c>
      <c r="O961">
        <v>118</v>
      </c>
      <c r="P961">
        <v>35433994074</v>
      </c>
      <c r="Q961" t="s">
        <v>68</v>
      </c>
      <c r="R961" t="s">
        <v>41</v>
      </c>
    </row>
    <row r="962" spans="1:18" hidden="1" x14ac:dyDescent="0.25">
      <c r="A962">
        <v>961</v>
      </c>
      <c r="B962" t="s">
        <v>15</v>
      </c>
      <c r="C962" t="s">
        <v>410</v>
      </c>
      <c r="D962">
        <v>76</v>
      </c>
      <c r="E962" t="str">
        <f t="shared" ref="E962:E1025" si="27">IF(D962&lt;=12,"Child",IF(D962&lt;=18,"Teenager",IF(D962&lt;=30,"Young Adult",IF(D962&lt;=45,"Middle-Aged Adults",IF(D962&gt;45,"Senior Adult")))))</f>
        <v>Senior Adult</v>
      </c>
      <c r="F962" t="s">
        <v>17</v>
      </c>
      <c r="G962" s="1">
        <v>44965</v>
      </c>
      <c r="H962" s="1">
        <v>45113</v>
      </c>
      <c r="I962" s="2">
        <f t="shared" si="26"/>
        <v>-148</v>
      </c>
      <c r="J962" t="s">
        <v>44</v>
      </c>
      <c r="K962">
        <v>200709</v>
      </c>
      <c r="L962" t="s">
        <v>19</v>
      </c>
      <c r="M962" t="s">
        <v>37</v>
      </c>
      <c r="N962">
        <v>194</v>
      </c>
      <c r="O962">
        <v>117</v>
      </c>
      <c r="P962">
        <v>35752066195</v>
      </c>
      <c r="Q962" t="s">
        <v>21</v>
      </c>
      <c r="R962" t="s">
        <v>22</v>
      </c>
    </row>
    <row r="963" spans="1:18" hidden="1" x14ac:dyDescent="0.25">
      <c r="A963">
        <v>962</v>
      </c>
      <c r="B963" t="s">
        <v>78</v>
      </c>
      <c r="C963" t="s">
        <v>128</v>
      </c>
      <c r="D963">
        <v>14</v>
      </c>
      <c r="E963" t="str">
        <f t="shared" si="27"/>
        <v>Teenager</v>
      </c>
      <c r="F963" t="s">
        <v>17</v>
      </c>
      <c r="G963" s="1">
        <v>45109</v>
      </c>
      <c r="H963" s="1">
        <v>45235</v>
      </c>
      <c r="I963" s="2">
        <f t="shared" si="26"/>
        <v>-126</v>
      </c>
      <c r="J963" t="s">
        <v>32</v>
      </c>
      <c r="K963">
        <v>252808</v>
      </c>
      <c r="L963" t="s">
        <v>26</v>
      </c>
      <c r="M963" t="s">
        <v>45</v>
      </c>
      <c r="N963">
        <v>152</v>
      </c>
      <c r="O963">
        <v>50</v>
      </c>
      <c r="P963">
        <v>38016031398</v>
      </c>
      <c r="Q963" t="s">
        <v>21</v>
      </c>
      <c r="R963" t="s">
        <v>22</v>
      </c>
    </row>
    <row r="964" spans="1:18" hidden="1" x14ac:dyDescent="0.25">
      <c r="A964">
        <v>963</v>
      </c>
      <c r="B964" t="s">
        <v>42</v>
      </c>
      <c r="C964" t="s">
        <v>198</v>
      </c>
      <c r="D964">
        <v>72</v>
      </c>
      <c r="E964" t="str">
        <f t="shared" si="27"/>
        <v>Senior Adult</v>
      </c>
      <c r="F964" t="s">
        <v>17</v>
      </c>
      <c r="G964" s="1">
        <v>45113</v>
      </c>
      <c r="H964" s="1">
        <v>45272</v>
      </c>
      <c r="I964" s="2">
        <f t="shared" si="26"/>
        <v>-159</v>
      </c>
      <c r="J964" t="s">
        <v>47</v>
      </c>
      <c r="K964">
        <v>127766</v>
      </c>
      <c r="L964" t="s">
        <v>26</v>
      </c>
      <c r="M964" t="s">
        <v>62</v>
      </c>
      <c r="N964">
        <v>190</v>
      </c>
      <c r="O964">
        <v>83</v>
      </c>
      <c r="P964">
        <v>33298366475</v>
      </c>
      <c r="Q964" t="s">
        <v>21</v>
      </c>
      <c r="R964" t="s">
        <v>22</v>
      </c>
    </row>
    <row r="965" spans="1:18" x14ac:dyDescent="0.25">
      <c r="A965">
        <v>964</v>
      </c>
      <c r="B965" t="s">
        <v>60</v>
      </c>
      <c r="C965" t="s">
        <v>542</v>
      </c>
      <c r="D965">
        <v>99</v>
      </c>
      <c r="E965" t="str">
        <f t="shared" si="27"/>
        <v>Senior Adult</v>
      </c>
      <c r="F965" t="s">
        <v>17</v>
      </c>
      <c r="G965" s="1">
        <v>45021</v>
      </c>
      <c r="H965" s="1">
        <v>45074</v>
      </c>
      <c r="I965" s="6">
        <f t="shared" si="26"/>
        <v>-53</v>
      </c>
      <c r="J965" t="s">
        <v>18</v>
      </c>
      <c r="K965">
        <v>143062</v>
      </c>
      <c r="L965" t="s">
        <v>19</v>
      </c>
      <c r="M965" t="s">
        <v>82</v>
      </c>
      <c r="N965">
        <v>179</v>
      </c>
      <c r="O965">
        <v>111</v>
      </c>
      <c r="P965">
        <v>38700142461</v>
      </c>
      <c r="Q965" t="s">
        <v>68</v>
      </c>
      <c r="R965" t="s">
        <v>41</v>
      </c>
    </row>
    <row r="966" spans="1:18" hidden="1" x14ac:dyDescent="0.25">
      <c r="A966">
        <v>965</v>
      </c>
      <c r="B966" t="s">
        <v>50</v>
      </c>
      <c r="C966" t="s">
        <v>529</v>
      </c>
      <c r="D966">
        <v>36</v>
      </c>
      <c r="E966" t="str">
        <f t="shared" si="27"/>
        <v>Middle-Aged Adults</v>
      </c>
      <c r="F966" t="s">
        <v>31</v>
      </c>
      <c r="G966" s="1">
        <v>45235</v>
      </c>
      <c r="H966" s="1">
        <v>45242</v>
      </c>
      <c r="I966" s="2">
        <f>_xlfn.DAYS(H966,G966)</f>
        <v>7</v>
      </c>
      <c r="J966" t="s">
        <v>36</v>
      </c>
      <c r="K966">
        <v>97834</v>
      </c>
      <c r="L966" t="s">
        <v>19</v>
      </c>
      <c r="M966" t="s">
        <v>33</v>
      </c>
      <c r="N966">
        <v>195</v>
      </c>
      <c r="O966">
        <v>65</v>
      </c>
      <c r="P966">
        <v>35149772651</v>
      </c>
      <c r="Q966" t="s">
        <v>21</v>
      </c>
      <c r="R966" t="s">
        <v>22</v>
      </c>
    </row>
    <row r="967" spans="1:18" hidden="1" x14ac:dyDescent="0.25">
      <c r="A967">
        <v>966</v>
      </c>
      <c r="B967" t="s">
        <v>86</v>
      </c>
      <c r="C967" t="s">
        <v>409</v>
      </c>
      <c r="D967">
        <v>18</v>
      </c>
      <c r="E967" t="str">
        <f t="shared" si="27"/>
        <v>Teenager</v>
      </c>
      <c r="F967" t="s">
        <v>31</v>
      </c>
      <c r="G967" s="1">
        <v>45088</v>
      </c>
      <c r="H967" s="1">
        <v>45108</v>
      </c>
      <c r="I967" s="2">
        <f>_xlfn.DAYS(H967,G967)</f>
        <v>20</v>
      </c>
      <c r="J967" t="s">
        <v>47</v>
      </c>
      <c r="K967">
        <v>194100</v>
      </c>
      <c r="L967" t="s">
        <v>26</v>
      </c>
      <c r="M967" t="s">
        <v>59</v>
      </c>
      <c r="N967">
        <v>146</v>
      </c>
      <c r="O967">
        <v>47</v>
      </c>
      <c r="P967">
        <v>34754989908</v>
      </c>
      <c r="Q967" t="s">
        <v>21</v>
      </c>
      <c r="R967" t="s">
        <v>22</v>
      </c>
    </row>
    <row r="968" spans="1:18" hidden="1" x14ac:dyDescent="0.25">
      <c r="A968">
        <v>967</v>
      </c>
      <c r="B968" t="s">
        <v>60</v>
      </c>
      <c r="C968" t="s">
        <v>35</v>
      </c>
      <c r="D968">
        <v>39</v>
      </c>
      <c r="E968" t="str">
        <f t="shared" si="27"/>
        <v>Middle-Aged Adults</v>
      </c>
      <c r="F968" t="s">
        <v>31</v>
      </c>
      <c r="G968" s="1">
        <v>45058</v>
      </c>
      <c r="H968" s="1">
        <v>45129</v>
      </c>
      <c r="I968" s="2">
        <f>_xlfn.DAYS(H968,G968)</f>
        <v>71</v>
      </c>
      <c r="J968" t="s">
        <v>44</v>
      </c>
      <c r="K968">
        <v>286135</v>
      </c>
      <c r="L968" t="s">
        <v>19</v>
      </c>
      <c r="M968" t="s">
        <v>62</v>
      </c>
      <c r="N968">
        <v>154</v>
      </c>
      <c r="O968">
        <v>65</v>
      </c>
      <c r="P968">
        <v>32001615522</v>
      </c>
      <c r="Q968" t="s">
        <v>21</v>
      </c>
      <c r="R968" t="s">
        <v>22</v>
      </c>
    </row>
    <row r="969" spans="1:18" x14ac:dyDescent="0.25">
      <c r="A969">
        <v>968</v>
      </c>
      <c r="B969" t="s">
        <v>29</v>
      </c>
      <c r="C969" t="s">
        <v>471</v>
      </c>
      <c r="D969">
        <v>55</v>
      </c>
      <c r="E969" t="str">
        <f t="shared" si="27"/>
        <v>Senior Adult</v>
      </c>
      <c r="F969" t="s">
        <v>17</v>
      </c>
      <c r="G969" s="1">
        <v>45147</v>
      </c>
      <c r="H969" s="1">
        <v>45274</v>
      </c>
      <c r="I969" s="6">
        <f>_xlfn.DAYS(G969,H969)</f>
        <v>-127</v>
      </c>
      <c r="J969" t="s">
        <v>44</v>
      </c>
      <c r="K969">
        <v>282327</v>
      </c>
      <c r="L969" t="s">
        <v>26</v>
      </c>
      <c r="M969" t="s">
        <v>20</v>
      </c>
      <c r="N969">
        <v>143</v>
      </c>
      <c r="O969">
        <v>111</v>
      </c>
      <c r="P969">
        <v>34679239739</v>
      </c>
      <c r="Q969" t="s">
        <v>68</v>
      </c>
      <c r="R969" t="s">
        <v>41</v>
      </c>
    </row>
    <row r="970" spans="1:18" x14ac:dyDescent="0.25">
      <c r="A970">
        <v>969</v>
      </c>
      <c r="B970" t="s">
        <v>71</v>
      </c>
      <c r="C970" t="s">
        <v>441</v>
      </c>
      <c r="D970">
        <v>23</v>
      </c>
      <c r="E970" t="str">
        <f t="shared" si="27"/>
        <v>Young Adult</v>
      </c>
      <c r="F970" t="s">
        <v>17</v>
      </c>
      <c r="G970" s="1">
        <v>44929</v>
      </c>
      <c r="H970" s="1">
        <v>44961</v>
      </c>
      <c r="I970" s="6">
        <f>_xlfn.DAYS(H970,G970)</f>
        <v>32</v>
      </c>
      <c r="J970" t="s">
        <v>36</v>
      </c>
      <c r="K970">
        <v>91034</v>
      </c>
      <c r="L970" t="s">
        <v>26</v>
      </c>
      <c r="M970" t="s">
        <v>40</v>
      </c>
      <c r="N970">
        <v>158</v>
      </c>
      <c r="O970">
        <v>82</v>
      </c>
      <c r="P970">
        <v>36065081477</v>
      </c>
      <c r="Q970" t="s">
        <v>68</v>
      </c>
      <c r="R970" t="s">
        <v>41</v>
      </c>
    </row>
    <row r="971" spans="1:18" x14ac:dyDescent="0.25">
      <c r="A971">
        <v>970</v>
      </c>
      <c r="B971" t="s">
        <v>23</v>
      </c>
      <c r="C971" t="s">
        <v>193</v>
      </c>
      <c r="D971">
        <v>79</v>
      </c>
      <c r="E971" t="str">
        <f t="shared" si="27"/>
        <v>Senior Adult</v>
      </c>
      <c r="F971" t="s">
        <v>31</v>
      </c>
      <c r="G971" s="1">
        <v>45151</v>
      </c>
      <c r="H971" s="1">
        <v>45231</v>
      </c>
      <c r="I971" s="6">
        <f>_xlfn.DAYS(G971,H971)</f>
        <v>-80</v>
      </c>
      <c r="J971" t="s">
        <v>18</v>
      </c>
      <c r="K971">
        <v>427699</v>
      </c>
      <c r="L971" t="s">
        <v>19</v>
      </c>
      <c r="M971" t="s">
        <v>33</v>
      </c>
      <c r="N971">
        <v>159</v>
      </c>
      <c r="O971">
        <v>48</v>
      </c>
      <c r="P971">
        <v>34581972504</v>
      </c>
      <c r="Q971" t="s">
        <v>68</v>
      </c>
      <c r="R971" t="s">
        <v>41</v>
      </c>
    </row>
    <row r="972" spans="1:18" hidden="1" x14ac:dyDescent="0.25">
      <c r="A972">
        <v>971</v>
      </c>
      <c r="B972" t="s">
        <v>66</v>
      </c>
      <c r="C972" t="s">
        <v>235</v>
      </c>
      <c r="D972">
        <v>40</v>
      </c>
      <c r="E972" t="str">
        <f t="shared" si="27"/>
        <v>Middle-Aged Adults</v>
      </c>
      <c r="F972" t="s">
        <v>31</v>
      </c>
      <c r="G972" s="1">
        <v>44953</v>
      </c>
      <c r="H972" s="1">
        <v>45105</v>
      </c>
      <c r="I972" s="2">
        <f>_xlfn.DAYS(H972,G972)</f>
        <v>152</v>
      </c>
      <c r="J972" t="s">
        <v>32</v>
      </c>
      <c r="K972">
        <v>244374</v>
      </c>
      <c r="L972" t="s">
        <v>26</v>
      </c>
      <c r="M972" t="s">
        <v>45</v>
      </c>
      <c r="N972">
        <v>177</v>
      </c>
      <c r="O972">
        <v>71</v>
      </c>
      <c r="P972">
        <v>38157893543</v>
      </c>
      <c r="Q972" t="s">
        <v>21</v>
      </c>
      <c r="R972" t="s">
        <v>28</v>
      </c>
    </row>
    <row r="973" spans="1:18" hidden="1" x14ac:dyDescent="0.25">
      <c r="A973">
        <v>972</v>
      </c>
      <c r="B973" t="s">
        <v>66</v>
      </c>
      <c r="C973" t="s">
        <v>224</v>
      </c>
      <c r="D973">
        <v>93</v>
      </c>
      <c r="E973" t="str">
        <f t="shared" si="27"/>
        <v>Senior Adult</v>
      </c>
      <c r="F973" t="s">
        <v>31</v>
      </c>
      <c r="G973" s="1">
        <v>45018</v>
      </c>
      <c r="H973" s="1">
        <v>45121</v>
      </c>
      <c r="I973" s="2">
        <f>_xlfn.DAYS(G973,H973)</f>
        <v>-103</v>
      </c>
      <c r="J973" t="s">
        <v>32</v>
      </c>
      <c r="K973">
        <v>442349</v>
      </c>
      <c r="L973" t="s">
        <v>19</v>
      </c>
      <c r="M973" t="s">
        <v>59</v>
      </c>
      <c r="N973">
        <v>142</v>
      </c>
      <c r="O973">
        <v>75</v>
      </c>
      <c r="P973">
        <v>32819732590</v>
      </c>
      <c r="Q973" t="s">
        <v>21</v>
      </c>
      <c r="R973" t="s">
        <v>22</v>
      </c>
    </row>
    <row r="974" spans="1:18" x14ac:dyDescent="0.25">
      <c r="A974">
        <v>973</v>
      </c>
      <c r="B974" t="s">
        <v>53</v>
      </c>
      <c r="C974" t="s">
        <v>61</v>
      </c>
      <c r="D974">
        <v>95</v>
      </c>
      <c r="E974" t="str">
        <f t="shared" si="27"/>
        <v>Senior Adult</v>
      </c>
      <c r="F974" t="s">
        <v>17</v>
      </c>
      <c r="G974" s="1">
        <v>45188</v>
      </c>
      <c r="H974" s="1">
        <v>45252</v>
      </c>
      <c r="I974" s="6">
        <f>_xlfn.DAYS(H974,G974)</f>
        <v>64</v>
      </c>
      <c r="J974" t="s">
        <v>36</v>
      </c>
      <c r="K974">
        <v>104158</v>
      </c>
      <c r="L974" t="s">
        <v>19</v>
      </c>
      <c r="M974" t="s">
        <v>45</v>
      </c>
      <c r="N974">
        <v>140</v>
      </c>
      <c r="O974">
        <v>93</v>
      </c>
      <c r="P974">
        <v>37702799899</v>
      </c>
      <c r="Q974" t="s">
        <v>68</v>
      </c>
      <c r="R974" t="s">
        <v>41</v>
      </c>
    </row>
    <row r="975" spans="1:18" x14ac:dyDescent="0.25">
      <c r="A975">
        <v>974</v>
      </c>
      <c r="B975" t="s">
        <v>71</v>
      </c>
      <c r="C975" t="s">
        <v>318</v>
      </c>
      <c r="D975">
        <v>86</v>
      </c>
      <c r="E975" t="str">
        <f t="shared" si="27"/>
        <v>Senior Adult</v>
      </c>
      <c r="F975" t="s">
        <v>31</v>
      </c>
      <c r="G975" s="1">
        <v>45066</v>
      </c>
      <c r="H975" s="1">
        <v>45096</v>
      </c>
      <c r="I975" s="6">
        <f>_xlfn.DAYS(H975,G975)</f>
        <v>30</v>
      </c>
      <c r="J975" t="s">
        <v>32</v>
      </c>
      <c r="K975">
        <v>235244</v>
      </c>
      <c r="L975" t="s">
        <v>19</v>
      </c>
      <c r="M975" t="s">
        <v>62</v>
      </c>
      <c r="N975">
        <v>146</v>
      </c>
      <c r="O975">
        <v>46</v>
      </c>
      <c r="P975">
        <v>38197777441</v>
      </c>
      <c r="Q975" t="s">
        <v>68</v>
      </c>
      <c r="R975" t="s">
        <v>41</v>
      </c>
    </row>
    <row r="976" spans="1:18" x14ac:dyDescent="0.25">
      <c r="A976">
        <v>975</v>
      </c>
      <c r="B976" t="s">
        <v>55</v>
      </c>
      <c r="C976" t="s">
        <v>543</v>
      </c>
      <c r="D976">
        <v>95</v>
      </c>
      <c r="E976" t="str">
        <f t="shared" si="27"/>
        <v>Senior Adult</v>
      </c>
      <c r="F976" t="s">
        <v>17</v>
      </c>
      <c r="G976" s="1">
        <v>44950</v>
      </c>
      <c r="H976" s="1">
        <v>45061</v>
      </c>
      <c r="I976" s="6">
        <f>_xlfn.DAYS(H976,G976)</f>
        <v>111</v>
      </c>
      <c r="J976" t="s">
        <v>18</v>
      </c>
      <c r="K976">
        <v>198145</v>
      </c>
      <c r="L976" t="s">
        <v>26</v>
      </c>
      <c r="M976" t="s">
        <v>20</v>
      </c>
      <c r="N976">
        <v>174</v>
      </c>
      <c r="O976">
        <v>41</v>
      </c>
      <c r="P976">
        <v>35080605919</v>
      </c>
      <c r="Q976" t="s">
        <v>68</v>
      </c>
      <c r="R976" t="s">
        <v>41</v>
      </c>
    </row>
    <row r="977" spans="1:18" hidden="1" x14ac:dyDescent="0.25">
      <c r="A977">
        <v>976</v>
      </c>
      <c r="B977" t="s">
        <v>88</v>
      </c>
      <c r="C977" t="s">
        <v>259</v>
      </c>
      <c r="D977">
        <v>96</v>
      </c>
      <c r="E977" t="str">
        <f t="shared" si="27"/>
        <v>Senior Adult</v>
      </c>
      <c r="F977" t="s">
        <v>31</v>
      </c>
      <c r="G977" s="1">
        <v>44952</v>
      </c>
      <c r="H977" s="1">
        <v>45235</v>
      </c>
      <c r="I977" s="2">
        <f>_xlfn.DAYS(H977,G977)</f>
        <v>283</v>
      </c>
      <c r="J977" t="s">
        <v>18</v>
      </c>
      <c r="K977">
        <v>6093</v>
      </c>
      <c r="L977" t="s">
        <v>26</v>
      </c>
      <c r="M977" t="s">
        <v>37</v>
      </c>
      <c r="N977">
        <v>153</v>
      </c>
      <c r="O977">
        <v>83</v>
      </c>
      <c r="P977">
        <v>38305917998</v>
      </c>
      <c r="Q977" t="s">
        <v>21</v>
      </c>
      <c r="R977" t="s">
        <v>28</v>
      </c>
    </row>
    <row r="978" spans="1:18" x14ac:dyDescent="0.25">
      <c r="A978">
        <v>977</v>
      </c>
      <c r="B978" t="s">
        <v>42</v>
      </c>
      <c r="C978" t="s">
        <v>310</v>
      </c>
      <c r="D978">
        <v>51</v>
      </c>
      <c r="E978" t="str">
        <f t="shared" si="27"/>
        <v>Senior Adult</v>
      </c>
      <c r="F978" t="s">
        <v>31</v>
      </c>
      <c r="G978" s="1">
        <v>44945</v>
      </c>
      <c r="H978" s="1">
        <v>45091</v>
      </c>
      <c r="I978" s="6">
        <f>_xlfn.DAYS(H978,G978)</f>
        <v>146</v>
      </c>
      <c r="J978" t="s">
        <v>47</v>
      </c>
      <c r="K978">
        <v>225556</v>
      </c>
      <c r="L978" t="s">
        <v>19</v>
      </c>
      <c r="M978" t="s">
        <v>20</v>
      </c>
      <c r="N978">
        <v>169</v>
      </c>
      <c r="O978">
        <v>96</v>
      </c>
      <c r="P978">
        <v>38674081760</v>
      </c>
      <c r="Q978" t="s">
        <v>68</v>
      </c>
      <c r="R978" t="s">
        <v>41</v>
      </c>
    </row>
    <row r="979" spans="1:18" hidden="1" x14ac:dyDescent="0.25">
      <c r="A979">
        <v>978</v>
      </c>
      <c r="B979" t="s">
        <v>71</v>
      </c>
      <c r="C979" t="s">
        <v>300</v>
      </c>
      <c r="D979">
        <v>21</v>
      </c>
      <c r="E979" t="str">
        <f t="shared" si="27"/>
        <v>Young Adult</v>
      </c>
      <c r="F979" t="s">
        <v>31</v>
      </c>
      <c r="G979" s="1">
        <v>45006</v>
      </c>
      <c r="H979" s="1">
        <v>45095</v>
      </c>
      <c r="I979" s="2">
        <f>_xlfn.DAYS(G979,H979)</f>
        <v>-89</v>
      </c>
      <c r="J979" t="s">
        <v>25</v>
      </c>
      <c r="K979">
        <v>328412</v>
      </c>
      <c r="L979" t="s">
        <v>26</v>
      </c>
      <c r="M979" t="s">
        <v>33</v>
      </c>
      <c r="N979">
        <v>188</v>
      </c>
      <c r="O979">
        <v>92</v>
      </c>
      <c r="P979">
        <v>34535356133</v>
      </c>
      <c r="Q979" t="s">
        <v>68</v>
      </c>
      <c r="R979" t="s">
        <v>28</v>
      </c>
    </row>
    <row r="980" spans="1:18" x14ac:dyDescent="0.25">
      <c r="A980">
        <v>979</v>
      </c>
      <c r="B980" t="s">
        <v>55</v>
      </c>
      <c r="C980" t="s">
        <v>295</v>
      </c>
      <c r="D980">
        <v>28</v>
      </c>
      <c r="E980" t="str">
        <f t="shared" si="27"/>
        <v>Young Adult</v>
      </c>
      <c r="F980" t="s">
        <v>31</v>
      </c>
      <c r="G980" s="1">
        <v>45072</v>
      </c>
      <c r="H980" s="1">
        <v>45122</v>
      </c>
      <c r="I980" s="6">
        <f>_xlfn.DAYS(H980,G980)</f>
        <v>50</v>
      </c>
      <c r="J980" t="s">
        <v>44</v>
      </c>
      <c r="K980">
        <v>376755</v>
      </c>
      <c r="L980" t="s">
        <v>26</v>
      </c>
      <c r="M980" t="s">
        <v>45</v>
      </c>
      <c r="N980">
        <v>194</v>
      </c>
      <c r="O980">
        <v>92</v>
      </c>
      <c r="P980">
        <v>39171408564</v>
      </c>
      <c r="Q980" t="s">
        <v>68</v>
      </c>
      <c r="R980" t="s">
        <v>41</v>
      </c>
    </row>
    <row r="981" spans="1:18" x14ac:dyDescent="0.25">
      <c r="A981">
        <v>980</v>
      </c>
      <c r="B981" t="s">
        <v>69</v>
      </c>
      <c r="C981" t="s">
        <v>447</v>
      </c>
      <c r="D981">
        <v>2</v>
      </c>
      <c r="E981" t="str">
        <f t="shared" si="27"/>
        <v>Child</v>
      </c>
      <c r="F981" t="s">
        <v>31</v>
      </c>
      <c r="G981" s="1">
        <v>44962</v>
      </c>
      <c r="H981" s="1">
        <v>45165</v>
      </c>
      <c r="I981" s="6">
        <f>_xlfn.DAYS(H981,G981)</f>
        <v>203</v>
      </c>
      <c r="J981" t="s">
        <v>47</v>
      </c>
      <c r="K981">
        <v>378705</v>
      </c>
      <c r="L981" t="s">
        <v>19</v>
      </c>
      <c r="M981" t="s">
        <v>45</v>
      </c>
      <c r="N981">
        <v>189</v>
      </c>
      <c r="O981">
        <v>41</v>
      </c>
      <c r="P981">
        <v>36136383701</v>
      </c>
      <c r="Q981" t="s">
        <v>68</v>
      </c>
      <c r="R981" t="s">
        <v>41</v>
      </c>
    </row>
    <row r="982" spans="1:18" hidden="1" x14ac:dyDescent="0.25">
      <c r="A982">
        <v>981</v>
      </c>
      <c r="B982" t="s">
        <v>86</v>
      </c>
      <c r="C982" t="s">
        <v>433</v>
      </c>
      <c r="D982">
        <v>59</v>
      </c>
      <c r="E982" t="str">
        <f t="shared" si="27"/>
        <v>Senior Adult</v>
      </c>
      <c r="F982" t="s">
        <v>31</v>
      </c>
      <c r="G982" s="1">
        <v>45030</v>
      </c>
      <c r="H982" s="1">
        <v>45125</v>
      </c>
      <c r="I982" s="2">
        <f>_xlfn.DAYS(G982,H982)</f>
        <v>-95</v>
      </c>
      <c r="J982" t="s">
        <v>25</v>
      </c>
      <c r="K982">
        <v>225116</v>
      </c>
      <c r="L982" t="s">
        <v>26</v>
      </c>
      <c r="M982" t="s">
        <v>82</v>
      </c>
      <c r="N982">
        <v>195</v>
      </c>
      <c r="O982">
        <v>104</v>
      </c>
      <c r="P982">
        <v>32034645231</v>
      </c>
      <c r="Q982" t="s">
        <v>21</v>
      </c>
      <c r="R982" t="s">
        <v>22</v>
      </c>
    </row>
    <row r="983" spans="1:18" hidden="1" x14ac:dyDescent="0.25">
      <c r="A983">
        <v>982</v>
      </c>
      <c r="B983" t="s">
        <v>78</v>
      </c>
      <c r="C983" t="s">
        <v>544</v>
      </c>
      <c r="D983">
        <v>26</v>
      </c>
      <c r="E983" t="str">
        <f t="shared" si="27"/>
        <v>Young Adult</v>
      </c>
      <c r="F983" t="s">
        <v>17</v>
      </c>
      <c r="G983" s="1">
        <v>44973</v>
      </c>
      <c r="H983" s="1">
        <v>45027</v>
      </c>
      <c r="I983" s="2">
        <f>_xlfn.DAYS(G983,H983)</f>
        <v>-54</v>
      </c>
      <c r="J983" t="s">
        <v>32</v>
      </c>
      <c r="K983">
        <v>294097</v>
      </c>
      <c r="L983" t="s">
        <v>19</v>
      </c>
      <c r="M983" t="s">
        <v>40</v>
      </c>
      <c r="N983">
        <v>166</v>
      </c>
      <c r="O983">
        <v>45</v>
      </c>
      <c r="P983">
        <v>36250922788</v>
      </c>
      <c r="Q983" t="s">
        <v>34</v>
      </c>
      <c r="R983" t="s">
        <v>38</v>
      </c>
    </row>
    <row r="984" spans="1:18" hidden="1" x14ac:dyDescent="0.25">
      <c r="A984">
        <v>983</v>
      </c>
      <c r="B984" t="s">
        <v>29</v>
      </c>
      <c r="C984" t="s">
        <v>134</v>
      </c>
      <c r="D984">
        <v>100</v>
      </c>
      <c r="E984" t="str">
        <f t="shared" si="27"/>
        <v>Senior Adult</v>
      </c>
      <c r="F984" t="s">
        <v>17</v>
      </c>
      <c r="G984" s="1">
        <v>45004</v>
      </c>
      <c r="H984" s="1">
        <v>45064</v>
      </c>
      <c r="I984" s="2">
        <f>_xlfn.DAYS(G984,H984)</f>
        <v>-60</v>
      </c>
      <c r="J984" t="s">
        <v>32</v>
      </c>
      <c r="K984">
        <v>213665</v>
      </c>
      <c r="L984" t="s">
        <v>19</v>
      </c>
      <c r="M984" t="s">
        <v>20</v>
      </c>
      <c r="N984">
        <v>155</v>
      </c>
      <c r="O984">
        <v>78</v>
      </c>
      <c r="P984">
        <v>37323440257</v>
      </c>
      <c r="Q984" t="s">
        <v>21</v>
      </c>
      <c r="R984" t="s">
        <v>22</v>
      </c>
    </row>
    <row r="985" spans="1:18" x14ac:dyDescent="0.25">
      <c r="A985">
        <v>984</v>
      </c>
      <c r="B985" t="s">
        <v>29</v>
      </c>
      <c r="C985" t="s">
        <v>416</v>
      </c>
      <c r="D985">
        <v>81</v>
      </c>
      <c r="E985" t="str">
        <f t="shared" si="27"/>
        <v>Senior Adult</v>
      </c>
      <c r="F985" t="s">
        <v>17</v>
      </c>
      <c r="G985" s="1">
        <v>44951</v>
      </c>
      <c r="H985" s="1">
        <v>45112</v>
      </c>
      <c r="I985" s="6">
        <f>_xlfn.DAYS(H985,G985)</f>
        <v>161</v>
      </c>
      <c r="J985" t="s">
        <v>36</v>
      </c>
      <c r="K985">
        <v>352280</v>
      </c>
      <c r="L985" t="s">
        <v>19</v>
      </c>
      <c r="M985" t="s">
        <v>33</v>
      </c>
      <c r="N985">
        <v>150</v>
      </c>
      <c r="O985">
        <v>111</v>
      </c>
      <c r="P985">
        <v>32923459533</v>
      </c>
      <c r="Q985" t="s">
        <v>68</v>
      </c>
      <c r="R985" t="s">
        <v>41</v>
      </c>
    </row>
    <row r="986" spans="1:18" hidden="1" x14ac:dyDescent="0.25">
      <c r="A986">
        <v>985</v>
      </c>
      <c r="B986" t="s">
        <v>60</v>
      </c>
      <c r="C986" t="s">
        <v>545</v>
      </c>
      <c r="D986">
        <v>43</v>
      </c>
      <c r="E986" t="str">
        <f t="shared" si="27"/>
        <v>Middle-Aged Adults</v>
      </c>
      <c r="F986" t="s">
        <v>17</v>
      </c>
      <c r="G986" s="1">
        <v>44981</v>
      </c>
      <c r="H986" s="1">
        <v>45120</v>
      </c>
      <c r="I986" s="2">
        <f>_xlfn.DAYS(G986,H986)</f>
        <v>-139</v>
      </c>
      <c r="J986" t="s">
        <v>18</v>
      </c>
      <c r="K986">
        <v>110511</v>
      </c>
      <c r="L986" t="s">
        <v>19</v>
      </c>
      <c r="M986" t="s">
        <v>37</v>
      </c>
      <c r="N986">
        <v>195</v>
      </c>
      <c r="O986">
        <v>57</v>
      </c>
      <c r="P986">
        <v>34627155784</v>
      </c>
      <c r="Q986" t="s">
        <v>34</v>
      </c>
      <c r="R986" t="s">
        <v>38</v>
      </c>
    </row>
    <row r="987" spans="1:18" hidden="1" x14ac:dyDescent="0.25">
      <c r="A987">
        <v>986</v>
      </c>
      <c r="B987" t="s">
        <v>15</v>
      </c>
      <c r="C987" t="s">
        <v>546</v>
      </c>
      <c r="D987">
        <v>79</v>
      </c>
      <c r="E987" t="str">
        <f t="shared" si="27"/>
        <v>Senior Adult</v>
      </c>
      <c r="F987" t="s">
        <v>17</v>
      </c>
      <c r="G987" s="1">
        <v>44963</v>
      </c>
      <c r="H987" s="1">
        <v>45073</v>
      </c>
      <c r="I987" s="2">
        <f>_xlfn.DAYS(G987,H987)</f>
        <v>-110</v>
      </c>
      <c r="J987" t="s">
        <v>47</v>
      </c>
      <c r="K987">
        <v>24667</v>
      </c>
      <c r="L987" t="s">
        <v>26</v>
      </c>
      <c r="M987" t="s">
        <v>33</v>
      </c>
      <c r="N987">
        <v>173</v>
      </c>
      <c r="O987">
        <v>60</v>
      </c>
      <c r="P987">
        <v>37702273013</v>
      </c>
      <c r="Q987" t="s">
        <v>21</v>
      </c>
      <c r="R987" t="s">
        <v>22</v>
      </c>
    </row>
    <row r="988" spans="1:18" hidden="1" x14ac:dyDescent="0.25">
      <c r="A988">
        <v>987</v>
      </c>
      <c r="B988" t="s">
        <v>88</v>
      </c>
      <c r="C988" t="s">
        <v>547</v>
      </c>
      <c r="D988">
        <v>14</v>
      </c>
      <c r="E988" t="str">
        <f t="shared" si="27"/>
        <v>Teenager</v>
      </c>
      <c r="F988" t="s">
        <v>17</v>
      </c>
      <c r="G988" s="1">
        <v>44977</v>
      </c>
      <c r="H988" s="1">
        <v>45117</v>
      </c>
      <c r="I988" s="2">
        <f>_xlfn.DAYS(H988,G988)</f>
        <v>140</v>
      </c>
      <c r="J988" t="s">
        <v>47</v>
      </c>
      <c r="K988">
        <v>351906</v>
      </c>
      <c r="L988" t="s">
        <v>26</v>
      </c>
      <c r="M988" t="s">
        <v>37</v>
      </c>
      <c r="N988">
        <v>197</v>
      </c>
      <c r="O988">
        <v>65</v>
      </c>
      <c r="P988">
        <v>39549478345</v>
      </c>
      <c r="Q988" t="s">
        <v>34</v>
      </c>
      <c r="R988" t="s">
        <v>28</v>
      </c>
    </row>
    <row r="989" spans="1:18" hidden="1" x14ac:dyDescent="0.25">
      <c r="A989">
        <v>988</v>
      </c>
      <c r="B989" t="s">
        <v>15</v>
      </c>
      <c r="C989" t="s">
        <v>548</v>
      </c>
      <c r="D989">
        <v>63</v>
      </c>
      <c r="E989" t="str">
        <f t="shared" si="27"/>
        <v>Senior Adult</v>
      </c>
      <c r="F989" t="s">
        <v>17</v>
      </c>
      <c r="G989" s="1">
        <v>44940</v>
      </c>
      <c r="H989" s="1">
        <v>45039</v>
      </c>
      <c r="I989" s="2">
        <f>_xlfn.DAYS(H989,G989)</f>
        <v>99</v>
      </c>
      <c r="J989" t="s">
        <v>25</v>
      </c>
      <c r="K989">
        <v>218849</v>
      </c>
      <c r="L989" t="s">
        <v>19</v>
      </c>
      <c r="M989" t="s">
        <v>20</v>
      </c>
      <c r="N989">
        <v>173</v>
      </c>
      <c r="O989">
        <v>65</v>
      </c>
      <c r="P989">
        <v>38113543046</v>
      </c>
      <c r="Q989" t="s">
        <v>34</v>
      </c>
      <c r="R989" t="s">
        <v>38</v>
      </c>
    </row>
    <row r="990" spans="1:18" hidden="1" x14ac:dyDescent="0.25">
      <c r="A990">
        <v>989</v>
      </c>
      <c r="B990" t="s">
        <v>71</v>
      </c>
      <c r="C990" t="s">
        <v>549</v>
      </c>
      <c r="D990">
        <v>74</v>
      </c>
      <c r="E990" t="str">
        <f t="shared" si="27"/>
        <v>Senior Adult</v>
      </c>
      <c r="F990" t="s">
        <v>31</v>
      </c>
      <c r="G990" s="1">
        <v>45173</v>
      </c>
      <c r="H990" s="1">
        <v>45181</v>
      </c>
      <c r="I990" s="2">
        <f>_xlfn.DAYS(G990,H990)</f>
        <v>-8</v>
      </c>
      <c r="J990" t="s">
        <v>32</v>
      </c>
      <c r="K990">
        <v>215920</v>
      </c>
      <c r="L990" t="s">
        <v>19</v>
      </c>
      <c r="M990" t="s">
        <v>40</v>
      </c>
      <c r="N990">
        <v>143</v>
      </c>
      <c r="O990">
        <v>120</v>
      </c>
      <c r="P990">
        <v>37914247972</v>
      </c>
      <c r="Q990" t="s">
        <v>34</v>
      </c>
      <c r="R990" t="s">
        <v>38</v>
      </c>
    </row>
    <row r="991" spans="1:18" x14ac:dyDescent="0.25">
      <c r="A991">
        <v>990</v>
      </c>
      <c r="B991" t="s">
        <v>42</v>
      </c>
      <c r="C991" t="s">
        <v>406</v>
      </c>
      <c r="D991">
        <v>7</v>
      </c>
      <c r="E991" t="str">
        <f t="shared" si="27"/>
        <v>Child</v>
      </c>
      <c r="F991" t="s">
        <v>17</v>
      </c>
      <c r="G991" s="1">
        <v>45194</v>
      </c>
      <c r="H991" s="1">
        <v>45282</v>
      </c>
      <c r="I991" s="6">
        <f>_xlfn.DAYS(G991,H991)</f>
        <v>-88</v>
      </c>
      <c r="J991" t="s">
        <v>18</v>
      </c>
      <c r="K991">
        <v>424840</v>
      </c>
      <c r="L991" t="s">
        <v>19</v>
      </c>
      <c r="M991" t="s">
        <v>37</v>
      </c>
      <c r="N991">
        <v>183</v>
      </c>
      <c r="O991">
        <v>65</v>
      </c>
      <c r="P991">
        <v>37787070183</v>
      </c>
      <c r="Q991" t="s">
        <v>68</v>
      </c>
      <c r="R991" t="s">
        <v>41</v>
      </c>
    </row>
    <row r="992" spans="1:18" hidden="1" x14ac:dyDescent="0.25">
      <c r="A992">
        <v>991</v>
      </c>
      <c r="B992" t="s">
        <v>50</v>
      </c>
      <c r="C992" t="s">
        <v>550</v>
      </c>
      <c r="D992">
        <v>52</v>
      </c>
      <c r="E992" t="str">
        <f t="shared" si="27"/>
        <v>Senior Adult</v>
      </c>
      <c r="F992" t="s">
        <v>17</v>
      </c>
      <c r="G992" s="1">
        <v>45012</v>
      </c>
      <c r="H992" s="1">
        <v>45211</v>
      </c>
      <c r="I992" s="2">
        <f>_xlfn.DAYS(H992,G992)</f>
        <v>199</v>
      </c>
      <c r="J992" t="s">
        <v>32</v>
      </c>
      <c r="K992">
        <v>304249</v>
      </c>
      <c r="L992" t="s">
        <v>26</v>
      </c>
      <c r="M992" t="s">
        <v>82</v>
      </c>
      <c r="N992">
        <v>142</v>
      </c>
      <c r="O992">
        <v>103</v>
      </c>
      <c r="P992">
        <v>35148589216</v>
      </c>
      <c r="Q992" t="s">
        <v>21</v>
      </c>
      <c r="R992" t="s">
        <v>22</v>
      </c>
    </row>
    <row r="993" spans="1:18" hidden="1" x14ac:dyDescent="0.25">
      <c r="A993">
        <v>992</v>
      </c>
      <c r="B993" t="s">
        <v>29</v>
      </c>
      <c r="C993" t="s">
        <v>301</v>
      </c>
      <c r="D993">
        <v>27</v>
      </c>
      <c r="E993" t="str">
        <f t="shared" si="27"/>
        <v>Young Adult</v>
      </c>
      <c r="F993" t="s">
        <v>31</v>
      </c>
      <c r="G993" s="1">
        <v>44946</v>
      </c>
      <c r="H993" s="1">
        <v>45207</v>
      </c>
      <c r="I993" s="2">
        <f>_xlfn.DAYS(H993,G993)</f>
        <v>261</v>
      </c>
      <c r="J993" t="s">
        <v>47</v>
      </c>
      <c r="K993">
        <v>415232</v>
      </c>
      <c r="L993" t="s">
        <v>19</v>
      </c>
      <c r="M993" t="s">
        <v>62</v>
      </c>
      <c r="N993">
        <v>161</v>
      </c>
      <c r="O993">
        <v>57</v>
      </c>
      <c r="P993">
        <v>36428130369</v>
      </c>
      <c r="Q993" t="s">
        <v>21</v>
      </c>
      <c r="R993" t="s">
        <v>28</v>
      </c>
    </row>
    <row r="994" spans="1:18" hidden="1" x14ac:dyDescent="0.25">
      <c r="A994">
        <v>993</v>
      </c>
      <c r="B994" t="s">
        <v>60</v>
      </c>
      <c r="C994" t="s">
        <v>87</v>
      </c>
      <c r="D994">
        <v>45</v>
      </c>
      <c r="E994" t="str">
        <f t="shared" si="27"/>
        <v>Middle-Aged Adults</v>
      </c>
      <c r="F994" t="s">
        <v>17</v>
      </c>
      <c r="G994" s="1">
        <v>45099</v>
      </c>
      <c r="H994" s="1">
        <v>45226</v>
      </c>
      <c r="I994" s="2">
        <f>_xlfn.DAYS(H994,G994)</f>
        <v>127</v>
      </c>
      <c r="J994" t="s">
        <v>32</v>
      </c>
      <c r="K994">
        <v>440195</v>
      </c>
      <c r="L994" t="s">
        <v>26</v>
      </c>
      <c r="M994" t="s">
        <v>33</v>
      </c>
      <c r="N994">
        <v>195</v>
      </c>
      <c r="O994">
        <v>44</v>
      </c>
      <c r="P994">
        <v>31315294769</v>
      </c>
      <c r="Q994" t="s">
        <v>52</v>
      </c>
      <c r="R994" t="s">
        <v>28</v>
      </c>
    </row>
    <row r="995" spans="1:18" hidden="1" x14ac:dyDescent="0.25">
      <c r="A995">
        <v>994</v>
      </c>
      <c r="B995" t="s">
        <v>60</v>
      </c>
      <c r="C995" t="s">
        <v>551</v>
      </c>
      <c r="D995">
        <v>89</v>
      </c>
      <c r="E995" t="str">
        <f t="shared" si="27"/>
        <v>Senior Adult</v>
      </c>
      <c r="F995" t="s">
        <v>17</v>
      </c>
      <c r="G995" s="1">
        <v>45211</v>
      </c>
      <c r="H995" s="1">
        <v>45247</v>
      </c>
      <c r="I995" s="2">
        <f>_xlfn.DAYS(H995,G995)</f>
        <v>36</v>
      </c>
      <c r="J995" t="s">
        <v>44</v>
      </c>
      <c r="K995">
        <v>216688</v>
      </c>
      <c r="L995" t="s">
        <v>19</v>
      </c>
      <c r="M995" t="s">
        <v>45</v>
      </c>
      <c r="N995">
        <v>146</v>
      </c>
      <c r="O995">
        <v>108</v>
      </c>
      <c r="P995">
        <v>39121599896</v>
      </c>
      <c r="Q995" t="s">
        <v>21</v>
      </c>
      <c r="R995" t="s">
        <v>22</v>
      </c>
    </row>
    <row r="996" spans="1:18" hidden="1" x14ac:dyDescent="0.25">
      <c r="A996">
        <v>995</v>
      </c>
      <c r="B996" t="s">
        <v>88</v>
      </c>
      <c r="C996" t="s">
        <v>552</v>
      </c>
      <c r="D996">
        <v>39</v>
      </c>
      <c r="E996" t="str">
        <f t="shared" si="27"/>
        <v>Middle-Aged Adults</v>
      </c>
      <c r="F996" t="s">
        <v>31</v>
      </c>
      <c r="G996" s="1">
        <v>44964</v>
      </c>
      <c r="H996" s="1">
        <v>45086</v>
      </c>
      <c r="I996" s="2">
        <f>_xlfn.DAYS(G996,H996)</f>
        <v>-122</v>
      </c>
      <c r="J996" t="s">
        <v>18</v>
      </c>
      <c r="K996">
        <v>320207</v>
      </c>
      <c r="L996" t="s">
        <v>26</v>
      </c>
      <c r="M996" t="s">
        <v>37</v>
      </c>
      <c r="N996">
        <v>161</v>
      </c>
      <c r="O996">
        <v>111</v>
      </c>
      <c r="P996">
        <v>34020793118</v>
      </c>
      <c r="Q996" t="s">
        <v>52</v>
      </c>
      <c r="R996" t="s">
        <v>28</v>
      </c>
    </row>
    <row r="997" spans="1:18" x14ac:dyDescent="0.25">
      <c r="A997">
        <v>996</v>
      </c>
      <c r="B997" t="s">
        <v>66</v>
      </c>
      <c r="C997" t="s">
        <v>230</v>
      </c>
      <c r="D997">
        <v>42</v>
      </c>
      <c r="E997" t="str">
        <f t="shared" si="27"/>
        <v>Middle-Aged Adults</v>
      </c>
      <c r="F997" t="s">
        <v>31</v>
      </c>
      <c r="G997" s="1">
        <v>45084</v>
      </c>
      <c r="H997" s="1">
        <v>45181</v>
      </c>
      <c r="I997" s="6">
        <f>_xlfn.DAYS(H997,G997)</f>
        <v>97</v>
      </c>
      <c r="J997" t="s">
        <v>44</v>
      </c>
      <c r="K997">
        <v>228110</v>
      </c>
      <c r="L997" t="s">
        <v>19</v>
      </c>
      <c r="M997" t="s">
        <v>37</v>
      </c>
      <c r="N997">
        <v>192</v>
      </c>
      <c r="O997">
        <v>68</v>
      </c>
      <c r="P997">
        <v>35587898322</v>
      </c>
      <c r="Q997" t="s">
        <v>68</v>
      </c>
      <c r="R997" t="s">
        <v>41</v>
      </c>
    </row>
    <row r="998" spans="1:18" hidden="1" x14ac:dyDescent="0.25">
      <c r="A998">
        <v>997</v>
      </c>
      <c r="B998" t="s">
        <v>50</v>
      </c>
      <c r="C998" t="s">
        <v>297</v>
      </c>
      <c r="D998">
        <v>42</v>
      </c>
      <c r="E998" t="str">
        <f t="shared" si="27"/>
        <v>Middle-Aged Adults</v>
      </c>
      <c r="F998" t="s">
        <v>17</v>
      </c>
      <c r="G998" s="1">
        <v>44970</v>
      </c>
      <c r="H998" s="1">
        <v>45152</v>
      </c>
      <c r="I998" s="2">
        <f>_xlfn.DAYS(H998,G998)</f>
        <v>182</v>
      </c>
      <c r="J998" t="s">
        <v>47</v>
      </c>
      <c r="K998">
        <v>222394</v>
      </c>
      <c r="L998" t="s">
        <v>26</v>
      </c>
      <c r="M998" t="s">
        <v>45</v>
      </c>
      <c r="N998">
        <v>184</v>
      </c>
      <c r="O998">
        <v>97</v>
      </c>
      <c r="P998">
        <v>32753107951</v>
      </c>
      <c r="Q998" t="s">
        <v>21</v>
      </c>
      <c r="R998" t="s">
        <v>22</v>
      </c>
    </row>
    <row r="999" spans="1:18" hidden="1" x14ac:dyDescent="0.25">
      <c r="A999">
        <v>998</v>
      </c>
      <c r="B999" t="s">
        <v>23</v>
      </c>
      <c r="C999" t="s">
        <v>553</v>
      </c>
      <c r="D999">
        <v>3</v>
      </c>
      <c r="E999" t="str">
        <f t="shared" si="27"/>
        <v>Child</v>
      </c>
      <c r="F999" t="s">
        <v>31</v>
      </c>
      <c r="G999" s="1">
        <v>45061</v>
      </c>
      <c r="H999" s="1">
        <v>45066</v>
      </c>
      <c r="I999" s="2">
        <f>_xlfn.DAYS(G999,H999)</f>
        <v>-5</v>
      </c>
      <c r="J999" t="s">
        <v>32</v>
      </c>
      <c r="K999">
        <v>33112</v>
      </c>
      <c r="L999" t="s">
        <v>19</v>
      </c>
      <c r="M999" t="s">
        <v>40</v>
      </c>
      <c r="N999">
        <v>149</v>
      </c>
      <c r="O999">
        <v>116</v>
      </c>
      <c r="P999">
        <v>39769356171</v>
      </c>
      <c r="Q999" t="s">
        <v>34</v>
      </c>
      <c r="R999" t="s">
        <v>38</v>
      </c>
    </row>
    <row r="1000" spans="1:18" hidden="1" x14ac:dyDescent="0.25">
      <c r="A1000">
        <v>999</v>
      </c>
      <c r="B1000" t="s">
        <v>53</v>
      </c>
      <c r="C1000" t="s">
        <v>554</v>
      </c>
      <c r="D1000">
        <v>14</v>
      </c>
      <c r="E1000" t="str">
        <f t="shared" si="27"/>
        <v>Teenager</v>
      </c>
      <c r="F1000" t="s">
        <v>17</v>
      </c>
      <c r="G1000" s="1">
        <v>44994</v>
      </c>
      <c r="H1000" s="1">
        <v>45212</v>
      </c>
      <c r="I1000" s="2">
        <f>_xlfn.DAYS(G1000,H1000)</f>
        <v>-218</v>
      </c>
      <c r="J1000" t="s">
        <v>18</v>
      </c>
      <c r="K1000">
        <v>343459</v>
      </c>
      <c r="L1000" t="s">
        <v>26</v>
      </c>
      <c r="M1000" t="s">
        <v>59</v>
      </c>
      <c r="N1000">
        <v>169</v>
      </c>
      <c r="O1000">
        <v>116</v>
      </c>
      <c r="P1000">
        <v>37844009192</v>
      </c>
      <c r="Q1000" t="s">
        <v>21</v>
      </c>
      <c r="R1000" t="s">
        <v>22</v>
      </c>
    </row>
    <row r="1001" spans="1:18" hidden="1" x14ac:dyDescent="0.25">
      <c r="A1001">
        <v>1000</v>
      </c>
      <c r="B1001" t="s">
        <v>55</v>
      </c>
      <c r="C1001" t="s">
        <v>322</v>
      </c>
      <c r="D1001">
        <v>26</v>
      </c>
      <c r="E1001" t="str">
        <f t="shared" si="27"/>
        <v>Young Adult</v>
      </c>
      <c r="F1001" t="s">
        <v>31</v>
      </c>
      <c r="G1001" s="1">
        <v>45098</v>
      </c>
      <c r="H1001" s="1">
        <v>45123</v>
      </c>
      <c r="I1001" s="2">
        <f>_xlfn.DAYS(G1001,H1001)</f>
        <v>-25</v>
      </c>
      <c r="J1001" t="s">
        <v>44</v>
      </c>
      <c r="K1001">
        <v>103853</v>
      </c>
      <c r="L1001" t="s">
        <v>19</v>
      </c>
      <c r="M1001" t="s">
        <v>62</v>
      </c>
      <c r="N1001">
        <v>167</v>
      </c>
      <c r="O1001">
        <v>48</v>
      </c>
      <c r="P1001">
        <v>35559452931</v>
      </c>
      <c r="Q1001" t="s">
        <v>34</v>
      </c>
      <c r="R1001" t="s">
        <v>38</v>
      </c>
    </row>
    <row r="1002" spans="1:18" hidden="1" x14ac:dyDescent="0.25">
      <c r="A1002">
        <v>1001</v>
      </c>
      <c r="B1002" t="s">
        <v>71</v>
      </c>
      <c r="C1002" t="s">
        <v>445</v>
      </c>
      <c r="D1002">
        <v>98</v>
      </c>
      <c r="E1002" t="str">
        <f t="shared" si="27"/>
        <v>Senior Adult</v>
      </c>
      <c r="F1002" t="s">
        <v>31</v>
      </c>
      <c r="G1002" s="1">
        <v>44952</v>
      </c>
      <c r="H1002" s="1">
        <v>45127</v>
      </c>
      <c r="I1002" s="2">
        <f>_xlfn.DAYS(G1002,H1002)</f>
        <v>-175</v>
      </c>
      <c r="J1002" t="s">
        <v>18</v>
      </c>
      <c r="K1002">
        <v>466722</v>
      </c>
      <c r="L1002" t="s">
        <v>26</v>
      </c>
      <c r="M1002" t="s">
        <v>45</v>
      </c>
      <c r="N1002">
        <v>170</v>
      </c>
      <c r="O1002">
        <v>79</v>
      </c>
      <c r="P1002">
        <v>31804537801</v>
      </c>
      <c r="Q1002" t="s">
        <v>21</v>
      </c>
      <c r="R1002" t="s">
        <v>22</v>
      </c>
    </row>
    <row r="1003" spans="1:18" x14ac:dyDescent="0.25">
      <c r="A1003">
        <v>1002</v>
      </c>
      <c r="B1003" t="s">
        <v>71</v>
      </c>
      <c r="C1003" t="s">
        <v>390</v>
      </c>
      <c r="D1003">
        <v>58</v>
      </c>
      <c r="E1003" t="str">
        <f t="shared" si="27"/>
        <v>Senior Adult</v>
      </c>
      <c r="F1003" t="s">
        <v>17</v>
      </c>
      <c r="G1003" s="1">
        <v>45157</v>
      </c>
      <c r="H1003" s="1">
        <v>45177</v>
      </c>
      <c r="I1003" s="6">
        <f>_xlfn.DAYS(G1003,H1003)</f>
        <v>-20</v>
      </c>
      <c r="J1003" t="s">
        <v>18</v>
      </c>
      <c r="K1003">
        <v>25111</v>
      </c>
      <c r="L1003" t="s">
        <v>26</v>
      </c>
      <c r="M1003" t="s">
        <v>82</v>
      </c>
      <c r="N1003">
        <v>173</v>
      </c>
      <c r="O1003">
        <v>68</v>
      </c>
      <c r="P1003">
        <v>35661610271</v>
      </c>
      <c r="Q1003" t="s">
        <v>68</v>
      </c>
      <c r="R1003" t="s">
        <v>41</v>
      </c>
    </row>
    <row r="1004" spans="1:18" hidden="1" x14ac:dyDescent="0.25">
      <c r="A1004">
        <v>1003</v>
      </c>
      <c r="B1004" t="s">
        <v>53</v>
      </c>
      <c r="C1004" t="s">
        <v>555</v>
      </c>
      <c r="D1004">
        <v>49</v>
      </c>
      <c r="E1004" t="str">
        <f t="shared" si="27"/>
        <v>Senior Adult</v>
      </c>
      <c r="F1004" t="s">
        <v>31</v>
      </c>
      <c r="G1004" s="1">
        <v>45041</v>
      </c>
      <c r="H1004" s="1">
        <v>45212</v>
      </c>
      <c r="I1004" s="2">
        <f>_xlfn.DAYS(H1004,G1004)</f>
        <v>171</v>
      </c>
      <c r="J1004" t="s">
        <v>44</v>
      </c>
      <c r="K1004">
        <v>112327</v>
      </c>
      <c r="L1004" t="s">
        <v>26</v>
      </c>
      <c r="M1004" t="s">
        <v>45</v>
      </c>
      <c r="N1004">
        <v>148</v>
      </c>
      <c r="O1004">
        <v>103</v>
      </c>
      <c r="P1004">
        <v>37806323734</v>
      </c>
      <c r="Q1004" t="s">
        <v>34</v>
      </c>
      <c r="R1004" t="s">
        <v>38</v>
      </c>
    </row>
    <row r="1005" spans="1:18" hidden="1" x14ac:dyDescent="0.25">
      <c r="A1005">
        <v>1004</v>
      </c>
      <c r="B1005" t="s">
        <v>15</v>
      </c>
      <c r="C1005" t="s">
        <v>338</v>
      </c>
      <c r="D1005">
        <v>42</v>
      </c>
      <c r="E1005" t="str">
        <f t="shared" si="27"/>
        <v>Middle-Aged Adults</v>
      </c>
      <c r="F1005" t="s">
        <v>31</v>
      </c>
      <c r="G1005" s="1">
        <v>45008</v>
      </c>
      <c r="H1005" s="1">
        <v>45119</v>
      </c>
      <c r="I1005" s="2">
        <f>_xlfn.DAYS(G1005,H1005)</f>
        <v>-111</v>
      </c>
      <c r="J1005" t="s">
        <v>47</v>
      </c>
      <c r="K1005">
        <v>236578</v>
      </c>
      <c r="L1005" t="s">
        <v>19</v>
      </c>
      <c r="M1005" t="s">
        <v>45</v>
      </c>
      <c r="N1005">
        <v>199</v>
      </c>
      <c r="O1005">
        <v>76</v>
      </c>
      <c r="P1005">
        <v>38428798778</v>
      </c>
      <c r="Q1005" t="s">
        <v>34</v>
      </c>
      <c r="R1005" t="s">
        <v>38</v>
      </c>
    </row>
    <row r="1006" spans="1:18" x14ac:dyDescent="0.25">
      <c r="A1006">
        <v>1005</v>
      </c>
      <c r="B1006" t="s">
        <v>29</v>
      </c>
      <c r="C1006" t="s">
        <v>556</v>
      </c>
      <c r="D1006">
        <v>11</v>
      </c>
      <c r="E1006" t="str">
        <f t="shared" si="27"/>
        <v>Child</v>
      </c>
      <c r="F1006" t="s">
        <v>17</v>
      </c>
      <c r="G1006" s="1">
        <v>44980</v>
      </c>
      <c r="H1006" s="1">
        <v>45065</v>
      </c>
      <c r="I1006" s="6">
        <f>_xlfn.DAYS(G1006,H1006)</f>
        <v>-85</v>
      </c>
      <c r="J1006" t="s">
        <v>44</v>
      </c>
      <c r="K1006">
        <v>40450</v>
      </c>
      <c r="L1006" t="s">
        <v>26</v>
      </c>
      <c r="M1006" t="s">
        <v>20</v>
      </c>
      <c r="N1006">
        <v>200</v>
      </c>
      <c r="O1006">
        <v>50</v>
      </c>
      <c r="P1006">
        <v>31009333062</v>
      </c>
      <c r="Q1006" t="s">
        <v>68</v>
      </c>
      <c r="R1006" t="s">
        <v>41</v>
      </c>
    </row>
    <row r="1007" spans="1:18" hidden="1" x14ac:dyDescent="0.25">
      <c r="A1007">
        <v>1006</v>
      </c>
      <c r="B1007" t="s">
        <v>86</v>
      </c>
      <c r="C1007" t="s">
        <v>305</v>
      </c>
      <c r="D1007">
        <v>80</v>
      </c>
      <c r="E1007" t="str">
        <f t="shared" si="27"/>
        <v>Senior Adult</v>
      </c>
      <c r="F1007" t="s">
        <v>17</v>
      </c>
      <c r="G1007" s="1">
        <v>45060</v>
      </c>
      <c r="H1007" s="1">
        <v>45255</v>
      </c>
      <c r="I1007" s="2">
        <f>_xlfn.DAYS(H1007,G1007)</f>
        <v>195</v>
      </c>
      <c r="J1007" t="s">
        <v>18</v>
      </c>
      <c r="K1007">
        <v>353836</v>
      </c>
      <c r="L1007" t="s">
        <v>19</v>
      </c>
      <c r="M1007" t="s">
        <v>40</v>
      </c>
      <c r="N1007">
        <v>166</v>
      </c>
      <c r="O1007">
        <v>107</v>
      </c>
      <c r="P1007">
        <v>32422500231</v>
      </c>
      <c r="Q1007" t="s">
        <v>63</v>
      </c>
      <c r="R1007" t="s">
        <v>28</v>
      </c>
    </row>
    <row r="1008" spans="1:18" hidden="1" x14ac:dyDescent="0.25">
      <c r="A1008">
        <v>1007</v>
      </c>
      <c r="B1008" t="s">
        <v>66</v>
      </c>
      <c r="C1008" t="s">
        <v>430</v>
      </c>
      <c r="D1008">
        <v>66</v>
      </c>
      <c r="E1008" t="str">
        <f t="shared" si="27"/>
        <v>Senior Adult</v>
      </c>
      <c r="F1008" t="s">
        <v>17</v>
      </c>
      <c r="G1008" s="1">
        <v>45003</v>
      </c>
      <c r="H1008" s="1">
        <v>45007</v>
      </c>
      <c r="I1008" s="2">
        <f>_xlfn.DAYS(G1008,H1008)</f>
        <v>-4</v>
      </c>
      <c r="J1008" t="s">
        <v>18</v>
      </c>
      <c r="K1008">
        <v>41230</v>
      </c>
      <c r="L1008" t="s">
        <v>26</v>
      </c>
      <c r="M1008" t="s">
        <v>40</v>
      </c>
      <c r="N1008">
        <v>142</v>
      </c>
      <c r="O1008">
        <v>71</v>
      </c>
      <c r="P1008">
        <v>34515250448</v>
      </c>
      <c r="Q1008" t="s">
        <v>34</v>
      </c>
      <c r="R1008" t="s">
        <v>38</v>
      </c>
    </row>
    <row r="1009" spans="1:18" hidden="1" x14ac:dyDescent="0.25">
      <c r="A1009">
        <v>1008</v>
      </c>
      <c r="B1009" t="s">
        <v>69</v>
      </c>
      <c r="C1009" t="s">
        <v>517</v>
      </c>
      <c r="D1009">
        <v>6</v>
      </c>
      <c r="E1009" t="str">
        <f t="shared" si="27"/>
        <v>Child</v>
      </c>
      <c r="F1009" t="s">
        <v>31</v>
      </c>
      <c r="G1009" s="1">
        <v>45134</v>
      </c>
      <c r="H1009" s="1">
        <v>45263</v>
      </c>
      <c r="I1009" s="2">
        <f>_xlfn.DAYS(G1009,H1009)</f>
        <v>-129</v>
      </c>
      <c r="J1009" t="s">
        <v>44</v>
      </c>
      <c r="K1009">
        <v>486272</v>
      </c>
      <c r="L1009" t="s">
        <v>19</v>
      </c>
      <c r="M1009" t="s">
        <v>33</v>
      </c>
      <c r="N1009">
        <v>166</v>
      </c>
      <c r="O1009">
        <v>84</v>
      </c>
      <c r="P1009">
        <v>35200232022</v>
      </c>
      <c r="Q1009" t="s">
        <v>21</v>
      </c>
      <c r="R1009" t="s">
        <v>22</v>
      </c>
    </row>
    <row r="1010" spans="1:18" hidden="1" x14ac:dyDescent="0.25">
      <c r="A1010">
        <v>1009</v>
      </c>
      <c r="B1010" t="s">
        <v>29</v>
      </c>
      <c r="C1010" t="s">
        <v>263</v>
      </c>
      <c r="D1010">
        <v>57</v>
      </c>
      <c r="E1010" t="str">
        <f t="shared" si="27"/>
        <v>Senior Adult</v>
      </c>
      <c r="F1010" t="s">
        <v>17</v>
      </c>
      <c r="G1010" s="1">
        <v>45021</v>
      </c>
      <c r="H1010" s="1">
        <v>45202</v>
      </c>
      <c r="I1010" s="2">
        <f>_xlfn.DAYS(H1010,G1010)</f>
        <v>181</v>
      </c>
      <c r="J1010" t="s">
        <v>32</v>
      </c>
      <c r="K1010">
        <v>457788</v>
      </c>
      <c r="L1010" t="s">
        <v>19</v>
      </c>
      <c r="M1010" t="s">
        <v>33</v>
      </c>
      <c r="N1010">
        <v>149</v>
      </c>
      <c r="O1010">
        <v>63</v>
      </c>
      <c r="P1010">
        <v>31417010698</v>
      </c>
      <c r="Q1010" t="s">
        <v>34</v>
      </c>
      <c r="R1010" t="s">
        <v>38</v>
      </c>
    </row>
    <row r="1011" spans="1:18" hidden="1" x14ac:dyDescent="0.25">
      <c r="A1011">
        <v>1010</v>
      </c>
      <c r="B1011" t="s">
        <v>69</v>
      </c>
      <c r="C1011" t="s">
        <v>157</v>
      </c>
      <c r="D1011">
        <v>49</v>
      </c>
      <c r="E1011" t="str">
        <f t="shared" si="27"/>
        <v>Senior Adult</v>
      </c>
      <c r="F1011" t="s">
        <v>17</v>
      </c>
      <c r="G1011" s="1">
        <v>44940</v>
      </c>
      <c r="H1011" s="1">
        <v>45218</v>
      </c>
      <c r="I1011" s="2">
        <f>_xlfn.DAYS(H1011,G1011)</f>
        <v>278</v>
      </c>
      <c r="J1011" t="s">
        <v>47</v>
      </c>
      <c r="K1011">
        <v>189228</v>
      </c>
      <c r="L1011" t="s">
        <v>26</v>
      </c>
      <c r="M1011" t="s">
        <v>59</v>
      </c>
      <c r="N1011">
        <v>157</v>
      </c>
      <c r="O1011">
        <v>80</v>
      </c>
      <c r="P1011">
        <v>38223671613</v>
      </c>
      <c r="Q1011" t="s">
        <v>34</v>
      </c>
      <c r="R1011" t="s">
        <v>38</v>
      </c>
    </row>
    <row r="1012" spans="1:18" hidden="1" x14ac:dyDescent="0.25">
      <c r="A1012">
        <v>1011</v>
      </c>
      <c r="B1012" t="s">
        <v>69</v>
      </c>
      <c r="C1012" t="s">
        <v>557</v>
      </c>
      <c r="D1012">
        <v>29</v>
      </c>
      <c r="E1012" t="str">
        <f t="shared" si="27"/>
        <v>Young Adult</v>
      </c>
      <c r="F1012" t="s">
        <v>31</v>
      </c>
      <c r="G1012" s="1">
        <v>45004</v>
      </c>
      <c r="H1012" s="1">
        <v>45111</v>
      </c>
      <c r="I1012" s="2">
        <f>_xlfn.DAYS(H1012,G1012)</f>
        <v>107</v>
      </c>
      <c r="J1012" t="s">
        <v>47</v>
      </c>
      <c r="K1012">
        <v>28562</v>
      </c>
      <c r="L1012" t="s">
        <v>19</v>
      </c>
      <c r="M1012" t="s">
        <v>82</v>
      </c>
      <c r="N1012">
        <v>189</v>
      </c>
      <c r="O1012">
        <v>92</v>
      </c>
      <c r="P1012">
        <v>36398545074</v>
      </c>
      <c r="Q1012" t="s">
        <v>21</v>
      </c>
      <c r="R1012" t="s">
        <v>22</v>
      </c>
    </row>
    <row r="1013" spans="1:18" hidden="1" x14ac:dyDescent="0.25">
      <c r="A1013">
        <v>1012</v>
      </c>
      <c r="B1013" t="s">
        <v>64</v>
      </c>
      <c r="C1013" t="s">
        <v>433</v>
      </c>
      <c r="D1013">
        <v>18</v>
      </c>
      <c r="E1013" t="str">
        <f t="shared" si="27"/>
        <v>Teenager</v>
      </c>
      <c r="F1013" t="s">
        <v>31</v>
      </c>
      <c r="G1013" s="1">
        <v>44948</v>
      </c>
      <c r="H1013" s="1">
        <v>45074</v>
      </c>
      <c r="I1013" s="2">
        <f>_xlfn.DAYS(G1013,H1013)</f>
        <v>-126</v>
      </c>
      <c r="J1013" t="s">
        <v>25</v>
      </c>
      <c r="K1013">
        <v>59174</v>
      </c>
      <c r="L1013" t="s">
        <v>19</v>
      </c>
      <c r="M1013" t="s">
        <v>45</v>
      </c>
      <c r="N1013">
        <v>156</v>
      </c>
      <c r="O1013">
        <v>61</v>
      </c>
      <c r="P1013">
        <v>37161028573</v>
      </c>
      <c r="Q1013" t="s">
        <v>34</v>
      </c>
      <c r="R1013" t="s">
        <v>38</v>
      </c>
    </row>
    <row r="1014" spans="1:18" hidden="1" x14ac:dyDescent="0.25">
      <c r="A1014">
        <v>1013</v>
      </c>
      <c r="B1014" t="s">
        <v>60</v>
      </c>
      <c r="C1014" t="s">
        <v>558</v>
      </c>
      <c r="D1014">
        <v>50</v>
      </c>
      <c r="E1014" t="str">
        <f t="shared" si="27"/>
        <v>Senior Adult</v>
      </c>
      <c r="F1014" t="s">
        <v>31</v>
      </c>
      <c r="G1014" s="1">
        <v>44973</v>
      </c>
      <c r="H1014" s="1">
        <v>45055</v>
      </c>
      <c r="I1014" s="2">
        <f>_xlfn.DAYS(H1014,G1014)</f>
        <v>82</v>
      </c>
      <c r="J1014" t="s">
        <v>32</v>
      </c>
      <c r="K1014">
        <v>366538</v>
      </c>
      <c r="L1014" t="s">
        <v>19</v>
      </c>
      <c r="M1014" t="s">
        <v>62</v>
      </c>
      <c r="N1014">
        <v>191</v>
      </c>
      <c r="O1014">
        <v>71</v>
      </c>
      <c r="P1014">
        <v>37728214203</v>
      </c>
      <c r="Q1014" t="s">
        <v>34</v>
      </c>
      <c r="R1014" t="s">
        <v>38</v>
      </c>
    </row>
    <row r="1015" spans="1:18" hidden="1" x14ac:dyDescent="0.25">
      <c r="A1015">
        <v>1014</v>
      </c>
      <c r="B1015" t="s">
        <v>69</v>
      </c>
      <c r="C1015" t="s">
        <v>559</v>
      </c>
      <c r="D1015">
        <v>92</v>
      </c>
      <c r="E1015" t="str">
        <f t="shared" si="27"/>
        <v>Senior Adult</v>
      </c>
      <c r="F1015" t="s">
        <v>31</v>
      </c>
      <c r="G1015" s="1">
        <v>45182</v>
      </c>
      <c r="H1015" s="1">
        <v>45210</v>
      </c>
      <c r="I1015" s="2">
        <f>_xlfn.DAYS(G1015,H1015)</f>
        <v>-28</v>
      </c>
      <c r="J1015" t="s">
        <v>18</v>
      </c>
      <c r="K1015">
        <v>366186</v>
      </c>
      <c r="L1015" t="s">
        <v>19</v>
      </c>
      <c r="M1015" t="s">
        <v>40</v>
      </c>
      <c r="N1015">
        <v>167</v>
      </c>
      <c r="O1015">
        <v>108</v>
      </c>
      <c r="P1015">
        <v>33320354042</v>
      </c>
      <c r="Q1015" t="s">
        <v>57</v>
      </c>
      <c r="R1015" t="s">
        <v>28</v>
      </c>
    </row>
    <row r="1016" spans="1:18" x14ac:dyDescent="0.25">
      <c r="A1016">
        <v>1015</v>
      </c>
      <c r="B1016" t="s">
        <v>15</v>
      </c>
      <c r="C1016" t="s">
        <v>343</v>
      </c>
      <c r="D1016">
        <v>59</v>
      </c>
      <c r="E1016" t="str">
        <f t="shared" si="27"/>
        <v>Senior Adult</v>
      </c>
      <c r="F1016" t="s">
        <v>17</v>
      </c>
      <c r="G1016" s="1">
        <v>44978</v>
      </c>
      <c r="H1016" s="1">
        <v>45173</v>
      </c>
      <c r="I1016" s="6">
        <f>_xlfn.DAYS(G1016,H1016)</f>
        <v>-195</v>
      </c>
      <c r="J1016" t="s">
        <v>32</v>
      </c>
      <c r="K1016">
        <v>20999</v>
      </c>
      <c r="L1016" t="s">
        <v>19</v>
      </c>
      <c r="M1016" t="s">
        <v>33</v>
      </c>
      <c r="N1016">
        <v>200</v>
      </c>
      <c r="O1016">
        <v>100</v>
      </c>
      <c r="P1016">
        <v>34508407701</v>
      </c>
      <c r="Q1016" t="s">
        <v>68</v>
      </c>
      <c r="R1016" t="s">
        <v>41</v>
      </c>
    </row>
    <row r="1017" spans="1:18" hidden="1" x14ac:dyDescent="0.25">
      <c r="A1017">
        <v>1016</v>
      </c>
      <c r="B1017" t="s">
        <v>55</v>
      </c>
      <c r="C1017" t="s">
        <v>560</v>
      </c>
      <c r="D1017">
        <v>67</v>
      </c>
      <c r="E1017" t="str">
        <f t="shared" si="27"/>
        <v>Senior Adult</v>
      </c>
      <c r="F1017" t="s">
        <v>31</v>
      </c>
      <c r="G1017" s="1">
        <v>44996</v>
      </c>
      <c r="H1017" s="1">
        <v>45019</v>
      </c>
      <c r="I1017" s="2">
        <f>_xlfn.DAYS(H1017,G1017)</f>
        <v>23</v>
      </c>
      <c r="J1017" t="s">
        <v>25</v>
      </c>
      <c r="K1017">
        <v>250018</v>
      </c>
      <c r="L1017" t="s">
        <v>26</v>
      </c>
      <c r="M1017" t="s">
        <v>40</v>
      </c>
      <c r="N1017">
        <v>165</v>
      </c>
      <c r="O1017">
        <v>74</v>
      </c>
      <c r="P1017">
        <v>38186806430</v>
      </c>
      <c r="Q1017" t="s">
        <v>34</v>
      </c>
      <c r="R1017" t="s">
        <v>38</v>
      </c>
    </row>
    <row r="1018" spans="1:18" x14ac:dyDescent="0.25">
      <c r="A1018">
        <v>1017</v>
      </c>
      <c r="B1018" t="s">
        <v>29</v>
      </c>
      <c r="C1018" t="s">
        <v>526</v>
      </c>
      <c r="D1018">
        <v>100</v>
      </c>
      <c r="E1018" t="str">
        <f t="shared" si="27"/>
        <v>Senior Adult</v>
      </c>
      <c r="F1018" t="s">
        <v>17</v>
      </c>
      <c r="G1018" s="1">
        <v>45043</v>
      </c>
      <c r="H1018" s="1">
        <v>45099</v>
      </c>
      <c r="I1018" s="6">
        <f>_xlfn.DAYS(G1018,H1018)</f>
        <v>-56</v>
      </c>
      <c r="J1018" t="s">
        <v>47</v>
      </c>
      <c r="K1018">
        <v>134626</v>
      </c>
      <c r="L1018" t="s">
        <v>19</v>
      </c>
      <c r="M1018" t="s">
        <v>37</v>
      </c>
      <c r="N1018">
        <v>175</v>
      </c>
      <c r="O1018">
        <v>96</v>
      </c>
      <c r="P1018">
        <v>35277898570</v>
      </c>
      <c r="Q1018" t="s">
        <v>68</v>
      </c>
      <c r="R1018" t="s">
        <v>41</v>
      </c>
    </row>
    <row r="1019" spans="1:18" hidden="1" x14ac:dyDescent="0.25">
      <c r="A1019">
        <v>1018</v>
      </c>
      <c r="B1019" t="s">
        <v>60</v>
      </c>
      <c r="C1019" t="s">
        <v>199</v>
      </c>
      <c r="D1019">
        <v>24</v>
      </c>
      <c r="E1019" t="str">
        <f t="shared" si="27"/>
        <v>Young Adult</v>
      </c>
      <c r="F1019" t="s">
        <v>17</v>
      </c>
      <c r="G1019" s="1">
        <v>45124</v>
      </c>
      <c r="H1019" s="1">
        <v>45237</v>
      </c>
      <c r="I1019" s="2">
        <f>_xlfn.DAYS(G1019,H1019)</f>
        <v>-113</v>
      </c>
      <c r="J1019" t="s">
        <v>36</v>
      </c>
      <c r="K1019">
        <v>182746</v>
      </c>
      <c r="L1019" t="s">
        <v>19</v>
      </c>
      <c r="M1019" t="s">
        <v>20</v>
      </c>
      <c r="N1019">
        <v>176</v>
      </c>
      <c r="O1019">
        <v>97</v>
      </c>
      <c r="P1019">
        <v>31409565143</v>
      </c>
      <c r="Q1019" t="s">
        <v>34</v>
      </c>
      <c r="R1019" t="s">
        <v>38</v>
      </c>
    </row>
    <row r="1020" spans="1:18" hidden="1" x14ac:dyDescent="0.25">
      <c r="A1020">
        <v>1019</v>
      </c>
      <c r="B1020" t="s">
        <v>86</v>
      </c>
      <c r="C1020" t="s">
        <v>39</v>
      </c>
      <c r="D1020">
        <v>24</v>
      </c>
      <c r="E1020" t="str">
        <f t="shared" si="27"/>
        <v>Young Adult</v>
      </c>
      <c r="F1020" t="s">
        <v>31</v>
      </c>
      <c r="G1020" s="1">
        <v>45121</v>
      </c>
      <c r="H1020" s="1">
        <v>45232</v>
      </c>
      <c r="I1020" s="2">
        <f>_xlfn.DAYS(G1020,H1020)</f>
        <v>-111</v>
      </c>
      <c r="J1020" t="s">
        <v>18</v>
      </c>
      <c r="K1020">
        <v>365587</v>
      </c>
      <c r="L1020" t="s">
        <v>26</v>
      </c>
      <c r="M1020" t="s">
        <v>59</v>
      </c>
      <c r="N1020">
        <v>154</v>
      </c>
      <c r="O1020">
        <v>91</v>
      </c>
      <c r="P1020">
        <v>32341604450</v>
      </c>
      <c r="Q1020" t="s">
        <v>68</v>
      </c>
      <c r="R1020" t="s">
        <v>28</v>
      </c>
    </row>
    <row r="1021" spans="1:18" hidden="1" x14ac:dyDescent="0.25">
      <c r="A1021">
        <v>1020</v>
      </c>
      <c r="B1021" t="s">
        <v>88</v>
      </c>
      <c r="C1021" t="s">
        <v>187</v>
      </c>
      <c r="D1021">
        <v>74</v>
      </c>
      <c r="E1021" t="str">
        <f t="shared" si="27"/>
        <v>Senior Adult</v>
      </c>
      <c r="F1021" t="s">
        <v>17</v>
      </c>
      <c r="G1021" s="1">
        <v>45163</v>
      </c>
      <c r="H1021" s="1">
        <v>45250</v>
      </c>
      <c r="I1021" s="2">
        <f>_xlfn.DAYS(H1021,G1021)</f>
        <v>87</v>
      </c>
      <c r="J1021" t="s">
        <v>47</v>
      </c>
      <c r="K1021">
        <v>402123</v>
      </c>
      <c r="L1021" t="s">
        <v>26</v>
      </c>
      <c r="M1021" t="s">
        <v>37</v>
      </c>
      <c r="N1021">
        <v>151</v>
      </c>
      <c r="O1021">
        <v>106</v>
      </c>
      <c r="P1021">
        <v>35677049193</v>
      </c>
      <c r="Q1021" t="s">
        <v>52</v>
      </c>
      <c r="R1021" t="s">
        <v>28</v>
      </c>
    </row>
    <row r="1022" spans="1:18" hidden="1" x14ac:dyDescent="0.25">
      <c r="A1022">
        <v>1021</v>
      </c>
      <c r="B1022" t="s">
        <v>88</v>
      </c>
      <c r="C1022" t="s">
        <v>462</v>
      </c>
      <c r="D1022">
        <v>71</v>
      </c>
      <c r="E1022" t="str">
        <f t="shared" si="27"/>
        <v>Senior Adult</v>
      </c>
      <c r="F1022" t="s">
        <v>17</v>
      </c>
      <c r="G1022" s="1">
        <v>45061</v>
      </c>
      <c r="H1022" s="1">
        <v>45161</v>
      </c>
      <c r="I1022" s="2">
        <f>_xlfn.DAYS(H1022,G1022)</f>
        <v>100</v>
      </c>
      <c r="J1022" t="s">
        <v>25</v>
      </c>
      <c r="K1022">
        <v>359036</v>
      </c>
      <c r="L1022" t="s">
        <v>26</v>
      </c>
      <c r="M1022" t="s">
        <v>45</v>
      </c>
      <c r="N1022">
        <v>148</v>
      </c>
      <c r="O1022">
        <v>54</v>
      </c>
      <c r="P1022">
        <v>31039340873</v>
      </c>
      <c r="Q1022" t="s">
        <v>52</v>
      </c>
      <c r="R1022" t="s">
        <v>28</v>
      </c>
    </row>
    <row r="1023" spans="1:18" hidden="1" x14ac:dyDescent="0.25">
      <c r="A1023">
        <v>1022</v>
      </c>
      <c r="B1023" t="s">
        <v>50</v>
      </c>
      <c r="C1023" t="s">
        <v>476</v>
      </c>
      <c r="D1023">
        <v>88</v>
      </c>
      <c r="E1023" t="str">
        <f t="shared" si="27"/>
        <v>Senior Adult</v>
      </c>
      <c r="F1023" t="s">
        <v>31</v>
      </c>
      <c r="G1023" s="1">
        <v>45017</v>
      </c>
      <c r="H1023" s="1">
        <v>45212</v>
      </c>
      <c r="I1023" s="2">
        <f>_xlfn.DAYS(G1023,H1023)</f>
        <v>-195</v>
      </c>
      <c r="J1023" t="s">
        <v>25</v>
      </c>
      <c r="K1023">
        <v>140539</v>
      </c>
      <c r="L1023" t="s">
        <v>19</v>
      </c>
      <c r="M1023" t="s">
        <v>37</v>
      </c>
      <c r="N1023">
        <v>200</v>
      </c>
      <c r="O1023">
        <v>81</v>
      </c>
      <c r="P1023">
        <v>35128262944</v>
      </c>
      <c r="Q1023" t="s">
        <v>34</v>
      </c>
      <c r="R1023" t="s">
        <v>38</v>
      </c>
    </row>
    <row r="1024" spans="1:18" hidden="1" x14ac:dyDescent="0.25">
      <c r="A1024">
        <v>1023</v>
      </c>
      <c r="B1024" t="s">
        <v>64</v>
      </c>
      <c r="C1024" t="s">
        <v>243</v>
      </c>
      <c r="D1024">
        <v>61</v>
      </c>
      <c r="E1024" t="str">
        <f t="shared" si="27"/>
        <v>Senior Adult</v>
      </c>
      <c r="F1024" t="s">
        <v>31</v>
      </c>
      <c r="G1024" s="1">
        <v>45125</v>
      </c>
      <c r="H1024" s="1">
        <v>45281</v>
      </c>
      <c r="I1024" s="2">
        <f>_xlfn.DAYS(H1024,G1024)</f>
        <v>156</v>
      </c>
      <c r="J1024" t="s">
        <v>44</v>
      </c>
      <c r="K1024">
        <v>490846</v>
      </c>
      <c r="L1024" t="s">
        <v>26</v>
      </c>
      <c r="M1024" t="s">
        <v>45</v>
      </c>
      <c r="N1024">
        <v>188</v>
      </c>
      <c r="O1024">
        <v>91</v>
      </c>
      <c r="P1024">
        <v>38004908303</v>
      </c>
      <c r="Q1024" t="s">
        <v>34</v>
      </c>
      <c r="R1024" t="s">
        <v>38</v>
      </c>
    </row>
    <row r="1025" spans="1:18" hidden="1" x14ac:dyDescent="0.25">
      <c r="A1025">
        <v>1024</v>
      </c>
      <c r="B1025" t="s">
        <v>55</v>
      </c>
      <c r="C1025" t="s">
        <v>420</v>
      </c>
      <c r="D1025">
        <v>53</v>
      </c>
      <c r="E1025" t="str">
        <f t="shared" si="27"/>
        <v>Senior Adult</v>
      </c>
      <c r="F1025" t="s">
        <v>17</v>
      </c>
      <c r="G1025" s="1">
        <v>45038</v>
      </c>
      <c r="H1025" s="1">
        <v>45097</v>
      </c>
      <c r="I1025" s="2">
        <f>_xlfn.DAYS(H1025,G1025)</f>
        <v>59</v>
      </c>
      <c r="J1025" t="s">
        <v>36</v>
      </c>
      <c r="K1025">
        <v>87521</v>
      </c>
      <c r="L1025" t="s">
        <v>19</v>
      </c>
      <c r="M1025" t="s">
        <v>33</v>
      </c>
      <c r="N1025">
        <v>147</v>
      </c>
      <c r="O1025">
        <v>95</v>
      </c>
      <c r="P1025">
        <v>37769924480</v>
      </c>
      <c r="Q1025" t="s">
        <v>34</v>
      </c>
      <c r="R1025" t="s">
        <v>38</v>
      </c>
    </row>
    <row r="1026" spans="1:18" hidden="1" x14ac:dyDescent="0.25">
      <c r="A1026">
        <v>1025</v>
      </c>
      <c r="B1026" t="s">
        <v>53</v>
      </c>
      <c r="C1026" t="s">
        <v>218</v>
      </c>
      <c r="D1026">
        <v>76</v>
      </c>
      <c r="E1026" t="str">
        <f t="shared" ref="E1026:E1089" si="28">IF(D1026&lt;=12,"Child",IF(D1026&lt;=18,"Teenager",IF(D1026&lt;=30,"Young Adult",IF(D1026&lt;=45,"Middle-Aged Adults",IF(D1026&gt;45,"Senior Adult")))))</f>
        <v>Senior Adult</v>
      </c>
      <c r="F1026" t="s">
        <v>31</v>
      </c>
      <c r="G1026" s="1">
        <v>45072</v>
      </c>
      <c r="H1026" s="1">
        <v>45098</v>
      </c>
      <c r="I1026" s="2">
        <f>_xlfn.DAYS(H1026,G1026)</f>
        <v>26</v>
      </c>
      <c r="J1026" t="s">
        <v>36</v>
      </c>
      <c r="K1026">
        <v>405665</v>
      </c>
      <c r="L1026" t="s">
        <v>26</v>
      </c>
      <c r="M1026" t="s">
        <v>20</v>
      </c>
      <c r="N1026">
        <v>175</v>
      </c>
      <c r="O1026">
        <v>50</v>
      </c>
      <c r="P1026">
        <v>39166136855</v>
      </c>
      <c r="Q1026" t="s">
        <v>68</v>
      </c>
      <c r="R1026" t="s">
        <v>28</v>
      </c>
    </row>
    <row r="1027" spans="1:18" hidden="1" x14ac:dyDescent="0.25">
      <c r="A1027">
        <v>1026</v>
      </c>
      <c r="B1027" t="s">
        <v>78</v>
      </c>
      <c r="C1027" t="s">
        <v>358</v>
      </c>
      <c r="D1027">
        <v>51</v>
      </c>
      <c r="E1027" t="str">
        <f t="shared" si="28"/>
        <v>Senior Adult</v>
      </c>
      <c r="F1027" t="s">
        <v>17</v>
      </c>
      <c r="G1027" s="1">
        <v>44935</v>
      </c>
      <c r="H1027" s="1">
        <v>45251</v>
      </c>
      <c r="I1027" s="2">
        <f>_xlfn.DAYS(H1027,G1027)</f>
        <v>316</v>
      </c>
      <c r="J1027" t="s">
        <v>44</v>
      </c>
      <c r="K1027">
        <v>494774</v>
      </c>
      <c r="L1027" t="s">
        <v>19</v>
      </c>
      <c r="M1027" t="s">
        <v>59</v>
      </c>
      <c r="N1027">
        <v>151</v>
      </c>
      <c r="O1027">
        <v>73</v>
      </c>
      <c r="P1027">
        <v>36264734660</v>
      </c>
      <c r="Q1027" t="s">
        <v>21</v>
      </c>
      <c r="R1027" t="s">
        <v>22</v>
      </c>
    </row>
    <row r="1028" spans="1:18" hidden="1" x14ac:dyDescent="0.25">
      <c r="A1028">
        <v>1027</v>
      </c>
      <c r="B1028" t="s">
        <v>23</v>
      </c>
      <c r="C1028" t="s">
        <v>236</v>
      </c>
      <c r="D1028">
        <v>73</v>
      </c>
      <c r="E1028" t="str">
        <f t="shared" si="28"/>
        <v>Senior Adult</v>
      </c>
      <c r="F1028" t="s">
        <v>31</v>
      </c>
      <c r="G1028" s="1">
        <v>44979</v>
      </c>
      <c r="H1028" s="1">
        <v>45144</v>
      </c>
      <c r="I1028" s="2">
        <f>_xlfn.DAYS(G1028,H1028)</f>
        <v>-165</v>
      </c>
      <c r="J1028" t="s">
        <v>47</v>
      </c>
      <c r="K1028">
        <v>37001</v>
      </c>
      <c r="L1028" t="s">
        <v>26</v>
      </c>
      <c r="M1028" t="s">
        <v>40</v>
      </c>
      <c r="N1028">
        <v>187</v>
      </c>
      <c r="O1028">
        <v>66</v>
      </c>
      <c r="P1028">
        <v>33531498884</v>
      </c>
      <c r="Q1028" t="s">
        <v>21</v>
      </c>
      <c r="R1028" t="s">
        <v>22</v>
      </c>
    </row>
    <row r="1029" spans="1:18" hidden="1" x14ac:dyDescent="0.25">
      <c r="A1029">
        <v>1028</v>
      </c>
      <c r="B1029" t="s">
        <v>88</v>
      </c>
      <c r="C1029" t="s">
        <v>134</v>
      </c>
      <c r="D1029">
        <v>50</v>
      </c>
      <c r="E1029" t="str">
        <f t="shared" si="28"/>
        <v>Senior Adult</v>
      </c>
      <c r="F1029" t="s">
        <v>31</v>
      </c>
      <c r="G1029" s="1">
        <v>45148</v>
      </c>
      <c r="H1029" s="1">
        <v>45191</v>
      </c>
      <c r="I1029" s="2">
        <f>_xlfn.DAYS(H1029,G1029)</f>
        <v>43</v>
      </c>
      <c r="J1029" t="s">
        <v>25</v>
      </c>
      <c r="K1029">
        <v>148466</v>
      </c>
      <c r="L1029" t="s">
        <v>26</v>
      </c>
      <c r="M1029" t="s">
        <v>45</v>
      </c>
      <c r="N1029">
        <v>165</v>
      </c>
      <c r="O1029">
        <v>59</v>
      </c>
      <c r="P1029">
        <v>37361210241</v>
      </c>
      <c r="Q1029" t="s">
        <v>68</v>
      </c>
      <c r="R1029" t="s">
        <v>28</v>
      </c>
    </row>
    <row r="1030" spans="1:18" hidden="1" x14ac:dyDescent="0.25">
      <c r="A1030">
        <v>1029</v>
      </c>
      <c r="B1030" t="s">
        <v>86</v>
      </c>
      <c r="C1030" t="s">
        <v>307</v>
      </c>
      <c r="D1030">
        <v>48</v>
      </c>
      <c r="E1030" t="str">
        <f t="shared" si="28"/>
        <v>Senior Adult</v>
      </c>
      <c r="F1030" t="s">
        <v>31</v>
      </c>
      <c r="G1030" s="1">
        <v>44983</v>
      </c>
      <c r="H1030" s="1">
        <v>45262</v>
      </c>
      <c r="I1030" s="2">
        <f>_xlfn.DAYS(G1030,H1030)</f>
        <v>-279</v>
      </c>
      <c r="J1030" t="s">
        <v>36</v>
      </c>
      <c r="K1030">
        <v>290028</v>
      </c>
      <c r="L1030" t="s">
        <v>19</v>
      </c>
      <c r="M1030" t="s">
        <v>33</v>
      </c>
      <c r="N1030">
        <v>145</v>
      </c>
      <c r="O1030">
        <v>62</v>
      </c>
      <c r="P1030">
        <v>34466621031</v>
      </c>
      <c r="Q1030" t="s">
        <v>68</v>
      </c>
      <c r="R1030" t="s">
        <v>28</v>
      </c>
    </row>
    <row r="1031" spans="1:18" hidden="1" x14ac:dyDescent="0.25">
      <c r="A1031">
        <v>1030</v>
      </c>
      <c r="B1031" t="s">
        <v>15</v>
      </c>
      <c r="C1031" t="s">
        <v>331</v>
      </c>
      <c r="D1031">
        <v>44</v>
      </c>
      <c r="E1031" t="str">
        <f t="shared" si="28"/>
        <v>Middle-Aged Adults</v>
      </c>
      <c r="F1031" t="s">
        <v>17</v>
      </c>
      <c r="G1031" s="1">
        <v>45041</v>
      </c>
      <c r="H1031" s="1">
        <v>45101</v>
      </c>
      <c r="I1031" s="2">
        <f>_xlfn.DAYS(H1031,G1031)</f>
        <v>60</v>
      </c>
      <c r="J1031" t="s">
        <v>32</v>
      </c>
      <c r="K1031">
        <v>365982</v>
      </c>
      <c r="L1031" t="s">
        <v>19</v>
      </c>
      <c r="M1031" t="s">
        <v>82</v>
      </c>
      <c r="N1031">
        <v>188</v>
      </c>
      <c r="O1031">
        <v>54</v>
      </c>
      <c r="P1031">
        <v>32042834421</v>
      </c>
      <c r="Q1031" t="s">
        <v>34</v>
      </c>
      <c r="R1031" t="s">
        <v>38</v>
      </c>
    </row>
    <row r="1032" spans="1:18" hidden="1" x14ac:dyDescent="0.25">
      <c r="A1032">
        <v>1031</v>
      </c>
      <c r="B1032" t="s">
        <v>64</v>
      </c>
      <c r="C1032" t="s">
        <v>343</v>
      </c>
      <c r="D1032">
        <v>28</v>
      </c>
      <c r="E1032" t="str">
        <f t="shared" si="28"/>
        <v>Young Adult</v>
      </c>
      <c r="F1032" t="s">
        <v>31</v>
      </c>
      <c r="G1032" s="1">
        <v>45133</v>
      </c>
      <c r="H1032" s="1">
        <v>45166</v>
      </c>
      <c r="I1032" s="2">
        <f>_xlfn.DAYS(H1032,G1032)</f>
        <v>33</v>
      </c>
      <c r="J1032" t="s">
        <v>44</v>
      </c>
      <c r="K1032">
        <v>86001</v>
      </c>
      <c r="L1032" t="s">
        <v>26</v>
      </c>
      <c r="M1032" t="s">
        <v>59</v>
      </c>
      <c r="N1032">
        <v>192</v>
      </c>
      <c r="O1032">
        <v>95</v>
      </c>
      <c r="P1032">
        <v>39828364601</v>
      </c>
      <c r="Q1032" t="s">
        <v>48</v>
      </c>
      <c r="R1032" t="s">
        <v>28</v>
      </c>
    </row>
    <row r="1033" spans="1:18" hidden="1" x14ac:dyDescent="0.25">
      <c r="A1033">
        <v>1032</v>
      </c>
      <c r="B1033" t="s">
        <v>86</v>
      </c>
      <c r="C1033" t="s">
        <v>545</v>
      </c>
      <c r="D1033">
        <v>15</v>
      </c>
      <c r="E1033" t="str">
        <f t="shared" si="28"/>
        <v>Teenager</v>
      </c>
      <c r="F1033" t="s">
        <v>31</v>
      </c>
      <c r="G1033" s="1">
        <v>45116</v>
      </c>
      <c r="H1033" s="1">
        <v>45200</v>
      </c>
      <c r="I1033" s="2">
        <f>_xlfn.DAYS(H1033,G1033)</f>
        <v>84</v>
      </c>
      <c r="J1033" t="s">
        <v>36</v>
      </c>
      <c r="K1033">
        <v>361215</v>
      </c>
      <c r="L1033" t="s">
        <v>26</v>
      </c>
      <c r="M1033" t="s">
        <v>40</v>
      </c>
      <c r="N1033">
        <v>153</v>
      </c>
      <c r="O1033">
        <v>50</v>
      </c>
      <c r="P1033">
        <v>32697475991</v>
      </c>
      <c r="Q1033" t="s">
        <v>34</v>
      </c>
      <c r="R1033" t="s">
        <v>38</v>
      </c>
    </row>
    <row r="1034" spans="1:18" hidden="1" x14ac:dyDescent="0.25">
      <c r="A1034">
        <v>1033</v>
      </c>
      <c r="B1034" t="s">
        <v>42</v>
      </c>
      <c r="C1034" t="s">
        <v>354</v>
      </c>
      <c r="D1034">
        <v>88</v>
      </c>
      <c r="E1034" t="str">
        <f t="shared" si="28"/>
        <v>Senior Adult</v>
      </c>
      <c r="F1034" t="s">
        <v>31</v>
      </c>
      <c r="G1034" s="1">
        <v>45067</v>
      </c>
      <c r="H1034" s="1">
        <v>45247</v>
      </c>
      <c r="I1034" s="2">
        <f>_xlfn.DAYS(H1034,G1034)</f>
        <v>180</v>
      </c>
      <c r="J1034" t="s">
        <v>25</v>
      </c>
      <c r="K1034">
        <v>400785</v>
      </c>
      <c r="L1034" t="s">
        <v>26</v>
      </c>
      <c r="M1034" t="s">
        <v>40</v>
      </c>
      <c r="N1034">
        <v>154</v>
      </c>
      <c r="O1034">
        <v>109</v>
      </c>
      <c r="P1034">
        <v>35124858179</v>
      </c>
      <c r="Q1034" t="s">
        <v>21</v>
      </c>
      <c r="R1034" t="s">
        <v>22</v>
      </c>
    </row>
    <row r="1035" spans="1:18" hidden="1" x14ac:dyDescent="0.25">
      <c r="A1035">
        <v>1034</v>
      </c>
      <c r="B1035" t="s">
        <v>29</v>
      </c>
      <c r="C1035" t="s">
        <v>212</v>
      </c>
      <c r="D1035">
        <v>82</v>
      </c>
      <c r="E1035" t="str">
        <f t="shared" si="28"/>
        <v>Senior Adult</v>
      </c>
      <c r="F1035" t="s">
        <v>17</v>
      </c>
      <c r="G1035" s="1">
        <v>45161</v>
      </c>
      <c r="H1035" s="1">
        <v>45186</v>
      </c>
      <c r="I1035" s="2">
        <f>_xlfn.DAYS(H1035,G1035)</f>
        <v>25</v>
      </c>
      <c r="J1035" t="s">
        <v>36</v>
      </c>
      <c r="K1035">
        <v>363754</v>
      </c>
      <c r="L1035" t="s">
        <v>19</v>
      </c>
      <c r="M1035" t="s">
        <v>20</v>
      </c>
      <c r="N1035">
        <v>178</v>
      </c>
      <c r="O1035">
        <v>58</v>
      </c>
      <c r="P1035">
        <v>37024060868</v>
      </c>
      <c r="Q1035" t="s">
        <v>34</v>
      </c>
      <c r="R1035" t="s">
        <v>38</v>
      </c>
    </row>
    <row r="1036" spans="1:18" hidden="1" x14ac:dyDescent="0.25">
      <c r="A1036">
        <v>1035</v>
      </c>
      <c r="B1036" t="s">
        <v>69</v>
      </c>
      <c r="C1036" t="s">
        <v>106</v>
      </c>
      <c r="D1036">
        <v>54</v>
      </c>
      <c r="E1036" t="str">
        <f t="shared" si="28"/>
        <v>Senior Adult</v>
      </c>
      <c r="F1036" t="s">
        <v>17</v>
      </c>
      <c r="G1036" s="1">
        <v>44927</v>
      </c>
      <c r="H1036" s="1">
        <v>44990</v>
      </c>
      <c r="I1036" s="2">
        <f>_xlfn.DAYS(G1036,H1036)</f>
        <v>-63</v>
      </c>
      <c r="J1036" t="s">
        <v>32</v>
      </c>
      <c r="K1036">
        <v>88706</v>
      </c>
      <c r="L1036" t="s">
        <v>19</v>
      </c>
      <c r="M1036" t="s">
        <v>62</v>
      </c>
      <c r="N1036">
        <v>158</v>
      </c>
      <c r="O1036">
        <v>87</v>
      </c>
      <c r="P1036">
        <v>34503956530</v>
      </c>
      <c r="Q1036" t="s">
        <v>21</v>
      </c>
      <c r="R1036" t="s">
        <v>22</v>
      </c>
    </row>
    <row r="1037" spans="1:18" x14ac:dyDescent="0.25">
      <c r="A1037">
        <v>1036</v>
      </c>
      <c r="B1037" t="s">
        <v>60</v>
      </c>
      <c r="C1037" t="s">
        <v>332</v>
      </c>
      <c r="D1037">
        <v>2</v>
      </c>
      <c r="E1037" t="str">
        <f t="shared" si="28"/>
        <v>Child</v>
      </c>
      <c r="F1037" t="s">
        <v>17</v>
      </c>
      <c r="G1037" s="1">
        <v>45050</v>
      </c>
      <c r="H1037" s="1">
        <v>45067</v>
      </c>
      <c r="I1037" s="6">
        <f>_xlfn.DAYS(G1037,H1037)</f>
        <v>-17</v>
      </c>
      <c r="J1037" t="s">
        <v>44</v>
      </c>
      <c r="K1037">
        <v>418832</v>
      </c>
      <c r="L1037" t="s">
        <v>19</v>
      </c>
      <c r="M1037" t="s">
        <v>20</v>
      </c>
      <c r="N1037">
        <v>191</v>
      </c>
      <c r="O1037">
        <v>115</v>
      </c>
      <c r="P1037">
        <v>37276515120</v>
      </c>
      <c r="Q1037" t="s">
        <v>68</v>
      </c>
      <c r="R1037" t="s">
        <v>41</v>
      </c>
    </row>
    <row r="1038" spans="1:18" x14ac:dyDescent="0.25">
      <c r="A1038">
        <v>1037</v>
      </c>
      <c r="B1038" t="s">
        <v>86</v>
      </c>
      <c r="C1038" t="s">
        <v>154</v>
      </c>
      <c r="D1038">
        <v>97</v>
      </c>
      <c r="E1038" t="str">
        <f t="shared" si="28"/>
        <v>Senior Adult</v>
      </c>
      <c r="F1038" t="s">
        <v>31</v>
      </c>
      <c r="G1038" s="1">
        <v>45055</v>
      </c>
      <c r="H1038" s="1">
        <v>45157</v>
      </c>
      <c r="I1038" s="6">
        <f>_xlfn.DAYS(H1038,G1038)</f>
        <v>102</v>
      </c>
      <c r="J1038" t="s">
        <v>32</v>
      </c>
      <c r="K1038">
        <v>73487</v>
      </c>
      <c r="L1038" t="s">
        <v>26</v>
      </c>
      <c r="M1038" t="s">
        <v>20</v>
      </c>
      <c r="N1038">
        <v>183</v>
      </c>
      <c r="O1038">
        <v>86</v>
      </c>
      <c r="P1038">
        <v>33203551638</v>
      </c>
      <c r="Q1038" t="s">
        <v>68</v>
      </c>
      <c r="R1038" t="s">
        <v>41</v>
      </c>
    </row>
    <row r="1039" spans="1:18" x14ac:dyDescent="0.25">
      <c r="A1039">
        <v>1038</v>
      </c>
      <c r="B1039" t="s">
        <v>69</v>
      </c>
      <c r="C1039" t="s">
        <v>554</v>
      </c>
      <c r="D1039">
        <v>6</v>
      </c>
      <c r="E1039" t="str">
        <f t="shared" si="28"/>
        <v>Child</v>
      </c>
      <c r="F1039" t="s">
        <v>17</v>
      </c>
      <c r="G1039" s="1">
        <v>45160</v>
      </c>
      <c r="H1039" s="1">
        <v>45261</v>
      </c>
      <c r="I1039" s="6">
        <f>_xlfn.DAYS(H1039,G1039)</f>
        <v>101</v>
      </c>
      <c r="J1039" t="s">
        <v>32</v>
      </c>
      <c r="K1039">
        <v>90973</v>
      </c>
      <c r="L1039" t="s">
        <v>19</v>
      </c>
      <c r="M1039" t="s">
        <v>45</v>
      </c>
      <c r="N1039">
        <v>198</v>
      </c>
      <c r="O1039">
        <v>64</v>
      </c>
      <c r="P1039">
        <v>38366048190</v>
      </c>
      <c r="Q1039" t="s">
        <v>68</v>
      </c>
      <c r="R1039" t="s">
        <v>41</v>
      </c>
    </row>
    <row r="1040" spans="1:18" x14ac:dyDescent="0.25">
      <c r="A1040">
        <v>1039</v>
      </c>
      <c r="B1040" t="s">
        <v>50</v>
      </c>
      <c r="C1040" t="s">
        <v>561</v>
      </c>
      <c r="D1040">
        <v>68</v>
      </c>
      <c r="E1040" t="str">
        <f t="shared" si="28"/>
        <v>Senior Adult</v>
      </c>
      <c r="F1040" t="s">
        <v>17</v>
      </c>
      <c r="G1040" s="1">
        <v>44947</v>
      </c>
      <c r="H1040" s="1">
        <v>45098</v>
      </c>
      <c r="I1040" s="6">
        <f>_xlfn.DAYS(H1040,G1040)</f>
        <v>151</v>
      </c>
      <c r="J1040" t="s">
        <v>47</v>
      </c>
      <c r="K1040">
        <v>427397</v>
      </c>
      <c r="L1040" t="s">
        <v>26</v>
      </c>
      <c r="M1040" t="s">
        <v>37</v>
      </c>
      <c r="N1040">
        <v>177</v>
      </c>
      <c r="O1040">
        <v>58</v>
      </c>
      <c r="P1040">
        <v>32694759999</v>
      </c>
      <c r="Q1040" t="s">
        <v>68</v>
      </c>
      <c r="R1040" t="s">
        <v>41</v>
      </c>
    </row>
    <row r="1041" spans="1:18" x14ac:dyDescent="0.25">
      <c r="A1041">
        <v>1040</v>
      </c>
      <c r="B1041" t="s">
        <v>69</v>
      </c>
      <c r="C1041" t="s">
        <v>229</v>
      </c>
      <c r="D1041">
        <v>53</v>
      </c>
      <c r="E1041" t="str">
        <f t="shared" si="28"/>
        <v>Senior Adult</v>
      </c>
      <c r="F1041" t="s">
        <v>31</v>
      </c>
      <c r="G1041" s="1">
        <v>44965</v>
      </c>
      <c r="H1041" s="1">
        <v>45127</v>
      </c>
      <c r="I1041" s="6">
        <f>_xlfn.DAYS(H1041,G1041)</f>
        <v>162</v>
      </c>
      <c r="J1041" t="s">
        <v>18</v>
      </c>
      <c r="K1041">
        <v>84840</v>
      </c>
      <c r="L1041" t="s">
        <v>19</v>
      </c>
      <c r="M1041" t="s">
        <v>45</v>
      </c>
      <c r="N1041">
        <v>142</v>
      </c>
      <c r="O1041">
        <v>47</v>
      </c>
      <c r="P1041">
        <v>37992674155</v>
      </c>
      <c r="Q1041" t="s">
        <v>68</v>
      </c>
      <c r="R1041" t="s">
        <v>41</v>
      </c>
    </row>
    <row r="1042" spans="1:18" hidden="1" x14ac:dyDescent="0.25">
      <c r="A1042">
        <v>1041</v>
      </c>
      <c r="B1042" t="s">
        <v>64</v>
      </c>
      <c r="C1042" t="s">
        <v>192</v>
      </c>
      <c r="D1042">
        <v>21</v>
      </c>
      <c r="E1042" t="str">
        <f t="shared" si="28"/>
        <v>Young Adult</v>
      </c>
      <c r="F1042" t="s">
        <v>17</v>
      </c>
      <c r="G1042" s="1">
        <v>45119</v>
      </c>
      <c r="H1042" s="1">
        <v>45209</v>
      </c>
      <c r="I1042" s="2">
        <f>_xlfn.DAYS(G1042,H1042)</f>
        <v>-90</v>
      </c>
      <c r="J1042" t="s">
        <v>32</v>
      </c>
      <c r="K1042">
        <v>262056</v>
      </c>
      <c r="L1042" t="s">
        <v>19</v>
      </c>
      <c r="M1042" t="s">
        <v>37</v>
      </c>
      <c r="N1042">
        <v>166</v>
      </c>
      <c r="O1042">
        <v>110</v>
      </c>
      <c r="P1042">
        <v>35736893649</v>
      </c>
      <c r="Q1042" t="s">
        <v>21</v>
      </c>
      <c r="R1042" t="s">
        <v>22</v>
      </c>
    </row>
    <row r="1043" spans="1:18" x14ac:dyDescent="0.25">
      <c r="A1043">
        <v>1042</v>
      </c>
      <c r="B1043" t="s">
        <v>64</v>
      </c>
      <c r="C1043" t="s">
        <v>521</v>
      </c>
      <c r="D1043">
        <v>19</v>
      </c>
      <c r="E1043" t="str">
        <f t="shared" si="28"/>
        <v>Young Adult</v>
      </c>
      <c r="F1043" t="s">
        <v>17</v>
      </c>
      <c r="G1043" s="1">
        <v>44932</v>
      </c>
      <c r="H1043" s="1">
        <v>45162</v>
      </c>
      <c r="I1043" s="6">
        <f>_xlfn.DAYS(H1043,G1043)</f>
        <v>230</v>
      </c>
      <c r="J1043" t="s">
        <v>32</v>
      </c>
      <c r="K1043">
        <v>220287</v>
      </c>
      <c r="L1043" t="s">
        <v>19</v>
      </c>
      <c r="M1043" t="s">
        <v>59</v>
      </c>
      <c r="N1043">
        <v>188</v>
      </c>
      <c r="O1043">
        <v>47</v>
      </c>
      <c r="P1043">
        <v>33362399811</v>
      </c>
      <c r="Q1043" t="s">
        <v>68</v>
      </c>
      <c r="R1043" t="s">
        <v>41</v>
      </c>
    </row>
    <row r="1044" spans="1:18" hidden="1" x14ac:dyDescent="0.25">
      <c r="A1044">
        <v>1043</v>
      </c>
      <c r="B1044" t="s">
        <v>15</v>
      </c>
      <c r="C1044" t="s">
        <v>447</v>
      </c>
      <c r="D1044">
        <v>68</v>
      </c>
      <c r="E1044" t="str">
        <f t="shared" si="28"/>
        <v>Senior Adult</v>
      </c>
      <c r="F1044" t="s">
        <v>31</v>
      </c>
      <c r="G1044" s="1">
        <v>45006</v>
      </c>
      <c r="H1044" s="1">
        <v>45082</v>
      </c>
      <c r="I1044" s="2">
        <f>_xlfn.DAYS(G1044,H1044)</f>
        <v>-76</v>
      </c>
      <c r="J1044" t="s">
        <v>25</v>
      </c>
      <c r="K1044">
        <v>259839</v>
      </c>
      <c r="L1044" t="s">
        <v>19</v>
      </c>
      <c r="M1044" t="s">
        <v>59</v>
      </c>
      <c r="N1044">
        <v>196</v>
      </c>
      <c r="O1044">
        <v>111</v>
      </c>
      <c r="P1044">
        <v>36937548901</v>
      </c>
      <c r="Q1044" t="s">
        <v>21</v>
      </c>
      <c r="R1044" t="s">
        <v>28</v>
      </c>
    </row>
    <row r="1045" spans="1:18" x14ac:dyDescent="0.25">
      <c r="A1045">
        <v>1044</v>
      </c>
      <c r="B1045" t="s">
        <v>64</v>
      </c>
      <c r="C1045" t="s">
        <v>518</v>
      </c>
      <c r="D1045">
        <v>75</v>
      </c>
      <c r="E1045" t="str">
        <f t="shared" si="28"/>
        <v>Senior Adult</v>
      </c>
      <c r="F1045" t="s">
        <v>17</v>
      </c>
      <c r="G1045" s="1">
        <v>45126</v>
      </c>
      <c r="H1045" s="1">
        <v>45224</v>
      </c>
      <c r="I1045" s="6">
        <f>_xlfn.DAYS(H1045,G1045)</f>
        <v>98</v>
      </c>
      <c r="J1045" t="s">
        <v>36</v>
      </c>
      <c r="K1045">
        <v>494598</v>
      </c>
      <c r="L1045" t="s">
        <v>19</v>
      </c>
      <c r="M1045" t="s">
        <v>37</v>
      </c>
      <c r="N1045">
        <v>140</v>
      </c>
      <c r="O1045">
        <v>77</v>
      </c>
      <c r="P1045">
        <v>33166166571</v>
      </c>
      <c r="Q1045" t="s">
        <v>68</v>
      </c>
      <c r="R1045" t="s">
        <v>41</v>
      </c>
    </row>
    <row r="1046" spans="1:18" hidden="1" x14ac:dyDescent="0.25">
      <c r="A1046">
        <v>1045</v>
      </c>
      <c r="B1046" t="s">
        <v>64</v>
      </c>
      <c r="C1046" t="s">
        <v>333</v>
      </c>
      <c r="D1046">
        <v>9</v>
      </c>
      <c r="E1046" t="str">
        <f t="shared" si="28"/>
        <v>Child</v>
      </c>
      <c r="F1046" t="s">
        <v>17</v>
      </c>
      <c r="G1046" s="1">
        <v>44969</v>
      </c>
      <c r="H1046" s="1">
        <v>45236</v>
      </c>
      <c r="I1046" s="2">
        <f>_xlfn.DAYS(G1046,H1046)</f>
        <v>-267</v>
      </c>
      <c r="J1046" t="s">
        <v>47</v>
      </c>
      <c r="K1046">
        <v>71095</v>
      </c>
      <c r="L1046" t="s">
        <v>19</v>
      </c>
      <c r="M1046" t="s">
        <v>62</v>
      </c>
      <c r="N1046">
        <v>177</v>
      </c>
      <c r="O1046">
        <v>76</v>
      </c>
      <c r="P1046">
        <v>38333379183</v>
      </c>
      <c r="Q1046" t="s">
        <v>57</v>
      </c>
      <c r="R1046" t="s">
        <v>28</v>
      </c>
    </row>
    <row r="1047" spans="1:18" hidden="1" x14ac:dyDescent="0.25">
      <c r="A1047">
        <v>1046</v>
      </c>
      <c r="B1047" t="s">
        <v>86</v>
      </c>
      <c r="C1047" t="s">
        <v>416</v>
      </c>
      <c r="D1047">
        <v>41</v>
      </c>
      <c r="E1047" t="str">
        <f t="shared" si="28"/>
        <v>Middle-Aged Adults</v>
      </c>
      <c r="F1047" t="s">
        <v>17</v>
      </c>
      <c r="G1047" s="1">
        <v>45064</v>
      </c>
      <c r="H1047" s="1">
        <v>45194</v>
      </c>
      <c r="I1047" s="2">
        <f>_xlfn.DAYS(H1047,G1047)</f>
        <v>130</v>
      </c>
      <c r="J1047" t="s">
        <v>47</v>
      </c>
      <c r="K1047">
        <v>231103</v>
      </c>
      <c r="L1047" t="s">
        <v>26</v>
      </c>
      <c r="M1047" t="s">
        <v>33</v>
      </c>
      <c r="N1047">
        <v>182</v>
      </c>
      <c r="O1047">
        <v>68</v>
      </c>
      <c r="P1047">
        <v>34435056988</v>
      </c>
      <c r="Q1047" t="s">
        <v>63</v>
      </c>
      <c r="R1047" t="s">
        <v>28</v>
      </c>
    </row>
    <row r="1048" spans="1:18" hidden="1" x14ac:dyDescent="0.25">
      <c r="A1048">
        <v>1047</v>
      </c>
      <c r="B1048" t="s">
        <v>60</v>
      </c>
      <c r="C1048" t="s">
        <v>352</v>
      </c>
      <c r="D1048">
        <v>28</v>
      </c>
      <c r="E1048" t="str">
        <f t="shared" si="28"/>
        <v>Young Adult</v>
      </c>
      <c r="F1048" t="s">
        <v>17</v>
      </c>
      <c r="G1048" s="1">
        <v>45011</v>
      </c>
      <c r="H1048" s="1">
        <v>45216</v>
      </c>
      <c r="I1048" s="2">
        <f>_xlfn.DAYS(H1048,G1048)</f>
        <v>205</v>
      </c>
      <c r="J1048" t="s">
        <v>36</v>
      </c>
      <c r="K1048">
        <v>347901</v>
      </c>
      <c r="L1048" t="s">
        <v>26</v>
      </c>
      <c r="M1048" t="s">
        <v>20</v>
      </c>
      <c r="N1048">
        <v>167</v>
      </c>
      <c r="O1048">
        <v>115</v>
      </c>
      <c r="P1048">
        <v>34730116418</v>
      </c>
      <c r="Q1048" t="s">
        <v>21</v>
      </c>
      <c r="R1048" t="s">
        <v>22</v>
      </c>
    </row>
    <row r="1049" spans="1:18" x14ac:dyDescent="0.25">
      <c r="A1049">
        <v>1048</v>
      </c>
      <c r="B1049" t="s">
        <v>15</v>
      </c>
      <c r="C1049" t="s">
        <v>348</v>
      </c>
      <c r="D1049">
        <v>63</v>
      </c>
      <c r="E1049" t="str">
        <f t="shared" si="28"/>
        <v>Senior Adult</v>
      </c>
      <c r="F1049" t="s">
        <v>31</v>
      </c>
      <c r="G1049" s="1">
        <v>45091</v>
      </c>
      <c r="H1049" s="1">
        <v>45109</v>
      </c>
      <c r="I1049" s="6">
        <f>_xlfn.DAYS(H1049,G1049)</f>
        <v>18</v>
      </c>
      <c r="J1049" t="s">
        <v>36</v>
      </c>
      <c r="K1049">
        <v>219278</v>
      </c>
      <c r="L1049" t="s">
        <v>26</v>
      </c>
      <c r="M1049" t="s">
        <v>82</v>
      </c>
      <c r="N1049">
        <v>149</v>
      </c>
      <c r="O1049">
        <v>95</v>
      </c>
      <c r="P1049">
        <v>38581228718</v>
      </c>
      <c r="Q1049" t="s">
        <v>68</v>
      </c>
      <c r="R1049" t="s">
        <v>41</v>
      </c>
    </row>
    <row r="1050" spans="1:18" hidden="1" x14ac:dyDescent="0.25">
      <c r="A1050">
        <v>1049</v>
      </c>
      <c r="B1050" t="s">
        <v>71</v>
      </c>
      <c r="C1050" t="s">
        <v>530</v>
      </c>
      <c r="D1050">
        <v>32</v>
      </c>
      <c r="E1050" t="str">
        <f t="shared" si="28"/>
        <v>Middle-Aged Adults</v>
      </c>
      <c r="F1050" t="s">
        <v>31</v>
      </c>
      <c r="G1050" s="1">
        <v>45056</v>
      </c>
      <c r="H1050" s="1">
        <v>45081</v>
      </c>
      <c r="I1050" s="2">
        <f>_xlfn.DAYS(H1050,G1050)</f>
        <v>25</v>
      </c>
      <c r="J1050" t="s">
        <v>44</v>
      </c>
      <c r="K1050">
        <v>345986</v>
      </c>
      <c r="L1050" t="s">
        <v>19</v>
      </c>
      <c r="M1050" t="s">
        <v>82</v>
      </c>
      <c r="N1050">
        <v>172</v>
      </c>
      <c r="O1050">
        <v>98</v>
      </c>
      <c r="P1050">
        <v>35179083453</v>
      </c>
      <c r="Q1050" t="s">
        <v>34</v>
      </c>
      <c r="R1050" t="s">
        <v>38</v>
      </c>
    </row>
    <row r="1051" spans="1:18" hidden="1" x14ac:dyDescent="0.25">
      <c r="A1051">
        <v>1050</v>
      </c>
      <c r="B1051" t="s">
        <v>78</v>
      </c>
      <c r="C1051" t="s">
        <v>177</v>
      </c>
      <c r="D1051">
        <v>79</v>
      </c>
      <c r="E1051" t="str">
        <f t="shared" si="28"/>
        <v>Senior Adult</v>
      </c>
      <c r="F1051" t="s">
        <v>31</v>
      </c>
      <c r="G1051" s="1">
        <v>45203</v>
      </c>
      <c r="H1051" s="1">
        <v>45268</v>
      </c>
      <c r="I1051" s="2">
        <f>_xlfn.DAYS(G1051,H1051)</f>
        <v>-65</v>
      </c>
      <c r="J1051" t="s">
        <v>25</v>
      </c>
      <c r="K1051">
        <v>450060</v>
      </c>
      <c r="L1051" t="s">
        <v>26</v>
      </c>
      <c r="M1051" t="s">
        <v>82</v>
      </c>
      <c r="N1051">
        <v>200</v>
      </c>
      <c r="O1051">
        <v>53</v>
      </c>
      <c r="P1051">
        <v>35015638609</v>
      </c>
      <c r="Q1051" t="s">
        <v>21</v>
      </c>
      <c r="R1051" t="s">
        <v>22</v>
      </c>
    </row>
    <row r="1052" spans="1:18" hidden="1" x14ac:dyDescent="0.25">
      <c r="A1052">
        <v>1051</v>
      </c>
      <c r="B1052" t="s">
        <v>69</v>
      </c>
      <c r="C1052" t="s">
        <v>365</v>
      </c>
      <c r="D1052">
        <v>98</v>
      </c>
      <c r="E1052" t="str">
        <f t="shared" si="28"/>
        <v>Senior Adult</v>
      </c>
      <c r="F1052" t="s">
        <v>31</v>
      </c>
      <c r="G1052" s="1">
        <v>44983</v>
      </c>
      <c r="H1052" s="1">
        <v>45204</v>
      </c>
      <c r="I1052" s="2">
        <f>_xlfn.DAYS(G1052,H1052)</f>
        <v>-221</v>
      </c>
      <c r="J1052" t="s">
        <v>32</v>
      </c>
      <c r="K1052">
        <v>276687</v>
      </c>
      <c r="L1052" t="s">
        <v>19</v>
      </c>
      <c r="M1052" t="s">
        <v>33</v>
      </c>
      <c r="N1052">
        <v>186</v>
      </c>
      <c r="O1052">
        <v>49</v>
      </c>
      <c r="P1052">
        <v>39695005307</v>
      </c>
      <c r="Q1052" t="s">
        <v>34</v>
      </c>
      <c r="R1052" t="s">
        <v>38</v>
      </c>
    </row>
    <row r="1053" spans="1:18" hidden="1" x14ac:dyDescent="0.25">
      <c r="A1053">
        <v>1052</v>
      </c>
      <c r="B1053" t="s">
        <v>69</v>
      </c>
      <c r="C1053" t="s">
        <v>341</v>
      </c>
      <c r="D1053">
        <v>1</v>
      </c>
      <c r="E1053" t="str">
        <f t="shared" si="28"/>
        <v>Child</v>
      </c>
      <c r="F1053" t="s">
        <v>17</v>
      </c>
      <c r="G1053" s="1">
        <v>44972</v>
      </c>
      <c r="H1053" s="1">
        <v>45095</v>
      </c>
      <c r="I1053" s="2">
        <f>_xlfn.DAYS(G1053,H1053)</f>
        <v>-123</v>
      </c>
      <c r="J1053" t="s">
        <v>44</v>
      </c>
      <c r="K1053">
        <v>338994</v>
      </c>
      <c r="L1053" t="s">
        <v>26</v>
      </c>
      <c r="M1053" t="s">
        <v>82</v>
      </c>
      <c r="N1053">
        <v>167</v>
      </c>
      <c r="O1053">
        <v>105</v>
      </c>
      <c r="P1053">
        <v>36600305687</v>
      </c>
      <c r="Q1053" t="s">
        <v>34</v>
      </c>
      <c r="R1053" t="s">
        <v>38</v>
      </c>
    </row>
    <row r="1054" spans="1:18" hidden="1" x14ac:dyDescent="0.25">
      <c r="A1054">
        <v>1053</v>
      </c>
      <c r="B1054" t="s">
        <v>23</v>
      </c>
      <c r="C1054" t="s">
        <v>195</v>
      </c>
      <c r="D1054">
        <v>78</v>
      </c>
      <c r="E1054" t="str">
        <f t="shared" si="28"/>
        <v>Senior Adult</v>
      </c>
      <c r="F1054" t="s">
        <v>31</v>
      </c>
      <c r="G1054" s="1">
        <v>45003</v>
      </c>
      <c r="H1054" s="1">
        <v>45028</v>
      </c>
      <c r="I1054" s="2">
        <f>_xlfn.DAYS(G1054,H1054)</f>
        <v>-25</v>
      </c>
      <c r="J1054" t="s">
        <v>18</v>
      </c>
      <c r="K1054">
        <v>269715</v>
      </c>
      <c r="L1054" t="s">
        <v>19</v>
      </c>
      <c r="M1054" t="s">
        <v>40</v>
      </c>
      <c r="N1054">
        <v>179</v>
      </c>
      <c r="O1054">
        <v>43</v>
      </c>
      <c r="P1054">
        <v>38856575022</v>
      </c>
      <c r="Q1054" t="s">
        <v>21</v>
      </c>
      <c r="R1054" t="s">
        <v>22</v>
      </c>
    </row>
    <row r="1055" spans="1:18" hidden="1" x14ac:dyDescent="0.25">
      <c r="A1055">
        <v>1054</v>
      </c>
      <c r="B1055" t="s">
        <v>42</v>
      </c>
      <c r="C1055" t="s">
        <v>115</v>
      </c>
      <c r="D1055">
        <v>29</v>
      </c>
      <c r="E1055" t="str">
        <f t="shared" si="28"/>
        <v>Young Adult</v>
      </c>
      <c r="F1055" t="s">
        <v>17</v>
      </c>
      <c r="G1055" s="1">
        <v>45047</v>
      </c>
      <c r="H1055" s="1">
        <v>45194</v>
      </c>
      <c r="I1055" s="2">
        <f>_xlfn.DAYS(H1055,G1055)</f>
        <v>147</v>
      </c>
      <c r="J1055" t="s">
        <v>32</v>
      </c>
      <c r="K1055">
        <v>438301</v>
      </c>
      <c r="L1055" t="s">
        <v>19</v>
      </c>
      <c r="M1055" t="s">
        <v>59</v>
      </c>
      <c r="N1055">
        <v>172</v>
      </c>
      <c r="O1055">
        <v>106</v>
      </c>
      <c r="P1055">
        <v>37722272895</v>
      </c>
      <c r="Q1055" t="s">
        <v>21</v>
      </c>
      <c r="R1055" t="s">
        <v>22</v>
      </c>
    </row>
    <row r="1056" spans="1:18" hidden="1" x14ac:dyDescent="0.25">
      <c r="A1056">
        <v>1055</v>
      </c>
      <c r="B1056" t="s">
        <v>29</v>
      </c>
      <c r="C1056" t="s">
        <v>562</v>
      </c>
      <c r="D1056">
        <v>57</v>
      </c>
      <c r="E1056" t="str">
        <f t="shared" si="28"/>
        <v>Senior Adult</v>
      </c>
      <c r="F1056" t="s">
        <v>31</v>
      </c>
      <c r="G1056" s="1">
        <v>44985</v>
      </c>
      <c r="H1056" s="1">
        <v>45087</v>
      </c>
      <c r="I1056" s="2">
        <f>_xlfn.DAYS(H1056,G1056)</f>
        <v>102</v>
      </c>
      <c r="J1056" t="s">
        <v>44</v>
      </c>
      <c r="K1056">
        <v>167201</v>
      </c>
      <c r="L1056" t="s">
        <v>26</v>
      </c>
      <c r="M1056" t="s">
        <v>59</v>
      </c>
      <c r="N1056">
        <v>200</v>
      </c>
      <c r="O1056">
        <v>42</v>
      </c>
      <c r="P1056">
        <v>38299278403</v>
      </c>
      <c r="Q1056" t="s">
        <v>48</v>
      </c>
      <c r="R1056" t="s">
        <v>28</v>
      </c>
    </row>
    <row r="1057" spans="1:18" hidden="1" x14ac:dyDescent="0.25">
      <c r="A1057">
        <v>1056</v>
      </c>
      <c r="B1057" t="s">
        <v>53</v>
      </c>
      <c r="C1057" t="s">
        <v>212</v>
      </c>
      <c r="D1057">
        <v>77</v>
      </c>
      <c r="E1057" t="str">
        <f t="shared" si="28"/>
        <v>Senior Adult</v>
      </c>
      <c r="F1057" t="s">
        <v>17</v>
      </c>
      <c r="G1057" s="1">
        <v>44973</v>
      </c>
      <c r="H1057" s="1">
        <v>45118</v>
      </c>
      <c r="I1057" s="2">
        <f>_xlfn.DAYS(H1057,G1057)</f>
        <v>145</v>
      </c>
      <c r="J1057" t="s">
        <v>32</v>
      </c>
      <c r="K1057">
        <v>160951</v>
      </c>
      <c r="L1057" t="s">
        <v>19</v>
      </c>
      <c r="M1057" t="s">
        <v>37</v>
      </c>
      <c r="N1057">
        <v>164</v>
      </c>
      <c r="O1057">
        <v>73</v>
      </c>
      <c r="P1057">
        <v>31212683455</v>
      </c>
      <c r="Q1057" t="s">
        <v>34</v>
      </c>
      <c r="R1057" t="s">
        <v>38</v>
      </c>
    </row>
    <row r="1058" spans="1:18" hidden="1" x14ac:dyDescent="0.25">
      <c r="A1058">
        <v>1057</v>
      </c>
      <c r="B1058" t="s">
        <v>15</v>
      </c>
      <c r="C1058" t="s">
        <v>561</v>
      </c>
      <c r="D1058">
        <v>58</v>
      </c>
      <c r="E1058" t="str">
        <f t="shared" si="28"/>
        <v>Senior Adult</v>
      </c>
      <c r="F1058" t="s">
        <v>17</v>
      </c>
      <c r="G1058" s="1">
        <v>45010</v>
      </c>
      <c r="H1058" s="1">
        <v>45100</v>
      </c>
      <c r="I1058" s="2">
        <f>_xlfn.DAYS(H1058,G1058)</f>
        <v>90</v>
      </c>
      <c r="J1058" t="s">
        <v>18</v>
      </c>
      <c r="K1058">
        <v>88853</v>
      </c>
      <c r="L1058" t="s">
        <v>19</v>
      </c>
      <c r="M1058" t="s">
        <v>82</v>
      </c>
      <c r="N1058">
        <v>169</v>
      </c>
      <c r="O1058">
        <v>73</v>
      </c>
      <c r="P1058">
        <v>31862489740</v>
      </c>
      <c r="Q1058" t="s">
        <v>34</v>
      </c>
      <c r="R1058" t="s">
        <v>38</v>
      </c>
    </row>
    <row r="1059" spans="1:18" x14ac:dyDescent="0.25">
      <c r="A1059">
        <v>1058</v>
      </c>
      <c r="B1059" t="s">
        <v>60</v>
      </c>
      <c r="C1059" t="s">
        <v>96</v>
      </c>
      <c r="D1059">
        <v>1</v>
      </c>
      <c r="E1059" t="str">
        <f t="shared" si="28"/>
        <v>Child</v>
      </c>
      <c r="F1059" t="s">
        <v>31</v>
      </c>
      <c r="G1059" s="1">
        <v>44953</v>
      </c>
      <c r="H1059" s="1">
        <v>44999</v>
      </c>
      <c r="I1059" s="6">
        <f>_xlfn.DAYS(G1059,H1059)</f>
        <v>-46</v>
      </c>
      <c r="J1059" t="s">
        <v>18</v>
      </c>
      <c r="K1059">
        <v>256564</v>
      </c>
      <c r="L1059" t="s">
        <v>19</v>
      </c>
      <c r="M1059" t="s">
        <v>82</v>
      </c>
      <c r="N1059">
        <v>155</v>
      </c>
      <c r="O1059">
        <v>49</v>
      </c>
      <c r="P1059">
        <v>34033759535</v>
      </c>
      <c r="Q1059" t="s">
        <v>68</v>
      </c>
      <c r="R1059" t="s">
        <v>41</v>
      </c>
    </row>
    <row r="1060" spans="1:18" hidden="1" x14ac:dyDescent="0.25">
      <c r="A1060">
        <v>1059</v>
      </c>
      <c r="B1060" t="s">
        <v>86</v>
      </c>
      <c r="C1060" t="s">
        <v>207</v>
      </c>
      <c r="D1060">
        <v>35</v>
      </c>
      <c r="E1060" t="str">
        <f t="shared" si="28"/>
        <v>Middle-Aged Adults</v>
      </c>
      <c r="F1060" t="s">
        <v>17</v>
      </c>
      <c r="G1060" s="1">
        <v>44977</v>
      </c>
      <c r="H1060" s="1">
        <v>44997</v>
      </c>
      <c r="I1060" s="2">
        <f>_xlfn.DAYS(G1060,H1060)</f>
        <v>-20</v>
      </c>
      <c r="J1060" t="s">
        <v>36</v>
      </c>
      <c r="K1060">
        <v>230656</v>
      </c>
      <c r="L1060" t="s">
        <v>19</v>
      </c>
      <c r="M1060" t="s">
        <v>45</v>
      </c>
      <c r="N1060">
        <v>146</v>
      </c>
      <c r="O1060">
        <v>120</v>
      </c>
      <c r="P1060">
        <v>38446082717</v>
      </c>
      <c r="Q1060" t="s">
        <v>52</v>
      </c>
      <c r="R1060" t="s">
        <v>28</v>
      </c>
    </row>
    <row r="1061" spans="1:18" x14ac:dyDescent="0.25">
      <c r="A1061">
        <v>1060</v>
      </c>
      <c r="B1061" t="s">
        <v>23</v>
      </c>
      <c r="C1061" t="s">
        <v>563</v>
      </c>
      <c r="D1061">
        <v>18</v>
      </c>
      <c r="E1061" t="str">
        <f t="shared" si="28"/>
        <v>Teenager</v>
      </c>
      <c r="F1061" t="s">
        <v>31</v>
      </c>
      <c r="G1061" s="1">
        <v>45051</v>
      </c>
      <c r="H1061" s="1">
        <v>45092</v>
      </c>
      <c r="I1061" s="6">
        <f t="shared" ref="I1061:I1067" si="29">_xlfn.DAYS(H1061,G1061)</f>
        <v>41</v>
      </c>
      <c r="J1061" t="s">
        <v>18</v>
      </c>
      <c r="K1061">
        <v>169901</v>
      </c>
      <c r="L1061" t="s">
        <v>19</v>
      </c>
      <c r="M1061" t="s">
        <v>33</v>
      </c>
      <c r="N1061">
        <v>142</v>
      </c>
      <c r="O1061">
        <v>111</v>
      </c>
      <c r="P1061">
        <v>35760030962</v>
      </c>
      <c r="Q1061" t="s">
        <v>68</v>
      </c>
      <c r="R1061" t="s">
        <v>41</v>
      </c>
    </row>
    <row r="1062" spans="1:18" x14ac:dyDescent="0.25">
      <c r="A1062">
        <v>1061</v>
      </c>
      <c r="B1062" t="s">
        <v>29</v>
      </c>
      <c r="C1062" t="s">
        <v>281</v>
      </c>
      <c r="D1062">
        <v>81</v>
      </c>
      <c r="E1062" t="str">
        <f t="shared" si="28"/>
        <v>Senior Adult</v>
      </c>
      <c r="F1062" t="s">
        <v>31</v>
      </c>
      <c r="G1062" s="1">
        <v>45161</v>
      </c>
      <c r="H1062" s="1">
        <v>45212</v>
      </c>
      <c r="I1062" s="6">
        <f t="shared" si="29"/>
        <v>51</v>
      </c>
      <c r="J1062" t="s">
        <v>18</v>
      </c>
      <c r="K1062">
        <v>495363</v>
      </c>
      <c r="L1062" t="s">
        <v>19</v>
      </c>
      <c r="M1062" t="s">
        <v>33</v>
      </c>
      <c r="N1062">
        <v>189</v>
      </c>
      <c r="O1062">
        <v>64</v>
      </c>
      <c r="P1062">
        <v>31440777488</v>
      </c>
      <c r="Q1062" t="s">
        <v>68</v>
      </c>
      <c r="R1062" t="s">
        <v>41</v>
      </c>
    </row>
    <row r="1063" spans="1:18" hidden="1" x14ac:dyDescent="0.25">
      <c r="A1063">
        <v>1062</v>
      </c>
      <c r="B1063" t="s">
        <v>88</v>
      </c>
      <c r="C1063" t="s">
        <v>564</v>
      </c>
      <c r="D1063">
        <v>23</v>
      </c>
      <c r="E1063" t="str">
        <f t="shared" si="28"/>
        <v>Young Adult</v>
      </c>
      <c r="F1063" t="s">
        <v>17</v>
      </c>
      <c r="G1063" s="1">
        <v>45217</v>
      </c>
      <c r="H1063" s="1">
        <v>45279</v>
      </c>
      <c r="I1063" s="2">
        <f t="shared" si="29"/>
        <v>62</v>
      </c>
      <c r="J1063" t="s">
        <v>25</v>
      </c>
      <c r="K1063">
        <v>222626</v>
      </c>
      <c r="L1063" t="s">
        <v>26</v>
      </c>
      <c r="M1063" t="s">
        <v>20</v>
      </c>
      <c r="N1063">
        <v>200</v>
      </c>
      <c r="O1063">
        <v>71</v>
      </c>
      <c r="P1063">
        <v>31925837864</v>
      </c>
      <c r="Q1063" t="s">
        <v>21</v>
      </c>
      <c r="R1063" t="s">
        <v>28</v>
      </c>
    </row>
    <row r="1064" spans="1:18" hidden="1" x14ac:dyDescent="0.25">
      <c r="A1064">
        <v>1063</v>
      </c>
      <c r="B1064" t="s">
        <v>23</v>
      </c>
      <c r="C1064" t="s">
        <v>553</v>
      </c>
      <c r="D1064">
        <v>97</v>
      </c>
      <c r="E1064" t="str">
        <f t="shared" si="28"/>
        <v>Senior Adult</v>
      </c>
      <c r="F1064" t="s">
        <v>31</v>
      </c>
      <c r="G1064" s="1">
        <v>44980</v>
      </c>
      <c r="H1064" s="1">
        <v>45258</v>
      </c>
      <c r="I1064" s="2">
        <f t="shared" si="29"/>
        <v>278</v>
      </c>
      <c r="J1064" t="s">
        <v>32</v>
      </c>
      <c r="K1064">
        <v>32209</v>
      </c>
      <c r="L1064" t="s">
        <v>26</v>
      </c>
      <c r="M1064" t="s">
        <v>82</v>
      </c>
      <c r="N1064">
        <v>182</v>
      </c>
      <c r="O1064">
        <v>73</v>
      </c>
      <c r="P1064">
        <v>32099953195</v>
      </c>
      <c r="Q1064" t="s">
        <v>34</v>
      </c>
      <c r="R1064" t="s">
        <v>38</v>
      </c>
    </row>
    <row r="1065" spans="1:18" hidden="1" x14ac:dyDescent="0.25">
      <c r="A1065">
        <v>1064</v>
      </c>
      <c r="B1065" t="s">
        <v>78</v>
      </c>
      <c r="C1065" t="s">
        <v>447</v>
      </c>
      <c r="D1065">
        <v>34</v>
      </c>
      <c r="E1065" t="str">
        <f t="shared" si="28"/>
        <v>Middle-Aged Adults</v>
      </c>
      <c r="F1065" t="s">
        <v>17</v>
      </c>
      <c r="G1065" s="1">
        <v>45000</v>
      </c>
      <c r="H1065" s="1">
        <v>45156</v>
      </c>
      <c r="I1065" s="2">
        <f t="shared" si="29"/>
        <v>156</v>
      </c>
      <c r="J1065" t="s">
        <v>36</v>
      </c>
      <c r="K1065">
        <v>299454</v>
      </c>
      <c r="L1065" t="s">
        <v>19</v>
      </c>
      <c r="M1065" t="s">
        <v>59</v>
      </c>
      <c r="N1065">
        <v>165</v>
      </c>
      <c r="O1065">
        <v>44</v>
      </c>
      <c r="P1065">
        <v>36746307644</v>
      </c>
      <c r="Q1065" t="s">
        <v>21</v>
      </c>
      <c r="R1065" t="s">
        <v>22</v>
      </c>
    </row>
    <row r="1066" spans="1:18" x14ac:dyDescent="0.25">
      <c r="A1066">
        <v>1065</v>
      </c>
      <c r="B1066" t="s">
        <v>42</v>
      </c>
      <c r="C1066" t="s">
        <v>319</v>
      </c>
      <c r="D1066">
        <v>19</v>
      </c>
      <c r="E1066" t="str">
        <f t="shared" si="28"/>
        <v>Young Adult</v>
      </c>
      <c r="F1066" t="s">
        <v>31</v>
      </c>
      <c r="G1066" s="1">
        <v>44928</v>
      </c>
      <c r="H1066" s="1">
        <v>45249</v>
      </c>
      <c r="I1066" s="6">
        <f t="shared" si="29"/>
        <v>321</v>
      </c>
      <c r="J1066" t="s">
        <v>44</v>
      </c>
      <c r="K1066">
        <v>128522</v>
      </c>
      <c r="L1066" t="s">
        <v>26</v>
      </c>
      <c r="M1066" t="s">
        <v>20</v>
      </c>
      <c r="N1066">
        <v>190</v>
      </c>
      <c r="O1066">
        <v>100</v>
      </c>
      <c r="P1066">
        <v>38784986013</v>
      </c>
      <c r="Q1066" t="s">
        <v>68</v>
      </c>
      <c r="R1066" t="s">
        <v>41</v>
      </c>
    </row>
    <row r="1067" spans="1:18" hidden="1" x14ac:dyDescent="0.25">
      <c r="A1067">
        <v>1066</v>
      </c>
      <c r="B1067" t="s">
        <v>50</v>
      </c>
      <c r="C1067" t="s">
        <v>438</v>
      </c>
      <c r="D1067">
        <v>89</v>
      </c>
      <c r="E1067" t="str">
        <f t="shared" si="28"/>
        <v>Senior Adult</v>
      </c>
      <c r="F1067" t="s">
        <v>17</v>
      </c>
      <c r="G1067" s="1">
        <v>45033</v>
      </c>
      <c r="H1067" s="1">
        <v>45074</v>
      </c>
      <c r="I1067" s="2">
        <f t="shared" si="29"/>
        <v>41</v>
      </c>
      <c r="J1067" t="s">
        <v>47</v>
      </c>
      <c r="K1067">
        <v>218536</v>
      </c>
      <c r="L1067" t="s">
        <v>19</v>
      </c>
      <c r="M1067" t="s">
        <v>62</v>
      </c>
      <c r="N1067">
        <v>191</v>
      </c>
      <c r="O1067">
        <v>61</v>
      </c>
      <c r="P1067">
        <v>34090169137</v>
      </c>
      <c r="Q1067" t="s">
        <v>21</v>
      </c>
      <c r="R1067" t="s">
        <v>22</v>
      </c>
    </row>
    <row r="1068" spans="1:18" hidden="1" x14ac:dyDescent="0.25">
      <c r="A1068">
        <v>1067</v>
      </c>
      <c r="B1068" t="s">
        <v>78</v>
      </c>
      <c r="C1068" t="s">
        <v>138</v>
      </c>
      <c r="D1068">
        <v>37</v>
      </c>
      <c r="E1068" t="str">
        <f t="shared" si="28"/>
        <v>Middle-Aged Adults</v>
      </c>
      <c r="F1068" t="s">
        <v>31</v>
      </c>
      <c r="G1068" s="1">
        <v>45174</v>
      </c>
      <c r="H1068" s="1">
        <v>45186</v>
      </c>
      <c r="I1068" s="2">
        <f>_xlfn.DAYS(G1068,H1068)</f>
        <v>-12</v>
      </c>
      <c r="J1068" t="s">
        <v>18</v>
      </c>
      <c r="K1068">
        <v>161960</v>
      </c>
      <c r="L1068" t="s">
        <v>26</v>
      </c>
      <c r="M1068" t="s">
        <v>45</v>
      </c>
      <c r="N1068">
        <v>190</v>
      </c>
      <c r="O1068">
        <v>76</v>
      </c>
      <c r="P1068">
        <v>34590021267</v>
      </c>
      <c r="Q1068" t="s">
        <v>21</v>
      </c>
      <c r="R1068" t="s">
        <v>22</v>
      </c>
    </row>
    <row r="1069" spans="1:18" hidden="1" x14ac:dyDescent="0.25">
      <c r="A1069">
        <v>1068</v>
      </c>
      <c r="B1069" t="s">
        <v>42</v>
      </c>
      <c r="C1069" t="s">
        <v>200</v>
      </c>
      <c r="D1069">
        <v>21</v>
      </c>
      <c r="E1069" t="str">
        <f t="shared" si="28"/>
        <v>Young Adult</v>
      </c>
      <c r="F1069" t="s">
        <v>17</v>
      </c>
      <c r="G1069" s="1">
        <v>44979</v>
      </c>
      <c r="H1069" s="1">
        <v>45011</v>
      </c>
      <c r="I1069" s="2">
        <f>_xlfn.DAYS(G1069,H1069)</f>
        <v>-32</v>
      </c>
      <c r="J1069" t="s">
        <v>36</v>
      </c>
      <c r="K1069">
        <v>160184</v>
      </c>
      <c r="L1069" t="s">
        <v>26</v>
      </c>
      <c r="M1069" t="s">
        <v>62</v>
      </c>
      <c r="N1069">
        <v>181</v>
      </c>
      <c r="O1069">
        <v>94</v>
      </c>
      <c r="P1069">
        <v>37534963291</v>
      </c>
      <c r="Q1069" t="s">
        <v>34</v>
      </c>
      <c r="R1069" t="s">
        <v>28</v>
      </c>
    </row>
    <row r="1070" spans="1:18" x14ac:dyDescent="0.25">
      <c r="A1070">
        <v>1069</v>
      </c>
      <c r="B1070" t="s">
        <v>64</v>
      </c>
      <c r="C1070" t="s">
        <v>54</v>
      </c>
      <c r="D1070">
        <v>91</v>
      </c>
      <c r="E1070" t="str">
        <f t="shared" si="28"/>
        <v>Senior Adult</v>
      </c>
      <c r="F1070" t="s">
        <v>31</v>
      </c>
      <c r="G1070" s="1">
        <v>45083</v>
      </c>
      <c r="H1070" s="1">
        <v>45146</v>
      </c>
      <c r="I1070" s="6">
        <f>_xlfn.DAYS(G1070,H1070)</f>
        <v>-63</v>
      </c>
      <c r="J1070" t="s">
        <v>25</v>
      </c>
      <c r="K1070">
        <v>133916</v>
      </c>
      <c r="L1070" t="s">
        <v>19</v>
      </c>
      <c r="M1070" t="s">
        <v>40</v>
      </c>
      <c r="N1070">
        <v>157</v>
      </c>
      <c r="O1070">
        <v>71</v>
      </c>
      <c r="P1070">
        <v>37449647099</v>
      </c>
      <c r="Q1070" t="s">
        <v>68</v>
      </c>
      <c r="R1070" t="s">
        <v>41</v>
      </c>
    </row>
    <row r="1071" spans="1:18" hidden="1" x14ac:dyDescent="0.25">
      <c r="A1071">
        <v>1070</v>
      </c>
      <c r="B1071" t="s">
        <v>42</v>
      </c>
      <c r="C1071" t="s">
        <v>310</v>
      </c>
      <c r="D1071">
        <v>3</v>
      </c>
      <c r="E1071" t="str">
        <f t="shared" si="28"/>
        <v>Child</v>
      </c>
      <c r="F1071" t="s">
        <v>31</v>
      </c>
      <c r="G1071" s="1">
        <v>45176</v>
      </c>
      <c r="H1071" s="1">
        <v>45287</v>
      </c>
      <c r="I1071" s="2">
        <f>_xlfn.DAYS(G1071,H1071)</f>
        <v>-111</v>
      </c>
      <c r="J1071" t="s">
        <v>47</v>
      </c>
      <c r="K1071">
        <v>142488</v>
      </c>
      <c r="L1071" t="s">
        <v>26</v>
      </c>
      <c r="M1071" t="s">
        <v>59</v>
      </c>
      <c r="N1071">
        <v>198</v>
      </c>
      <c r="O1071">
        <v>61</v>
      </c>
      <c r="P1071">
        <v>39886339093</v>
      </c>
      <c r="Q1071" t="s">
        <v>21</v>
      </c>
      <c r="R1071" t="s">
        <v>22</v>
      </c>
    </row>
    <row r="1072" spans="1:18" hidden="1" x14ac:dyDescent="0.25">
      <c r="A1072">
        <v>1071</v>
      </c>
      <c r="B1072" t="s">
        <v>86</v>
      </c>
      <c r="C1072" t="s">
        <v>543</v>
      </c>
      <c r="D1072">
        <v>12</v>
      </c>
      <c r="E1072" t="str">
        <f t="shared" si="28"/>
        <v>Child</v>
      </c>
      <c r="F1072" t="s">
        <v>31</v>
      </c>
      <c r="G1072" s="1">
        <v>45024</v>
      </c>
      <c r="H1072" s="1">
        <v>45160</v>
      </c>
      <c r="I1072" s="2">
        <f>_xlfn.DAYS(G1072,H1072)</f>
        <v>-136</v>
      </c>
      <c r="J1072" t="s">
        <v>18</v>
      </c>
      <c r="K1072">
        <v>499226</v>
      </c>
      <c r="L1072" t="s">
        <v>26</v>
      </c>
      <c r="M1072" t="s">
        <v>37</v>
      </c>
      <c r="N1072">
        <v>191</v>
      </c>
      <c r="O1072">
        <v>56</v>
      </c>
      <c r="P1072">
        <v>32891319082</v>
      </c>
      <c r="Q1072" t="s">
        <v>34</v>
      </c>
      <c r="R1072" t="s">
        <v>38</v>
      </c>
    </row>
    <row r="1073" spans="1:18" x14ac:dyDescent="0.25">
      <c r="A1073">
        <v>1072</v>
      </c>
      <c r="B1073" t="s">
        <v>23</v>
      </c>
      <c r="C1073" t="s">
        <v>203</v>
      </c>
      <c r="D1073">
        <v>58</v>
      </c>
      <c r="E1073" t="str">
        <f t="shared" si="28"/>
        <v>Senior Adult</v>
      </c>
      <c r="F1073" t="s">
        <v>31</v>
      </c>
      <c r="G1073" s="1">
        <v>45108</v>
      </c>
      <c r="H1073" s="1">
        <v>45113</v>
      </c>
      <c r="I1073" s="6">
        <f>_xlfn.DAYS(H1073,G1073)</f>
        <v>5</v>
      </c>
      <c r="J1073" t="s">
        <v>44</v>
      </c>
      <c r="K1073">
        <v>376591</v>
      </c>
      <c r="L1073" t="s">
        <v>26</v>
      </c>
      <c r="M1073" t="s">
        <v>37</v>
      </c>
      <c r="N1073">
        <v>156</v>
      </c>
      <c r="O1073">
        <v>46</v>
      </c>
      <c r="P1073">
        <v>36049202451</v>
      </c>
      <c r="Q1073" t="s">
        <v>68</v>
      </c>
      <c r="R1073" t="s">
        <v>41</v>
      </c>
    </row>
    <row r="1074" spans="1:18" x14ac:dyDescent="0.25">
      <c r="A1074">
        <v>1073</v>
      </c>
      <c r="B1074" t="s">
        <v>42</v>
      </c>
      <c r="C1074" t="s">
        <v>477</v>
      </c>
      <c r="D1074">
        <v>3</v>
      </c>
      <c r="E1074" t="str">
        <f t="shared" si="28"/>
        <v>Child</v>
      </c>
      <c r="F1074" t="s">
        <v>31</v>
      </c>
      <c r="G1074" s="1">
        <v>45044</v>
      </c>
      <c r="H1074" s="1">
        <v>45055</v>
      </c>
      <c r="I1074" s="6">
        <f>_xlfn.DAYS(H1074,G1074)</f>
        <v>11</v>
      </c>
      <c r="J1074" t="s">
        <v>32</v>
      </c>
      <c r="K1074">
        <v>283133</v>
      </c>
      <c r="L1074" t="s">
        <v>19</v>
      </c>
      <c r="M1074" t="s">
        <v>59</v>
      </c>
      <c r="N1074">
        <v>173</v>
      </c>
      <c r="O1074">
        <v>69</v>
      </c>
      <c r="P1074">
        <v>31249707378</v>
      </c>
      <c r="Q1074" t="s">
        <v>68</v>
      </c>
      <c r="R1074" t="s">
        <v>41</v>
      </c>
    </row>
    <row r="1075" spans="1:18" x14ac:dyDescent="0.25">
      <c r="A1075">
        <v>1074</v>
      </c>
      <c r="B1075" t="s">
        <v>55</v>
      </c>
      <c r="C1075" t="s">
        <v>534</v>
      </c>
      <c r="D1075">
        <v>34</v>
      </c>
      <c r="E1075" t="str">
        <f t="shared" si="28"/>
        <v>Middle-Aged Adults</v>
      </c>
      <c r="F1075" t="s">
        <v>17</v>
      </c>
      <c r="G1075" s="1">
        <v>44929</v>
      </c>
      <c r="H1075" s="1">
        <v>44996</v>
      </c>
      <c r="I1075" s="6">
        <f>_xlfn.DAYS(H1075,G1075)</f>
        <v>67</v>
      </c>
      <c r="J1075" t="s">
        <v>18</v>
      </c>
      <c r="K1075">
        <v>70584</v>
      </c>
      <c r="L1075" t="s">
        <v>26</v>
      </c>
      <c r="M1075" t="s">
        <v>62</v>
      </c>
      <c r="N1075">
        <v>193</v>
      </c>
      <c r="O1075">
        <v>69</v>
      </c>
      <c r="P1075">
        <v>34505471858</v>
      </c>
      <c r="Q1075" t="s">
        <v>68</v>
      </c>
      <c r="R1075" t="s">
        <v>41</v>
      </c>
    </row>
    <row r="1076" spans="1:18" x14ac:dyDescent="0.25">
      <c r="A1076">
        <v>1075</v>
      </c>
      <c r="B1076" t="s">
        <v>53</v>
      </c>
      <c r="C1076" t="s">
        <v>515</v>
      </c>
      <c r="D1076">
        <v>20</v>
      </c>
      <c r="E1076" t="str">
        <f t="shared" si="28"/>
        <v>Young Adult</v>
      </c>
      <c r="F1076" t="s">
        <v>17</v>
      </c>
      <c r="G1076" s="1">
        <v>44980</v>
      </c>
      <c r="H1076" s="1">
        <v>45027</v>
      </c>
      <c r="I1076" s="6">
        <f>_xlfn.DAYS(H1076,G1076)</f>
        <v>47</v>
      </c>
      <c r="J1076" t="s">
        <v>25</v>
      </c>
      <c r="K1076">
        <v>77565</v>
      </c>
      <c r="L1076" t="s">
        <v>26</v>
      </c>
      <c r="M1076" t="s">
        <v>37</v>
      </c>
      <c r="N1076">
        <v>183</v>
      </c>
      <c r="O1076">
        <v>103</v>
      </c>
      <c r="P1076">
        <v>31194405336</v>
      </c>
      <c r="Q1076" t="s">
        <v>68</v>
      </c>
      <c r="R1076" t="s">
        <v>41</v>
      </c>
    </row>
    <row r="1077" spans="1:18" hidden="1" x14ac:dyDescent="0.25">
      <c r="A1077">
        <v>1076</v>
      </c>
      <c r="B1077" t="s">
        <v>42</v>
      </c>
      <c r="C1077" t="s">
        <v>269</v>
      </c>
      <c r="D1077">
        <v>71</v>
      </c>
      <c r="E1077" t="str">
        <f t="shared" si="28"/>
        <v>Senior Adult</v>
      </c>
      <c r="F1077" t="s">
        <v>31</v>
      </c>
      <c r="G1077" s="1">
        <v>45056</v>
      </c>
      <c r="H1077" s="1">
        <v>45079</v>
      </c>
      <c r="I1077" s="2">
        <f>_xlfn.DAYS(H1077,G1077)</f>
        <v>23</v>
      </c>
      <c r="J1077" t="s">
        <v>18</v>
      </c>
      <c r="K1077">
        <v>428877</v>
      </c>
      <c r="L1077" t="s">
        <v>26</v>
      </c>
      <c r="M1077" t="s">
        <v>33</v>
      </c>
      <c r="N1077">
        <v>173</v>
      </c>
      <c r="O1077">
        <v>43</v>
      </c>
      <c r="P1077">
        <v>31771772560</v>
      </c>
      <c r="Q1077" t="s">
        <v>34</v>
      </c>
      <c r="R1077" t="s">
        <v>38</v>
      </c>
    </row>
    <row r="1078" spans="1:18" hidden="1" x14ac:dyDescent="0.25">
      <c r="A1078">
        <v>1077</v>
      </c>
      <c r="B1078" t="s">
        <v>50</v>
      </c>
      <c r="C1078" t="s">
        <v>565</v>
      </c>
      <c r="D1078">
        <v>37</v>
      </c>
      <c r="E1078" t="str">
        <f t="shared" si="28"/>
        <v>Middle-Aged Adults</v>
      </c>
      <c r="F1078" t="s">
        <v>17</v>
      </c>
      <c r="G1078" s="1">
        <v>44972</v>
      </c>
      <c r="H1078" s="1">
        <v>44979</v>
      </c>
      <c r="I1078" s="2">
        <f>_xlfn.DAYS(G1078,H1078)</f>
        <v>-7</v>
      </c>
      <c r="J1078" t="s">
        <v>32</v>
      </c>
      <c r="K1078">
        <v>43090</v>
      </c>
      <c r="L1078" t="s">
        <v>26</v>
      </c>
      <c r="M1078" t="s">
        <v>37</v>
      </c>
      <c r="N1078">
        <v>169</v>
      </c>
      <c r="O1078">
        <v>64</v>
      </c>
      <c r="P1078">
        <v>37082292765</v>
      </c>
      <c r="Q1078" t="s">
        <v>34</v>
      </c>
      <c r="R1078" t="s">
        <v>38</v>
      </c>
    </row>
    <row r="1079" spans="1:18" x14ac:dyDescent="0.25">
      <c r="A1079">
        <v>1078</v>
      </c>
      <c r="B1079" t="s">
        <v>71</v>
      </c>
      <c r="C1079" t="s">
        <v>481</v>
      </c>
      <c r="D1079">
        <v>11</v>
      </c>
      <c r="E1079" t="str">
        <f t="shared" si="28"/>
        <v>Child</v>
      </c>
      <c r="F1079" t="s">
        <v>17</v>
      </c>
      <c r="G1079" s="1">
        <v>45154</v>
      </c>
      <c r="H1079" s="1">
        <v>45232</v>
      </c>
      <c r="I1079" s="6">
        <f>_xlfn.DAYS(H1079,G1079)</f>
        <v>78</v>
      </c>
      <c r="J1079" t="s">
        <v>44</v>
      </c>
      <c r="K1079">
        <v>485176</v>
      </c>
      <c r="L1079" t="s">
        <v>19</v>
      </c>
      <c r="M1079" t="s">
        <v>20</v>
      </c>
      <c r="N1079">
        <v>194</v>
      </c>
      <c r="O1079">
        <v>43</v>
      </c>
      <c r="P1079">
        <v>36771548597</v>
      </c>
      <c r="Q1079" t="s">
        <v>68</v>
      </c>
      <c r="R1079" t="s">
        <v>41</v>
      </c>
    </row>
    <row r="1080" spans="1:18" x14ac:dyDescent="0.25">
      <c r="A1080">
        <v>1079</v>
      </c>
      <c r="B1080" t="s">
        <v>78</v>
      </c>
      <c r="C1080" t="s">
        <v>145</v>
      </c>
      <c r="D1080">
        <v>79</v>
      </c>
      <c r="E1080" t="str">
        <f t="shared" si="28"/>
        <v>Senior Adult</v>
      </c>
      <c r="F1080" t="s">
        <v>17</v>
      </c>
      <c r="G1080" s="1">
        <v>44977</v>
      </c>
      <c r="H1080" s="1">
        <v>45068</v>
      </c>
      <c r="I1080" s="6">
        <f>_xlfn.DAYS(G1080,H1080)</f>
        <v>-91</v>
      </c>
      <c r="J1080" t="s">
        <v>36</v>
      </c>
      <c r="K1080">
        <v>300019</v>
      </c>
      <c r="L1080" t="s">
        <v>26</v>
      </c>
      <c r="M1080" t="s">
        <v>59</v>
      </c>
      <c r="N1080">
        <v>198</v>
      </c>
      <c r="O1080">
        <v>60</v>
      </c>
      <c r="P1080">
        <v>36936528305</v>
      </c>
      <c r="Q1080" t="s">
        <v>68</v>
      </c>
      <c r="R1080" t="s">
        <v>41</v>
      </c>
    </row>
    <row r="1081" spans="1:18" hidden="1" x14ac:dyDescent="0.25">
      <c r="A1081">
        <v>1080</v>
      </c>
      <c r="B1081" t="s">
        <v>53</v>
      </c>
      <c r="C1081" t="s">
        <v>106</v>
      </c>
      <c r="D1081">
        <v>1</v>
      </c>
      <c r="E1081" t="str">
        <f t="shared" si="28"/>
        <v>Child</v>
      </c>
      <c r="F1081" t="s">
        <v>17</v>
      </c>
      <c r="G1081" s="1">
        <v>44937</v>
      </c>
      <c r="H1081" s="1">
        <v>45195</v>
      </c>
      <c r="I1081" s="2">
        <f>_xlfn.DAYS(G1081,H1081)</f>
        <v>-258</v>
      </c>
      <c r="J1081" t="s">
        <v>18</v>
      </c>
      <c r="K1081">
        <v>268702</v>
      </c>
      <c r="L1081" t="s">
        <v>26</v>
      </c>
      <c r="M1081" t="s">
        <v>20</v>
      </c>
      <c r="N1081">
        <v>147</v>
      </c>
      <c r="O1081">
        <v>40</v>
      </c>
      <c r="P1081">
        <v>39293154975</v>
      </c>
      <c r="Q1081" t="s">
        <v>34</v>
      </c>
      <c r="R1081" t="s">
        <v>38</v>
      </c>
    </row>
    <row r="1082" spans="1:18" x14ac:dyDescent="0.25">
      <c r="A1082">
        <v>1081</v>
      </c>
      <c r="B1082" t="s">
        <v>23</v>
      </c>
      <c r="C1082" t="s">
        <v>391</v>
      </c>
      <c r="D1082">
        <v>58</v>
      </c>
      <c r="E1082" t="str">
        <f t="shared" si="28"/>
        <v>Senior Adult</v>
      </c>
      <c r="F1082" t="s">
        <v>17</v>
      </c>
      <c r="G1082" s="1">
        <v>45147</v>
      </c>
      <c r="H1082" s="1">
        <v>45152</v>
      </c>
      <c r="I1082" s="6">
        <f>_xlfn.DAYS(H1082,G1082)</f>
        <v>5</v>
      </c>
      <c r="J1082" t="s">
        <v>47</v>
      </c>
      <c r="K1082">
        <v>484873</v>
      </c>
      <c r="L1082" t="s">
        <v>19</v>
      </c>
      <c r="M1082" t="s">
        <v>45</v>
      </c>
      <c r="N1082">
        <v>187</v>
      </c>
      <c r="O1082">
        <v>77</v>
      </c>
      <c r="P1082">
        <v>33782221714</v>
      </c>
      <c r="Q1082" t="s">
        <v>68</v>
      </c>
      <c r="R1082" t="s">
        <v>41</v>
      </c>
    </row>
    <row r="1083" spans="1:18" hidden="1" x14ac:dyDescent="0.25">
      <c r="A1083">
        <v>1082</v>
      </c>
      <c r="B1083" t="s">
        <v>42</v>
      </c>
      <c r="C1083" t="s">
        <v>506</v>
      </c>
      <c r="D1083">
        <v>87</v>
      </c>
      <c r="E1083" t="str">
        <f t="shared" si="28"/>
        <v>Senior Adult</v>
      </c>
      <c r="F1083" t="s">
        <v>31</v>
      </c>
      <c r="G1083" s="1">
        <v>44996</v>
      </c>
      <c r="H1083" s="1">
        <v>45124</v>
      </c>
      <c r="I1083" s="2">
        <f>_xlfn.DAYS(G1083,H1083)</f>
        <v>-128</v>
      </c>
      <c r="J1083" t="s">
        <v>36</v>
      </c>
      <c r="K1083">
        <v>462786</v>
      </c>
      <c r="L1083" t="s">
        <v>19</v>
      </c>
      <c r="M1083" t="s">
        <v>40</v>
      </c>
      <c r="N1083">
        <v>161</v>
      </c>
      <c r="O1083">
        <v>45</v>
      </c>
      <c r="P1083">
        <v>36272859916</v>
      </c>
      <c r="Q1083" t="s">
        <v>21</v>
      </c>
      <c r="R1083" t="s">
        <v>22</v>
      </c>
    </row>
    <row r="1084" spans="1:18" hidden="1" x14ac:dyDescent="0.25">
      <c r="A1084">
        <v>1083</v>
      </c>
      <c r="B1084" t="s">
        <v>64</v>
      </c>
      <c r="C1084" t="s">
        <v>251</v>
      </c>
      <c r="D1084">
        <v>78</v>
      </c>
      <c r="E1084" t="str">
        <f t="shared" si="28"/>
        <v>Senior Adult</v>
      </c>
      <c r="F1084" t="s">
        <v>17</v>
      </c>
      <c r="G1084" s="1">
        <v>45152</v>
      </c>
      <c r="H1084" s="1">
        <v>45203</v>
      </c>
      <c r="I1084" s="2">
        <f>_xlfn.DAYS(H1084,G1084)</f>
        <v>51</v>
      </c>
      <c r="J1084" t="s">
        <v>18</v>
      </c>
      <c r="K1084">
        <v>492580</v>
      </c>
      <c r="L1084" t="s">
        <v>19</v>
      </c>
      <c r="M1084" t="s">
        <v>62</v>
      </c>
      <c r="N1084">
        <v>145</v>
      </c>
      <c r="O1084">
        <v>78</v>
      </c>
      <c r="P1084">
        <v>38679161795</v>
      </c>
      <c r="Q1084" t="s">
        <v>34</v>
      </c>
      <c r="R1084" t="s">
        <v>38</v>
      </c>
    </row>
    <row r="1085" spans="1:18" hidden="1" x14ac:dyDescent="0.25">
      <c r="A1085">
        <v>1084</v>
      </c>
      <c r="B1085" t="s">
        <v>15</v>
      </c>
      <c r="C1085" t="s">
        <v>266</v>
      </c>
      <c r="D1085">
        <v>61</v>
      </c>
      <c r="E1085" t="str">
        <f t="shared" si="28"/>
        <v>Senior Adult</v>
      </c>
      <c r="F1085" t="s">
        <v>17</v>
      </c>
      <c r="G1085" s="1">
        <v>45051</v>
      </c>
      <c r="H1085" s="1">
        <v>45150</v>
      </c>
      <c r="I1085" s="2">
        <f>_xlfn.DAYS(G1085,H1085)</f>
        <v>-99</v>
      </c>
      <c r="J1085" t="s">
        <v>47</v>
      </c>
      <c r="K1085">
        <v>479315</v>
      </c>
      <c r="L1085" t="s">
        <v>19</v>
      </c>
      <c r="M1085" t="s">
        <v>20</v>
      </c>
      <c r="N1085">
        <v>174</v>
      </c>
      <c r="O1085">
        <v>40</v>
      </c>
      <c r="P1085">
        <v>31955229773</v>
      </c>
      <c r="Q1085" t="s">
        <v>34</v>
      </c>
      <c r="R1085" t="s">
        <v>38</v>
      </c>
    </row>
    <row r="1086" spans="1:18" hidden="1" x14ac:dyDescent="0.25">
      <c r="A1086">
        <v>1085</v>
      </c>
      <c r="B1086" t="s">
        <v>23</v>
      </c>
      <c r="C1086" t="s">
        <v>356</v>
      </c>
      <c r="D1086">
        <v>84</v>
      </c>
      <c r="E1086" t="str">
        <f t="shared" si="28"/>
        <v>Senior Adult</v>
      </c>
      <c r="F1086" t="s">
        <v>17</v>
      </c>
      <c r="G1086" s="1">
        <v>45188</v>
      </c>
      <c r="H1086" s="1">
        <v>45195</v>
      </c>
      <c r="I1086" s="2">
        <f>_xlfn.DAYS(G1086,H1086)</f>
        <v>-7</v>
      </c>
      <c r="J1086" t="s">
        <v>36</v>
      </c>
      <c r="K1086">
        <v>71532</v>
      </c>
      <c r="L1086" t="s">
        <v>19</v>
      </c>
      <c r="M1086" t="s">
        <v>82</v>
      </c>
      <c r="N1086">
        <v>195</v>
      </c>
      <c r="O1086">
        <v>51</v>
      </c>
      <c r="P1086">
        <v>32814958861</v>
      </c>
      <c r="Q1086" t="s">
        <v>34</v>
      </c>
      <c r="R1086" t="s">
        <v>38</v>
      </c>
    </row>
    <row r="1087" spans="1:18" x14ac:dyDescent="0.25">
      <c r="A1087">
        <v>1086</v>
      </c>
      <c r="B1087" t="s">
        <v>86</v>
      </c>
      <c r="C1087" t="s">
        <v>566</v>
      </c>
      <c r="D1087">
        <v>51</v>
      </c>
      <c r="E1087" t="str">
        <f t="shared" si="28"/>
        <v>Senior Adult</v>
      </c>
      <c r="F1087" t="s">
        <v>17</v>
      </c>
      <c r="G1087" s="1">
        <v>44976</v>
      </c>
      <c r="H1087" s="1">
        <v>45178</v>
      </c>
      <c r="I1087" s="6">
        <f>_xlfn.DAYS(G1087,H1087)</f>
        <v>-202</v>
      </c>
      <c r="J1087" t="s">
        <v>25</v>
      </c>
      <c r="K1087">
        <v>87993</v>
      </c>
      <c r="L1087" t="s">
        <v>19</v>
      </c>
      <c r="M1087" t="s">
        <v>59</v>
      </c>
      <c r="N1087">
        <v>172</v>
      </c>
      <c r="O1087">
        <v>96</v>
      </c>
      <c r="P1087">
        <v>33585090318</v>
      </c>
      <c r="Q1087" t="s">
        <v>68</v>
      </c>
      <c r="R1087" t="s">
        <v>41</v>
      </c>
    </row>
    <row r="1088" spans="1:18" x14ac:dyDescent="0.25">
      <c r="A1088">
        <v>1087</v>
      </c>
      <c r="B1088" t="s">
        <v>88</v>
      </c>
      <c r="C1088" t="s">
        <v>417</v>
      </c>
      <c r="D1088">
        <v>30</v>
      </c>
      <c r="E1088" t="str">
        <f t="shared" si="28"/>
        <v>Young Adult</v>
      </c>
      <c r="F1088" t="s">
        <v>17</v>
      </c>
      <c r="G1088" s="1">
        <v>44982</v>
      </c>
      <c r="H1088" s="1">
        <v>45072</v>
      </c>
      <c r="I1088" s="6">
        <f>_xlfn.DAYS(H1088,G1088)</f>
        <v>90</v>
      </c>
      <c r="J1088" t="s">
        <v>36</v>
      </c>
      <c r="K1088">
        <v>374003</v>
      </c>
      <c r="L1088" t="s">
        <v>19</v>
      </c>
      <c r="M1088" t="s">
        <v>45</v>
      </c>
      <c r="N1088">
        <v>160</v>
      </c>
      <c r="O1088">
        <v>57</v>
      </c>
      <c r="P1088">
        <v>37860839723</v>
      </c>
      <c r="Q1088" t="s">
        <v>68</v>
      </c>
      <c r="R1088" t="s">
        <v>41</v>
      </c>
    </row>
    <row r="1089" spans="1:18" hidden="1" x14ac:dyDescent="0.25">
      <c r="A1089">
        <v>1088</v>
      </c>
      <c r="B1089" t="s">
        <v>55</v>
      </c>
      <c r="C1089" t="s">
        <v>520</v>
      </c>
      <c r="D1089">
        <v>62</v>
      </c>
      <c r="E1089" t="str">
        <f t="shared" si="28"/>
        <v>Senior Adult</v>
      </c>
      <c r="F1089" t="s">
        <v>17</v>
      </c>
      <c r="G1089" s="1">
        <v>45117</v>
      </c>
      <c r="H1089" s="1">
        <v>45126</v>
      </c>
      <c r="I1089" s="2">
        <f>_xlfn.DAYS(H1089,G1089)</f>
        <v>9</v>
      </c>
      <c r="J1089" t="s">
        <v>47</v>
      </c>
      <c r="K1089">
        <v>79435</v>
      </c>
      <c r="L1089" t="s">
        <v>26</v>
      </c>
      <c r="M1089" t="s">
        <v>82</v>
      </c>
      <c r="N1089">
        <v>199</v>
      </c>
      <c r="O1089">
        <v>101</v>
      </c>
      <c r="P1089">
        <v>37036011235</v>
      </c>
      <c r="Q1089" t="s">
        <v>27</v>
      </c>
      <c r="R1089" t="s">
        <v>28</v>
      </c>
    </row>
    <row r="1090" spans="1:18" hidden="1" x14ac:dyDescent="0.25">
      <c r="A1090">
        <v>1089</v>
      </c>
      <c r="B1090" t="s">
        <v>15</v>
      </c>
      <c r="C1090" t="s">
        <v>426</v>
      </c>
      <c r="D1090">
        <v>74</v>
      </c>
      <c r="E1090" t="str">
        <f t="shared" ref="E1090:E1153" si="30">IF(D1090&lt;=12,"Child",IF(D1090&lt;=18,"Teenager",IF(D1090&lt;=30,"Young Adult",IF(D1090&lt;=45,"Middle-Aged Adults",IF(D1090&gt;45,"Senior Adult")))))</f>
        <v>Senior Adult</v>
      </c>
      <c r="F1090" t="s">
        <v>31</v>
      </c>
      <c r="G1090" s="1">
        <v>45097</v>
      </c>
      <c r="H1090" s="1">
        <v>45151</v>
      </c>
      <c r="I1090" s="2">
        <f>_xlfn.DAYS(G1090,H1090)</f>
        <v>-54</v>
      </c>
      <c r="J1090" t="s">
        <v>18</v>
      </c>
      <c r="K1090">
        <v>134353</v>
      </c>
      <c r="L1090" t="s">
        <v>26</v>
      </c>
      <c r="M1090" t="s">
        <v>45</v>
      </c>
      <c r="N1090">
        <v>195</v>
      </c>
      <c r="O1090">
        <v>89</v>
      </c>
      <c r="P1090">
        <v>39711637039</v>
      </c>
      <c r="Q1090" t="s">
        <v>68</v>
      </c>
      <c r="R1090" t="s">
        <v>28</v>
      </c>
    </row>
    <row r="1091" spans="1:18" x14ac:dyDescent="0.25">
      <c r="A1091">
        <v>1090</v>
      </c>
      <c r="B1091" t="s">
        <v>15</v>
      </c>
      <c r="C1091" t="s">
        <v>307</v>
      </c>
      <c r="D1091">
        <v>89</v>
      </c>
      <c r="E1091" t="str">
        <f t="shared" si="30"/>
        <v>Senior Adult</v>
      </c>
      <c r="F1091" t="s">
        <v>17</v>
      </c>
      <c r="G1091" s="1">
        <v>45277</v>
      </c>
      <c r="H1091" s="1">
        <v>45282</v>
      </c>
      <c r="I1091" s="6">
        <f>_xlfn.DAYS(H1091,G1091)</f>
        <v>5</v>
      </c>
      <c r="J1091" t="s">
        <v>25</v>
      </c>
      <c r="K1091">
        <v>209674</v>
      </c>
      <c r="L1091" t="s">
        <v>26</v>
      </c>
      <c r="M1091" t="s">
        <v>33</v>
      </c>
      <c r="N1091">
        <v>160</v>
      </c>
      <c r="O1091">
        <v>94</v>
      </c>
      <c r="P1091">
        <v>32969594217</v>
      </c>
      <c r="Q1091" t="s">
        <v>68</v>
      </c>
      <c r="R1091" t="s">
        <v>41</v>
      </c>
    </row>
    <row r="1092" spans="1:18" hidden="1" x14ac:dyDescent="0.25">
      <c r="A1092">
        <v>1091</v>
      </c>
      <c r="B1092" t="s">
        <v>66</v>
      </c>
      <c r="C1092" t="s">
        <v>166</v>
      </c>
      <c r="D1092">
        <v>52</v>
      </c>
      <c r="E1092" t="str">
        <f t="shared" si="30"/>
        <v>Senior Adult</v>
      </c>
      <c r="F1092" t="s">
        <v>17</v>
      </c>
      <c r="G1092" s="1">
        <v>45183</v>
      </c>
      <c r="H1092" s="1">
        <v>45256</v>
      </c>
      <c r="I1092" s="2">
        <f t="shared" ref="I1092:I1097" si="31">_xlfn.DAYS(G1092,H1092)</f>
        <v>-73</v>
      </c>
      <c r="J1092" t="s">
        <v>47</v>
      </c>
      <c r="K1092">
        <v>55562</v>
      </c>
      <c r="L1092" t="s">
        <v>19</v>
      </c>
      <c r="M1092" t="s">
        <v>40</v>
      </c>
      <c r="N1092">
        <v>184</v>
      </c>
      <c r="O1092">
        <v>88</v>
      </c>
      <c r="P1092">
        <v>39110437097</v>
      </c>
      <c r="Q1092" t="s">
        <v>34</v>
      </c>
      <c r="R1092" t="s">
        <v>38</v>
      </c>
    </row>
    <row r="1093" spans="1:18" hidden="1" x14ac:dyDescent="0.25">
      <c r="A1093">
        <v>1092</v>
      </c>
      <c r="B1093" t="s">
        <v>69</v>
      </c>
      <c r="C1093" t="s">
        <v>567</v>
      </c>
      <c r="D1093">
        <v>41</v>
      </c>
      <c r="E1093" t="str">
        <f t="shared" si="30"/>
        <v>Middle-Aged Adults</v>
      </c>
      <c r="F1093" t="s">
        <v>17</v>
      </c>
      <c r="G1093" s="1">
        <v>45010</v>
      </c>
      <c r="H1093" s="1">
        <v>45149</v>
      </c>
      <c r="I1093" s="2">
        <f t="shared" si="31"/>
        <v>-139</v>
      </c>
      <c r="J1093" t="s">
        <v>25</v>
      </c>
      <c r="K1093">
        <v>76852</v>
      </c>
      <c r="L1093" t="s">
        <v>19</v>
      </c>
      <c r="M1093" t="s">
        <v>40</v>
      </c>
      <c r="N1093">
        <v>151</v>
      </c>
      <c r="O1093">
        <v>87</v>
      </c>
      <c r="P1093">
        <v>39357168862</v>
      </c>
      <c r="Q1093" t="s">
        <v>34</v>
      </c>
      <c r="R1093" t="s">
        <v>38</v>
      </c>
    </row>
    <row r="1094" spans="1:18" hidden="1" x14ac:dyDescent="0.25">
      <c r="A1094">
        <v>1093</v>
      </c>
      <c r="B1094" t="s">
        <v>29</v>
      </c>
      <c r="C1094" t="s">
        <v>568</v>
      </c>
      <c r="D1094">
        <v>81</v>
      </c>
      <c r="E1094" t="str">
        <f t="shared" si="30"/>
        <v>Senior Adult</v>
      </c>
      <c r="F1094" t="s">
        <v>31</v>
      </c>
      <c r="G1094" s="1">
        <v>44982</v>
      </c>
      <c r="H1094" s="1">
        <v>45205</v>
      </c>
      <c r="I1094" s="2">
        <f t="shared" si="31"/>
        <v>-223</v>
      </c>
      <c r="J1094" t="s">
        <v>44</v>
      </c>
      <c r="K1094">
        <v>196526</v>
      </c>
      <c r="L1094" t="s">
        <v>19</v>
      </c>
      <c r="M1094" t="s">
        <v>59</v>
      </c>
      <c r="N1094">
        <v>177</v>
      </c>
      <c r="O1094">
        <v>74</v>
      </c>
      <c r="P1094">
        <v>33284531588</v>
      </c>
      <c r="Q1094" t="s">
        <v>21</v>
      </c>
      <c r="R1094" t="s">
        <v>22</v>
      </c>
    </row>
    <row r="1095" spans="1:18" hidden="1" x14ac:dyDescent="0.25">
      <c r="A1095">
        <v>1094</v>
      </c>
      <c r="B1095" t="s">
        <v>23</v>
      </c>
      <c r="C1095" t="s">
        <v>336</v>
      </c>
      <c r="D1095">
        <v>89</v>
      </c>
      <c r="E1095" t="str">
        <f t="shared" si="30"/>
        <v>Senior Adult</v>
      </c>
      <c r="F1095" t="s">
        <v>31</v>
      </c>
      <c r="G1095" s="1">
        <v>45039</v>
      </c>
      <c r="H1095" s="1">
        <v>45175</v>
      </c>
      <c r="I1095" s="2">
        <f t="shared" si="31"/>
        <v>-136</v>
      </c>
      <c r="J1095" t="s">
        <v>36</v>
      </c>
      <c r="K1095">
        <v>148372</v>
      </c>
      <c r="L1095" t="s">
        <v>19</v>
      </c>
      <c r="M1095" t="s">
        <v>37</v>
      </c>
      <c r="N1095">
        <v>145</v>
      </c>
      <c r="O1095">
        <v>111</v>
      </c>
      <c r="P1095">
        <v>31918611669</v>
      </c>
      <c r="Q1095" t="s">
        <v>34</v>
      </c>
      <c r="R1095" t="s">
        <v>38</v>
      </c>
    </row>
    <row r="1096" spans="1:18" hidden="1" x14ac:dyDescent="0.25">
      <c r="A1096">
        <v>1095</v>
      </c>
      <c r="B1096" t="s">
        <v>50</v>
      </c>
      <c r="C1096" t="s">
        <v>520</v>
      </c>
      <c r="D1096">
        <v>58</v>
      </c>
      <c r="E1096" t="str">
        <f t="shared" si="30"/>
        <v>Senior Adult</v>
      </c>
      <c r="F1096" t="s">
        <v>17</v>
      </c>
      <c r="G1096" s="1">
        <v>45223</v>
      </c>
      <c r="H1096" s="1">
        <v>45273</v>
      </c>
      <c r="I1096" s="2">
        <f t="shared" si="31"/>
        <v>-50</v>
      </c>
      <c r="J1096" t="s">
        <v>44</v>
      </c>
      <c r="K1096">
        <v>363868</v>
      </c>
      <c r="L1096" t="s">
        <v>19</v>
      </c>
      <c r="M1096" t="s">
        <v>45</v>
      </c>
      <c r="N1096">
        <v>162</v>
      </c>
      <c r="O1096">
        <v>72</v>
      </c>
      <c r="P1096">
        <v>32920576563</v>
      </c>
      <c r="Q1096" t="s">
        <v>68</v>
      </c>
      <c r="R1096" t="s">
        <v>28</v>
      </c>
    </row>
    <row r="1097" spans="1:18" hidden="1" x14ac:dyDescent="0.25">
      <c r="A1097">
        <v>1096</v>
      </c>
      <c r="B1097" t="s">
        <v>88</v>
      </c>
      <c r="C1097" t="s">
        <v>93</v>
      </c>
      <c r="D1097">
        <v>61</v>
      </c>
      <c r="E1097" t="str">
        <f t="shared" si="30"/>
        <v>Senior Adult</v>
      </c>
      <c r="F1097" t="s">
        <v>17</v>
      </c>
      <c r="G1097" s="1">
        <v>44993</v>
      </c>
      <c r="H1097" s="1">
        <v>45088</v>
      </c>
      <c r="I1097" s="2">
        <f t="shared" si="31"/>
        <v>-95</v>
      </c>
      <c r="J1097" t="s">
        <v>44</v>
      </c>
      <c r="K1097">
        <v>51472</v>
      </c>
      <c r="L1097" t="s">
        <v>26</v>
      </c>
      <c r="M1097" t="s">
        <v>82</v>
      </c>
      <c r="N1097">
        <v>194</v>
      </c>
      <c r="O1097">
        <v>75</v>
      </c>
      <c r="P1097">
        <v>39979547729</v>
      </c>
      <c r="Q1097" t="s">
        <v>21</v>
      </c>
      <c r="R1097" t="s">
        <v>22</v>
      </c>
    </row>
    <row r="1098" spans="1:18" x14ac:dyDescent="0.25">
      <c r="A1098">
        <v>1097</v>
      </c>
      <c r="B1098" t="s">
        <v>88</v>
      </c>
      <c r="C1098" t="s">
        <v>75</v>
      </c>
      <c r="D1098">
        <v>33</v>
      </c>
      <c r="E1098" t="str">
        <f t="shared" si="30"/>
        <v>Middle-Aged Adults</v>
      </c>
      <c r="F1098" t="s">
        <v>17</v>
      </c>
      <c r="G1098" s="1">
        <v>45033</v>
      </c>
      <c r="H1098" s="1">
        <v>45081</v>
      </c>
      <c r="I1098" s="6">
        <f>_xlfn.DAYS(H1098,G1098)</f>
        <v>48</v>
      </c>
      <c r="J1098" t="s">
        <v>18</v>
      </c>
      <c r="K1098">
        <v>33012</v>
      </c>
      <c r="L1098" t="s">
        <v>19</v>
      </c>
      <c r="M1098" t="s">
        <v>40</v>
      </c>
      <c r="N1098">
        <v>162</v>
      </c>
      <c r="O1098">
        <v>61</v>
      </c>
      <c r="P1098">
        <v>37430106409</v>
      </c>
      <c r="Q1098" t="s">
        <v>68</v>
      </c>
      <c r="R1098" t="s">
        <v>41</v>
      </c>
    </row>
    <row r="1099" spans="1:18" hidden="1" x14ac:dyDescent="0.25">
      <c r="A1099">
        <v>1098</v>
      </c>
      <c r="B1099" t="s">
        <v>88</v>
      </c>
      <c r="C1099" t="s">
        <v>262</v>
      </c>
      <c r="D1099">
        <v>73</v>
      </c>
      <c r="E1099" t="str">
        <f t="shared" si="30"/>
        <v>Senior Adult</v>
      </c>
      <c r="F1099" t="s">
        <v>31</v>
      </c>
      <c r="G1099" s="1">
        <v>45132</v>
      </c>
      <c r="H1099" s="1">
        <v>45287</v>
      </c>
      <c r="I1099" s="2">
        <f>_xlfn.DAYS(G1099,H1099)</f>
        <v>-155</v>
      </c>
      <c r="J1099" t="s">
        <v>18</v>
      </c>
      <c r="K1099">
        <v>243080</v>
      </c>
      <c r="L1099" t="s">
        <v>26</v>
      </c>
      <c r="M1099" t="s">
        <v>40</v>
      </c>
      <c r="N1099">
        <v>172</v>
      </c>
      <c r="O1099">
        <v>120</v>
      </c>
      <c r="P1099">
        <v>36511228858</v>
      </c>
      <c r="Q1099" t="s">
        <v>57</v>
      </c>
      <c r="R1099" t="s">
        <v>28</v>
      </c>
    </row>
    <row r="1100" spans="1:18" hidden="1" x14ac:dyDescent="0.25">
      <c r="A1100">
        <v>1099</v>
      </c>
      <c r="B1100" t="s">
        <v>15</v>
      </c>
      <c r="C1100" t="s">
        <v>80</v>
      </c>
      <c r="D1100">
        <v>63</v>
      </c>
      <c r="E1100" t="str">
        <f t="shared" si="30"/>
        <v>Senior Adult</v>
      </c>
      <c r="F1100" t="s">
        <v>17</v>
      </c>
      <c r="G1100" s="1">
        <v>44953</v>
      </c>
      <c r="H1100" s="1">
        <v>45133</v>
      </c>
      <c r="I1100" s="2">
        <f>_xlfn.DAYS(G1100,H1100)</f>
        <v>-180</v>
      </c>
      <c r="J1100" t="s">
        <v>18</v>
      </c>
      <c r="K1100">
        <v>11180</v>
      </c>
      <c r="L1100" t="s">
        <v>19</v>
      </c>
      <c r="M1100" t="s">
        <v>33</v>
      </c>
      <c r="N1100">
        <v>193</v>
      </c>
      <c r="O1100">
        <v>83</v>
      </c>
      <c r="P1100">
        <v>33833204547</v>
      </c>
      <c r="Q1100" t="s">
        <v>34</v>
      </c>
      <c r="R1100" t="s">
        <v>38</v>
      </c>
    </row>
    <row r="1101" spans="1:18" x14ac:dyDescent="0.25">
      <c r="A1101">
        <v>1100</v>
      </c>
      <c r="B1101" t="s">
        <v>86</v>
      </c>
      <c r="C1101" t="s">
        <v>468</v>
      </c>
      <c r="D1101">
        <v>38</v>
      </c>
      <c r="E1101" t="str">
        <f t="shared" si="30"/>
        <v>Middle-Aged Adults</v>
      </c>
      <c r="F1101" t="s">
        <v>31</v>
      </c>
      <c r="G1101" s="1">
        <v>44946</v>
      </c>
      <c r="H1101" s="1">
        <v>45144</v>
      </c>
      <c r="I1101" s="6">
        <f>_xlfn.DAYS(G1101,H1101)</f>
        <v>-198</v>
      </c>
      <c r="J1101" t="s">
        <v>18</v>
      </c>
      <c r="K1101">
        <v>123633</v>
      </c>
      <c r="L1101" t="s">
        <v>19</v>
      </c>
      <c r="M1101" t="s">
        <v>33</v>
      </c>
      <c r="N1101">
        <v>170</v>
      </c>
      <c r="O1101">
        <v>84</v>
      </c>
      <c r="P1101">
        <v>35956040379</v>
      </c>
      <c r="Q1101" t="s">
        <v>68</v>
      </c>
      <c r="R1101" t="s">
        <v>41</v>
      </c>
    </row>
    <row r="1102" spans="1:18" hidden="1" x14ac:dyDescent="0.25">
      <c r="A1102">
        <v>1101</v>
      </c>
      <c r="B1102" t="s">
        <v>86</v>
      </c>
      <c r="C1102" t="s">
        <v>338</v>
      </c>
      <c r="D1102">
        <v>100</v>
      </c>
      <c r="E1102" t="str">
        <f t="shared" si="30"/>
        <v>Senior Adult</v>
      </c>
      <c r="F1102" t="s">
        <v>31</v>
      </c>
      <c r="G1102" s="1">
        <v>45011</v>
      </c>
      <c r="H1102" s="1">
        <v>45244</v>
      </c>
      <c r="I1102" s="2">
        <f>_xlfn.DAYS(H1102,G1102)</f>
        <v>233</v>
      </c>
      <c r="J1102" t="s">
        <v>44</v>
      </c>
      <c r="K1102">
        <v>48975</v>
      </c>
      <c r="L1102" t="s">
        <v>19</v>
      </c>
      <c r="M1102" t="s">
        <v>33</v>
      </c>
      <c r="N1102">
        <v>143</v>
      </c>
      <c r="O1102">
        <v>70</v>
      </c>
      <c r="P1102">
        <v>33711086482</v>
      </c>
      <c r="Q1102" t="s">
        <v>34</v>
      </c>
      <c r="R1102" t="s">
        <v>28</v>
      </c>
    </row>
    <row r="1103" spans="1:18" x14ac:dyDescent="0.25">
      <c r="A1103">
        <v>1102</v>
      </c>
      <c r="B1103" t="s">
        <v>71</v>
      </c>
      <c r="C1103" t="s">
        <v>569</v>
      </c>
      <c r="D1103">
        <v>79</v>
      </c>
      <c r="E1103" t="str">
        <f t="shared" si="30"/>
        <v>Senior Adult</v>
      </c>
      <c r="F1103" t="s">
        <v>17</v>
      </c>
      <c r="G1103" s="1">
        <v>44946</v>
      </c>
      <c r="H1103" s="1">
        <v>44961</v>
      </c>
      <c r="I1103" s="6">
        <f>_xlfn.DAYS(H1103,G1103)</f>
        <v>15</v>
      </c>
      <c r="J1103" t="s">
        <v>32</v>
      </c>
      <c r="K1103">
        <v>254511</v>
      </c>
      <c r="L1103" t="s">
        <v>19</v>
      </c>
      <c r="M1103" t="s">
        <v>45</v>
      </c>
      <c r="N1103">
        <v>174</v>
      </c>
      <c r="O1103">
        <v>111</v>
      </c>
      <c r="P1103">
        <v>39915679480</v>
      </c>
      <c r="Q1103" t="s">
        <v>68</v>
      </c>
      <c r="R1103" t="s">
        <v>41</v>
      </c>
    </row>
    <row r="1104" spans="1:18" hidden="1" x14ac:dyDescent="0.25">
      <c r="A1104">
        <v>1103</v>
      </c>
      <c r="B1104" t="s">
        <v>15</v>
      </c>
      <c r="C1104" t="s">
        <v>99</v>
      </c>
      <c r="D1104">
        <v>48</v>
      </c>
      <c r="E1104" t="str">
        <f t="shared" si="30"/>
        <v>Senior Adult</v>
      </c>
      <c r="F1104" t="s">
        <v>17</v>
      </c>
      <c r="G1104" s="1">
        <v>44929</v>
      </c>
      <c r="H1104" s="1">
        <v>45209</v>
      </c>
      <c r="I1104" s="2">
        <f>_xlfn.DAYS(G1104,H1104)</f>
        <v>-280</v>
      </c>
      <c r="J1104" t="s">
        <v>32</v>
      </c>
      <c r="K1104">
        <v>140714</v>
      </c>
      <c r="L1104" t="s">
        <v>19</v>
      </c>
      <c r="M1104" t="s">
        <v>20</v>
      </c>
      <c r="N1104">
        <v>189</v>
      </c>
      <c r="O1104">
        <v>103</v>
      </c>
      <c r="P1104">
        <v>36882936614</v>
      </c>
      <c r="Q1104" t="s">
        <v>34</v>
      </c>
      <c r="R1104" t="s">
        <v>38</v>
      </c>
    </row>
    <row r="1105" spans="1:18" x14ac:dyDescent="0.25">
      <c r="A1105">
        <v>1104</v>
      </c>
      <c r="B1105" t="s">
        <v>78</v>
      </c>
      <c r="C1105" t="s">
        <v>466</v>
      </c>
      <c r="D1105">
        <v>86</v>
      </c>
      <c r="E1105" t="str">
        <f t="shared" si="30"/>
        <v>Senior Adult</v>
      </c>
      <c r="F1105" t="s">
        <v>31</v>
      </c>
      <c r="G1105" s="1">
        <v>44969</v>
      </c>
      <c r="H1105" s="1">
        <v>45035</v>
      </c>
      <c r="I1105" s="6">
        <f>_xlfn.DAYS(G1105,H1105)</f>
        <v>-66</v>
      </c>
      <c r="J1105" t="s">
        <v>47</v>
      </c>
      <c r="K1105">
        <v>437028</v>
      </c>
      <c r="L1105" t="s">
        <v>26</v>
      </c>
      <c r="M1105" t="s">
        <v>62</v>
      </c>
      <c r="N1105">
        <v>175</v>
      </c>
      <c r="O1105">
        <v>79</v>
      </c>
      <c r="P1105">
        <v>39059456450</v>
      </c>
      <c r="Q1105" t="s">
        <v>68</v>
      </c>
      <c r="R1105" t="s">
        <v>41</v>
      </c>
    </row>
    <row r="1106" spans="1:18" hidden="1" x14ac:dyDescent="0.25">
      <c r="A1106">
        <v>1105</v>
      </c>
      <c r="B1106" t="s">
        <v>42</v>
      </c>
      <c r="C1106" t="s">
        <v>430</v>
      </c>
      <c r="D1106">
        <v>5</v>
      </c>
      <c r="E1106" t="str">
        <f t="shared" si="30"/>
        <v>Child</v>
      </c>
      <c r="F1106" t="s">
        <v>17</v>
      </c>
      <c r="G1106" s="1">
        <v>45158</v>
      </c>
      <c r="H1106" s="1">
        <v>45282</v>
      </c>
      <c r="I1106" s="2">
        <f t="shared" ref="I1106:I1111" si="32">_xlfn.DAYS(H1106,G1106)</f>
        <v>124</v>
      </c>
      <c r="J1106" t="s">
        <v>18</v>
      </c>
      <c r="K1106">
        <v>292877</v>
      </c>
      <c r="L1106" t="s">
        <v>26</v>
      </c>
      <c r="M1106" t="s">
        <v>62</v>
      </c>
      <c r="N1106">
        <v>186</v>
      </c>
      <c r="O1106">
        <v>111</v>
      </c>
      <c r="P1106">
        <v>38551899293</v>
      </c>
      <c r="Q1106" t="s">
        <v>34</v>
      </c>
      <c r="R1106" t="s">
        <v>38</v>
      </c>
    </row>
    <row r="1107" spans="1:18" hidden="1" x14ac:dyDescent="0.25">
      <c r="A1107">
        <v>1106</v>
      </c>
      <c r="B1107" t="s">
        <v>78</v>
      </c>
      <c r="C1107" t="s">
        <v>238</v>
      </c>
      <c r="D1107">
        <v>26</v>
      </c>
      <c r="E1107" t="str">
        <f t="shared" si="30"/>
        <v>Young Adult</v>
      </c>
      <c r="F1107" t="s">
        <v>31</v>
      </c>
      <c r="G1107" s="1">
        <v>45038</v>
      </c>
      <c r="H1107" s="1">
        <v>45225</v>
      </c>
      <c r="I1107" s="2">
        <f t="shared" si="32"/>
        <v>187</v>
      </c>
      <c r="J1107" t="s">
        <v>25</v>
      </c>
      <c r="K1107">
        <v>129284</v>
      </c>
      <c r="L1107" t="s">
        <v>26</v>
      </c>
      <c r="M1107" t="s">
        <v>20</v>
      </c>
      <c r="N1107">
        <v>179</v>
      </c>
      <c r="O1107">
        <v>57</v>
      </c>
      <c r="P1107">
        <v>39449123501</v>
      </c>
      <c r="Q1107" t="s">
        <v>63</v>
      </c>
      <c r="R1107" t="s">
        <v>28</v>
      </c>
    </row>
    <row r="1108" spans="1:18" hidden="1" x14ac:dyDescent="0.25">
      <c r="A1108">
        <v>1107</v>
      </c>
      <c r="B1108" t="s">
        <v>50</v>
      </c>
      <c r="C1108" t="s">
        <v>142</v>
      </c>
      <c r="D1108">
        <v>58</v>
      </c>
      <c r="E1108" t="str">
        <f t="shared" si="30"/>
        <v>Senior Adult</v>
      </c>
      <c r="F1108" t="s">
        <v>31</v>
      </c>
      <c r="G1108" s="1">
        <v>45130</v>
      </c>
      <c r="H1108" s="1">
        <v>45154</v>
      </c>
      <c r="I1108" s="2">
        <f t="shared" si="32"/>
        <v>24</v>
      </c>
      <c r="J1108" t="s">
        <v>47</v>
      </c>
      <c r="K1108">
        <v>291088</v>
      </c>
      <c r="L1108" t="s">
        <v>19</v>
      </c>
      <c r="M1108" t="s">
        <v>82</v>
      </c>
      <c r="N1108">
        <v>184</v>
      </c>
      <c r="O1108">
        <v>118</v>
      </c>
      <c r="P1108">
        <v>36774900878</v>
      </c>
      <c r="Q1108" t="s">
        <v>21</v>
      </c>
      <c r="R1108" t="s">
        <v>28</v>
      </c>
    </row>
    <row r="1109" spans="1:18" hidden="1" x14ac:dyDescent="0.25">
      <c r="A1109">
        <v>1108</v>
      </c>
      <c r="B1109" t="s">
        <v>71</v>
      </c>
      <c r="C1109" t="s">
        <v>570</v>
      </c>
      <c r="D1109">
        <v>10</v>
      </c>
      <c r="E1109" t="str">
        <f t="shared" si="30"/>
        <v>Child</v>
      </c>
      <c r="F1109" t="s">
        <v>17</v>
      </c>
      <c r="G1109" s="1">
        <v>45025</v>
      </c>
      <c r="H1109" s="1">
        <v>45210</v>
      </c>
      <c r="I1109" s="2">
        <f t="shared" si="32"/>
        <v>185</v>
      </c>
      <c r="J1109" t="s">
        <v>47</v>
      </c>
      <c r="K1109">
        <v>307835</v>
      </c>
      <c r="L1109" t="s">
        <v>26</v>
      </c>
      <c r="M1109" t="s">
        <v>82</v>
      </c>
      <c r="N1109">
        <v>146</v>
      </c>
      <c r="O1109">
        <v>93</v>
      </c>
      <c r="P1109">
        <v>34726735931</v>
      </c>
      <c r="Q1109" t="s">
        <v>63</v>
      </c>
      <c r="R1109" t="s">
        <v>28</v>
      </c>
    </row>
    <row r="1110" spans="1:18" hidden="1" x14ac:dyDescent="0.25">
      <c r="A1110">
        <v>1109</v>
      </c>
      <c r="B1110" t="s">
        <v>60</v>
      </c>
      <c r="C1110" t="s">
        <v>490</v>
      </c>
      <c r="D1110">
        <v>97</v>
      </c>
      <c r="E1110" t="str">
        <f t="shared" si="30"/>
        <v>Senior Adult</v>
      </c>
      <c r="F1110" t="s">
        <v>17</v>
      </c>
      <c r="G1110" s="1">
        <v>45081</v>
      </c>
      <c r="H1110" s="1">
        <v>45210</v>
      </c>
      <c r="I1110" s="2">
        <f t="shared" si="32"/>
        <v>129</v>
      </c>
      <c r="J1110" t="s">
        <v>36</v>
      </c>
      <c r="K1110">
        <v>315624</v>
      </c>
      <c r="L1110" t="s">
        <v>19</v>
      </c>
      <c r="M1110" t="s">
        <v>62</v>
      </c>
      <c r="N1110">
        <v>171</v>
      </c>
      <c r="O1110">
        <v>60</v>
      </c>
      <c r="P1110">
        <v>38760121917</v>
      </c>
      <c r="Q1110" t="s">
        <v>21</v>
      </c>
      <c r="R1110" t="s">
        <v>22</v>
      </c>
    </row>
    <row r="1111" spans="1:18" hidden="1" x14ac:dyDescent="0.25">
      <c r="A1111">
        <v>1110</v>
      </c>
      <c r="B1111" t="s">
        <v>71</v>
      </c>
      <c r="C1111" t="s">
        <v>550</v>
      </c>
      <c r="D1111">
        <v>88</v>
      </c>
      <c r="E1111" t="str">
        <f t="shared" si="30"/>
        <v>Senior Adult</v>
      </c>
      <c r="F1111" t="s">
        <v>17</v>
      </c>
      <c r="G1111" s="1">
        <v>45112</v>
      </c>
      <c r="H1111" s="1">
        <v>45127</v>
      </c>
      <c r="I1111" s="2">
        <f t="shared" si="32"/>
        <v>15</v>
      </c>
      <c r="J1111" t="s">
        <v>25</v>
      </c>
      <c r="K1111">
        <v>320664</v>
      </c>
      <c r="L1111" t="s">
        <v>26</v>
      </c>
      <c r="M1111" t="s">
        <v>20</v>
      </c>
      <c r="N1111">
        <v>142</v>
      </c>
      <c r="O1111">
        <v>46</v>
      </c>
      <c r="P1111">
        <v>31815043632</v>
      </c>
      <c r="Q1111" t="s">
        <v>48</v>
      </c>
      <c r="R1111" t="s">
        <v>28</v>
      </c>
    </row>
    <row r="1112" spans="1:18" hidden="1" x14ac:dyDescent="0.25">
      <c r="A1112">
        <v>1111</v>
      </c>
      <c r="B1112" t="s">
        <v>69</v>
      </c>
      <c r="C1112" t="s">
        <v>196</v>
      </c>
      <c r="D1112">
        <v>22</v>
      </c>
      <c r="E1112" t="str">
        <f t="shared" si="30"/>
        <v>Young Adult</v>
      </c>
      <c r="F1112" t="s">
        <v>17</v>
      </c>
      <c r="G1112" s="1">
        <v>45078</v>
      </c>
      <c r="H1112" s="1">
        <v>45116</v>
      </c>
      <c r="I1112" s="2">
        <f>_xlfn.DAYS(G1112,H1112)</f>
        <v>-38</v>
      </c>
      <c r="J1112" t="s">
        <v>44</v>
      </c>
      <c r="K1112">
        <v>55562</v>
      </c>
      <c r="L1112" t="s">
        <v>26</v>
      </c>
      <c r="M1112" t="s">
        <v>82</v>
      </c>
      <c r="N1112">
        <v>196</v>
      </c>
      <c r="O1112">
        <v>50</v>
      </c>
      <c r="P1112">
        <v>33659341802</v>
      </c>
      <c r="Q1112" t="s">
        <v>27</v>
      </c>
      <c r="R1112" t="s">
        <v>28</v>
      </c>
    </row>
    <row r="1113" spans="1:18" hidden="1" x14ac:dyDescent="0.25">
      <c r="A1113">
        <v>1112</v>
      </c>
      <c r="B1113" t="s">
        <v>64</v>
      </c>
      <c r="C1113" t="s">
        <v>293</v>
      </c>
      <c r="D1113">
        <v>84</v>
      </c>
      <c r="E1113" t="str">
        <f t="shared" si="30"/>
        <v>Senior Adult</v>
      </c>
      <c r="F1113" t="s">
        <v>17</v>
      </c>
      <c r="G1113" s="1">
        <v>44949</v>
      </c>
      <c r="H1113" s="1">
        <v>45084</v>
      </c>
      <c r="I1113" s="2">
        <f>_xlfn.DAYS(G1113,H1113)</f>
        <v>-135</v>
      </c>
      <c r="J1113" t="s">
        <v>25</v>
      </c>
      <c r="K1113">
        <v>155214</v>
      </c>
      <c r="L1113" t="s">
        <v>19</v>
      </c>
      <c r="M1113" t="s">
        <v>82</v>
      </c>
      <c r="N1113">
        <v>176</v>
      </c>
      <c r="O1113">
        <v>40</v>
      </c>
      <c r="P1113">
        <v>38436414661</v>
      </c>
      <c r="Q1113" t="s">
        <v>21</v>
      </c>
      <c r="R1113" t="s">
        <v>22</v>
      </c>
    </row>
    <row r="1114" spans="1:18" hidden="1" x14ac:dyDescent="0.25">
      <c r="A1114">
        <v>1113</v>
      </c>
      <c r="B1114" t="s">
        <v>15</v>
      </c>
      <c r="C1114" t="s">
        <v>485</v>
      </c>
      <c r="D1114">
        <v>45</v>
      </c>
      <c r="E1114" t="str">
        <f t="shared" si="30"/>
        <v>Middle-Aged Adults</v>
      </c>
      <c r="F1114" t="s">
        <v>31</v>
      </c>
      <c r="G1114" s="1">
        <v>45049</v>
      </c>
      <c r="H1114" s="1">
        <v>45191</v>
      </c>
      <c r="I1114" s="2">
        <f>_xlfn.DAYS(G1114,H1114)</f>
        <v>-142</v>
      </c>
      <c r="J1114" t="s">
        <v>47</v>
      </c>
      <c r="K1114">
        <v>421952</v>
      </c>
      <c r="L1114" t="s">
        <v>19</v>
      </c>
      <c r="M1114" t="s">
        <v>59</v>
      </c>
      <c r="N1114">
        <v>178</v>
      </c>
      <c r="O1114">
        <v>49</v>
      </c>
      <c r="P1114">
        <v>34651396054</v>
      </c>
      <c r="Q1114" t="s">
        <v>21</v>
      </c>
      <c r="R1114" t="s">
        <v>22</v>
      </c>
    </row>
    <row r="1115" spans="1:18" hidden="1" x14ac:dyDescent="0.25">
      <c r="A1115">
        <v>1114</v>
      </c>
      <c r="B1115" t="s">
        <v>42</v>
      </c>
      <c r="C1115" t="s">
        <v>344</v>
      </c>
      <c r="D1115">
        <v>55</v>
      </c>
      <c r="E1115" t="str">
        <f t="shared" si="30"/>
        <v>Senior Adult</v>
      </c>
      <c r="F1115" t="s">
        <v>31</v>
      </c>
      <c r="G1115" s="1">
        <v>45156</v>
      </c>
      <c r="H1115" s="1">
        <v>45205</v>
      </c>
      <c r="I1115" s="2">
        <f>_xlfn.DAYS(H1115,G1115)</f>
        <v>49</v>
      </c>
      <c r="J1115" t="s">
        <v>32</v>
      </c>
      <c r="K1115">
        <v>454746</v>
      </c>
      <c r="L1115" t="s">
        <v>26</v>
      </c>
      <c r="M1115" t="s">
        <v>37</v>
      </c>
      <c r="N1115">
        <v>165</v>
      </c>
      <c r="O1115">
        <v>103</v>
      </c>
      <c r="P1115">
        <v>36159127688</v>
      </c>
      <c r="Q1115" t="s">
        <v>34</v>
      </c>
      <c r="R1115" t="s">
        <v>38</v>
      </c>
    </row>
    <row r="1116" spans="1:18" x14ac:dyDescent="0.25">
      <c r="A1116">
        <v>1115</v>
      </c>
      <c r="B1116" t="s">
        <v>86</v>
      </c>
      <c r="C1116" t="s">
        <v>553</v>
      </c>
      <c r="D1116">
        <v>59</v>
      </c>
      <c r="E1116" t="str">
        <f t="shared" si="30"/>
        <v>Senior Adult</v>
      </c>
      <c r="F1116" t="s">
        <v>31</v>
      </c>
      <c r="G1116" s="1">
        <v>45118</v>
      </c>
      <c r="H1116" s="1">
        <v>45274</v>
      </c>
      <c r="I1116" s="6">
        <f>_xlfn.DAYS(G1116,H1116)</f>
        <v>-156</v>
      </c>
      <c r="J1116" t="s">
        <v>18</v>
      </c>
      <c r="K1116">
        <v>496501</v>
      </c>
      <c r="L1116" t="s">
        <v>19</v>
      </c>
      <c r="M1116" t="s">
        <v>20</v>
      </c>
      <c r="N1116">
        <v>196</v>
      </c>
      <c r="O1116">
        <v>113</v>
      </c>
      <c r="P1116">
        <v>36303490714</v>
      </c>
      <c r="Q1116" t="s">
        <v>68</v>
      </c>
      <c r="R1116" t="s">
        <v>41</v>
      </c>
    </row>
    <row r="1117" spans="1:18" hidden="1" x14ac:dyDescent="0.25">
      <c r="A1117">
        <v>1116</v>
      </c>
      <c r="B1117" t="s">
        <v>50</v>
      </c>
      <c r="C1117" t="s">
        <v>302</v>
      </c>
      <c r="D1117">
        <v>37</v>
      </c>
      <c r="E1117" t="str">
        <f t="shared" si="30"/>
        <v>Middle-Aged Adults</v>
      </c>
      <c r="F1117" t="s">
        <v>31</v>
      </c>
      <c r="G1117" s="1">
        <v>45080</v>
      </c>
      <c r="H1117" s="1">
        <v>45085</v>
      </c>
      <c r="I1117" s="2">
        <f>_xlfn.DAYS(H1117,G1117)</f>
        <v>5</v>
      </c>
      <c r="J1117" t="s">
        <v>44</v>
      </c>
      <c r="K1117">
        <v>284167</v>
      </c>
      <c r="L1117" t="s">
        <v>19</v>
      </c>
      <c r="M1117" t="s">
        <v>82</v>
      </c>
      <c r="N1117">
        <v>182</v>
      </c>
      <c r="O1117">
        <v>107</v>
      </c>
      <c r="P1117">
        <v>34304359660</v>
      </c>
      <c r="Q1117" t="s">
        <v>34</v>
      </c>
      <c r="R1117" t="s">
        <v>38</v>
      </c>
    </row>
    <row r="1118" spans="1:18" hidden="1" x14ac:dyDescent="0.25">
      <c r="A1118">
        <v>1117</v>
      </c>
      <c r="B1118" t="s">
        <v>15</v>
      </c>
      <c r="C1118" t="s">
        <v>192</v>
      </c>
      <c r="D1118">
        <v>15</v>
      </c>
      <c r="E1118" t="str">
        <f t="shared" si="30"/>
        <v>Teenager</v>
      </c>
      <c r="F1118" t="s">
        <v>31</v>
      </c>
      <c r="G1118" s="1">
        <v>45004</v>
      </c>
      <c r="H1118" s="1">
        <v>45263</v>
      </c>
      <c r="I1118" s="2">
        <f>_xlfn.DAYS(G1118,H1118)</f>
        <v>-259</v>
      </c>
      <c r="J1118" t="s">
        <v>18</v>
      </c>
      <c r="K1118">
        <v>75991</v>
      </c>
      <c r="L1118" t="s">
        <v>26</v>
      </c>
      <c r="M1118" t="s">
        <v>20</v>
      </c>
      <c r="N1118">
        <v>141</v>
      </c>
      <c r="O1118">
        <v>77</v>
      </c>
      <c r="P1118">
        <v>38334159047</v>
      </c>
      <c r="Q1118" t="s">
        <v>21</v>
      </c>
      <c r="R1118" t="s">
        <v>22</v>
      </c>
    </row>
    <row r="1119" spans="1:18" hidden="1" x14ac:dyDescent="0.25">
      <c r="A1119">
        <v>1118</v>
      </c>
      <c r="B1119" t="s">
        <v>78</v>
      </c>
      <c r="C1119" t="s">
        <v>571</v>
      </c>
      <c r="D1119">
        <v>79</v>
      </c>
      <c r="E1119" t="str">
        <f t="shared" si="30"/>
        <v>Senior Adult</v>
      </c>
      <c r="F1119" t="s">
        <v>31</v>
      </c>
      <c r="G1119" s="1">
        <v>45058</v>
      </c>
      <c r="H1119" s="1">
        <v>45269</v>
      </c>
      <c r="I1119" s="2">
        <f>_xlfn.DAYS(H1119,G1119)</f>
        <v>211</v>
      </c>
      <c r="J1119" t="s">
        <v>47</v>
      </c>
      <c r="K1119">
        <v>19857</v>
      </c>
      <c r="L1119" t="s">
        <v>26</v>
      </c>
      <c r="M1119" t="s">
        <v>82</v>
      </c>
      <c r="N1119">
        <v>185</v>
      </c>
      <c r="O1119">
        <v>94</v>
      </c>
      <c r="P1119">
        <v>34009776624</v>
      </c>
      <c r="Q1119" t="s">
        <v>21</v>
      </c>
      <c r="R1119" t="s">
        <v>22</v>
      </c>
    </row>
    <row r="1120" spans="1:18" hidden="1" x14ac:dyDescent="0.25">
      <c r="A1120">
        <v>1119</v>
      </c>
      <c r="B1120" t="s">
        <v>71</v>
      </c>
      <c r="C1120" t="s">
        <v>196</v>
      </c>
      <c r="D1120">
        <v>16</v>
      </c>
      <c r="E1120" t="str">
        <f t="shared" si="30"/>
        <v>Teenager</v>
      </c>
      <c r="F1120" t="s">
        <v>31</v>
      </c>
      <c r="G1120" s="1">
        <v>44973</v>
      </c>
      <c r="H1120" s="1">
        <v>44992</v>
      </c>
      <c r="I1120" s="2">
        <f>_xlfn.DAYS(H1120,G1120)</f>
        <v>19</v>
      </c>
      <c r="J1120" t="s">
        <v>36</v>
      </c>
      <c r="K1120">
        <v>420942</v>
      </c>
      <c r="L1120" t="s">
        <v>26</v>
      </c>
      <c r="M1120" t="s">
        <v>59</v>
      </c>
      <c r="N1120">
        <v>180</v>
      </c>
      <c r="O1120">
        <v>112</v>
      </c>
      <c r="P1120">
        <v>31631649274</v>
      </c>
      <c r="Q1120" t="s">
        <v>63</v>
      </c>
      <c r="R1120" t="s">
        <v>28</v>
      </c>
    </row>
    <row r="1121" spans="1:18" hidden="1" x14ac:dyDescent="0.25">
      <c r="A1121">
        <v>1120</v>
      </c>
      <c r="B1121" t="s">
        <v>88</v>
      </c>
      <c r="C1121" t="s">
        <v>224</v>
      </c>
      <c r="D1121">
        <v>30</v>
      </c>
      <c r="E1121" t="str">
        <f t="shared" si="30"/>
        <v>Young Adult</v>
      </c>
      <c r="F1121" t="s">
        <v>17</v>
      </c>
      <c r="G1121" s="1">
        <v>45003</v>
      </c>
      <c r="H1121" s="1">
        <v>45071</v>
      </c>
      <c r="I1121" s="2">
        <f>_xlfn.DAYS(H1121,G1121)</f>
        <v>68</v>
      </c>
      <c r="J1121" t="s">
        <v>18</v>
      </c>
      <c r="K1121">
        <v>110161</v>
      </c>
      <c r="L1121" t="s">
        <v>26</v>
      </c>
      <c r="M1121" t="s">
        <v>40</v>
      </c>
      <c r="N1121">
        <v>173</v>
      </c>
      <c r="O1121">
        <v>93</v>
      </c>
      <c r="P1121">
        <v>36090352185</v>
      </c>
      <c r="Q1121" t="s">
        <v>21</v>
      </c>
      <c r="R1121" t="s">
        <v>22</v>
      </c>
    </row>
    <row r="1122" spans="1:18" x14ac:dyDescent="0.25">
      <c r="A1122">
        <v>1121</v>
      </c>
      <c r="B1122" t="s">
        <v>15</v>
      </c>
      <c r="C1122" t="s">
        <v>480</v>
      </c>
      <c r="D1122">
        <v>74</v>
      </c>
      <c r="E1122" t="str">
        <f t="shared" si="30"/>
        <v>Senior Adult</v>
      </c>
      <c r="F1122" t="s">
        <v>17</v>
      </c>
      <c r="G1122" s="1">
        <v>44991</v>
      </c>
      <c r="H1122" s="1">
        <v>45273</v>
      </c>
      <c r="I1122" s="6">
        <f>_xlfn.DAYS(H1122,G1122)</f>
        <v>282</v>
      </c>
      <c r="J1122" t="s">
        <v>44</v>
      </c>
      <c r="K1122">
        <v>227027</v>
      </c>
      <c r="L1122" t="s">
        <v>26</v>
      </c>
      <c r="M1122" t="s">
        <v>40</v>
      </c>
      <c r="N1122">
        <v>147</v>
      </c>
      <c r="O1122">
        <v>46</v>
      </c>
      <c r="P1122">
        <v>37007225249</v>
      </c>
      <c r="Q1122" t="s">
        <v>68</v>
      </c>
      <c r="R1122" t="s">
        <v>41</v>
      </c>
    </row>
    <row r="1123" spans="1:18" hidden="1" x14ac:dyDescent="0.25">
      <c r="A1123">
        <v>1122</v>
      </c>
      <c r="B1123" t="s">
        <v>86</v>
      </c>
      <c r="C1123" t="s">
        <v>373</v>
      </c>
      <c r="D1123">
        <v>85</v>
      </c>
      <c r="E1123" t="str">
        <f t="shared" si="30"/>
        <v>Senior Adult</v>
      </c>
      <c r="F1123" t="s">
        <v>17</v>
      </c>
      <c r="G1123" s="1">
        <v>44989</v>
      </c>
      <c r="H1123" s="1">
        <v>45048</v>
      </c>
      <c r="I1123" s="2">
        <f>_xlfn.DAYS(G1123,H1123)</f>
        <v>-59</v>
      </c>
      <c r="J1123" t="s">
        <v>18</v>
      </c>
      <c r="K1123">
        <v>254782</v>
      </c>
      <c r="L1123" t="s">
        <v>26</v>
      </c>
      <c r="M1123" t="s">
        <v>37</v>
      </c>
      <c r="N1123">
        <v>199</v>
      </c>
      <c r="O1123">
        <v>69</v>
      </c>
      <c r="P1123">
        <v>33706673827</v>
      </c>
      <c r="Q1123" t="s">
        <v>21</v>
      </c>
      <c r="R1123" t="s">
        <v>22</v>
      </c>
    </row>
    <row r="1124" spans="1:18" hidden="1" x14ac:dyDescent="0.25">
      <c r="A1124">
        <v>1123</v>
      </c>
      <c r="B1124" t="s">
        <v>66</v>
      </c>
      <c r="C1124" t="s">
        <v>262</v>
      </c>
      <c r="D1124">
        <v>33</v>
      </c>
      <c r="E1124" t="str">
        <f t="shared" si="30"/>
        <v>Middle-Aged Adults</v>
      </c>
      <c r="F1124" t="s">
        <v>31</v>
      </c>
      <c r="G1124" s="1">
        <v>45068</v>
      </c>
      <c r="H1124" s="1">
        <v>45212</v>
      </c>
      <c r="I1124" s="2">
        <f>_xlfn.DAYS(H1124,G1124)</f>
        <v>144</v>
      </c>
      <c r="J1124" t="s">
        <v>32</v>
      </c>
      <c r="K1124">
        <v>97558</v>
      </c>
      <c r="L1124" t="s">
        <v>19</v>
      </c>
      <c r="M1124" t="s">
        <v>59</v>
      </c>
      <c r="N1124">
        <v>179</v>
      </c>
      <c r="O1124">
        <v>115</v>
      </c>
      <c r="P1124">
        <v>36996008114</v>
      </c>
      <c r="Q1124" t="s">
        <v>21</v>
      </c>
      <c r="R1124" t="s">
        <v>28</v>
      </c>
    </row>
    <row r="1125" spans="1:18" hidden="1" x14ac:dyDescent="0.25">
      <c r="A1125">
        <v>1124</v>
      </c>
      <c r="B1125" t="s">
        <v>69</v>
      </c>
      <c r="C1125" t="s">
        <v>379</v>
      </c>
      <c r="D1125">
        <v>30</v>
      </c>
      <c r="E1125" t="str">
        <f t="shared" si="30"/>
        <v>Young Adult</v>
      </c>
      <c r="F1125" t="s">
        <v>17</v>
      </c>
      <c r="G1125" s="1">
        <v>45055</v>
      </c>
      <c r="H1125" s="1">
        <v>45256</v>
      </c>
      <c r="I1125" s="2">
        <f>_xlfn.DAYS(H1125,G1125)</f>
        <v>201</v>
      </c>
      <c r="J1125" t="s">
        <v>32</v>
      </c>
      <c r="K1125">
        <v>71461</v>
      </c>
      <c r="L1125" t="s">
        <v>26</v>
      </c>
      <c r="M1125" t="s">
        <v>40</v>
      </c>
      <c r="N1125">
        <v>154</v>
      </c>
      <c r="O1125">
        <v>98</v>
      </c>
      <c r="P1125">
        <v>39098551269</v>
      </c>
      <c r="Q1125" t="s">
        <v>34</v>
      </c>
      <c r="R1125" t="s">
        <v>38</v>
      </c>
    </row>
    <row r="1126" spans="1:18" hidden="1" x14ac:dyDescent="0.25">
      <c r="A1126">
        <v>1125</v>
      </c>
      <c r="B1126" t="s">
        <v>15</v>
      </c>
      <c r="C1126" t="s">
        <v>242</v>
      </c>
      <c r="D1126">
        <v>43</v>
      </c>
      <c r="E1126" t="str">
        <f t="shared" si="30"/>
        <v>Middle-Aged Adults</v>
      </c>
      <c r="F1126" t="s">
        <v>17</v>
      </c>
      <c r="G1126" s="1">
        <v>45020</v>
      </c>
      <c r="H1126" s="1">
        <v>45126</v>
      </c>
      <c r="I1126" s="2">
        <f>_xlfn.DAYS(G1126,H1126)</f>
        <v>-106</v>
      </c>
      <c r="J1126" t="s">
        <v>36</v>
      </c>
      <c r="K1126">
        <v>380380</v>
      </c>
      <c r="L1126" t="s">
        <v>19</v>
      </c>
      <c r="M1126" t="s">
        <v>45</v>
      </c>
      <c r="N1126">
        <v>199</v>
      </c>
      <c r="O1126">
        <v>100</v>
      </c>
      <c r="P1126">
        <v>32613533524</v>
      </c>
      <c r="Q1126" t="s">
        <v>21</v>
      </c>
      <c r="R1126" t="s">
        <v>22</v>
      </c>
    </row>
    <row r="1127" spans="1:18" hidden="1" x14ac:dyDescent="0.25">
      <c r="A1127">
        <v>1126</v>
      </c>
      <c r="B1127" t="s">
        <v>69</v>
      </c>
      <c r="C1127" t="s">
        <v>285</v>
      </c>
      <c r="D1127">
        <v>28</v>
      </c>
      <c r="E1127" t="str">
        <f t="shared" si="30"/>
        <v>Young Adult</v>
      </c>
      <c r="F1127" t="s">
        <v>31</v>
      </c>
      <c r="G1127" s="1">
        <v>44982</v>
      </c>
      <c r="H1127" s="1">
        <v>45095</v>
      </c>
      <c r="I1127" s="2">
        <f>_xlfn.DAYS(G1127,H1127)</f>
        <v>-113</v>
      </c>
      <c r="J1127" t="s">
        <v>44</v>
      </c>
      <c r="K1127">
        <v>431416</v>
      </c>
      <c r="L1127" t="s">
        <v>19</v>
      </c>
      <c r="M1127" t="s">
        <v>82</v>
      </c>
      <c r="N1127">
        <v>185</v>
      </c>
      <c r="O1127">
        <v>112</v>
      </c>
      <c r="P1127">
        <v>38311594887</v>
      </c>
      <c r="Q1127" t="s">
        <v>52</v>
      </c>
      <c r="R1127" t="s">
        <v>28</v>
      </c>
    </row>
    <row r="1128" spans="1:18" hidden="1" x14ac:dyDescent="0.25">
      <c r="A1128">
        <v>1127</v>
      </c>
      <c r="B1128" t="s">
        <v>50</v>
      </c>
      <c r="C1128" t="s">
        <v>119</v>
      </c>
      <c r="D1128">
        <v>44</v>
      </c>
      <c r="E1128" t="str">
        <f t="shared" si="30"/>
        <v>Middle-Aged Adults</v>
      </c>
      <c r="F1128" t="s">
        <v>17</v>
      </c>
      <c r="G1128" s="1">
        <v>45063</v>
      </c>
      <c r="H1128" s="1">
        <v>45217</v>
      </c>
      <c r="I1128" s="2">
        <f>_xlfn.DAYS(H1128,G1128)</f>
        <v>154</v>
      </c>
      <c r="J1128" t="s">
        <v>25</v>
      </c>
      <c r="K1128">
        <v>139009</v>
      </c>
      <c r="L1128" t="s">
        <v>26</v>
      </c>
      <c r="M1128" t="s">
        <v>62</v>
      </c>
      <c r="N1128">
        <v>177</v>
      </c>
      <c r="O1128">
        <v>54</v>
      </c>
      <c r="P1128">
        <v>36068550439</v>
      </c>
      <c r="Q1128" t="s">
        <v>21</v>
      </c>
      <c r="R1128" t="s">
        <v>22</v>
      </c>
    </row>
    <row r="1129" spans="1:18" hidden="1" x14ac:dyDescent="0.25">
      <c r="A1129">
        <v>1128</v>
      </c>
      <c r="B1129" t="s">
        <v>64</v>
      </c>
      <c r="C1129" t="s">
        <v>572</v>
      </c>
      <c r="D1129">
        <v>87</v>
      </c>
      <c r="E1129" t="str">
        <f t="shared" si="30"/>
        <v>Senior Adult</v>
      </c>
      <c r="F1129" t="s">
        <v>31</v>
      </c>
      <c r="G1129" s="1">
        <v>44991</v>
      </c>
      <c r="H1129" s="1">
        <v>45021</v>
      </c>
      <c r="I1129" s="2">
        <f>_xlfn.DAYS(H1129,G1129)</f>
        <v>30</v>
      </c>
      <c r="J1129" t="s">
        <v>44</v>
      </c>
      <c r="K1129">
        <v>185802</v>
      </c>
      <c r="L1129" t="s">
        <v>19</v>
      </c>
      <c r="M1129" t="s">
        <v>40</v>
      </c>
      <c r="N1129">
        <v>185</v>
      </c>
      <c r="O1129">
        <v>97</v>
      </c>
      <c r="P1129">
        <v>34975067353</v>
      </c>
      <c r="Q1129" t="s">
        <v>34</v>
      </c>
      <c r="R1129" t="s">
        <v>38</v>
      </c>
    </row>
    <row r="1130" spans="1:18" hidden="1" x14ac:dyDescent="0.25">
      <c r="A1130">
        <v>1129</v>
      </c>
      <c r="B1130" t="s">
        <v>71</v>
      </c>
      <c r="C1130" t="s">
        <v>308</v>
      </c>
      <c r="D1130">
        <v>27</v>
      </c>
      <c r="E1130" t="str">
        <f t="shared" si="30"/>
        <v>Young Adult</v>
      </c>
      <c r="F1130" t="s">
        <v>31</v>
      </c>
      <c r="G1130" s="1">
        <v>44968</v>
      </c>
      <c r="H1130" s="1">
        <v>45121</v>
      </c>
      <c r="I1130" s="2">
        <f>_xlfn.DAYS(G1130,H1130)</f>
        <v>-153</v>
      </c>
      <c r="J1130" t="s">
        <v>18</v>
      </c>
      <c r="K1130">
        <v>365023</v>
      </c>
      <c r="L1130" t="s">
        <v>26</v>
      </c>
      <c r="M1130" t="s">
        <v>82</v>
      </c>
      <c r="N1130">
        <v>149</v>
      </c>
      <c r="O1130">
        <v>111</v>
      </c>
      <c r="P1130">
        <v>38197728217</v>
      </c>
      <c r="Q1130" t="s">
        <v>48</v>
      </c>
      <c r="R1130" t="s">
        <v>28</v>
      </c>
    </row>
    <row r="1131" spans="1:18" hidden="1" x14ac:dyDescent="0.25">
      <c r="A1131">
        <v>1130</v>
      </c>
      <c r="B1131" t="s">
        <v>78</v>
      </c>
      <c r="C1131" t="s">
        <v>573</v>
      </c>
      <c r="D1131">
        <v>99</v>
      </c>
      <c r="E1131" t="str">
        <f t="shared" si="30"/>
        <v>Senior Adult</v>
      </c>
      <c r="F1131" t="s">
        <v>17</v>
      </c>
      <c r="G1131" s="1">
        <v>45022</v>
      </c>
      <c r="H1131" s="1">
        <v>45084</v>
      </c>
      <c r="I1131" s="2">
        <f>_xlfn.DAYS(H1131,G1131)</f>
        <v>62</v>
      </c>
      <c r="J1131" t="s">
        <v>36</v>
      </c>
      <c r="K1131">
        <v>187295</v>
      </c>
      <c r="L1131" t="s">
        <v>26</v>
      </c>
      <c r="M1131" t="s">
        <v>37</v>
      </c>
      <c r="N1131">
        <v>196</v>
      </c>
      <c r="O1131">
        <v>76</v>
      </c>
      <c r="P1131">
        <v>39142541264</v>
      </c>
      <c r="Q1131" t="s">
        <v>34</v>
      </c>
      <c r="R1131" t="s">
        <v>38</v>
      </c>
    </row>
    <row r="1132" spans="1:18" hidden="1" x14ac:dyDescent="0.25">
      <c r="A1132">
        <v>1131</v>
      </c>
      <c r="B1132" t="s">
        <v>78</v>
      </c>
      <c r="C1132" t="s">
        <v>170</v>
      </c>
      <c r="D1132">
        <v>20</v>
      </c>
      <c r="E1132" t="str">
        <f t="shared" si="30"/>
        <v>Young Adult</v>
      </c>
      <c r="F1132" t="s">
        <v>17</v>
      </c>
      <c r="G1132" s="1">
        <v>44948</v>
      </c>
      <c r="H1132" s="1">
        <v>45148</v>
      </c>
      <c r="I1132" s="2">
        <f>_xlfn.DAYS(H1132,G1132)</f>
        <v>200</v>
      </c>
      <c r="J1132" t="s">
        <v>32</v>
      </c>
      <c r="K1132">
        <v>35731</v>
      </c>
      <c r="L1132" t="s">
        <v>19</v>
      </c>
      <c r="M1132" t="s">
        <v>33</v>
      </c>
      <c r="N1132">
        <v>170</v>
      </c>
      <c r="O1132">
        <v>79</v>
      </c>
      <c r="P1132">
        <v>34367777794</v>
      </c>
      <c r="Q1132" t="s">
        <v>34</v>
      </c>
      <c r="R1132" t="s">
        <v>38</v>
      </c>
    </row>
    <row r="1133" spans="1:18" hidden="1" x14ac:dyDescent="0.25">
      <c r="A1133">
        <v>1132</v>
      </c>
      <c r="B1133" t="s">
        <v>64</v>
      </c>
      <c r="C1133" t="s">
        <v>299</v>
      </c>
      <c r="D1133">
        <v>3</v>
      </c>
      <c r="E1133" t="str">
        <f t="shared" si="30"/>
        <v>Child</v>
      </c>
      <c r="F1133" t="s">
        <v>17</v>
      </c>
      <c r="G1133" s="1">
        <v>44940</v>
      </c>
      <c r="H1133" s="1">
        <v>45008</v>
      </c>
      <c r="I1133" s="2">
        <f>_xlfn.DAYS(G1133,H1133)</f>
        <v>-68</v>
      </c>
      <c r="J1133" t="s">
        <v>18</v>
      </c>
      <c r="K1133">
        <v>182989</v>
      </c>
      <c r="L1133" t="s">
        <v>19</v>
      </c>
      <c r="M1133" t="s">
        <v>20</v>
      </c>
      <c r="N1133">
        <v>191</v>
      </c>
      <c r="O1133">
        <v>91</v>
      </c>
      <c r="P1133">
        <v>31427274311</v>
      </c>
      <c r="Q1133" t="s">
        <v>34</v>
      </c>
      <c r="R1133" t="s">
        <v>38</v>
      </c>
    </row>
    <row r="1134" spans="1:18" x14ac:dyDescent="0.25">
      <c r="A1134">
        <v>1133</v>
      </c>
      <c r="B1134" t="s">
        <v>15</v>
      </c>
      <c r="C1134" t="s">
        <v>574</v>
      </c>
      <c r="D1134">
        <v>92</v>
      </c>
      <c r="E1134" t="str">
        <f t="shared" si="30"/>
        <v>Senior Adult</v>
      </c>
      <c r="F1134" t="s">
        <v>31</v>
      </c>
      <c r="G1134" s="1">
        <v>44943</v>
      </c>
      <c r="H1134" s="1">
        <v>45216</v>
      </c>
      <c r="I1134" s="6">
        <f>_xlfn.DAYS(G1134,H1134)</f>
        <v>-273</v>
      </c>
      <c r="J1134" t="s">
        <v>44</v>
      </c>
      <c r="K1134">
        <v>390406</v>
      </c>
      <c r="L1134" t="s">
        <v>26</v>
      </c>
      <c r="M1134" t="s">
        <v>82</v>
      </c>
      <c r="N1134">
        <v>161</v>
      </c>
      <c r="O1134">
        <v>96</v>
      </c>
      <c r="P1134">
        <v>32570437462</v>
      </c>
      <c r="Q1134" t="s">
        <v>68</v>
      </c>
      <c r="R1134" t="s">
        <v>41</v>
      </c>
    </row>
    <row r="1135" spans="1:18" hidden="1" x14ac:dyDescent="0.25">
      <c r="A1135">
        <v>1134</v>
      </c>
      <c r="B1135" t="s">
        <v>55</v>
      </c>
      <c r="C1135" t="s">
        <v>234</v>
      </c>
      <c r="D1135">
        <v>36</v>
      </c>
      <c r="E1135" t="str">
        <f t="shared" si="30"/>
        <v>Middle-Aged Adults</v>
      </c>
      <c r="F1135" t="s">
        <v>31</v>
      </c>
      <c r="G1135" s="1">
        <v>45115</v>
      </c>
      <c r="H1135" s="1">
        <v>45148</v>
      </c>
      <c r="I1135" s="2">
        <f>_xlfn.DAYS(G1135,H1135)</f>
        <v>-33</v>
      </c>
      <c r="J1135" t="s">
        <v>36</v>
      </c>
      <c r="K1135">
        <v>20130</v>
      </c>
      <c r="L1135" t="s">
        <v>26</v>
      </c>
      <c r="M1135" t="s">
        <v>45</v>
      </c>
      <c r="N1135">
        <v>195</v>
      </c>
      <c r="O1135">
        <v>92</v>
      </c>
      <c r="P1135">
        <v>38718273990</v>
      </c>
      <c r="Q1135" t="s">
        <v>21</v>
      </c>
      <c r="R1135" t="s">
        <v>22</v>
      </c>
    </row>
    <row r="1136" spans="1:18" hidden="1" x14ac:dyDescent="0.25">
      <c r="A1136">
        <v>1135</v>
      </c>
      <c r="B1136" t="s">
        <v>55</v>
      </c>
      <c r="C1136" t="s">
        <v>575</v>
      </c>
      <c r="D1136">
        <v>12</v>
      </c>
      <c r="E1136" t="str">
        <f t="shared" si="30"/>
        <v>Child</v>
      </c>
      <c r="F1136" t="s">
        <v>17</v>
      </c>
      <c r="G1136" s="1">
        <v>45078</v>
      </c>
      <c r="H1136" s="1">
        <v>45181</v>
      </c>
      <c r="I1136" s="2">
        <f>_xlfn.DAYS(G1136,H1136)</f>
        <v>-103</v>
      </c>
      <c r="J1136" t="s">
        <v>36</v>
      </c>
      <c r="K1136">
        <v>457321</v>
      </c>
      <c r="L1136" t="s">
        <v>26</v>
      </c>
      <c r="M1136" t="s">
        <v>59</v>
      </c>
      <c r="N1136">
        <v>140</v>
      </c>
      <c r="O1136">
        <v>93</v>
      </c>
      <c r="P1136">
        <v>35087100679</v>
      </c>
      <c r="Q1136" t="s">
        <v>57</v>
      </c>
      <c r="R1136" t="s">
        <v>28</v>
      </c>
    </row>
    <row r="1137" spans="1:18" x14ac:dyDescent="0.25">
      <c r="A1137">
        <v>1136</v>
      </c>
      <c r="B1137" t="s">
        <v>53</v>
      </c>
      <c r="C1137" t="s">
        <v>576</v>
      </c>
      <c r="D1137">
        <v>13</v>
      </c>
      <c r="E1137" t="str">
        <f t="shared" si="30"/>
        <v>Teenager</v>
      </c>
      <c r="F1137" t="s">
        <v>17</v>
      </c>
      <c r="G1137" s="1">
        <v>44996</v>
      </c>
      <c r="H1137" s="1">
        <v>45185</v>
      </c>
      <c r="I1137" s="6">
        <f>_xlfn.DAYS(G1137,H1137)</f>
        <v>-189</v>
      </c>
      <c r="J1137" t="s">
        <v>44</v>
      </c>
      <c r="K1137">
        <v>129871</v>
      </c>
      <c r="L1137" t="s">
        <v>19</v>
      </c>
      <c r="M1137" t="s">
        <v>45</v>
      </c>
      <c r="N1137">
        <v>190</v>
      </c>
      <c r="O1137">
        <v>108</v>
      </c>
      <c r="P1137">
        <v>31059995495</v>
      </c>
      <c r="Q1137" t="s">
        <v>68</v>
      </c>
      <c r="R1137" t="s">
        <v>41</v>
      </c>
    </row>
    <row r="1138" spans="1:18" x14ac:dyDescent="0.25">
      <c r="A1138">
        <v>1137</v>
      </c>
      <c r="B1138" t="s">
        <v>86</v>
      </c>
      <c r="C1138" t="s">
        <v>105</v>
      </c>
      <c r="D1138">
        <v>27</v>
      </c>
      <c r="E1138" t="str">
        <f t="shared" si="30"/>
        <v>Young Adult</v>
      </c>
      <c r="F1138" t="s">
        <v>17</v>
      </c>
      <c r="G1138" s="1">
        <v>45013</v>
      </c>
      <c r="H1138" s="1">
        <v>45281</v>
      </c>
      <c r="I1138" s="6">
        <f>_xlfn.DAYS(H1138,G1138)</f>
        <v>268</v>
      </c>
      <c r="J1138" t="s">
        <v>32</v>
      </c>
      <c r="K1138">
        <v>430196</v>
      </c>
      <c r="L1138" t="s">
        <v>26</v>
      </c>
      <c r="M1138" t="s">
        <v>40</v>
      </c>
      <c r="N1138">
        <v>155</v>
      </c>
      <c r="O1138">
        <v>104</v>
      </c>
      <c r="P1138">
        <v>34251003795</v>
      </c>
      <c r="Q1138" t="s">
        <v>68</v>
      </c>
      <c r="R1138" t="s">
        <v>41</v>
      </c>
    </row>
    <row r="1139" spans="1:18" x14ac:dyDescent="0.25">
      <c r="A1139">
        <v>1138</v>
      </c>
      <c r="B1139" t="s">
        <v>86</v>
      </c>
      <c r="C1139" t="s">
        <v>429</v>
      </c>
      <c r="D1139">
        <v>18</v>
      </c>
      <c r="E1139" t="str">
        <f t="shared" si="30"/>
        <v>Teenager</v>
      </c>
      <c r="F1139" t="s">
        <v>17</v>
      </c>
      <c r="G1139" s="1">
        <v>45224</v>
      </c>
      <c r="H1139" s="1">
        <v>45234</v>
      </c>
      <c r="I1139" s="6">
        <f>_xlfn.DAYS(G1139,H1139)</f>
        <v>-10</v>
      </c>
      <c r="J1139" t="s">
        <v>32</v>
      </c>
      <c r="K1139">
        <v>53927</v>
      </c>
      <c r="L1139" t="s">
        <v>26</v>
      </c>
      <c r="M1139" t="s">
        <v>59</v>
      </c>
      <c r="N1139">
        <v>189</v>
      </c>
      <c r="O1139">
        <v>41</v>
      </c>
      <c r="P1139">
        <v>33193529364</v>
      </c>
      <c r="Q1139" t="s">
        <v>68</v>
      </c>
      <c r="R1139" t="s">
        <v>41</v>
      </c>
    </row>
    <row r="1140" spans="1:18" x14ac:dyDescent="0.25">
      <c r="A1140">
        <v>1139</v>
      </c>
      <c r="B1140" t="s">
        <v>64</v>
      </c>
      <c r="C1140" t="s">
        <v>304</v>
      </c>
      <c r="D1140">
        <v>81</v>
      </c>
      <c r="E1140" t="str">
        <f t="shared" si="30"/>
        <v>Senior Adult</v>
      </c>
      <c r="F1140" t="s">
        <v>31</v>
      </c>
      <c r="G1140" s="1">
        <v>45047</v>
      </c>
      <c r="H1140" s="1">
        <v>45152</v>
      </c>
      <c r="I1140" s="6">
        <f>_xlfn.DAYS(G1140,H1140)</f>
        <v>-105</v>
      </c>
      <c r="J1140" t="s">
        <v>18</v>
      </c>
      <c r="K1140">
        <v>354226</v>
      </c>
      <c r="L1140" t="s">
        <v>26</v>
      </c>
      <c r="M1140" t="s">
        <v>37</v>
      </c>
      <c r="N1140">
        <v>151</v>
      </c>
      <c r="O1140">
        <v>40</v>
      </c>
      <c r="P1140">
        <v>39491495048</v>
      </c>
      <c r="Q1140" t="s">
        <v>68</v>
      </c>
      <c r="R1140" t="s">
        <v>41</v>
      </c>
    </row>
    <row r="1141" spans="1:18" x14ac:dyDescent="0.25">
      <c r="A1141">
        <v>1140</v>
      </c>
      <c r="B1141" t="s">
        <v>69</v>
      </c>
      <c r="C1141" t="s">
        <v>482</v>
      </c>
      <c r="D1141">
        <v>92</v>
      </c>
      <c r="E1141" t="str">
        <f t="shared" si="30"/>
        <v>Senior Adult</v>
      </c>
      <c r="F1141" t="s">
        <v>17</v>
      </c>
      <c r="G1141" s="1">
        <v>45070</v>
      </c>
      <c r="H1141" s="1">
        <v>45220</v>
      </c>
      <c r="I1141" s="6">
        <f>_xlfn.DAYS(H1141,G1141)</f>
        <v>150</v>
      </c>
      <c r="J1141" t="s">
        <v>25</v>
      </c>
      <c r="K1141">
        <v>94173</v>
      </c>
      <c r="L1141" t="s">
        <v>26</v>
      </c>
      <c r="M1141" t="s">
        <v>20</v>
      </c>
      <c r="N1141">
        <v>189</v>
      </c>
      <c r="O1141">
        <v>101</v>
      </c>
      <c r="P1141">
        <v>35286695819</v>
      </c>
      <c r="Q1141" t="s">
        <v>68</v>
      </c>
      <c r="R1141" t="s">
        <v>41</v>
      </c>
    </row>
    <row r="1142" spans="1:18" x14ac:dyDescent="0.25">
      <c r="A1142">
        <v>1141</v>
      </c>
      <c r="B1142" t="s">
        <v>60</v>
      </c>
      <c r="C1142" t="s">
        <v>416</v>
      </c>
      <c r="D1142">
        <v>4</v>
      </c>
      <c r="E1142" t="str">
        <f t="shared" si="30"/>
        <v>Child</v>
      </c>
      <c r="F1142" t="s">
        <v>31</v>
      </c>
      <c r="G1142" s="1">
        <v>44984</v>
      </c>
      <c r="H1142" s="1">
        <v>45083</v>
      </c>
      <c r="I1142" s="6">
        <f t="shared" ref="I1142:I1147" si="33">_xlfn.DAYS(G1142,H1142)</f>
        <v>-99</v>
      </c>
      <c r="J1142" t="s">
        <v>47</v>
      </c>
      <c r="K1142">
        <v>438545</v>
      </c>
      <c r="L1142" t="s">
        <v>26</v>
      </c>
      <c r="M1142" t="s">
        <v>62</v>
      </c>
      <c r="N1142">
        <v>192</v>
      </c>
      <c r="O1142">
        <v>107</v>
      </c>
      <c r="P1142">
        <v>32806304155</v>
      </c>
      <c r="Q1142" t="s">
        <v>68</v>
      </c>
      <c r="R1142" t="s">
        <v>41</v>
      </c>
    </row>
    <row r="1143" spans="1:18" hidden="1" x14ac:dyDescent="0.25">
      <c r="A1143">
        <v>1142</v>
      </c>
      <c r="B1143" t="s">
        <v>69</v>
      </c>
      <c r="C1143" t="s">
        <v>535</v>
      </c>
      <c r="D1143">
        <v>95</v>
      </c>
      <c r="E1143" t="str">
        <f t="shared" si="30"/>
        <v>Senior Adult</v>
      </c>
      <c r="F1143" t="s">
        <v>17</v>
      </c>
      <c r="G1143" s="1">
        <v>45002</v>
      </c>
      <c r="H1143" s="1">
        <v>45186</v>
      </c>
      <c r="I1143" s="2">
        <f t="shared" si="33"/>
        <v>-184</v>
      </c>
      <c r="J1143" t="s">
        <v>44</v>
      </c>
      <c r="K1143">
        <v>496452</v>
      </c>
      <c r="L1143" t="s">
        <v>19</v>
      </c>
      <c r="M1143" t="s">
        <v>62</v>
      </c>
      <c r="N1143">
        <v>179</v>
      </c>
      <c r="O1143">
        <v>60</v>
      </c>
      <c r="P1143">
        <v>33238204648</v>
      </c>
      <c r="Q1143" t="s">
        <v>52</v>
      </c>
      <c r="R1143" t="s">
        <v>28</v>
      </c>
    </row>
    <row r="1144" spans="1:18" hidden="1" x14ac:dyDescent="0.25">
      <c r="A1144">
        <v>1143</v>
      </c>
      <c r="B1144" t="s">
        <v>55</v>
      </c>
      <c r="C1144" t="s">
        <v>392</v>
      </c>
      <c r="D1144">
        <v>33</v>
      </c>
      <c r="E1144" t="str">
        <f t="shared" si="30"/>
        <v>Middle-Aged Adults</v>
      </c>
      <c r="F1144" t="s">
        <v>31</v>
      </c>
      <c r="G1144" s="1">
        <v>45213</v>
      </c>
      <c r="H1144" s="1">
        <v>45247</v>
      </c>
      <c r="I1144" s="2">
        <f t="shared" si="33"/>
        <v>-34</v>
      </c>
      <c r="J1144" t="s">
        <v>44</v>
      </c>
      <c r="K1144">
        <v>248466</v>
      </c>
      <c r="L1144" t="s">
        <v>26</v>
      </c>
      <c r="M1144" t="s">
        <v>33</v>
      </c>
      <c r="N1144">
        <v>169</v>
      </c>
      <c r="O1144">
        <v>71</v>
      </c>
      <c r="P1144">
        <v>39336451065</v>
      </c>
      <c r="Q1144" t="s">
        <v>34</v>
      </c>
      <c r="R1144" t="s">
        <v>38</v>
      </c>
    </row>
    <row r="1145" spans="1:18" x14ac:dyDescent="0.25">
      <c r="A1145">
        <v>1144</v>
      </c>
      <c r="B1145" t="s">
        <v>60</v>
      </c>
      <c r="C1145" t="s">
        <v>577</v>
      </c>
      <c r="D1145">
        <v>84</v>
      </c>
      <c r="E1145" t="str">
        <f t="shared" si="30"/>
        <v>Senior Adult</v>
      </c>
      <c r="F1145" t="s">
        <v>17</v>
      </c>
      <c r="G1145" s="1">
        <v>44938</v>
      </c>
      <c r="H1145" s="1">
        <v>45095</v>
      </c>
      <c r="I1145" s="6">
        <f t="shared" si="33"/>
        <v>-157</v>
      </c>
      <c r="J1145" t="s">
        <v>36</v>
      </c>
      <c r="K1145">
        <v>492961</v>
      </c>
      <c r="L1145" t="s">
        <v>19</v>
      </c>
      <c r="M1145" t="s">
        <v>82</v>
      </c>
      <c r="N1145">
        <v>145</v>
      </c>
      <c r="O1145">
        <v>106</v>
      </c>
      <c r="P1145">
        <v>38215830001</v>
      </c>
      <c r="Q1145" t="s">
        <v>68</v>
      </c>
      <c r="R1145" t="s">
        <v>41</v>
      </c>
    </row>
    <row r="1146" spans="1:18" hidden="1" x14ac:dyDescent="0.25">
      <c r="A1146">
        <v>1145</v>
      </c>
      <c r="B1146" t="s">
        <v>78</v>
      </c>
      <c r="C1146" t="s">
        <v>297</v>
      </c>
      <c r="D1146">
        <v>62</v>
      </c>
      <c r="E1146" t="str">
        <f t="shared" si="30"/>
        <v>Senior Adult</v>
      </c>
      <c r="F1146" t="s">
        <v>17</v>
      </c>
      <c r="G1146" s="1">
        <v>44942</v>
      </c>
      <c r="H1146" s="1">
        <v>44998</v>
      </c>
      <c r="I1146" s="2">
        <f t="shared" si="33"/>
        <v>-56</v>
      </c>
      <c r="J1146" t="s">
        <v>25</v>
      </c>
      <c r="K1146">
        <v>242617</v>
      </c>
      <c r="L1146" t="s">
        <v>19</v>
      </c>
      <c r="M1146" t="s">
        <v>45</v>
      </c>
      <c r="N1146">
        <v>183</v>
      </c>
      <c r="O1146">
        <v>47</v>
      </c>
      <c r="P1146">
        <v>32595399565</v>
      </c>
      <c r="Q1146" t="s">
        <v>68</v>
      </c>
      <c r="R1146" t="s">
        <v>28</v>
      </c>
    </row>
    <row r="1147" spans="1:18" x14ac:dyDescent="0.25">
      <c r="A1147">
        <v>1146</v>
      </c>
      <c r="B1147" t="s">
        <v>15</v>
      </c>
      <c r="C1147" t="s">
        <v>277</v>
      </c>
      <c r="D1147">
        <v>50</v>
      </c>
      <c r="E1147" t="str">
        <f t="shared" si="30"/>
        <v>Senior Adult</v>
      </c>
      <c r="F1147" t="s">
        <v>17</v>
      </c>
      <c r="G1147" s="1">
        <v>44949</v>
      </c>
      <c r="H1147" s="1">
        <v>45052</v>
      </c>
      <c r="I1147" s="6">
        <f t="shared" si="33"/>
        <v>-103</v>
      </c>
      <c r="J1147" t="s">
        <v>25</v>
      </c>
      <c r="K1147">
        <v>168219</v>
      </c>
      <c r="L1147" t="s">
        <v>26</v>
      </c>
      <c r="M1147" t="s">
        <v>62</v>
      </c>
      <c r="N1147">
        <v>140</v>
      </c>
      <c r="O1147">
        <v>98</v>
      </c>
      <c r="P1147">
        <v>37832353284</v>
      </c>
      <c r="Q1147" t="s">
        <v>68</v>
      </c>
      <c r="R1147" t="s">
        <v>41</v>
      </c>
    </row>
    <row r="1148" spans="1:18" hidden="1" x14ac:dyDescent="0.25">
      <c r="A1148">
        <v>1147</v>
      </c>
      <c r="B1148" t="s">
        <v>53</v>
      </c>
      <c r="C1148" t="s">
        <v>375</v>
      </c>
      <c r="D1148">
        <v>49</v>
      </c>
      <c r="E1148" t="str">
        <f t="shared" si="30"/>
        <v>Senior Adult</v>
      </c>
      <c r="F1148" t="s">
        <v>17</v>
      </c>
      <c r="G1148" s="1">
        <v>45060</v>
      </c>
      <c r="H1148" s="1">
        <v>45090</v>
      </c>
      <c r="I1148" s="2">
        <f>_xlfn.DAYS(H1148,G1148)</f>
        <v>30</v>
      </c>
      <c r="J1148" t="s">
        <v>32</v>
      </c>
      <c r="K1148">
        <v>112739</v>
      </c>
      <c r="L1148" t="s">
        <v>19</v>
      </c>
      <c r="M1148" t="s">
        <v>33</v>
      </c>
      <c r="N1148">
        <v>151</v>
      </c>
      <c r="O1148">
        <v>43</v>
      </c>
      <c r="P1148">
        <v>37042196468</v>
      </c>
      <c r="Q1148" t="s">
        <v>34</v>
      </c>
      <c r="R1148" t="s">
        <v>28</v>
      </c>
    </row>
    <row r="1149" spans="1:18" hidden="1" x14ac:dyDescent="0.25">
      <c r="A1149">
        <v>1148</v>
      </c>
      <c r="B1149" t="s">
        <v>78</v>
      </c>
      <c r="C1149" t="s">
        <v>165</v>
      </c>
      <c r="D1149">
        <v>40</v>
      </c>
      <c r="E1149" t="str">
        <f t="shared" si="30"/>
        <v>Middle-Aged Adults</v>
      </c>
      <c r="F1149" t="s">
        <v>17</v>
      </c>
      <c r="G1149" s="1">
        <v>44952</v>
      </c>
      <c r="H1149" s="1">
        <v>45052</v>
      </c>
      <c r="I1149" s="2">
        <f>_xlfn.DAYS(H1149,G1149)</f>
        <v>100</v>
      </c>
      <c r="J1149" t="s">
        <v>25</v>
      </c>
      <c r="K1149">
        <v>208064</v>
      </c>
      <c r="L1149" t="s">
        <v>26</v>
      </c>
      <c r="M1149" t="s">
        <v>59</v>
      </c>
      <c r="N1149">
        <v>154</v>
      </c>
      <c r="O1149">
        <v>78</v>
      </c>
      <c r="P1149">
        <v>32399087594</v>
      </c>
      <c r="Q1149" t="s">
        <v>21</v>
      </c>
      <c r="R1149" t="s">
        <v>22</v>
      </c>
    </row>
    <row r="1150" spans="1:18" hidden="1" x14ac:dyDescent="0.25">
      <c r="A1150">
        <v>1149</v>
      </c>
      <c r="B1150" t="s">
        <v>69</v>
      </c>
      <c r="C1150" t="s">
        <v>384</v>
      </c>
      <c r="D1150">
        <v>61</v>
      </c>
      <c r="E1150" t="str">
        <f t="shared" si="30"/>
        <v>Senior Adult</v>
      </c>
      <c r="F1150" t="s">
        <v>17</v>
      </c>
      <c r="G1150" s="1">
        <v>44982</v>
      </c>
      <c r="H1150" s="1">
        <v>45273</v>
      </c>
      <c r="I1150" s="2">
        <f>_xlfn.DAYS(G1150,H1150)</f>
        <v>-291</v>
      </c>
      <c r="J1150" t="s">
        <v>36</v>
      </c>
      <c r="K1150">
        <v>105635</v>
      </c>
      <c r="L1150" t="s">
        <v>26</v>
      </c>
      <c r="M1150" t="s">
        <v>62</v>
      </c>
      <c r="N1150">
        <v>189</v>
      </c>
      <c r="O1150">
        <v>65</v>
      </c>
      <c r="P1150">
        <v>36738742632</v>
      </c>
      <c r="Q1150" t="s">
        <v>21</v>
      </c>
      <c r="R1150" t="s">
        <v>28</v>
      </c>
    </row>
    <row r="1151" spans="1:18" hidden="1" x14ac:dyDescent="0.25">
      <c r="A1151">
        <v>1150</v>
      </c>
      <c r="B1151" t="s">
        <v>88</v>
      </c>
      <c r="C1151" t="s">
        <v>239</v>
      </c>
      <c r="D1151">
        <v>23</v>
      </c>
      <c r="E1151" t="str">
        <f t="shared" si="30"/>
        <v>Young Adult</v>
      </c>
      <c r="F1151" t="s">
        <v>31</v>
      </c>
      <c r="G1151" s="1">
        <v>44996</v>
      </c>
      <c r="H1151" s="1">
        <v>45204</v>
      </c>
      <c r="I1151" s="2">
        <f>_xlfn.DAYS(H1151,G1151)</f>
        <v>208</v>
      </c>
      <c r="J1151" t="s">
        <v>36</v>
      </c>
      <c r="K1151">
        <v>224984</v>
      </c>
      <c r="L1151" t="s">
        <v>19</v>
      </c>
      <c r="M1151" t="s">
        <v>20</v>
      </c>
      <c r="N1151">
        <v>176</v>
      </c>
      <c r="O1151">
        <v>62</v>
      </c>
      <c r="P1151">
        <v>35031323828</v>
      </c>
      <c r="Q1151" t="s">
        <v>48</v>
      </c>
      <c r="R1151" t="s">
        <v>28</v>
      </c>
    </row>
    <row r="1152" spans="1:18" hidden="1" x14ac:dyDescent="0.25">
      <c r="A1152">
        <v>1151</v>
      </c>
      <c r="B1152" t="s">
        <v>53</v>
      </c>
      <c r="C1152" t="s">
        <v>119</v>
      </c>
      <c r="D1152">
        <v>15</v>
      </c>
      <c r="E1152" t="str">
        <f t="shared" si="30"/>
        <v>Teenager</v>
      </c>
      <c r="F1152" t="s">
        <v>31</v>
      </c>
      <c r="G1152" s="1">
        <v>45032</v>
      </c>
      <c r="H1152" s="1">
        <v>45253</v>
      </c>
      <c r="I1152" s="2">
        <f>_xlfn.DAYS(H1152,G1152)</f>
        <v>221</v>
      </c>
      <c r="J1152" t="s">
        <v>25</v>
      </c>
      <c r="K1152">
        <v>489275</v>
      </c>
      <c r="L1152" t="s">
        <v>26</v>
      </c>
      <c r="M1152" t="s">
        <v>62</v>
      </c>
      <c r="N1152">
        <v>198</v>
      </c>
      <c r="O1152">
        <v>107</v>
      </c>
      <c r="P1152">
        <v>37154838999</v>
      </c>
      <c r="Q1152" t="s">
        <v>21</v>
      </c>
      <c r="R1152" t="s">
        <v>22</v>
      </c>
    </row>
    <row r="1153" spans="1:18" hidden="1" x14ac:dyDescent="0.25">
      <c r="A1153">
        <v>1152</v>
      </c>
      <c r="B1153" t="s">
        <v>86</v>
      </c>
      <c r="C1153" t="s">
        <v>397</v>
      </c>
      <c r="D1153">
        <v>2</v>
      </c>
      <c r="E1153" t="str">
        <f t="shared" si="30"/>
        <v>Child</v>
      </c>
      <c r="F1153" t="s">
        <v>31</v>
      </c>
      <c r="G1153" s="1">
        <v>45200</v>
      </c>
      <c r="H1153" s="1">
        <v>45211</v>
      </c>
      <c r="I1153" s="2">
        <f>_xlfn.DAYS(G1153,H1153)</f>
        <v>-11</v>
      </c>
      <c r="J1153" t="s">
        <v>18</v>
      </c>
      <c r="K1153">
        <v>219576</v>
      </c>
      <c r="L1153" t="s">
        <v>26</v>
      </c>
      <c r="M1153" t="s">
        <v>59</v>
      </c>
      <c r="N1153">
        <v>162</v>
      </c>
      <c r="O1153">
        <v>117</v>
      </c>
      <c r="P1153">
        <v>35442250298</v>
      </c>
      <c r="Q1153" t="s">
        <v>57</v>
      </c>
      <c r="R1153" t="s">
        <v>28</v>
      </c>
    </row>
    <row r="1154" spans="1:18" hidden="1" x14ac:dyDescent="0.25">
      <c r="A1154">
        <v>1153</v>
      </c>
      <c r="B1154" t="s">
        <v>78</v>
      </c>
      <c r="C1154" t="s">
        <v>72</v>
      </c>
      <c r="D1154">
        <v>61</v>
      </c>
      <c r="E1154" t="str">
        <f t="shared" ref="E1154:E1217" si="34">IF(D1154&lt;=12,"Child",IF(D1154&lt;=18,"Teenager",IF(D1154&lt;=30,"Young Adult",IF(D1154&lt;=45,"Middle-Aged Adults",IF(D1154&gt;45,"Senior Adult")))))</f>
        <v>Senior Adult</v>
      </c>
      <c r="F1154" t="s">
        <v>17</v>
      </c>
      <c r="G1154" s="1">
        <v>45145</v>
      </c>
      <c r="H1154" s="1">
        <v>45186</v>
      </c>
      <c r="I1154" s="2">
        <f>_xlfn.DAYS(H1154,G1154)</f>
        <v>41</v>
      </c>
      <c r="J1154" t="s">
        <v>25</v>
      </c>
      <c r="K1154">
        <v>223494</v>
      </c>
      <c r="L1154" t="s">
        <v>26</v>
      </c>
      <c r="M1154" t="s">
        <v>59</v>
      </c>
      <c r="N1154">
        <v>192</v>
      </c>
      <c r="O1154">
        <v>40</v>
      </c>
      <c r="P1154">
        <v>33466998292</v>
      </c>
      <c r="Q1154" t="s">
        <v>68</v>
      </c>
      <c r="R1154" t="s">
        <v>28</v>
      </c>
    </row>
    <row r="1155" spans="1:18" x14ac:dyDescent="0.25">
      <c r="A1155">
        <v>1154</v>
      </c>
      <c r="B1155" t="s">
        <v>60</v>
      </c>
      <c r="C1155" t="s">
        <v>578</v>
      </c>
      <c r="D1155">
        <v>62</v>
      </c>
      <c r="E1155" t="str">
        <f t="shared" si="34"/>
        <v>Senior Adult</v>
      </c>
      <c r="F1155" t="s">
        <v>17</v>
      </c>
      <c r="G1155" s="1">
        <v>45121</v>
      </c>
      <c r="H1155" s="1">
        <v>45247</v>
      </c>
      <c r="I1155" s="6">
        <f>_xlfn.DAYS(H1155,G1155)</f>
        <v>126</v>
      </c>
      <c r="J1155" t="s">
        <v>18</v>
      </c>
      <c r="K1155">
        <v>403217</v>
      </c>
      <c r="L1155" t="s">
        <v>19</v>
      </c>
      <c r="M1155" t="s">
        <v>33</v>
      </c>
      <c r="N1155">
        <v>140</v>
      </c>
      <c r="O1155">
        <v>48</v>
      </c>
      <c r="P1155">
        <v>33820035086</v>
      </c>
      <c r="Q1155" t="s">
        <v>68</v>
      </c>
      <c r="R1155" t="s">
        <v>41</v>
      </c>
    </row>
    <row r="1156" spans="1:18" hidden="1" x14ac:dyDescent="0.25">
      <c r="A1156">
        <v>1155</v>
      </c>
      <c r="B1156" t="s">
        <v>29</v>
      </c>
      <c r="C1156" t="s">
        <v>289</v>
      </c>
      <c r="D1156">
        <v>84</v>
      </c>
      <c r="E1156" t="str">
        <f t="shared" si="34"/>
        <v>Senior Adult</v>
      </c>
      <c r="F1156" t="s">
        <v>31</v>
      </c>
      <c r="G1156" s="1">
        <v>44963</v>
      </c>
      <c r="H1156" s="1">
        <v>45056</v>
      </c>
      <c r="I1156" s="2">
        <f>_xlfn.DAYS(H1156,G1156)</f>
        <v>93</v>
      </c>
      <c r="J1156" t="s">
        <v>36</v>
      </c>
      <c r="K1156">
        <v>421932</v>
      </c>
      <c r="L1156" t="s">
        <v>26</v>
      </c>
      <c r="M1156" t="s">
        <v>33</v>
      </c>
      <c r="N1156">
        <v>185</v>
      </c>
      <c r="O1156">
        <v>74</v>
      </c>
      <c r="P1156">
        <v>34352095711</v>
      </c>
      <c r="Q1156" t="s">
        <v>34</v>
      </c>
      <c r="R1156" t="s">
        <v>38</v>
      </c>
    </row>
    <row r="1157" spans="1:18" hidden="1" x14ac:dyDescent="0.25">
      <c r="A1157">
        <v>1156</v>
      </c>
      <c r="B1157" t="s">
        <v>69</v>
      </c>
      <c r="C1157" t="s">
        <v>344</v>
      </c>
      <c r="D1157">
        <v>27</v>
      </c>
      <c r="E1157" t="str">
        <f t="shared" si="34"/>
        <v>Young Adult</v>
      </c>
      <c r="F1157" t="s">
        <v>31</v>
      </c>
      <c r="G1157" s="1">
        <v>45104</v>
      </c>
      <c r="H1157" s="1">
        <v>45242</v>
      </c>
      <c r="I1157" s="2">
        <f>_xlfn.DAYS(H1157,G1157)</f>
        <v>138</v>
      </c>
      <c r="J1157" t="s">
        <v>44</v>
      </c>
      <c r="K1157">
        <v>275939</v>
      </c>
      <c r="L1157" t="s">
        <v>26</v>
      </c>
      <c r="M1157" t="s">
        <v>20</v>
      </c>
      <c r="N1157">
        <v>160</v>
      </c>
      <c r="O1157">
        <v>65</v>
      </c>
      <c r="P1157">
        <v>38789964717</v>
      </c>
      <c r="Q1157" t="s">
        <v>68</v>
      </c>
      <c r="R1157" t="s">
        <v>28</v>
      </c>
    </row>
    <row r="1158" spans="1:18" hidden="1" x14ac:dyDescent="0.25">
      <c r="A1158">
        <v>1157</v>
      </c>
      <c r="B1158" t="s">
        <v>71</v>
      </c>
      <c r="C1158" t="s">
        <v>579</v>
      </c>
      <c r="D1158">
        <v>5</v>
      </c>
      <c r="E1158" t="str">
        <f t="shared" si="34"/>
        <v>Child</v>
      </c>
      <c r="F1158" t="s">
        <v>31</v>
      </c>
      <c r="G1158" s="1">
        <v>45078</v>
      </c>
      <c r="H1158" s="1">
        <v>45165</v>
      </c>
      <c r="I1158" s="2">
        <f>_xlfn.DAYS(G1158,H1158)</f>
        <v>-87</v>
      </c>
      <c r="J1158" t="s">
        <v>32</v>
      </c>
      <c r="K1158">
        <v>268480</v>
      </c>
      <c r="L1158" t="s">
        <v>19</v>
      </c>
      <c r="M1158" t="s">
        <v>20</v>
      </c>
      <c r="N1158">
        <v>152</v>
      </c>
      <c r="O1158">
        <v>50</v>
      </c>
      <c r="P1158">
        <v>32541459137</v>
      </c>
      <c r="Q1158" t="s">
        <v>21</v>
      </c>
      <c r="R1158" t="s">
        <v>22</v>
      </c>
    </row>
    <row r="1159" spans="1:18" hidden="1" x14ac:dyDescent="0.25">
      <c r="A1159">
        <v>1158</v>
      </c>
      <c r="B1159" t="s">
        <v>69</v>
      </c>
      <c r="C1159" t="s">
        <v>281</v>
      </c>
      <c r="D1159">
        <v>33</v>
      </c>
      <c r="E1159" t="str">
        <f t="shared" si="34"/>
        <v>Middle-Aged Adults</v>
      </c>
      <c r="F1159" t="s">
        <v>17</v>
      </c>
      <c r="G1159" s="1">
        <v>45023</v>
      </c>
      <c r="H1159" s="1">
        <v>45086</v>
      </c>
      <c r="I1159" s="2">
        <f>_xlfn.DAYS(H1159,G1159)</f>
        <v>63</v>
      </c>
      <c r="J1159" t="s">
        <v>25</v>
      </c>
      <c r="K1159">
        <v>77618</v>
      </c>
      <c r="L1159" t="s">
        <v>19</v>
      </c>
      <c r="M1159" t="s">
        <v>37</v>
      </c>
      <c r="N1159">
        <v>180</v>
      </c>
      <c r="O1159">
        <v>95</v>
      </c>
      <c r="P1159">
        <v>34829043399</v>
      </c>
      <c r="Q1159" t="s">
        <v>34</v>
      </c>
      <c r="R1159" t="s">
        <v>38</v>
      </c>
    </row>
    <row r="1160" spans="1:18" hidden="1" x14ac:dyDescent="0.25">
      <c r="A1160">
        <v>1159</v>
      </c>
      <c r="B1160" t="s">
        <v>15</v>
      </c>
      <c r="C1160" t="s">
        <v>162</v>
      </c>
      <c r="D1160">
        <v>22</v>
      </c>
      <c r="E1160" t="str">
        <f t="shared" si="34"/>
        <v>Young Adult</v>
      </c>
      <c r="F1160" t="s">
        <v>17</v>
      </c>
      <c r="G1160" s="1">
        <v>45072</v>
      </c>
      <c r="H1160" s="1">
        <v>45237</v>
      </c>
      <c r="I1160" s="2">
        <f>_xlfn.DAYS(G1160,H1160)</f>
        <v>-165</v>
      </c>
      <c r="J1160" t="s">
        <v>36</v>
      </c>
      <c r="K1160">
        <v>365136</v>
      </c>
      <c r="L1160" t="s">
        <v>26</v>
      </c>
      <c r="M1160" t="s">
        <v>37</v>
      </c>
      <c r="N1160">
        <v>157</v>
      </c>
      <c r="O1160">
        <v>113</v>
      </c>
      <c r="P1160">
        <v>36922343457</v>
      </c>
      <c r="Q1160" t="s">
        <v>48</v>
      </c>
      <c r="R1160" t="s">
        <v>28</v>
      </c>
    </row>
    <row r="1161" spans="1:18" x14ac:dyDescent="0.25">
      <c r="A1161">
        <v>1160</v>
      </c>
      <c r="B1161" t="s">
        <v>71</v>
      </c>
      <c r="C1161" t="s">
        <v>349</v>
      </c>
      <c r="D1161">
        <v>70</v>
      </c>
      <c r="E1161" t="str">
        <f t="shared" si="34"/>
        <v>Senior Adult</v>
      </c>
      <c r="F1161" t="s">
        <v>17</v>
      </c>
      <c r="G1161" s="1">
        <v>45140</v>
      </c>
      <c r="H1161" s="1">
        <v>45173</v>
      </c>
      <c r="I1161" s="6">
        <f>_xlfn.DAYS(H1161,G1161)</f>
        <v>33</v>
      </c>
      <c r="J1161" t="s">
        <v>32</v>
      </c>
      <c r="K1161">
        <v>94360</v>
      </c>
      <c r="L1161" t="s">
        <v>19</v>
      </c>
      <c r="M1161" t="s">
        <v>62</v>
      </c>
      <c r="N1161">
        <v>193</v>
      </c>
      <c r="O1161">
        <v>104</v>
      </c>
      <c r="P1161">
        <v>31332192410</v>
      </c>
      <c r="Q1161" t="s">
        <v>68</v>
      </c>
      <c r="R1161" t="s">
        <v>41</v>
      </c>
    </row>
    <row r="1162" spans="1:18" hidden="1" x14ac:dyDescent="0.25">
      <c r="A1162">
        <v>1161</v>
      </c>
      <c r="B1162" t="s">
        <v>69</v>
      </c>
      <c r="C1162" t="s">
        <v>271</v>
      </c>
      <c r="D1162">
        <v>52</v>
      </c>
      <c r="E1162" t="str">
        <f t="shared" si="34"/>
        <v>Senior Adult</v>
      </c>
      <c r="F1162" t="s">
        <v>31</v>
      </c>
      <c r="G1162" s="1">
        <v>45011</v>
      </c>
      <c r="H1162" s="1">
        <v>45252</v>
      </c>
      <c r="I1162" s="2">
        <f>_xlfn.DAYS(H1162,G1162)</f>
        <v>241</v>
      </c>
      <c r="J1162" t="s">
        <v>44</v>
      </c>
      <c r="K1162">
        <v>63701</v>
      </c>
      <c r="L1162" t="s">
        <v>26</v>
      </c>
      <c r="M1162" t="s">
        <v>62</v>
      </c>
      <c r="N1162">
        <v>168</v>
      </c>
      <c r="O1162">
        <v>83</v>
      </c>
      <c r="P1162">
        <v>32376235708</v>
      </c>
      <c r="Q1162" t="s">
        <v>21</v>
      </c>
      <c r="R1162" t="s">
        <v>28</v>
      </c>
    </row>
    <row r="1163" spans="1:18" hidden="1" x14ac:dyDescent="0.25">
      <c r="A1163">
        <v>1162</v>
      </c>
      <c r="B1163" t="s">
        <v>78</v>
      </c>
      <c r="C1163" t="s">
        <v>580</v>
      </c>
      <c r="D1163">
        <v>41</v>
      </c>
      <c r="E1163" t="str">
        <f t="shared" si="34"/>
        <v>Middle-Aged Adults</v>
      </c>
      <c r="F1163" t="s">
        <v>31</v>
      </c>
      <c r="G1163" s="1">
        <v>45000</v>
      </c>
      <c r="H1163" s="1">
        <v>45066</v>
      </c>
      <c r="I1163" s="2">
        <f>_xlfn.DAYS(G1163,H1163)</f>
        <v>-66</v>
      </c>
      <c r="J1163" t="s">
        <v>47</v>
      </c>
      <c r="K1163">
        <v>61173</v>
      </c>
      <c r="L1163" t="s">
        <v>26</v>
      </c>
      <c r="M1163" t="s">
        <v>45</v>
      </c>
      <c r="N1163">
        <v>200</v>
      </c>
      <c r="O1163">
        <v>59</v>
      </c>
      <c r="P1163">
        <v>31772308243</v>
      </c>
      <c r="Q1163" t="s">
        <v>21</v>
      </c>
      <c r="R1163" t="s">
        <v>22</v>
      </c>
    </row>
    <row r="1164" spans="1:18" x14ac:dyDescent="0.25">
      <c r="A1164">
        <v>1163</v>
      </c>
      <c r="B1164" t="s">
        <v>71</v>
      </c>
      <c r="C1164" t="s">
        <v>126</v>
      </c>
      <c r="D1164">
        <v>41</v>
      </c>
      <c r="E1164" t="str">
        <f t="shared" si="34"/>
        <v>Middle-Aged Adults</v>
      </c>
      <c r="F1164" t="s">
        <v>31</v>
      </c>
      <c r="G1164" s="1">
        <v>45029</v>
      </c>
      <c r="H1164" s="1">
        <v>45063</v>
      </c>
      <c r="I1164" s="6">
        <f>_xlfn.DAYS(G1164,H1164)</f>
        <v>-34</v>
      </c>
      <c r="J1164" t="s">
        <v>32</v>
      </c>
      <c r="K1164">
        <v>288519</v>
      </c>
      <c r="L1164" t="s">
        <v>26</v>
      </c>
      <c r="M1164" t="s">
        <v>20</v>
      </c>
      <c r="N1164">
        <v>147</v>
      </c>
      <c r="O1164">
        <v>65</v>
      </c>
      <c r="P1164">
        <v>35001468424</v>
      </c>
      <c r="Q1164" t="s">
        <v>68</v>
      </c>
      <c r="R1164" t="s">
        <v>41</v>
      </c>
    </row>
    <row r="1165" spans="1:18" x14ac:dyDescent="0.25">
      <c r="A1165">
        <v>1164</v>
      </c>
      <c r="B1165" t="s">
        <v>55</v>
      </c>
      <c r="C1165" t="s">
        <v>269</v>
      </c>
      <c r="D1165">
        <v>80</v>
      </c>
      <c r="E1165" t="str">
        <f t="shared" si="34"/>
        <v>Senior Adult</v>
      </c>
      <c r="F1165" t="s">
        <v>17</v>
      </c>
      <c r="G1165" s="1">
        <v>44995</v>
      </c>
      <c r="H1165" s="1">
        <v>45084</v>
      </c>
      <c r="I1165" s="6">
        <f>_xlfn.DAYS(H1165,G1165)</f>
        <v>89</v>
      </c>
      <c r="J1165" t="s">
        <v>32</v>
      </c>
      <c r="K1165">
        <v>57031</v>
      </c>
      <c r="L1165" t="s">
        <v>26</v>
      </c>
      <c r="M1165" t="s">
        <v>20</v>
      </c>
      <c r="N1165">
        <v>181</v>
      </c>
      <c r="O1165">
        <v>101</v>
      </c>
      <c r="P1165">
        <v>37180036572</v>
      </c>
      <c r="Q1165" t="s">
        <v>68</v>
      </c>
      <c r="R1165" t="s">
        <v>41</v>
      </c>
    </row>
    <row r="1166" spans="1:18" x14ac:dyDescent="0.25">
      <c r="A1166">
        <v>1165</v>
      </c>
      <c r="B1166" t="s">
        <v>86</v>
      </c>
      <c r="C1166" t="s">
        <v>191</v>
      </c>
      <c r="D1166">
        <v>86</v>
      </c>
      <c r="E1166" t="str">
        <f t="shared" si="34"/>
        <v>Senior Adult</v>
      </c>
      <c r="F1166" t="s">
        <v>17</v>
      </c>
      <c r="G1166" s="1">
        <v>45142</v>
      </c>
      <c r="H1166" s="1">
        <v>45239</v>
      </c>
      <c r="I1166" s="6">
        <f>_xlfn.DAYS(H1166,G1166)</f>
        <v>97</v>
      </c>
      <c r="J1166" t="s">
        <v>25</v>
      </c>
      <c r="K1166">
        <v>219009</v>
      </c>
      <c r="L1166" t="s">
        <v>26</v>
      </c>
      <c r="M1166" t="s">
        <v>45</v>
      </c>
      <c r="N1166">
        <v>192</v>
      </c>
      <c r="O1166">
        <v>118</v>
      </c>
      <c r="P1166">
        <v>38422204778</v>
      </c>
      <c r="Q1166" t="s">
        <v>68</v>
      </c>
      <c r="R1166" t="s">
        <v>41</v>
      </c>
    </row>
    <row r="1167" spans="1:18" x14ac:dyDescent="0.25">
      <c r="A1167">
        <v>1166</v>
      </c>
      <c r="B1167" t="s">
        <v>71</v>
      </c>
      <c r="C1167" t="s">
        <v>530</v>
      </c>
      <c r="D1167">
        <v>18</v>
      </c>
      <c r="E1167" t="str">
        <f t="shared" si="34"/>
        <v>Teenager</v>
      </c>
      <c r="F1167" t="s">
        <v>31</v>
      </c>
      <c r="G1167" s="1">
        <v>44939</v>
      </c>
      <c r="H1167" s="1">
        <v>45096</v>
      </c>
      <c r="I1167" s="6">
        <f>_xlfn.DAYS(H1167,G1167)</f>
        <v>157</v>
      </c>
      <c r="J1167" t="s">
        <v>18</v>
      </c>
      <c r="K1167">
        <v>233336</v>
      </c>
      <c r="L1167" t="s">
        <v>26</v>
      </c>
      <c r="M1167" t="s">
        <v>40</v>
      </c>
      <c r="N1167">
        <v>141</v>
      </c>
      <c r="O1167">
        <v>84</v>
      </c>
      <c r="P1167">
        <v>32927725957</v>
      </c>
      <c r="Q1167" t="s">
        <v>68</v>
      </c>
      <c r="R1167" t="s">
        <v>41</v>
      </c>
    </row>
    <row r="1168" spans="1:18" hidden="1" x14ac:dyDescent="0.25">
      <c r="A1168">
        <v>1167</v>
      </c>
      <c r="B1168" t="s">
        <v>69</v>
      </c>
      <c r="C1168" t="s">
        <v>472</v>
      </c>
      <c r="D1168">
        <v>73</v>
      </c>
      <c r="E1168" t="str">
        <f t="shared" si="34"/>
        <v>Senior Adult</v>
      </c>
      <c r="F1168" t="s">
        <v>31</v>
      </c>
      <c r="G1168" s="1">
        <v>44967</v>
      </c>
      <c r="H1168" s="1">
        <v>45043</v>
      </c>
      <c r="I1168" s="2">
        <f>_xlfn.DAYS(H1168,G1168)</f>
        <v>76</v>
      </c>
      <c r="J1168" t="s">
        <v>25</v>
      </c>
      <c r="K1168">
        <v>491649</v>
      </c>
      <c r="L1168" t="s">
        <v>26</v>
      </c>
      <c r="M1168" t="s">
        <v>59</v>
      </c>
      <c r="N1168">
        <v>163</v>
      </c>
      <c r="O1168">
        <v>48</v>
      </c>
      <c r="P1168">
        <v>38888264243</v>
      </c>
      <c r="Q1168" t="s">
        <v>21</v>
      </c>
      <c r="R1168" t="s">
        <v>22</v>
      </c>
    </row>
    <row r="1169" spans="1:18" hidden="1" x14ac:dyDescent="0.25">
      <c r="A1169">
        <v>1168</v>
      </c>
      <c r="B1169" t="s">
        <v>55</v>
      </c>
      <c r="C1169" t="s">
        <v>564</v>
      </c>
      <c r="D1169">
        <v>1</v>
      </c>
      <c r="E1169" t="str">
        <f t="shared" si="34"/>
        <v>Child</v>
      </c>
      <c r="F1169" t="s">
        <v>17</v>
      </c>
      <c r="G1169" s="1">
        <v>45057</v>
      </c>
      <c r="H1169" s="1">
        <v>45103</v>
      </c>
      <c r="I1169" s="2">
        <f>_xlfn.DAYS(G1169,H1169)</f>
        <v>-46</v>
      </c>
      <c r="J1169" t="s">
        <v>32</v>
      </c>
      <c r="K1169">
        <v>343386</v>
      </c>
      <c r="L1169" t="s">
        <v>19</v>
      </c>
      <c r="M1169" t="s">
        <v>20</v>
      </c>
      <c r="N1169">
        <v>171</v>
      </c>
      <c r="O1169">
        <v>75</v>
      </c>
      <c r="P1169">
        <v>32673251170</v>
      </c>
      <c r="Q1169" t="s">
        <v>34</v>
      </c>
      <c r="R1169" t="s">
        <v>38</v>
      </c>
    </row>
    <row r="1170" spans="1:18" x14ac:dyDescent="0.25">
      <c r="A1170">
        <v>1169</v>
      </c>
      <c r="B1170" t="s">
        <v>66</v>
      </c>
      <c r="C1170" t="s">
        <v>581</v>
      </c>
      <c r="D1170">
        <v>9</v>
      </c>
      <c r="E1170" t="str">
        <f t="shared" si="34"/>
        <v>Child</v>
      </c>
      <c r="F1170" t="s">
        <v>31</v>
      </c>
      <c r="G1170" s="1">
        <v>45018</v>
      </c>
      <c r="H1170" s="1">
        <v>45203</v>
      </c>
      <c r="I1170" s="6">
        <f>_xlfn.DAYS(H1170,G1170)</f>
        <v>185</v>
      </c>
      <c r="J1170" t="s">
        <v>25</v>
      </c>
      <c r="K1170">
        <v>73331</v>
      </c>
      <c r="L1170" t="s">
        <v>26</v>
      </c>
      <c r="M1170" t="s">
        <v>62</v>
      </c>
      <c r="N1170">
        <v>161</v>
      </c>
      <c r="O1170">
        <v>67</v>
      </c>
      <c r="P1170">
        <v>34273739823</v>
      </c>
      <c r="Q1170" t="s">
        <v>68</v>
      </c>
      <c r="R1170" t="s">
        <v>41</v>
      </c>
    </row>
    <row r="1171" spans="1:18" hidden="1" x14ac:dyDescent="0.25">
      <c r="A1171">
        <v>1170</v>
      </c>
      <c r="B1171" t="s">
        <v>78</v>
      </c>
      <c r="C1171" t="s">
        <v>367</v>
      </c>
      <c r="D1171">
        <v>45</v>
      </c>
      <c r="E1171" t="str">
        <f t="shared" si="34"/>
        <v>Middle-Aged Adults</v>
      </c>
      <c r="F1171" t="s">
        <v>17</v>
      </c>
      <c r="G1171" s="1">
        <v>45152</v>
      </c>
      <c r="H1171" s="1">
        <v>45190</v>
      </c>
      <c r="I1171" s="2">
        <f>_xlfn.DAYS(H1171,G1171)</f>
        <v>38</v>
      </c>
      <c r="J1171" t="s">
        <v>47</v>
      </c>
      <c r="K1171">
        <v>237057</v>
      </c>
      <c r="L1171" t="s">
        <v>19</v>
      </c>
      <c r="M1171" t="s">
        <v>33</v>
      </c>
      <c r="N1171">
        <v>170</v>
      </c>
      <c r="O1171">
        <v>91</v>
      </c>
      <c r="P1171">
        <v>33443324008</v>
      </c>
      <c r="Q1171" t="s">
        <v>21</v>
      </c>
      <c r="R1171" t="s">
        <v>22</v>
      </c>
    </row>
    <row r="1172" spans="1:18" x14ac:dyDescent="0.25">
      <c r="A1172">
        <v>1171</v>
      </c>
      <c r="B1172" t="s">
        <v>66</v>
      </c>
      <c r="C1172" t="s">
        <v>582</v>
      </c>
      <c r="D1172">
        <v>32</v>
      </c>
      <c r="E1172" t="str">
        <f t="shared" si="34"/>
        <v>Middle-Aged Adults</v>
      </c>
      <c r="F1172" t="s">
        <v>17</v>
      </c>
      <c r="G1172" s="1">
        <v>44932</v>
      </c>
      <c r="H1172" s="1">
        <v>45165</v>
      </c>
      <c r="I1172" s="6">
        <f>_xlfn.DAYS(H1172,G1172)</f>
        <v>233</v>
      </c>
      <c r="J1172" t="s">
        <v>32</v>
      </c>
      <c r="K1172">
        <v>174835</v>
      </c>
      <c r="L1172" t="s">
        <v>26</v>
      </c>
      <c r="M1172" t="s">
        <v>82</v>
      </c>
      <c r="N1172">
        <v>148</v>
      </c>
      <c r="O1172">
        <v>109</v>
      </c>
      <c r="P1172">
        <v>39202429993</v>
      </c>
      <c r="Q1172" t="s">
        <v>68</v>
      </c>
      <c r="R1172" t="s">
        <v>41</v>
      </c>
    </row>
    <row r="1173" spans="1:18" hidden="1" x14ac:dyDescent="0.25">
      <c r="A1173">
        <v>1172</v>
      </c>
      <c r="B1173" t="s">
        <v>71</v>
      </c>
      <c r="C1173" t="s">
        <v>146</v>
      </c>
      <c r="D1173">
        <v>78</v>
      </c>
      <c r="E1173" t="str">
        <f t="shared" si="34"/>
        <v>Senior Adult</v>
      </c>
      <c r="F1173" t="s">
        <v>17</v>
      </c>
      <c r="G1173" s="1">
        <v>45026</v>
      </c>
      <c r="H1173" s="1">
        <v>45249</v>
      </c>
      <c r="I1173" s="2">
        <f>_xlfn.DAYS(H1173,G1173)</f>
        <v>223</v>
      </c>
      <c r="J1173" t="s">
        <v>32</v>
      </c>
      <c r="K1173">
        <v>261451</v>
      </c>
      <c r="L1173" t="s">
        <v>26</v>
      </c>
      <c r="M1173" t="s">
        <v>37</v>
      </c>
      <c r="N1173">
        <v>154</v>
      </c>
      <c r="O1173">
        <v>120</v>
      </c>
      <c r="P1173">
        <v>33336112932</v>
      </c>
      <c r="Q1173" t="s">
        <v>21</v>
      </c>
      <c r="R1173" t="s">
        <v>22</v>
      </c>
    </row>
    <row r="1174" spans="1:18" hidden="1" x14ac:dyDescent="0.25">
      <c r="A1174">
        <v>1173</v>
      </c>
      <c r="B1174" t="s">
        <v>88</v>
      </c>
      <c r="C1174" t="s">
        <v>104</v>
      </c>
      <c r="D1174">
        <v>87</v>
      </c>
      <c r="E1174" t="str">
        <f t="shared" si="34"/>
        <v>Senior Adult</v>
      </c>
      <c r="F1174" t="s">
        <v>17</v>
      </c>
      <c r="G1174" s="1">
        <v>45066</v>
      </c>
      <c r="H1174" s="1">
        <v>45249</v>
      </c>
      <c r="I1174" s="2">
        <f>_xlfn.DAYS(G1174,H1174)</f>
        <v>-183</v>
      </c>
      <c r="J1174" t="s">
        <v>25</v>
      </c>
      <c r="K1174">
        <v>466196</v>
      </c>
      <c r="L1174" t="s">
        <v>26</v>
      </c>
      <c r="M1174" t="s">
        <v>20</v>
      </c>
      <c r="N1174">
        <v>150</v>
      </c>
      <c r="O1174">
        <v>85</v>
      </c>
      <c r="P1174">
        <v>36963960060</v>
      </c>
      <c r="Q1174" t="s">
        <v>34</v>
      </c>
      <c r="R1174" t="s">
        <v>38</v>
      </c>
    </row>
    <row r="1175" spans="1:18" hidden="1" x14ac:dyDescent="0.25">
      <c r="A1175">
        <v>1174</v>
      </c>
      <c r="B1175" t="s">
        <v>64</v>
      </c>
      <c r="C1175" t="s">
        <v>475</v>
      </c>
      <c r="D1175">
        <v>71</v>
      </c>
      <c r="E1175" t="str">
        <f t="shared" si="34"/>
        <v>Senior Adult</v>
      </c>
      <c r="F1175" t="s">
        <v>31</v>
      </c>
      <c r="G1175" s="1">
        <v>44973</v>
      </c>
      <c r="H1175" s="1">
        <v>45119</v>
      </c>
      <c r="I1175" s="2">
        <f>_xlfn.DAYS(H1175,G1175)</f>
        <v>146</v>
      </c>
      <c r="J1175" t="s">
        <v>47</v>
      </c>
      <c r="K1175">
        <v>420402</v>
      </c>
      <c r="L1175" t="s">
        <v>19</v>
      </c>
      <c r="M1175" t="s">
        <v>40</v>
      </c>
      <c r="N1175">
        <v>174</v>
      </c>
      <c r="O1175">
        <v>103</v>
      </c>
      <c r="P1175">
        <v>31997847352</v>
      </c>
      <c r="Q1175" t="s">
        <v>34</v>
      </c>
      <c r="R1175" t="s">
        <v>28</v>
      </c>
    </row>
    <row r="1176" spans="1:18" hidden="1" x14ac:dyDescent="0.25">
      <c r="A1176">
        <v>1175</v>
      </c>
      <c r="B1176" t="s">
        <v>66</v>
      </c>
      <c r="C1176" t="s">
        <v>378</v>
      </c>
      <c r="D1176">
        <v>6</v>
      </c>
      <c r="E1176" t="str">
        <f t="shared" si="34"/>
        <v>Child</v>
      </c>
      <c r="F1176" t="s">
        <v>31</v>
      </c>
      <c r="G1176" s="1">
        <v>44944</v>
      </c>
      <c r="H1176" s="1">
        <v>45029</v>
      </c>
      <c r="I1176" s="2">
        <f>_xlfn.DAYS(H1176,G1176)</f>
        <v>85</v>
      </c>
      <c r="J1176" t="s">
        <v>25</v>
      </c>
      <c r="K1176">
        <v>332496</v>
      </c>
      <c r="L1176" t="s">
        <v>19</v>
      </c>
      <c r="M1176" t="s">
        <v>33</v>
      </c>
      <c r="N1176">
        <v>173</v>
      </c>
      <c r="O1176">
        <v>56</v>
      </c>
      <c r="P1176">
        <v>37567063469</v>
      </c>
      <c r="Q1176" t="s">
        <v>34</v>
      </c>
      <c r="R1176" t="s">
        <v>38</v>
      </c>
    </row>
    <row r="1177" spans="1:18" hidden="1" x14ac:dyDescent="0.25">
      <c r="A1177">
        <v>1176</v>
      </c>
      <c r="B1177" t="s">
        <v>50</v>
      </c>
      <c r="C1177" t="s">
        <v>209</v>
      </c>
      <c r="D1177">
        <v>62</v>
      </c>
      <c r="E1177" t="str">
        <f t="shared" si="34"/>
        <v>Senior Adult</v>
      </c>
      <c r="F1177" t="s">
        <v>17</v>
      </c>
      <c r="G1177" s="1">
        <v>45060</v>
      </c>
      <c r="H1177" s="1">
        <v>45083</v>
      </c>
      <c r="I1177" s="2">
        <f>_xlfn.DAYS(H1177,G1177)</f>
        <v>23</v>
      </c>
      <c r="J1177" t="s">
        <v>44</v>
      </c>
      <c r="K1177">
        <v>95336</v>
      </c>
      <c r="L1177" t="s">
        <v>19</v>
      </c>
      <c r="M1177" t="s">
        <v>59</v>
      </c>
      <c r="N1177">
        <v>170</v>
      </c>
      <c r="O1177">
        <v>107</v>
      </c>
      <c r="P1177">
        <v>35677135216</v>
      </c>
      <c r="Q1177" t="s">
        <v>63</v>
      </c>
      <c r="R1177" t="s">
        <v>28</v>
      </c>
    </row>
    <row r="1178" spans="1:18" hidden="1" x14ac:dyDescent="0.25">
      <c r="A1178">
        <v>1177</v>
      </c>
      <c r="B1178" t="s">
        <v>15</v>
      </c>
      <c r="C1178" t="s">
        <v>208</v>
      </c>
      <c r="D1178">
        <v>7</v>
      </c>
      <c r="E1178" t="str">
        <f t="shared" si="34"/>
        <v>Child</v>
      </c>
      <c r="F1178" t="s">
        <v>31</v>
      </c>
      <c r="G1178" s="1">
        <v>45025</v>
      </c>
      <c r="H1178" s="1">
        <v>45275</v>
      </c>
      <c r="I1178" s="2">
        <f>_xlfn.DAYS(G1178,H1178)</f>
        <v>-250</v>
      </c>
      <c r="J1178" t="s">
        <v>36</v>
      </c>
      <c r="K1178">
        <v>191866</v>
      </c>
      <c r="L1178" t="s">
        <v>26</v>
      </c>
      <c r="M1178" t="s">
        <v>82</v>
      </c>
      <c r="N1178">
        <v>140</v>
      </c>
      <c r="O1178">
        <v>43</v>
      </c>
      <c r="P1178">
        <v>32089806452</v>
      </c>
      <c r="Q1178" t="s">
        <v>34</v>
      </c>
      <c r="R1178" t="s">
        <v>28</v>
      </c>
    </row>
    <row r="1179" spans="1:18" hidden="1" x14ac:dyDescent="0.25">
      <c r="A1179">
        <v>1178</v>
      </c>
      <c r="B1179" t="s">
        <v>71</v>
      </c>
      <c r="C1179" t="s">
        <v>423</v>
      </c>
      <c r="D1179">
        <v>69</v>
      </c>
      <c r="E1179" t="str">
        <f t="shared" si="34"/>
        <v>Senior Adult</v>
      </c>
      <c r="F1179" t="s">
        <v>17</v>
      </c>
      <c r="G1179" s="1">
        <v>44940</v>
      </c>
      <c r="H1179" s="1">
        <v>44979</v>
      </c>
      <c r="I1179" s="2">
        <f>_xlfn.DAYS(G1179,H1179)</f>
        <v>-39</v>
      </c>
      <c r="J1179" t="s">
        <v>47</v>
      </c>
      <c r="K1179">
        <v>201381</v>
      </c>
      <c r="L1179" t="s">
        <v>19</v>
      </c>
      <c r="M1179" t="s">
        <v>62</v>
      </c>
      <c r="N1179">
        <v>184</v>
      </c>
      <c r="O1179">
        <v>58</v>
      </c>
      <c r="P1179">
        <v>38919228937</v>
      </c>
      <c r="Q1179" t="s">
        <v>21</v>
      </c>
      <c r="R1179" t="s">
        <v>22</v>
      </c>
    </row>
    <row r="1180" spans="1:18" hidden="1" x14ac:dyDescent="0.25">
      <c r="A1180">
        <v>1179</v>
      </c>
      <c r="B1180" t="s">
        <v>66</v>
      </c>
      <c r="C1180" t="s">
        <v>374</v>
      </c>
      <c r="D1180">
        <v>65</v>
      </c>
      <c r="E1180" t="str">
        <f t="shared" si="34"/>
        <v>Senior Adult</v>
      </c>
      <c r="F1180" t="s">
        <v>31</v>
      </c>
      <c r="G1180" s="1">
        <v>45051</v>
      </c>
      <c r="H1180" s="1">
        <v>45135</v>
      </c>
      <c r="I1180" s="2">
        <f>_xlfn.DAYS(H1180,G1180)</f>
        <v>84</v>
      </c>
      <c r="J1180" t="s">
        <v>18</v>
      </c>
      <c r="K1180">
        <v>181782</v>
      </c>
      <c r="L1180" t="s">
        <v>26</v>
      </c>
      <c r="M1180" t="s">
        <v>62</v>
      </c>
      <c r="N1180">
        <v>156</v>
      </c>
      <c r="O1180">
        <v>105</v>
      </c>
      <c r="P1180">
        <v>32364239951</v>
      </c>
      <c r="Q1180" t="s">
        <v>57</v>
      </c>
      <c r="R1180" t="s">
        <v>28</v>
      </c>
    </row>
    <row r="1181" spans="1:18" hidden="1" x14ac:dyDescent="0.25">
      <c r="A1181">
        <v>1180</v>
      </c>
      <c r="B1181" t="s">
        <v>66</v>
      </c>
      <c r="C1181" t="s">
        <v>563</v>
      </c>
      <c r="D1181">
        <v>81</v>
      </c>
      <c r="E1181" t="str">
        <f t="shared" si="34"/>
        <v>Senior Adult</v>
      </c>
      <c r="F1181" t="s">
        <v>31</v>
      </c>
      <c r="G1181" s="1">
        <v>45004</v>
      </c>
      <c r="H1181" s="1">
        <v>45279</v>
      </c>
      <c r="I1181" s="2">
        <f t="shared" ref="I1181:I1186" si="35">_xlfn.DAYS(G1181,H1181)</f>
        <v>-275</v>
      </c>
      <c r="J1181" t="s">
        <v>47</v>
      </c>
      <c r="K1181">
        <v>456577</v>
      </c>
      <c r="L1181" t="s">
        <v>19</v>
      </c>
      <c r="M1181" t="s">
        <v>20</v>
      </c>
      <c r="N1181">
        <v>169</v>
      </c>
      <c r="O1181">
        <v>75</v>
      </c>
      <c r="P1181">
        <v>35835890162</v>
      </c>
      <c r="Q1181" t="s">
        <v>48</v>
      </c>
      <c r="R1181" t="s">
        <v>28</v>
      </c>
    </row>
    <row r="1182" spans="1:18" hidden="1" x14ac:dyDescent="0.25">
      <c r="A1182">
        <v>1181</v>
      </c>
      <c r="B1182" t="s">
        <v>53</v>
      </c>
      <c r="C1182" t="s">
        <v>347</v>
      </c>
      <c r="D1182">
        <v>50</v>
      </c>
      <c r="E1182" t="str">
        <f t="shared" si="34"/>
        <v>Senior Adult</v>
      </c>
      <c r="F1182" t="s">
        <v>31</v>
      </c>
      <c r="G1182" s="1">
        <v>45005</v>
      </c>
      <c r="H1182" s="1">
        <v>45165</v>
      </c>
      <c r="I1182" s="2">
        <f t="shared" si="35"/>
        <v>-160</v>
      </c>
      <c r="J1182" t="s">
        <v>32</v>
      </c>
      <c r="K1182">
        <v>146408</v>
      </c>
      <c r="L1182" t="s">
        <v>19</v>
      </c>
      <c r="M1182" t="s">
        <v>62</v>
      </c>
      <c r="N1182">
        <v>189</v>
      </c>
      <c r="O1182">
        <v>99</v>
      </c>
      <c r="P1182">
        <v>34891530132</v>
      </c>
      <c r="Q1182" t="s">
        <v>21</v>
      </c>
      <c r="R1182" t="s">
        <v>22</v>
      </c>
    </row>
    <row r="1183" spans="1:18" hidden="1" x14ac:dyDescent="0.25">
      <c r="A1183">
        <v>1182</v>
      </c>
      <c r="B1183" t="s">
        <v>50</v>
      </c>
      <c r="C1183" t="s">
        <v>440</v>
      </c>
      <c r="D1183">
        <v>60</v>
      </c>
      <c r="E1183" t="str">
        <f t="shared" si="34"/>
        <v>Senior Adult</v>
      </c>
      <c r="F1183" t="s">
        <v>17</v>
      </c>
      <c r="G1183" s="1">
        <v>45018</v>
      </c>
      <c r="H1183" s="1">
        <v>45189</v>
      </c>
      <c r="I1183" s="2">
        <f t="shared" si="35"/>
        <v>-171</v>
      </c>
      <c r="J1183" t="s">
        <v>36</v>
      </c>
      <c r="K1183">
        <v>82940</v>
      </c>
      <c r="L1183" t="s">
        <v>26</v>
      </c>
      <c r="M1183" t="s">
        <v>37</v>
      </c>
      <c r="N1183">
        <v>193</v>
      </c>
      <c r="O1183">
        <v>119</v>
      </c>
      <c r="P1183">
        <v>33823911996</v>
      </c>
      <c r="Q1183" t="s">
        <v>21</v>
      </c>
      <c r="R1183" t="s">
        <v>22</v>
      </c>
    </row>
    <row r="1184" spans="1:18" hidden="1" x14ac:dyDescent="0.25">
      <c r="A1184">
        <v>1183</v>
      </c>
      <c r="B1184" t="s">
        <v>15</v>
      </c>
      <c r="C1184" t="s">
        <v>583</v>
      </c>
      <c r="D1184">
        <v>3</v>
      </c>
      <c r="E1184" t="str">
        <f t="shared" si="34"/>
        <v>Child</v>
      </c>
      <c r="F1184" t="s">
        <v>31</v>
      </c>
      <c r="G1184" s="1">
        <v>45124</v>
      </c>
      <c r="H1184" s="1">
        <v>45128</v>
      </c>
      <c r="I1184" s="2">
        <f t="shared" si="35"/>
        <v>-4</v>
      </c>
      <c r="J1184" t="s">
        <v>18</v>
      </c>
      <c r="K1184">
        <v>34741</v>
      </c>
      <c r="L1184" t="s">
        <v>19</v>
      </c>
      <c r="M1184" t="s">
        <v>45</v>
      </c>
      <c r="N1184">
        <v>163</v>
      </c>
      <c r="O1184">
        <v>80</v>
      </c>
      <c r="P1184">
        <v>38102511718</v>
      </c>
      <c r="Q1184" t="s">
        <v>34</v>
      </c>
      <c r="R1184" t="s">
        <v>38</v>
      </c>
    </row>
    <row r="1185" spans="1:18" x14ac:dyDescent="0.25">
      <c r="A1185">
        <v>1184</v>
      </c>
      <c r="B1185" t="s">
        <v>50</v>
      </c>
      <c r="C1185" t="s">
        <v>463</v>
      </c>
      <c r="D1185">
        <v>44</v>
      </c>
      <c r="E1185" t="str">
        <f t="shared" si="34"/>
        <v>Middle-Aged Adults</v>
      </c>
      <c r="F1185" t="s">
        <v>31</v>
      </c>
      <c r="G1185" s="1">
        <v>44983</v>
      </c>
      <c r="H1185" s="1">
        <v>45262</v>
      </c>
      <c r="I1185" s="6">
        <f t="shared" si="35"/>
        <v>-279</v>
      </c>
      <c r="J1185" t="s">
        <v>32</v>
      </c>
      <c r="K1185">
        <v>146054</v>
      </c>
      <c r="L1185" t="s">
        <v>19</v>
      </c>
      <c r="M1185" t="s">
        <v>82</v>
      </c>
      <c r="N1185">
        <v>146</v>
      </c>
      <c r="O1185">
        <v>119</v>
      </c>
      <c r="P1185">
        <v>36700079002</v>
      </c>
      <c r="Q1185" t="s">
        <v>68</v>
      </c>
      <c r="R1185" t="s">
        <v>41</v>
      </c>
    </row>
    <row r="1186" spans="1:18" hidden="1" x14ac:dyDescent="0.25">
      <c r="A1186">
        <v>1185</v>
      </c>
      <c r="B1186" t="s">
        <v>78</v>
      </c>
      <c r="C1186" t="s">
        <v>65</v>
      </c>
      <c r="D1186">
        <v>8</v>
      </c>
      <c r="E1186" t="str">
        <f t="shared" si="34"/>
        <v>Child</v>
      </c>
      <c r="F1186" t="s">
        <v>17</v>
      </c>
      <c r="G1186" s="1">
        <v>45019</v>
      </c>
      <c r="H1186" s="1">
        <v>45129</v>
      </c>
      <c r="I1186" s="2">
        <f t="shared" si="35"/>
        <v>-110</v>
      </c>
      <c r="J1186" t="s">
        <v>36</v>
      </c>
      <c r="K1186">
        <v>174733</v>
      </c>
      <c r="L1186" t="s">
        <v>26</v>
      </c>
      <c r="M1186" t="s">
        <v>40</v>
      </c>
      <c r="N1186">
        <v>144</v>
      </c>
      <c r="O1186">
        <v>117</v>
      </c>
      <c r="P1186">
        <v>37358455308</v>
      </c>
      <c r="Q1186" t="s">
        <v>21</v>
      </c>
      <c r="R1186" t="s">
        <v>22</v>
      </c>
    </row>
    <row r="1187" spans="1:18" x14ac:dyDescent="0.25">
      <c r="A1187">
        <v>1186</v>
      </c>
      <c r="B1187" t="s">
        <v>88</v>
      </c>
      <c r="C1187" t="s">
        <v>584</v>
      </c>
      <c r="D1187">
        <v>76</v>
      </c>
      <c r="E1187" t="str">
        <f t="shared" si="34"/>
        <v>Senior Adult</v>
      </c>
      <c r="F1187" t="s">
        <v>17</v>
      </c>
      <c r="G1187" s="1">
        <v>44991</v>
      </c>
      <c r="H1187" s="1">
        <v>45050</v>
      </c>
      <c r="I1187" s="6">
        <f>_xlfn.DAYS(H1187,G1187)</f>
        <v>59</v>
      </c>
      <c r="J1187" t="s">
        <v>36</v>
      </c>
      <c r="K1187">
        <v>387110</v>
      </c>
      <c r="L1187" t="s">
        <v>19</v>
      </c>
      <c r="M1187" t="s">
        <v>37</v>
      </c>
      <c r="N1187">
        <v>175</v>
      </c>
      <c r="O1187">
        <v>53</v>
      </c>
      <c r="P1187">
        <v>32027004201</v>
      </c>
      <c r="Q1187" t="s">
        <v>68</v>
      </c>
      <c r="R1187" t="s">
        <v>41</v>
      </c>
    </row>
    <row r="1188" spans="1:18" hidden="1" x14ac:dyDescent="0.25">
      <c r="A1188">
        <v>1187</v>
      </c>
      <c r="B1188" t="s">
        <v>64</v>
      </c>
      <c r="C1188" t="s">
        <v>73</v>
      </c>
      <c r="D1188">
        <v>21</v>
      </c>
      <c r="E1188" t="str">
        <f t="shared" si="34"/>
        <v>Young Adult</v>
      </c>
      <c r="F1188" t="s">
        <v>17</v>
      </c>
      <c r="G1188" s="1">
        <v>45081</v>
      </c>
      <c r="H1188" s="1">
        <v>45101</v>
      </c>
      <c r="I1188" s="2">
        <f>_xlfn.DAYS(H1188,G1188)</f>
        <v>20</v>
      </c>
      <c r="J1188" t="s">
        <v>44</v>
      </c>
      <c r="K1188">
        <v>145714</v>
      </c>
      <c r="L1188" t="s">
        <v>19</v>
      </c>
      <c r="M1188" t="s">
        <v>62</v>
      </c>
      <c r="N1188">
        <v>142</v>
      </c>
      <c r="O1188">
        <v>102</v>
      </c>
      <c r="P1188">
        <v>38163271161</v>
      </c>
      <c r="Q1188" t="s">
        <v>48</v>
      </c>
      <c r="R1188" t="s">
        <v>28</v>
      </c>
    </row>
    <row r="1189" spans="1:18" hidden="1" x14ac:dyDescent="0.25">
      <c r="A1189">
        <v>1188</v>
      </c>
      <c r="B1189" t="s">
        <v>69</v>
      </c>
      <c r="C1189" t="s">
        <v>585</v>
      </c>
      <c r="D1189">
        <v>11</v>
      </c>
      <c r="E1189" t="str">
        <f t="shared" si="34"/>
        <v>Child</v>
      </c>
      <c r="F1189" t="s">
        <v>31</v>
      </c>
      <c r="G1189" s="1">
        <v>45026</v>
      </c>
      <c r="H1189" s="1">
        <v>45206</v>
      </c>
      <c r="I1189" s="2">
        <f>_xlfn.DAYS(G1189,H1189)</f>
        <v>-180</v>
      </c>
      <c r="J1189" t="s">
        <v>25</v>
      </c>
      <c r="K1189">
        <v>359971</v>
      </c>
      <c r="L1189" t="s">
        <v>19</v>
      </c>
      <c r="M1189" t="s">
        <v>40</v>
      </c>
      <c r="N1189">
        <v>199</v>
      </c>
      <c r="O1189">
        <v>87</v>
      </c>
      <c r="P1189">
        <v>31940232175</v>
      </c>
      <c r="Q1189" t="s">
        <v>21</v>
      </c>
      <c r="R1189" t="s">
        <v>22</v>
      </c>
    </row>
    <row r="1190" spans="1:18" hidden="1" x14ac:dyDescent="0.25">
      <c r="A1190">
        <v>1189</v>
      </c>
      <c r="B1190" t="s">
        <v>86</v>
      </c>
      <c r="C1190" t="s">
        <v>214</v>
      </c>
      <c r="D1190">
        <v>64</v>
      </c>
      <c r="E1190" t="str">
        <f t="shared" si="34"/>
        <v>Senior Adult</v>
      </c>
      <c r="F1190" t="s">
        <v>17</v>
      </c>
      <c r="G1190" s="1">
        <v>45073</v>
      </c>
      <c r="H1190" s="1">
        <v>45149</v>
      </c>
      <c r="I1190" s="2">
        <f>_xlfn.DAYS(H1190,G1190)</f>
        <v>76</v>
      </c>
      <c r="J1190" t="s">
        <v>32</v>
      </c>
      <c r="K1190">
        <v>323956</v>
      </c>
      <c r="L1190" t="s">
        <v>26</v>
      </c>
      <c r="M1190" t="s">
        <v>59</v>
      </c>
      <c r="N1190">
        <v>147</v>
      </c>
      <c r="O1190">
        <v>85</v>
      </c>
      <c r="P1190">
        <v>39998761462</v>
      </c>
      <c r="Q1190" t="s">
        <v>34</v>
      </c>
      <c r="R1190" t="s">
        <v>38</v>
      </c>
    </row>
    <row r="1191" spans="1:18" hidden="1" x14ac:dyDescent="0.25">
      <c r="A1191">
        <v>1190</v>
      </c>
      <c r="B1191" t="s">
        <v>15</v>
      </c>
      <c r="C1191" t="s">
        <v>270</v>
      </c>
      <c r="D1191">
        <v>3</v>
      </c>
      <c r="E1191" t="str">
        <f t="shared" si="34"/>
        <v>Child</v>
      </c>
      <c r="F1191" t="s">
        <v>31</v>
      </c>
      <c r="G1191" s="1">
        <v>45206</v>
      </c>
      <c r="H1191" s="1">
        <v>45214</v>
      </c>
      <c r="I1191" s="2">
        <f>_xlfn.DAYS(G1191,H1191)</f>
        <v>-8</v>
      </c>
      <c r="J1191" t="s">
        <v>18</v>
      </c>
      <c r="K1191">
        <v>30526</v>
      </c>
      <c r="L1191" t="s">
        <v>19</v>
      </c>
      <c r="M1191" t="s">
        <v>33</v>
      </c>
      <c r="N1191">
        <v>170</v>
      </c>
      <c r="O1191">
        <v>104</v>
      </c>
      <c r="P1191">
        <v>34712992202</v>
      </c>
      <c r="Q1191" t="s">
        <v>34</v>
      </c>
      <c r="R1191" t="s">
        <v>38</v>
      </c>
    </row>
    <row r="1192" spans="1:18" x14ac:dyDescent="0.25">
      <c r="A1192">
        <v>1191</v>
      </c>
      <c r="B1192" t="s">
        <v>50</v>
      </c>
      <c r="C1192" t="s">
        <v>454</v>
      </c>
      <c r="D1192">
        <v>11</v>
      </c>
      <c r="E1192" t="str">
        <f t="shared" si="34"/>
        <v>Child</v>
      </c>
      <c r="F1192" t="s">
        <v>31</v>
      </c>
      <c r="G1192" s="1">
        <v>44966</v>
      </c>
      <c r="H1192" s="1">
        <v>45092</v>
      </c>
      <c r="I1192" s="6">
        <f>_xlfn.DAYS(G1192,H1192)</f>
        <v>-126</v>
      </c>
      <c r="J1192" t="s">
        <v>36</v>
      </c>
      <c r="K1192">
        <v>329936</v>
      </c>
      <c r="L1192" t="s">
        <v>26</v>
      </c>
      <c r="M1192" t="s">
        <v>20</v>
      </c>
      <c r="N1192">
        <v>185</v>
      </c>
      <c r="O1192">
        <v>61</v>
      </c>
      <c r="P1192">
        <v>32340857088</v>
      </c>
      <c r="Q1192" t="s">
        <v>68</v>
      </c>
      <c r="R1192" t="s">
        <v>41</v>
      </c>
    </row>
    <row r="1193" spans="1:18" hidden="1" x14ac:dyDescent="0.25">
      <c r="A1193">
        <v>1192</v>
      </c>
      <c r="B1193" t="s">
        <v>15</v>
      </c>
      <c r="C1193" t="s">
        <v>579</v>
      </c>
      <c r="D1193">
        <v>47</v>
      </c>
      <c r="E1193" t="str">
        <f t="shared" si="34"/>
        <v>Senior Adult</v>
      </c>
      <c r="F1193" t="s">
        <v>31</v>
      </c>
      <c r="G1193" s="1">
        <v>45025</v>
      </c>
      <c r="H1193" s="1">
        <v>45184</v>
      </c>
      <c r="I1193" s="2">
        <f t="shared" ref="I1193:I1199" si="36">_xlfn.DAYS(H1193,G1193)</f>
        <v>159</v>
      </c>
      <c r="J1193" t="s">
        <v>44</v>
      </c>
      <c r="K1193">
        <v>143066</v>
      </c>
      <c r="L1193" t="s">
        <v>19</v>
      </c>
      <c r="M1193" t="s">
        <v>62</v>
      </c>
      <c r="N1193">
        <v>152</v>
      </c>
      <c r="O1193">
        <v>97</v>
      </c>
      <c r="P1193">
        <v>34042077663</v>
      </c>
      <c r="Q1193" t="s">
        <v>34</v>
      </c>
      <c r="R1193" t="s">
        <v>38</v>
      </c>
    </row>
    <row r="1194" spans="1:18" hidden="1" x14ac:dyDescent="0.25">
      <c r="A1194">
        <v>1193</v>
      </c>
      <c r="B1194" t="s">
        <v>66</v>
      </c>
      <c r="C1194" t="s">
        <v>552</v>
      </c>
      <c r="D1194">
        <v>13</v>
      </c>
      <c r="E1194" t="str">
        <f t="shared" si="34"/>
        <v>Teenager</v>
      </c>
      <c r="F1194" t="s">
        <v>31</v>
      </c>
      <c r="G1194" s="1">
        <v>45285</v>
      </c>
      <c r="H1194" s="1">
        <v>45288</v>
      </c>
      <c r="I1194" s="2">
        <f t="shared" si="36"/>
        <v>3</v>
      </c>
      <c r="J1194" t="s">
        <v>25</v>
      </c>
      <c r="K1194">
        <v>70880</v>
      </c>
      <c r="L1194" t="s">
        <v>19</v>
      </c>
      <c r="M1194" t="s">
        <v>59</v>
      </c>
      <c r="N1194">
        <v>152</v>
      </c>
      <c r="O1194">
        <v>106</v>
      </c>
      <c r="P1194">
        <v>35048565598</v>
      </c>
      <c r="Q1194" t="s">
        <v>21</v>
      </c>
      <c r="R1194" t="s">
        <v>22</v>
      </c>
    </row>
    <row r="1195" spans="1:18" hidden="1" x14ac:dyDescent="0.25">
      <c r="A1195">
        <v>1194</v>
      </c>
      <c r="B1195" t="s">
        <v>64</v>
      </c>
      <c r="C1195" t="s">
        <v>134</v>
      </c>
      <c r="D1195">
        <v>45</v>
      </c>
      <c r="E1195" t="str">
        <f t="shared" si="34"/>
        <v>Middle-Aged Adults</v>
      </c>
      <c r="F1195" t="s">
        <v>17</v>
      </c>
      <c r="G1195" s="1">
        <v>45185</v>
      </c>
      <c r="H1195" s="1">
        <v>45218</v>
      </c>
      <c r="I1195" s="2">
        <f t="shared" si="36"/>
        <v>33</v>
      </c>
      <c r="J1195" t="s">
        <v>32</v>
      </c>
      <c r="K1195">
        <v>386180</v>
      </c>
      <c r="L1195" t="s">
        <v>19</v>
      </c>
      <c r="M1195" t="s">
        <v>82</v>
      </c>
      <c r="N1195">
        <v>145</v>
      </c>
      <c r="O1195">
        <v>48</v>
      </c>
      <c r="P1195">
        <v>37967986055</v>
      </c>
      <c r="Q1195" t="s">
        <v>21</v>
      </c>
      <c r="R1195" t="s">
        <v>22</v>
      </c>
    </row>
    <row r="1196" spans="1:18" hidden="1" x14ac:dyDescent="0.25">
      <c r="A1196">
        <v>1195</v>
      </c>
      <c r="B1196" t="s">
        <v>50</v>
      </c>
      <c r="C1196" t="s">
        <v>245</v>
      </c>
      <c r="D1196">
        <v>69</v>
      </c>
      <c r="E1196" t="str">
        <f t="shared" si="34"/>
        <v>Senior Adult</v>
      </c>
      <c r="F1196" t="s">
        <v>17</v>
      </c>
      <c r="G1196" s="1">
        <v>45070</v>
      </c>
      <c r="H1196" s="1">
        <v>45171</v>
      </c>
      <c r="I1196" s="2">
        <f t="shared" si="36"/>
        <v>101</v>
      </c>
      <c r="J1196" t="s">
        <v>36</v>
      </c>
      <c r="K1196">
        <v>35031</v>
      </c>
      <c r="L1196" t="s">
        <v>19</v>
      </c>
      <c r="M1196" t="s">
        <v>37</v>
      </c>
      <c r="N1196">
        <v>181</v>
      </c>
      <c r="O1196">
        <v>69</v>
      </c>
      <c r="P1196">
        <v>32451272770</v>
      </c>
      <c r="Q1196" t="s">
        <v>34</v>
      </c>
      <c r="R1196" t="s">
        <v>38</v>
      </c>
    </row>
    <row r="1197" spans="1:18" hidden="1" x14ac:dyDescent="0.25">
      <c r="A1197">
        <v>1196</v>
      </c>
      <c r="B1197" t="s">
        <v>66</v>
      </c>
      <c r="C1197" t="s">
        <v>586</v>
      </c>
      <c r="D1197">
        <v>28</v>
      </c>
      <c r="E1197" t="str">
        <f t="shared" si="34"/>
        <v>Young Adult</v>
      </c>
      <c r="F1197" t="s">
        <v>17</v>
      </c>
      <c r="G1197" s="1">
        <v>44929</v>
      </c>
      <c r="H1197" s="1">
        <v>45254</v>
      </c>
      <c r="I1197" s="2">
        <f t="shared" si="36"/>
        <v>325</v>
      </c>
      <c r="J1197" t="s">
        <v>25</v>
      </c>
      <c r="K1197">
        <v>217664</v>
      </c>
      <c r="L1197" t="s">
        <v>19</v>
      </c>
      <c r="M1197" t="s">
        <v>33</v>
      </c>
      <c r="N1197">
        <v>185</v>
      </c>
      <c r="O1197">
        <v>75</v>
      </c>
      <c r="P1197">
        <v>38618364753</v>
      </c>
      <c r="Q1197" t="s">
        <v>34</v>
      </c>
      <c r="R1197" t="s">
        <v>38</v>
      </c>
    </row>
    <row r="1198" spans="1:18" hidden="1" x14ac:dyDescent="0.25">
      <c r="A1198">
        <v>1197</v>
      </c>
      <c r="B1198" t="s">
        <v>23</v>
      </c>
      <c r="C1198" t="s">
        <v>587</v>
      </c>
      <c r="D1198">
        <v>43</v>
      </c>
      <c r="E1198" t="str">
        <f t="shared" si="34"/>
        <v>Middle-Aged Adults</v>
      </c>
      <c r="F1198" t="s">
        <v>31</v>
      </c>
      <c r="G1198" s="1">
        <v>45157</v>
      </c>
      <c r="H1198" s="1">
        <v>45251</v>
      </c>
      <c r="I1198" s="2">
        <f t="shared" si="36"/>
        <v>94</v>
      </c>
      <c r="J1198" t="s">
        <v>44</v>
      </c>
      <c r="K1198">
        <v>299010</v>
      </c>
      <c r="L1198" t="s">
        <v>19</v>
      </c>
      <c r="M1198" t="s">
        <v>82</v>
      </c>
      <c r="N1198">
        <v>190</v>
      </c>
      <c r="O1198">
        <v>86</v>
      </c>
      <c r="P1198">
        <v>33727741303</v>
      </c>
      <c r="Q1198" t="s">
        <v>34</v>
      </c>
      <c r="R1198" t="s">
        <v>38</v>
      </c>
    </row>
    <row r="1199" spans="1:18" hidden="1" x14ac:dyDescent="0.25">
      <c r="A1199">
        <v>1198</v>
      </c>
      <c r="B1199" t="s">
        <v>86</v>
      </c>
      <c r="C1199" t="s">
        <v>314</v>
      </c>
      <c r="D1199">
        <v>89</v>
      </c>
      <c r="E1199" t="str">
        <f t="shared" si="34"/>
        <v>Senior Adult</v>
      </c>
      <c r="F1199" t="s">
        <v>17</v>
      </c>
      <c r="G1199" s="1">
        <v>45033</v>
      </c>
      <c r="H1199" s="1">
        <v>45235</v>
      </c>
      <c r="I1199" s="2">
        <f t="shared" si="36"/>
        <v>202</v>
      </c>
      <c r="J1199" t="s">
        <v>18</v>
      </c>
      <c r="K1199">
        <v>176597</v>
      </c>
      <c r="L1199" t="s">
        <v>19</v>
      </c>
      <c r="M1199" t="s">
        <v>33</v>
      </c>
      <c r="N1199">
        <v>163</v>
      </c>
      <c r="O1199">
        <v>101</v>
      </c>
      <c r="P1199">
        <v>37695972316</v>
      </c>
      <c r="Q1199" t="s">
        <v>21</v>
      </c>
      <c r="R1199" t="s">
        <v>22</v>
      </c>
    </row>
    <row r="1200" spans="1:18" hidden="1" x14ac:dyDescent="0.25">
      <c r="A1200">
        <v>1199</v>
      </c>
      <c r="B1200" t="s">
        <v>15</v>
      </c>
      <c r="C1200" t="s">
        <v>315</v>
      </c>
      <c r="D1200">
        <v>8</v>
      </c>
      <c r="E1200" t="str">
        <f t="shared" si="34"/>
        <v>Child</v>
      </c>
      <c r="F1200" t="s">
        <v>31</v>
      </c>
      <c r="G1200" s="1">
        <v>44944</v>
      </c>
      <c r="H1200" s="1">
        <v>45204</v>
      </c>
      <c r="I1200" s="2">
        <f>_xlfn.DAYS(G1200,H1200)</f>
        <v>-260</v>
      </c>
      <c r="J1200" t="s">
        <v>44</v>
      </c>
      <c r="K1200">
        <v>460114</v>
      </c>
      <c r="L1200" t="s">
        <v>26</v>
      </c>
      <c r="M1200" t="s">
        <v>33</v>
      </c>
      <c r="N1200">
        <v>194</v>
      </c>
      <c r="O1200">
        <v>55</v>
      </c>
      <c r="P1200">
        <v>37488632620</v>
      </c>
      <c r="Q1200" t="s">
        <v>21</v>
      </c>
      <c r="R1200" t="s">
        <v>22</v>
      </c>
    </row>
    <row r="1201" spans="1:18" hidden="1" x14ac:dyDescent="0.25">
      <c r="A1201">
        <v>1200</v>
      </c>
      <c r="B1201" t="s">
        <v>78</v>
      </c>
      <c r="C1201" t="s">
        <v>581</v>
      </c>
      <c r="D1201">
        <v>84</v>
      </c>
      <c r="E1201" t="str">
        <f t="shared" si="34"/>
        <v>Senior Adult</v>
      </c>
      <c r="F1201" t="s">
        <v>17</v>
      </c>
      <c r="G1201" s="1">
        <v>45021</v>
      </c>
      <c r="H1201" s="1">
        <v>45090</v>
      </c>
      <c r="I1201" s="2">
        <f>_xlfn.DAYS(H1201,G1201)</f>
        <v>69</v>
      </c>
      <c r="J1201" t="s">
        <v>32</v>
      </c>
      <c r="K1201">
        <v>415255</v>
      </c>
      <c r="L1201" t="s">
        <v>19</v>
      </c>
      <c r="M1201" t="s">
        <v>62</v>
      </c>
      <c r="N1201">
        <v>179</v>
      </c>
      <c r="O1201">
        <v>116</v>
      </c>
      <c r="P1201">
        <v>33751050729</v>
      </c>
      <c r="Q1201" t="s">
        <v>34</v>
      </c>
      <c r="R1201" t="s">
        <v>38</v>
      </c>
    </row>
    <row r="1202" spans="1:18" hidden="1" x14ac:dyDescent="0.25">
      <c r="A1202">
        <v>1201</v>
      </c>
      <c r="B1202" t="s">
        <v>60</v>
      </c>
      <c r="C1202" t="s">
        <v>563</v>
      </c>
      <c r="D1202">
        <v>94</v>
      </c>
      <c r="E1202" t="str">
        <f t="shared" si="34"/>
        <v>Senior Adult</v>
      </c>
      <c r="F1202" t="s">
        <v>31</v>
      </c>
      <c r="G1202" s="1">
        <v>45024</v>
      </c>
      <c r="H1202" s="1">
        <v>45116</v>
      </c>
      <c r="I1202" s="2">
        <f>_xlfn.DAYS(G1202,H1202)</f>
        <v>-92</v>
      </c>
      <c r="J1202" t="s">
        <v>36</v>
      </c>
      <c r="K1202">
        <v>490777</v>
      </c>
      <c r="L1202" t="s">
        <v>26</v>
      </c>
      <c r="M1202" t="s">
        <v>45</v>
      </c>
      <c r="N1202">
        <v>167</v>
      </c>
      <c r="O1202">
        <v>79</v>
      </c>
      <c r="P1202">
        <v>34483262013</v>
      </c>
      <c r="Q1202" t="s">
        <v>34</v>
      </c>
      <c r="R1202" t="s">
        <v>38</v>
      </c>
    </row>
    <row r="1203" spans="1:18" x14ac:dyDescent="0.25">
      <c r="A1203">
        <v>1202</v>
      </c>
      <c r="B1203" t="s">
        <v>71</v>
      </c>
      <c r="C1203" t="s">
        <v>348</v>
      </c>
      <c r="D1203">
        <v>81</v>
      </c>
      <c r="E1203" t="str">
        <f t="shared" si="34"/>
        <v>Senior Adult</v>
      </c>
      <c r="F1203" t="s">
        <v>31</v>
      </c>
      <c r="G1203" s="1">
        <v>45005</v>
      </c>
      <c r="H1203" s="1">
        <v>45179</v>
      </c>
      <c r="I1203" s="6">
        <f>_xlfn.DAYS(H1203,G1203)</f>
        <v>174</v>
      </c>
      <c r="J1203" t="s">
        <v>47</v>
      </c>
      <c r="K1203">
        <v>161351</v>
      </c>
      <c r="L1203" t="s">
        <v>19</v>
      </c>
      <c r="M1203" t="s">
        <v>33</v>
      </c>
      <c r="N1203">
        <v>153</v>
      </c>
      <c r="O1203">
        <v>41</v>
      </c>
      <c r="P1203">
        <v>38779796942</v>
      </c>
      <c r="Q1203" t="s">
        <v>68</v>
      </c>
      <c r="R1203" t="s">
        <v>41</v>
      </c>
    </row>
    <row r="1204" spans="1:18" x14ac:dyDescent="0.25">
      <c r="A1204">
        <v>1203</v>
      </c>
      <c r="B1204" t="s">
        <v>50</v>
      </c>
      <c r="C1204" t="s">
        <v>523</v>
      </c>
      <c r="D1204">
        <v>5</v>
      </c>
      <c r="E1204" t="str">
        <f t="shared" si="34"/>
        <v>Child</v>
      </c>
      <c r="F1204" t="s">
        <v>31</v>
      </c>
      <c r="G1204" s="1">
        <v>45108</v>
      </c>
      <c r="H1204" s="1">
        <v>45145</v>
      </c>
      <c r="I1204" s="6">
        <f>_xlfn.DAYS(H1204,G1204)</f>
        <v>37</v>
      </c>
      <c r="J1204" t="s">
        <v>18</v>
      </c>
      <c r="K1204">
        <v>414757</v>
      </c>
      <c r="L1204" t="s">
        <v>26</v>
      </c>
      <c r="M1204" t="s">
        <v>82</v>
      </c>
      <c r="N1204">
        <v>179</v>
      </c>
      <c r="O1204">
        <v>81</v>
      </c>
      <c r="P1204">
        <v>35176952687</v>
      </c>
      <c r="Q1204" t="s">
        <v>68</v>
      </c>
      <c r="R1204" t="s">
        <v>41</v>
      </c>
    </row>
    <row r="1205" spans="1:18" hidden="1" x14ac:dyDescent="0.25">
      <c r="A1205">
        <v>1204</v>
      </c>
      <c r="B1205" t="s">
        <v>88</v>
      </c>
      <c r="C1205" t="s">
        <v>183</v>
      </c>
      <c r="D1205">
        <v>98</v>
      </c>
      <c r="E1205" t="str">
        <f t="shared" si="34"/>
        <v>Senior Adult</v>
      </c>
      <c r="F1205" t="s">
        <v>31</v>
      </c>
      <c r="G1205" s="1">
        <v>45056</v>
      </c>
      <c r="H1205" s="1">
        <v>45217</v>
      </c>
      <c r="I1205" s="2">
        <f>_xlfn.DAYS(H1205,G1205)</f>
        <v>161</v>
      </c>
      <c r="J1205" t="s">
        <v>44</v>
      </c>
      <c r="K1205">
        <v>186628</v>
      </c>
      <c r="L1205" t="s">
        <v>19</v>
      </c>
      <c r="M1205" t="s">
        <v>62</v>
      </c>
      <c r="N1205">
        <v>179</v>
      </c>
      <c r="O1205">
        <v>63</v>
      </c>
      <c r="P1205">
        <v>34078277989</v>
      </c>
      <c r="Q1205" t="s">
        <v>21</v>
      </c>
      <c r="R1205" t="s">
        <v>22</v>
      </c>
    </row>
    <row r="1206" spans="1:18" hidden="1" x14ac:dyDescent="0.25">
      <c r="A1206">
        <v>1205</v>
      </c>
      <c r="B1206" t="s">
        <v>69</v>
      </c>
      <c r="C1206" t="s">
        <v>486</v>
      </c>
      <c r="D1206">
        <v>94</v>
      </c>
      <c r="E1206" t="str">
        <f t="shared" si="34"/>
        <v>Senior Adult</v>
      </c>
      <c r="F1206" t="s">
        <v>31</v>
      </c>
      <c r="G1206" s="1">
        <v>44967</v>
      </c>
      <c r="H1206" s="1">
        <v>45086</v>
      </c>
      <c r="I1206" s="2">
        <f>_xlfn.DAYS(G1206,H1206)</f>
        <v>-119</v>
      </c>
      <c r="J1206" t="s">
        <v>47</v>
      </c>
      <c r="K1206">
        <v>314371</v>
      </c>
      <c r="L1206" t="s">
        <v>19</v>
      </c>
      <c r="M1206" t="s">
        <v>37</v>
      </c>
      <c r="N1206">
        <v>196</v>
      </c>
      <c r="O1206">
        <v>85</v>
      </c>
      <c r="P1206">
        <v>33511278924</v>
      </c>
      <c r="Q1206" t="s">
        <v>21</v>
      </c>
      <c r="R1206" t="s">
        <v>22</v>
      </c>
    </row>
    <row r="1207" spans="1:18" hidden="1" x14ac:dyDescent="0.25">
      <c r="A1207">
        <v>1206</v>
      </c>
      <c r="B1207" t="s">
        <v>55</v>
      </c>
      <c r="C1207" t="s">
        <v>487</v>
      </c>
      <c r="D1207">
        <v>60</v>
      </c>
      <c r="E1207" t="str">
        <f t="shared" si="34"/>
        <v>Senior Adult</v>
      </c>
      <c r="F1207" t="s">
        <v>17</v>
      </c>
      <c r="G1207" s="1">
        <v>44999</v>
      </c>
      <c r="H1207" s="1">
        <v>45179</v>
      </c>
      <c r="I1207" s="2">
        <f>_xlfn.DAYS(G1207,H1207)</f>
        <v>-180</v>
      </c>
      <c r="J1207" t="s">
        <v>47</v>
      </c>
      <c r="K1207">
        <v>323512</v>
      </c>
      <c r="L1207" t="s">
        <v>26</v>
      </c>
      <c r="M1207" t="s">
        <v>59</v>
      </c>
      <c r="N1207">
        <v>140</v>
      </c>
      <c r="O1207">
        <v>82</v>
      </c>
      <c r="P1207">
        <v>39564107315</v>
      </c>
      <c r="Q1207" t="s">
        <v>52</v>
      </c>
      <c r="R1207" t="s">
        <v>28</v>
      </c>
    </row>
    <row r="1208" spans="1:18" hidden="1" x14ac:dyDescent="0.25">
      <c r="A1208">
        <v>1207</v>
      </c>
      <c r="B1208" t="s">
        <v>69</v>
      </c>
      <c r="C1208" t="s">
        <v>588</v>
      </c>
      <c r="D1208">
        <v>68</v>
      </c>
      <c r="E1208" t="str">
        <f t="shared" si="34"/>
        <v>Senior Adult</v>
      </c>
      <c r="F1208" t="s">
        <v>17</v>
      </c>
      <c r="G1208" s="1">
        <v>45117</v>
      </c>
      <c r="H1208" s="1">
        <v>45210</v>
      </c>
      <c r="I1208" s="2">
        <f>_xlfn.DAYS(G1208,H1208)</f>
        <v>-93</v>
      </c>
      <c r="J1208" t="s">
        <v>47</v>
      </c>
      <c r="K1208">
        <v>223146</v>
      </c>
      <c r="L1208" t="s">
        <v>26</v>
      </c>
      <c r="M1208" t="s">
        <v>62</v>
      </c>
      <c r="N1208">
        <v>160</v>
      </c>
      <c r="O1208">
        <v>62</v>
      </c>
      <c r="P1208">
        <v>37084945942</v>
      </c>
      <c r="Q1208" t="s">
        <v>21</v>
      </c>
      <c r="R1208" t="s">
        <v>22</v>
      </c>
    </row>
    <row r="1209" spans="1:18" hidden="1" x14ac:dyDescent="0.25">
      <c r="A1209">
        <v>1208</v>
      </c>
      <c r="B1209" t="s">
        <v>64</v>
      </c>
      <c r="C1209" t="s">
        <v>137</v>
      </c>
      <c r="D1209">
        <v>17</v>
      </c>
      <c r="E1209" t="str">
        <f t="shared" si="34"/>
        <v>Teenager</v>
      </c>
      <c r="F1209" t="s">
        <v>17</v>
      </c>
      <c r="G1209" s="1">
        <v>44941</v>
      </c>
      <c r="H1209" s="1">
        <v>45242</v>
      </c>
      <c r="I1209" s="2">
        <f>_xlfn.DAYS(H1209,G1209)</f>
        <v>301</v>
      </c>
      <c r="J1209" t="s">
        <v>36</v>
      </c>
      <c r="K1209">
        <v>207897</v>
      </c>
      <c r="L1209" t="s">
        <v>26</v>
      </c>
      <c r="M1209" t="s">
        <v>59</v>
      </c>
      <c r="N1209">
        <v>189</v>
      </c>
      <c r="O1209">
        <v>106</v>
      </c>
      <c r="P1209">
        <v>32168432343</v>
      </c>
      <c r="Q1209" t="s">
        <v>21</v>
      </c>
      <c r="R1209" t="s">
        <v>22</v>
      </c>
    </row>
    <row r="1210" spans="1:18" hidden="1" x14ac:dyDescent="0.25">
      <c r="A1210">
        <v>1209</v>
      </c>
      <c r="B1210" t="s">
        <v>60</v>
      </c>
      <c r="C1210" t="s">
        <v>496</v>
      </c>
      <c r="D1210">
        <v>67</v>
      </c>
      <c r="E1210" t="str">
        <f t="shared" si="34"/>
        <v>Senior Adult</v>
      </c>
      <c r="F1210" t="s">
        <v>17</v>
      </c>
      <c r="G1210" s="1">
        <v>45054</v>
      </c>
      <c r="H1210" s="1">
        <v>45135</v>
      </c>
      <c r="I1210" s="2">
        <f>_xlfn.DAYS(G1210,H1210)</f>
        <v>-81</v>
      </c>
      <c r="J1210" t="s">
        <v>36</v>
      </c>
      <c r="K1210">
        <v>366424</v>
      </c>
      <c r="L1210" t="s">
        <v>26</v>
      </c>
      <c r="M1210" t="s">
        <v>33</v>
      </c>
      <c r="N1210">
        <v>146</v>
      </c>
      <c r="O1210">
        <v>73</v>
      </c>
      <c r="P1210">
        <v>32083560747</v>
      </c>
      <c r="Q1210" t="s">
        <v>34</v>
      </c>
      <c r="R1210" t="s">
        <v>38</v>
      </c>
    </row>
    <row r="1211" spans="1:18" x14ac:dyDescent="0.25">
      <c r="A1211">
        <v>1210</v>
      </c>
      <c r="B1211" t="s">
        <v>15</v>
      </c>
      <c r="C1211" t="s">
        <v>567</v>
      </c>
      <c r="D1211">
        <v>43</v>
      </c>
      <c r="E1211" t="str">
        <f t="shared" si="34"/>
        <v>Middle-Aged Adults</v>
      </c>
      <c r="F1211" t="s">
        <v>17</v>
      </c>
      <c r="G1211" s="1">
        <v>44967</v>
      </c>
      <c r="H1211" s="1">
        <v>45175</v>
      </c>
      <c r="I1211" s="6">
        <f t="shared" ref="I1211:I1217" si="37">_xlfn.DAYS(H1211,G1211)</f>
        <v>208</v>
      </c>
      <c r="J1211" t="s">
        <v>25</v>
      </c>
      <c r="K1211">
        <v>174360</v>
      </c>
      <c r="L1211" t="s">
        <v>19</v>
      </c>
      <c r="M1211" t="s">
        <v>59</v>
      </c>
      <c r="N1211">
        <v>157</v>
      </c>
      <c r="O1211">
        <v>110</v>
      </c>
      <c r="P1211">
        <v>34682832109</v>
      </c>
      <c r="Q1211" t="s">
        <v>68</v>
      </c>
      <c r="R1211" t="s">
        <v>41</v>
      </c>
    </row>
    <row r="1212" spans="1:18" hidden="1" x14ac:dyDescent="0.25">
      <c r="A1212">
        <v>1211</v>
      </c>
      <c r="B1212" t="s">
        <v>50</v>
      </c>
      <c r="C1212" t="s">
        <v>141</v>
      </c>
      <c r="D1212">
        <v>32</v>
      </c>
      <c r="E1212" t="str">
        <f t="shared" si="34"/>
        <v>Middle-Aged Adults</v>
      </c>
      <c r="F1212" t="s">
        <v>31</v>
      </c>
      <c r="G1212" s="1">
        <v>44965</v>
      </c>
      <c r="H1212" s="1">
        <v>45017</v>
      </c>
      <c r="I1212" s="2">
        <f t="shared" si="37"/>
        <v>52</v>
      </c>
      <c r="J1212" t="s">
        <v>32</v>
      </c>
      <c r="K1212">
        <v>255557</v>
      </c>
      <c r="L1212" t="s">
        <v>19</v>
      </c>
      <c r="M1212" t="s">
        <v>62</v>
      </c>
      <c r="N1212">
        <v>143</v>
      </c>
      <c r="O1212">
        <v>76</v>
      </c>
      <c r="P1212">
        <v>31846860200</v>
      </c>
      <c r="Q1212" t="s">
        <v>21</v>
      </c>
      <c r="R1212" t="s">
        <v>22</v>
      </c>
    </row>
    <row r="1213" spans="1:18" hidden="1" x14ac:dyDescent="0.25">
      <c r="A1213">
        <v>1212</v>
      </c>
      <c r="B1213" t="s">
        <v>29</v>
      </c>
      <c r="C1213" t="s">
        <v>561</v>
      </c>
      <c r="D1213">
        <v>68</v>
      </c>
      <c r="E1213" t="str">
        <f t="shared" si="34"/>
        <v>Senior Adult</v>
      </c>
      <c r="F1213" t="s">
        <v>17</v>
      </c>
      <c r="G1213" s="1">
        <v>44937</v>
      </c>
      <c r="H1213" s="1">
        <v>45001</v>
      </c>
      <c r="I1213" s="2">
        <f t="shared" si="37"/>
        <v>64</v>
      </c>
      <c r="J1213" t="s">
        <v>25</v>
      </c>
      <c r="K1213">
        <v>265642</v>
      </c>
      <c r="L1213" t="s">
        <v>26</v>
      </c>
      <c r="M1213" t="s">
        <v>45</v>
      </c>
      <c r="N1213">
        <v>143</v>
      </c>
      <c r="O1213">
        <v>53</v>
      </c>
      <c r="P1213">
        <v>31150582414</v>
      </c>
      <c r="Q1213" t="s">
        <v>21</v>
      </c>
      <c r="R1213" t="s">
        <v>22</v>
      </c>
    </row>
    <row r="1214" spans="1:18" hidden="1" x14ac:dyDescent="0.25">
      <c r="A1214">
        <v>1213</v>
      </c>
      <c r="B1214" t="s">
        <v>86</v>
      </c>
      <c r="C1214" t="s">
        <v>537</v>
      </c>
      <c r="D1214">
        <v>32</v>
      </c>
      <c r="E1214" t="str">
        <f t="shared" si="34"/>
        <v>Middle-Aged Adults</v>
      </c>
      <c r="F1214" t="s">
        <v>31</v>
      </c>
      <c r="G1214" s="1">
        <v>45039</v>
      </c>
      <c r="H1214" s="1">
        <v>45134</v>
      </c>
      <c r="I1214" s="2">
        <f t="shared" si="37"/>
        <v>95</v>
      </c>
      <c r="J1214" t="s">
        <v>47</v>
      </c>
      <c r="K1214">
        <v>166222</v>
      </c>
      <c r="L1214" t="s">
        <v>26</v>
      </c>
      <c r="M1214" t="s">
        <v>33</v>
      </c>
      <c r="N1214">
        <v>176</v>
      </c>
      <c r="O1214">
        <v>101</v>
      </c>
      <c r="P1214">
        <v>39509323451</v>
      </c>
      <c r="Q1214" t="s">
        <v>34</v>
      </c>
      <c r="R1214" t="s">
        <v>38</v>
      </c>
    </row>
    <row r="1215" spans="1:18" x14ac:dyDescent="0.25">
      <c r="A1215">
        <v>1214</v>
      </c>
      <c r="B1215" t="s">
        <v>23</v>
      </c>
      <c r="C1215" t="s">
        <v>557</v>
      </c>
      <c r="D1215">
        <v>70</v>
      </c>
      <c r="E1215" t="str">
        <f t="shared" si="34"/>
        <v>Senior Adult</v>
      </c>
      <c r="F1215" t="s">
        <v>31</v>
      </c>
      <c r="G1215" s="1">
        <v>45121</v>
      </c>
      <c r="H1215" s="1">
        <v>45140</v>
      </c>
      <c r="I1215" s="6">
        <f t="shared" si="37"/>
        <v>19</v>
      </c>
      <c r="J1215" t="s">
        <v>47</v>
      </c>
      <c r="K1215">
        <v>101406</v>
      </c>
      <c r="L1215" t="s">
        <v>26</v>
      </c>
      <c r="M1215" t="s">
        <v>20</v>
      </c>
      <c r="N1215">
        <v>169</v>
      </c>
      <c r="O1215">
        <v>61</v>
      </c>
      <c r="P1215">
        <v>37078806087</v>
      </c>
      <c r="Q1215" t="s">
        <v>68</v>
      </c>
      <c r="R1215" t="s">
        <v>41</v>
      </c>
    </row>
    <row r="1216" spans="1:18" x14ac:dyDescent="0.25">
      <c r="A1216">
        <v>1215</v>
      </c>
      <c r="B1216" t="s">
        <v>88</v>
      </c>
      <c r="C1216" t="s">
        <v>478</v>
      </c>
      <c r="D1216">
        <v>56</v>
      </c>
      <c r="E1216" t="str">
        <f t="shared" si="34"/>
        <v>Senior Adult</v>
      </c>
      <c r="F1216" t="s">
        <v>17</v>
      </c>
      <c r="G1216" s="1">
        <v>44935</v>
      </c>
      <c r="H1216" s="1">
        <v>44998</v>
      </c>
      <c r="I1216" s="6">
        <f t="shared" si="37"/>
        <v>63</v>
      </c>
      <c r="J1216" t="s">
        <v>44</v>
      </c>
      <c r="K1216">
        <v>290491</v>
      </c>
      <c r="L1216" t="s">
        <v>26</v>
      </c>
      <c r="M1216" t="s">
        <v>59</v>
      </c>
      <c r="N1216">
        <v>154</v>
      </c>
      <c r="O1216">
        <v>84</v>
      </c>
      <c r="P1216">
        <v>36585780307</v>
      </c>
      <c r="Q1216" t="s">
        <v>68</v>
      </c>
      <c r="R1216" t="s">
        <v>41</v>
      </c>
    </row>
    <row r="1217" spans="1:18" x14ac:dyDescent="0.25">
      <c r="A1217">
        <v>1216</v>
      </c>
      <c r="B1217" t="s">
        <v>88</v>
      </c>
      <c r="C1217" t="s">
        <v>85</v>
      </c>
      <c r="D1217">
        <v>58</v>
      </c>
      <c r="E1217" t="str">
        <f t="shared" si="34"/>
        <v>Senior Adult</v>
      </c>
      <c r="F1217" t="s">
        <v>31</v>
      </c>
      <c r="G1217" s="1">
        <v>45004</v>
      </c>
      <c r="H1217" s="1">
        <v>45068</v>
      </c>
      <c r="I1217" s="6">
        <f t="shared" si="37"/>
        <v>64</v>
      </c>
      <c r="J1217" t="s">
        <v>44</v>
      </c>
      <c r="K1217">
        <v>27706</v>
      </c>
      <c r="L1217" t="s">
        <v>19</v>
      </c>
      <c r="M1217" t="s">
        <v>20</v>
      </c>
      <c r="N1217">
        <v>196</v>
      </c>
      <c r="O1217">
        <v>103</v>
      </c>
      <c r="P1217">
        <v>32756366319</v>
      </c>
      <c r="Q1217" t="s">
        <v>68</v>
      </c>
      <c r="R1217" t="s">
        <v>41</v>
      </c>
    </row>
    <row r="1218" spans="1:18" x14ac:dyDescent="0.25">
      <c r="A1218">
        <v>1217</v>
      </c>
      <c r="B1218" t="s">
        <v>86</v>
      </c>
      <c r="C1218" t="s">
        <v>255</v>
      </c>
      <c r="D1218">
        <v>49</v>
      </c>
      <c r="E1218" t="str">
        <f t="shared" ref="E1218:E1281" si="38">IF(D1218&lt;=12,"Child",IF(D1218&lt;=18,"Teenager",IF(D1218&lt;=30,"Young Adult",IF(D1218&lt;=45,"Middle-Aged Adults",IF(D1218&gt;45,"Senior Adult")))))</f>
        <v>Senior Adult</v>
      </c>
      <c r="F1218" t="s">
        <v>31</v>
      </c>
      <c r="G1218" s="1">
        <v>45039</v>
      </c>
      <c r="H1218" s="1">
        <v>45079</v>
      </c>
      <c r="I1218" s="6">
        <f>_xlfn.DAYS(G1218,H1218)</f>
        <v>-40</v>
      </c>
      <c r="J1218" t="s">
        <v>44</v>
      </c>
      <c r="K1218">
        <v>307429</v>
      </c>
      <c r="L1218" t="s">
        <v>26</v>
      </c>
      <c r="M1218" t="s">
        <v>40</v>
      </c>
      <c r="N1218">
        <v>184</v>
      </c>
      <c r="O1218">
        <v>114</v>
      </c>
      <c r="P1218">
        <v>35573412641</v>
      </c>
      <c r="Q1218" t="s">
        <v>68</v>
      </c>
      <c r="R1218" t="s">
        <v>41</v>
      </c>
    </row>
    <row r="1219" spans="1:18" hidden="1" x14ac:dyDescent="0.25">
      <c r="A1219">
        <v>1218</v>
      </c>
      <c r="B1219" t="s">
        <v>23</v>
      </c>
      <c r="C1219" t="s">
        <v>54</v>
      </c>
      <c r="D1219">
        <v>60</v>
      </c>
      <c r="E1219" t="str">
        <f t="shared" si="38"/>
        <v>Senior Adult</v>
      </c>
      <c r="F1219" t="s">
        <v>17</v>
      </c>
      <c r="G1219" s="1">
        <v>45050</v>
      </c>
      <c r="H1219" s="1">
        <v>45212</v>
      </c>
      <c r="I1219" s="2">
        <f>_xlfn.DAYS(H1219,G1219)</f>
        <v>162</v>
      </c>
      <c r="J1219" t="s">
        <v>47</v>
      </c>
      <c r="K1219">
        <v>145162</v>
      </c>
      <c r="L1219" t="s">
        <v>19</v>
      </c>
      <c r="M1219" t="s">
        <v>45</v>
      </c>
      <c r="N1219">
        <v>146</v>
      </c>
      <c r="O1219">
        <v>87</v>
      </c>
      <c r="P1219">
        <v>31909158356</v>
      </c>
      <c r="Q1219" t="s">
        <v>34</v>
      </c>
      <c r="R1219" t="s">
        <v>38</v>
      </c>
    </row>
    <row r="1220" spans="1:18" hidden="1" x14ac:dyDescent="0.25">
      <c r="A1220">
        <v>1219</v>
      </c>
      <c r="B1220" t="s">
        <v>60</v>
      </c>
      <c r="C1220" t="s">
        <v>589</v>
      </c>
      <c r="D1220">
        <v>25</v>
      </c>
      <c r="E1220" t="str">
        <f t="shared" si="38"/>
        <v>Young Adult</v>
      </c>
      <c r="F1220" t="s">
        <v>17</v>
      </c>
      <c r="G1220" s="1">
        <v>45102</v>
      </c>
      <c r="H1220" s="1">
        <v>45108</v>
      </c>
      <c r="I1220" s="2">
        <f>_xlfn.DAYS(H1220,G1220)</f>
        <v>6</v>
      </c>
      <c r="J1220" t="s">
        <v>36</v>
      </c>
      <c r="K1220">
        <v>164890</v>
      </c>
      <c r="L1220" t="s">
        <v>19</v>
      </c>
      <c r="M1220" t="s">
        <v>62</v>
      </c>
      <c r="N1220">
        <v>152</v>
      </c>
      <c r="O1220">
        <v>114</v>
      </c>
      <c r="P1220">
        <v>35000430035</v>
      </c>
      <c r="Q1220" t="s">
        <v>34</v>
      </c>
      <c r="R1220" t="s">
        <v>38</v>
      </c>
    </row>
    <row r="1221" spans="1:18" hidden="1" x14ac:dyDescent="0.25">
      <c r="A1221">
        <v>1220</v>
      </c>
      <c r="B1221" t="s">
        <v>53</v>
      </c>
      <c r="C1221" t="s">
        <v>93</v>
      </c>
      <c r="D1221">
        <v>94</v>
      </c>
      <c r="E1221" t="str">
        <f t="shared" si="38"/>
        <v>Senior Adult</v>
      </c>
      <c r="F1221" t="s">
        <v>31</v>
      </c>
      <c r="G1221" s="1">
        <v>44933</v>
      </c>
      <c r="H1221" s="1">
        <v>44934</v>
      </c>
      <c r="I1221" s="2">
        <f>_xlfn.DAYS(G1221,H1221)</f>
        <v>-1</v>
      </c>
      <c r="J1221" t="s">
        <v>44</v>
      </c>
      <c r="K1221">
        <v>373494</v>
      </c>
      <c r="L1221" t="s">
        <v>19</v>
      </c>
      <c r="M1221" t="s">
        <v>40</v>
      </c>
      <c r="N1221">
        <v>186</v>
      </c>
      <c r="O1221">
        <v>83</v>
      </c>
      <c r="P1221">
        <v>34680634036</v>
      </c>
      <c r="Q1221" t="s">
        <v>34</v>
      </c>
      <c r="R1221" t="s">
        <v>38</v>
      </c>
    </row>
    <row r="1222" spans="1:18" hidden="1" x14ac:dyDescent="0.25">
      <c r="A1222">
        <v>1221</v>
      </c>
      <c r="B1222" t="s">
        <v>53</v>
      </c>
      <c r="C1222" t="s">
        <v>590</v>
      </c>
      <c r="D1222">
        <v>6</v>
      </c>
      <c r="E1222" t="str">
        <f t="shared" si="38"/>
        <v>Child</v>
      </c>
      <c r="F1222" t="s">
        <v>31</v>
      </c>
      <c r="G1222" s="1">
        <v>45143</v>
      </c>
      <c r="H1222" s="1">
        <v>45250</v>
      </c>
      <c r="I1222" s="2">
        <f>_xlfn.DAYS(H1222,G1222)</f>
        <v>107</v>
      </c>
      <c r="J1222" t="s">
        <v>47</v>
      </c>
      <c r="K1222">
        <v>499805</v>
      </c>
      <c r="L1222" t="s">
        <v>19</v>
      </c>
      <c r="M1222" t="s">
        <v>82</v>
      </c>
      <c r="N1222">
        <v>158</v>
      </c>
      <c r="O1222">
        <v>52</v>
      </c>
      <c r="P1222">
        <v>32626336361</v>
      </c>
      <c r="Q1222" t="s">
        <v>21</v>
      </c>
      <c r="R1222" t="s">
        <v>22</v>
      </c>
    </row>
    <row r="1223" spans="1:18" hidden="1" x14ac:dyDescent="0.25">
      <c r="A1223">
        <v>1222</v>
      </c>
      <c r="B1223" t="s">
        <v>60</v>
      </c>
      <c r="C1223" t="s">
        <v>281</v>
      </c>
      <c r="D1223">
        <v>95</v>
      </c>
      <c r="E1223" t="str">
        <f t="shared" si="38"/>
        <v>Senior Adult</v>
      </c>
      <c r="F1223" t="s">
        <v>31</v>
      </c>
      <c r="G1223" s="1">
        <v>45096</v>
      </c>
      <c r="H1223" s="1">
        <v>45275</v>
      </c>
      <c r="I1223" s="2">
        <f>_xlfn.DAYS(G1223,H1223)</f>
        <v>-179</v>
      </c>
      <c r="J1223" t="s">
        <v>32</v>
      </c>
      <c r="K1223">
        <v>255143</v>
      </c>
      <c r="L1223" t="s">
        <v>19</v>
      </c>
      <c r="M1223" t="s">
        <v>20</v>
      </c>
      <c r="N1223">
        <v>161</v>
      </c>
      <c r="O1223">
        <v>64</v>
      </c>
      <c r="P1223">
        <v>38477363319</v>
      </c>
      <c r="Q1223" t="s">
        <v>21</v>
      </c>
      <c r="R1223" t="s">
        <v>22</v>
      </c>
    </row>
    <row r="1224" spans="1:18" x14ac:dyDescent="0.25">
      <c r="A1224">
        <v>1223</v>
      </c>
      <c r="B1224" t="s">
        <v>69</v>
      </c>
      <c r="C1224" t="s">
        <v>294</v>
      </c>
      <c r="D1224">
        <v>12</v>
      </c>
      <c r="E1224" t="str">
        <f t="shared" si="38"/>
        <v>Child</v>
      </c>
      <c r="F1224" t="s">
        <v>17</v>
      </c>
      <c r="G1224" s="1">
        <v>45028</v>
      </c>
      <c r="H1224" s="1">
        <v>45163</v>
      </c>
      <c r="I1224" s="6">
        <f>_xlfn.DAYS(G1224,H1224)</f>
        <v>-135</v>
      </c>
      <c r="J1224" t="s">
        <v>47</v>
      </c>
      <c r="K1224">
        <v>442290</v>
      </c>
      <c r="L1224" t="s">
        <v>26</v>
      </c>
      <c r="M1224" t="s">
        <v>37</v>
      </c>
      <c r="N1224">
        <v>173</v>
      </c>
      <c r="O1224">
        <v>65</v>
      </c>
      <c r="P1224">
        <v>33530865152</v>
      </c>
      <c r="Q1224" t="s">
        <v>68</v>
      </c>
      <c r="R1224" t="s">
        <v>41</v>
      </c>
    </row>
    <row r="1225" spans="1:18" hidden="1" x14ac:dyDescent="0.25">
      <c r="A1225">
        <v>1224</v>
      </c>
      <c r="B1225" t="s">
        <v>15</v>
      </c>
      <c r="C1225" t="s">
        <v>347</v>
      </c>
      <c r="D1225">
        <v>11</v>
      </c>
      <c r="E1225" t="str">
        <f t="shared" si="38"/>
        <v>Child</v>
      </c>
      <c r="F1225" t="s">
        <v>17</v>
      </c>
      <c r="G1225" s="1">
        <v>45050</v>
      </c>
      <c r="H1225" s="1">
        <v>45251</v>
      </c>
      <c r="I1225" s="2">
        <f>_xlfn.DAYS(G1225,H1225)</f>
        <v>-201</v>
      </c>
      <c r="J1225" t="s">
        <v>44</v>
      </c>
      <c r="K1225">
        <v>316324</v>
      </c>
      <c r="L1225" t="s">
        <v>26</v>
      </c>
      <c r="M1225" t="s">
        <v>59</v>
      </c>
      <c r="N1225">
        <v>191</v>
      </c>
      <c r="O1225">
        <v>65</v>
      </c>
      <c r="P1225">
        <v>34313499153</v>
      </c>
      <c r="Q1225" t="s">
        <v>34</v>
      </c>
      <c r="R1225" t="s">
        <v>38</v>
      </c>
    </row>
    <row r="1226" spans="1:18" hidden="1" x14ac:dyDescent="0.25">
      <c r="A1226">
        <v>1225</v>
      </c>
      <c r="B1226" t="s">
        <v>86</v>
      </c>
      <c r="C1226" t="s">
        <v>591</v>
      </c>
      <c r="D1226">
        <v>12</v>
      </c>
      <c r="E1226" t="str">
        <f t="shared" si="38"/>
        <v>Child</v>
      </c>
      <c r="F1226" t="s">
        <v>17</v>
      </c>
      <c r="G1226" s="1">
        <v>44933</v>
      </c>
      <c r="H1226" s="1">
        <v>45180</v>
      </c>
      <c r="I1226" s="2">
        <f>_xlfn.DAYS(H1226,G1226)</f>
        <v>247</v>
      </c>
      <c r="J1226" t="s">
        <v>25</v>
      </c>
      <c r="K1226">
        <v>364330</v>
      </c>
      <c r="L1226" t="s">
        <v>19</v>
      </c>
      <c r="M1226" t="s">
        <v>82</v>
      </c>
      <c r="N1226">
        <v>179</v>
      </c>
      <c r="O1226">
        <v>83</v>
      </c>
      <c r="P1226">
        <v>32330746343</v>
      </c>
      <c r="Q1226" t="s">
        <v>52</v>
      </c>
      <c r="R1226" t="s">
        <v>28</v>
      </c>
    </row>
    <row r="1227" spans="1:18" hidden="1" x14ac:dyDescent="0.25">
      <c r="A1227">
        <v>1226</v>
      </c>
      <c r="B1227" t="s">
        <v>64</v>
      </c>
      <c r="C1227" t="s">
        <v>182</v>
      </c>
      <c r="D1227">
        <v>48</v>
      </c>
      <c r="E1227" t="str">
        <f t="shared" si="38"/>
        <v>Senior Adult</v>
      </c>
      <c r="F1227" t="s">
        <v>31</v>
      </c>
      <c r="G1227" s="1">
        <v>45175</v>
      </c>
      <c r="H1227" s="1">
        <v>45179</v>
      </c>
      <c r="I1227" s="2">
        <f>_xlfn.DAYS(G1227,H1227)</f>
        <v>-4</v>
      </c>
      <c r="J1227" t="s">
        <v>44</v>
      </c>
      <c r="K1227">
        <v>150188</v>
      </c>
      <c r="L1227" t="s">
        <v>26</v>
      </c>
      <c r="M1227" t="s">
        <v>62</v>
      </c>
      <c r="N1227">
        <v>199</v>
      </c>
      <c r="O1227">
        <v>76</v>
      </c>
      <c r="P1227">
        <v>36484809935</v>
      </c>
      <c r="Q1227" t="s">
        <v>21</v>
      </c>
      <c r="R1227" t="s">
        <v>22</v>
      </c>
    </row>
    <row r="1228" spans="1:18" hidden="1" x14ac:dyDescent="0.25">
      <c r="A1228">
        <v>1227</v>
      </c>
      <c r="B1228" t="s">
        <v>23</v>
      </c>
      <c r="C1228" t="s">
        <v>574</v>
      </c>
      <c r="D1228">
        <v>23</v>
      </c>
      <c r="E1228" t="str">
        <f t="shared" si="38"/>
        <v>Young Adult</v>
      </c>
      <c r="F1228" t="s">
        <v>17</v>
      </c>
      <c r="G1228" s="1">
        <v>45094</v>
      </c>
      <c r="H1228" s="1">
        <v>45095</v>
      </c>
      <c r="I1228" s="2">
        <f>_xlfn.DAYS(G1228,H1228)</f>
        <v>-1</v>
      </c>
      <c r="J1228" t="s">
        <v>18</v>
      </c>
      <c r="K1228">
        <v>28841</v>
      </c>
      <c r="L1228" t="s">
        <v>19</v>
      </c>
      <c r="M1228" t="s">
        <v>82</v>
      </c>
      <c r="N1228">
        <v>142</v>
      </c>
      <c r="O1228">
        <v>50</v>
      </c>
      <c r="P1228">
        <v>33537436391</v>
      </c>
      <c r="Q1228" t="s">
        <v>68</v>
      </c>
      <c r="R1228" t="s">
        <v>28</v>
      </c>
    </row>
    <row r="1229" spans="1:18" hidden="1" x14ac:dyDescent="0.25">
      <c r="A1229">
        <v>1228</v>
      </c>
      <c r="B1229" t="s">
        <v>55</v>
      </c>
      <c r="C1229" t="s">
        <v>136</v>
      </c>
      <c r="D1229">
        <v>67</v>
      </c>
      <c r="E1229" t="str">
        <f t="shared" si="38"/>
        <v>Senior Adult</v>
      </c>
      <c r="F1229" t="s">
        <v>17</v>
      </c>
      <c r="G1229" s="1">
        <v>45018</v>
      </c>
      <c r="H1229" s="1">
        <v>45263</v>
      </c>
      <c r="I1229" s="2">
        <f>_xlfn.DAYS(G1229,H1229)</f>
        <v>-245</v>
      </c>
      <c r="J1229" t="s">
        <v>44</v>
      </c>
      <c r="K1229">
        <v>263199</v>
      </c>
      <c r="L1229" t="s">
        <v>19</v>
      </c>
      <c r="M1229" t="s">
        <v>45</v>
      </c>
      <c r="N1229">
        <v>165</v>
      </c>
      <c r="O1229">
        <v>40</v>
      </c>
      <c r="P1229">
        <v>33285178184</v>
      </c>
      <c r="Q1229" t="s">
        <v>21</v>
      </c>
      <c r="R1229" t="s">
        <v>22</v>
      </c>
    </row>
    <row r="1230" spans="1:18" hidden="1" x14ac:dyDescent="0.25">
      <c r="A1230">
        <v>1229</v>
      </c>
      <c r="B1230" t="s">
        <v>15</v>
      </c>
      <c r="C1230" t="s">
        <v>509</v>
      </c>
      <c r="D1230">
        <v>78</v>
      </c>
      <c r="E1230" t="str">
        <f t="shared" si="38"/>
        <v>Senior Adult</v>
      </c>
      <c r="F1230" t="s">
        <v>31</v>
      </c>
      <c r="G1230" s="1">
        <v>44976</v>
      </c>
      <c r="H1230" s="1">
        <v>45270</v>
      </c>
      <c r="I1230" s="2">
        <f>_xlfn.DAYS(G1230,H1230)</f>
        <v>-294</v>
      </c>
      <c r="J1230" t="s">
        <v>25</v>
      </c>
      <c r="K1230">
        <v>494056</v>
      </c>
      <c r="L1230" t="s">
        <v>26</v>
      </c>
      <c r="M1230" t="s">
        <v>59</v>
      </c>
      <c r="N1230">
        <v>192</v>
      </c>
      <c r="O1230">
        <v>117</v>
      </c>
      <c r="P1230">
        <v>35058148793</v>
      </c>
      <c r="Q1230" t="s">
        <v>27</v>
      </c>
      <c r="R1230" t="s">
        <v>28</v>
      </c>
    </row>
    <row r="1231" spans="1:18" hidden="1" x14ac:dyDescent="0.25">
      <c r="A1231">
        <v>1230</v>
      </c>
      <c r="B1231" t="s">
        <v>64</v>
      </c>
      <c r="C1231" t="s">
        <v>320</v>
      </c>
      <c r="D1231">
        <v>45</v>
      </c>
      <c r="E1231" t="str">
        <f t="shared" si="38"/>
        <v>Middle-Aged Adults</v>
      </c>
      <c r="F1231" t="s">
        <v>17</v>
      </c>
      <c r="G1231" s="1">
        <v>45149</v>
      </c>
      <c r="H1231" s="1">
        <v>45275</v>
      </c>
      <c r="I1231" s="2">
        <f>_xlfn.DAYS(G1231,H1231)</f>
        <v>-126</v>
      </c>
      <c r="J1231" t="s">
        <v>32</v>
      </c>
      <c r="K1231">
        <v>334767</v>
      </c>
      <c r="L1231" t="s">
        <v>19</v>
      </c>
      <c r="M1231" t="s">
        <v>59</v>
      </c>
      <c r="N1231">
        <v>191</v>
      </c>
      <c r="O1231">
        <v>76</v>
      </c>
      <c r="P1231">
        <v>33064363380</v>
      </c>
      <c r="Q1231" t="s">
        <v>34</v>
      </c>
      <c r="R1231" t="s">
        <v>38</v>
      </c>
    </row>
    <row r="1232" spans="1:18" hidden="1" x14ac:dyDescent="0.25">
      <c r="A1232">
        <v>1231</v>
      </c>
      <c r="B1232" t="s">
        <v>55</v>
      </c>
      <c r="C1232" t="s">
        <v>306</v>
      </c>
      <c r="D1232">
        <v>92</v>
      </c>
      <c r="E1232" t="str">
        <f t="shared" si="38"/>
        <v>Senior Adult</v>
      </c>
      <c r="F1232" t="s">
        <v>31</v>
      </c>
      <c r="G1232" s="1">
        <v>44934</v>
      </c>
      <c r="H1232" s="1">
        <v>45043</v>
      </c>
      <c r="I1232" s="2">
        <f>_xlfn.DAYS(H1232,G1232)</f>
        <v>109</v>
      </c>
      <c r="J1232" t="s">
        <v>32</v>
      </c>
      <c r="K1232">
        <v>125328</v>
      </c>
      <c r="L1232" t="s">
        <v>19</v>
      </c>
      <c r="M1232" t="s">
        <v>62</v>
      </c>
      <c r="N1232">
        <v>183</v>
      </c>
      <c r="O1232">
        <v>51</v>
      </c>
      <c r="P1232">
        <v>36217863953</v>
      </c>
      <c r="Q1232" t="s">
        <v>63</v>
      </c>
      <c r="R1232" t="s">
        <v>28</v>
      </c>
    </row>
    <row r="1233" spans="1:18" hidden="1" x14ac:dyDescent="0.25">
      <c r="A1233">
        <v>1232</v>
      </c>
      <c r="B1233" t="s">
        <v>69</v>
      </c>
      <c r="C1233" t="s">
        <v>558</v>
      </c>
      <c r="D1233">
        <v>42</v>
      </c>
      <c r="E1233" t="str">
        <f t="shared" si="38"/>
        <v>Middle-Aged Adults</v>
      </c>
      <c r="F1233" t="s">
        <v>17</v>
      </c>
      <c r="G1233" s="1">
        <v>45007</v>
      </c>
      <c r="H1233" s="1">
        <v>45111</v>
      </c>
      <c r="I1233" s="2">
        <f>_xlfn.DAYS(H1233,G1233)</f>
        <v>104</v>
      </c>
      <c r="J1233" t="s">
        <v>18</v>
      </c>
      <c r="K1233">
        <v>7817</v>
      </c>
      <c r="L1233" t="s">
        <v>26</v>
      </c>
      <c r="M1233" t="s">
        <v>20</v>
      </c>
      <c r="N1233">
        <v>147</v>
      </c>
      <c r="O1233">
        <v>53</v>
      </c>
      <c r="P1233">
        <v>39215603395</v>
      </c>
      <c r="Q1233" t="s">
        <v>68</v>
      </c>
      <c r="R1233" t="s">
        <v>28</v>
      </c>
    </row>
    <row r="1234" spans="1:18" x14ac:dyDescent="0.25">
      <c r="A1234">
        <v>1233</v>
      </c>
      <c r="B1234" t="s">
        <v>29</v>
      </c>
      <c r="C1234" t="s">
        <v>547</v>
      </c>
      <c r="D1234">
        <v>38</v>
      </c>
      <c r="E1234" t="str">
        <f t="shared" si="38"/>
        <v>Middle-Aged Adults</v>
      </c>
      <c r="F1234" t="s">
        <v>31</v>
      </c>
      <c r="G1234" s="1">
        <v>45105</v>
      </c>
      <c r="H1234" s="1">
        <v>45148</v>
      </c>
      <c r="I1234" s="6">
        <f>_xlfn.DAYS(G1234,H1234)</f>
        <v>-43</v>
      </c>
      <c r="J1234" t="s">
        <v>36</v>
      </c>
      <c r="K1234">
        <v>203585</v>
      </c>
      <c r="L1234" t="s">
        <v>19</v>
      </c>
      <c r="M1234" t="s">
        <v>59</v>
      </c>
      <c r="N1234">
        <v>143</v>
      </c>
      <c r="O1234">
        <v>67</v>
      </c>
      <c r="P1234">
        <v>38539752181</v>
      </c>
      <c r="Q1234" t="s">
        <v>68</v>
      </c>
      <c r="R1234" t="s">
        <v>41</v>
      </c>
    </row>
    <row r="1235" spans="1:18" hidden="1" x14ac:dyDescent="0.25">
      <c r="A1235">
        <v>1234</v>
      </c>
      <c r="B1235" t="s">
        <v>66</v>
      </c>
      <c r="C1235" t="s">
        <v>592</v>
      </c>
      <c r="D1235">
        <v>82</v>
      </c>
      <c r="E1235" t="str">
        <f t="shared" si="38"/>
        <v>Senior Adult</v>
      </c>
      <c r="F1235" t="s">
        <v>31</v>
      </c>
      <c r="G1235" s="1">
        <v>45032</v>
      </c>
      <c r="H1235" s="1">
        <v>45241</v>
      </c>
      <c r="I1235" s="2">
        <f>_xlfn.DAYS(G1235,H1235)</f>
        <v>-209</v>
      </c>
      <c r="J1235" t="s">
        <v>36</v>
      </c>
      <c r="K1235">
        <v>70863</v>
      </c>
      <c r="L1235" t="s">
        <v>26</v>
      </c>
      <c r="M1235" t="s">
        <v>37</v>
      </c>
      <c r="N1235">
        <v>167</v>
      </c>
      <c r="O1235">
        <v>72</v>
      </c>
      <c r="P1235">
        <v>31995486786</v>
      </c>
      <c r="Q1235" t="s">
        <v>34</v>
      </c>
      <c r="R1235" t="s">
        <v>28</v>
      </c>
    </row>
    <row r="1236" spans="1:18" hidden="1" x14ac:dyDescent="0.25">
      <c r="A1236">
        <v>1235</v>
      </c>
      <c r="B1236" t="s">
        <v>53</v>
      </c>
      <c r="C1236" t="s">
        <v>103</v>
      </c>
      <c r="D1236">
        <v>87</v>
      </c>
      <c r="E1236" t="str">
        <f t="shared" si="38"/>
        <v>Senior Adult</v>
      </c>
      <c r="F1236" t="s">
        <v>31</v>
      </c>
      <c r="G1236" s="1">
        <v>45116</v>
      </c>
      <c r="H1236" s="1">
        <v>45286</v>
      </c>
      <c r="I1236" s="2">
        <f>_xlfn.DAYS(G1236,H1236)</f>
        <v>-170</v>
      </c>
      <c r="J1236" t="s">
        <v>32</v>
      </c>
      <c r="K1236">
        <v>19757</v>
      </c>
      <c r="L1236" t="s">
        <v>19</v>
      </c>
      <c r="M1236" t="s">
        <v>62</v>
      </c>
      <c r="N1236">
        <v>160</v>
      </c>
      <c r="O1236">
        <v>86</v>
      </c>
      <c r="P1236">
        <v>31419286948</v>
      </c>
      <c r="Q1236" t="s">
        <v>21</v>
      </c>
      <c r="R1236" t="s">
        <v>22</v>
      </c>
    </row>
    <row r="1237" spans="1:18" hidden="1" x14ac:dyDescent="0.25">
      <c r="A1237">
        <v>1236</v>
      </c>
      <c r="B1237" t="s">
        <v>15</v>
      </c>
      <c r="C1237" t="s">
        <v>593</v>
      </c>
      <c r="D1237">
        <v>1</v>
      </c>
      <c r="E1237" t="str">
        <f t="shared" si="38"/>
        <v>Child</v>
      </c>
      <c r="F1237" t="s">
        <v>17</v>
      </c>
      <c r="G1237" s="1">
        <v>45009</v>
      </c>
      <c r="H1237" s="1">
        <v>45211</v>
      </c>
      <c r="I1237" s="2">
        <f>_xlfn.DAYS(H1237,G1237)</f>
        <v>202</v>
      </c>
      <c r="J1237" t="s">
        <v>25</v>
      </c>
      <c r="K1237">
        <v>123406</v>
      </c>
      <c r="L1237" t="s">
        <v>26</v>
      </c>
      <c r="M1237" t="s">
        <v>59</v>
      </c>
      <c r="N1237">
        <v>153</v>
      </c>
      <c r="O1237">
        <v>55</v>
      </c>
      <c r="P1237">
        <v>34087103677</v>
      </c>
      <c r="Q1237" t="s">
        <v>21</v>
      </c>
      <c r="R1237" t="s">
        <v>22</v>
      </c>
    </row>
    <row r="1238" spans="1:18" hidden="1" x14ac:dyDescent="0.25">
      <c r="A1238">
        <v>1237</v>
      </c>
      <c r="B1238" t="s">
        <v>53</v>
      </c>
      <c r="C1238" t="s">
        <v>289</v>
      </c>
      <c r="D1238">
        <v>49</v>
      </c>
      <c r="E1238" t="str">
        <f t="shared" si="38"/>
        <v>Senior Adult</v>
      </c>
      <c r="F1238" t="s">
        <v>17</v>
      </c>
      <c r="G1238" s="1">
        <v>44969</v>
      </c>
      <c r="H1238" s="1">
        <v>45071</v>
      </c>
      <c r="I1238" s="2">
        <f>_xlfn.DAYS(H1238,G1238)</f>
        <v>102</v>
      </c>
      <c r="J1238" t="s">
        <v>36</v>
      </c>
      <c r="K1238">
        <v>260761</v>
      </c>
      <c r="L1238" t="s">
        <v>26</v>
      </c>
      <c r="M1238" t="s">
        <v>82</v>
      </c>
      <c r="N1238">
        <v>197</v>
      </c>
      <c r="O1238">
        <v>66</v>
      </c>
      <c r="P1238">
        <v>34339993681</v>
      </c>
      <c r="Q1238" t="s">
        <v>52</v>
      </c>
      <c r="R1238" t="s">
        <v>28</v>
      </c>
    </row>
    <row r="1239" spans="1:18" hidden="1" x14ac:dyDescent="0.25">
      <c r="A1239">
        <v>1238</v>
      </c>
      <c r="B1239" t="s">
        <v>60</v>
      </c>
      <c r="C1239" t="s">
        <v>391</v>
      </c>
      <c r="D1239">
        <v>98</v>
      </c>
      <c r="E1239" t="str">
        <f t="shared" si="38"/>
        <v>Senior Adult</v>
      </c>
      <c r="F1239" t="s">
        <v>31</v>
      </c>
      <c r="G1239" s="1">
        <v>45142</v>
      </c>
      <c r="H1239" s="1">
        <v>45249</v>
      </c>
      <c r="I1239" s="2">
        <f>_xlfn.DAYS(H1239,G1239)</f>
        <v>107</v>
      </c>
      <c r="J1239" t="s">
        <v>18</v>
      </c>
      <c r="K1239">
        <v>112868</v>
      </c>
      <c r="L1239" t="s">
        <v>19</v>
      </c>
      <c r="M1239" t="s">
        <v>33</v>
      </c>
      <c r="N1239">
        <v>198</v>
      </c>
      <c r="O1239">
        <v>66</v>
      </c>
      <c r="P1239">
        <v>39555460521</v>
      </c>
      <c r="Q1239" t="s">
        <v>21</v>
      </c>
      <c r="R1239" t="s">
        <v>22</v>
      </c>
    </row>
    <row r="1240" spans="1:18" x14ac:dyDescent="0.25">
      <c r="A1240">
        <v>1239</v>
      </c>
      <c r="B1240" t="s">
        <v>23</v>
      </c>
      <c r="C1240" t="s">
        <v>455</v>
      </c>
      <c r="D1240">
        <v>35</v>
      </c>
      <c r="E1240" t="str">
        <f t="shared" si="38"/>
        <v>Middle-Aged Adults</v>
      </c>
      <c r="F1240" t="s">
        <v>17</v>
      </c>
      <c r="G1240" s="1">
        <v>44972</v>
      </c>
      <c r="H1240" s="1">
        <v>45268</v>
      </c>
      <c r="I1240" s="6">
        <f>_xlfn.DAYS(G1240,H1240)</f>
        <v>-296</v>
      </c>
      <c r="J1240" t="s">
        <v>18</v>
      </c>
      <c r="K1240">
        <v>48891</v>
      </c>
      <c r="L1240" t="s">
        <v>19</v>
      </c>
      <c r="M1240" t="s">
        <v>33</v>
      </c>
      <c r="N1240">
        <v>153</v>
      </c>
      <c r="O1240">
        <v>105</v>
      </c>
      <c r="P1240">
        <v>36668508831</v>
      </c>
      <c r="Q1240" t="s">
        <v>68</v>
      </c>
      <c r="R1240" t="s">
        <v>41</v>
      </c>
    </row>
    <row r="1241" spans="1:18" hidden="1" x14ac:dyDescent="0.25">
      <c r="A1241">
        <v>1240</v>
      </c>
      <c r="B1241" t="s">
        <v>50</v>
      </c>
      <c r="C1241" t="s">
        <v>102</v>
      </c>
      <c r="D1241">
        <v>52</v>
      </c>
      <c r="E1241" t="str">
        <f t="shared" si="38"/>
        <v>Senior Adult</v>
      </c>
      <c r="F1241" t="s">
        <v>17</v>
      </c>
      <c r="G1241" s="1">
        <v>44992</v>
      </c>
      <c r="H1241" s="1">
        <v>45246</v>
      </c>
      <c r="I1241" s="2">
        <f>_xlfn.DAYS(G1241,H1241)</f>
        <v>-254</v>
      </c>
      <c r="J1241" t="s">
        <v>25</v>
      </c>
      <c r="K1241">
        <v>45403</v>
      </c>
      <c r="L1241" t="s">
        <v>19</v>
      </c>
      <c r="M1241" t="s">
        <v>33</v>
      </c>
      <c r="N1241">
        <v>191</v>
      </c>
      <c r="O1241">
        <v>52</v>
      </c>
      <c r="P1241">
        <v>35365635793</v>
      </c>
      <c r="Q1241" t="s">
        <v>34</v>
      </c>
      <c r="R1241" t="s">
        <v>38</v>
      </c>
    </row>
    <row r="1242" spans="1:18" hidden="1" x14ac:dyDescent="0.25">
      <c r="A1242">
        <v>1241</v>
      </c>
      <c r="B1242" t="s">
        <v>86</v>
      </c>
      <c r="C1242" t="s">
        <v>389</v>
      </c>
      <c r="D1242">
        <v>74</v>
      </c>
      <c r="E1242" t="str">
        <f t="shared" si="38"/>
        <v>Senior Adult</v>
      </c>
      <c r="F1242" t="s">
        <v>17</v>
      </c>
      <c r="G1242" s="1">
        <v>44940</v>
      </c>
      <c r="H1242" s="1">
        <v>44959</v>
      </c>
      <c r="I1242" s="2">
        <f>_xlfn.DAYS(H1242,G1242)</f>
        <v>19</v>
      </c>
      <c r="J1242" t="s">
        <v>32</v>
      </c>
      <c r="K1242">
        <v>319924</v>
      </c>
      <c r="L1242" t="s">
        <v>26</v>
      </c>
      <c r="M1242" t="s">
        <v>82</v>
      </c>
      <c r="N1242">
        <v>172</v>
      </c>
      <c r="O1242">
        <v>62</v>
      </c>
      <c r="P1242">
        <v>36292924710</v>
      </c>
      <c r="Q1242" t="s">
        <v>21</v>
      </c>
      <c r="R1242" t="s">
        <v>22</v>
      </c>
    </row>
    <row r="1243" spans="1:18" x14ac:dyDescent="0.25">
      <c r="A1243">
        <v>1242</v>
      </c>
      <c r="B1243" t="s">
        <v>55</v>
      </c>
      <c r="C1243" t="s">
        <v>594</v>
      </c>
      <c r="D1243">
        <v>75</v>
      </c>
      <c r="E1243" t="str">
        <f t="shared" si="38"/>
        <v>Senior Adult</v>
      </c>
      <c r="F1243" t="s">
        <v>31</v>
      </c>
      <c r="G1243" s="1">
        <v>45126</v>
      </c>
      <c r="H1243" s="1">
        <v>45278</v>
      </c>
      <c r="I1243" s="6">
        <f>_xlfn.DAYS(H1243,G1243)</f>
        <v>152</v>
      </c>
      <c r="J1243" t="s">
        <v>32</v>
      </c>
      <c r="K1243">
        <v>30631</v>
      </c>
      <c r="L1243" t="s">
        <v>26</v>
      </c>
      <c r="M1243" t="s">
        <v>62</v>
      </c>
      <c r="N1243">
        <v>163</v>
      </c>
      <c r="O1243">
        <v>51</v>
      </c>
      <c r="P1243">
        <v>31716748275</v>
      </c>
      <c r="Q1243" t="s">
        <v>68</v>
      </c>
      <c r="R1243" t="s">
        <v>41</v>
      </c>
    </row>
    <row r="1244" spans="1:18" x14ac:dyDescent="0.25">
      <c r="A1244">
        <v>1243</v>
      </c>
      <c r="B1244" t="s">
        <v>60</v>
      </c>
      <c r="C1244" t="s">
        <v>132</v>
      </c>
      <c r="D1244">
        <v>33</v>
      </c>
      <c r="E1244" t="str">
        <f t="shared" si="38"/>
        <v>Middle-Aged Adults</v>
      </c>
      <c r="F1244" t="s">
        <v>17</v>
      </c>
      <c r="G1244" s="1">
        <v>45065</v>
      </c>
      <c r="H1244" s="1">
        <v>45095</v>
      </c>
      <c r="I1244" s="6">
        <f>_xlfn.DAYS(G1244,H1244)</f>
        <v>-30</v>
      </c>
      <c r="J1244" t="s">
        <v>32</v>
      </c>
      <c r="K1244">
        <v>423056</v>
      </c>
      <c r="L1244" t="s">
        <v>19</v>
      </c>
      <c r="M1244" t="s">
        <v>37</v>
      </c>
      <c r="N1244">
        <v>196</v>
      </c>
      <c r="O1244">
        <v>120</v>
      </c>
      <c r="P1244">
        <v>35792943824</v>
      </c>
      <c r="Q1244" t="s">
        <v>68</v>
      </c>
      <c r="R1244" t="s">
        <v>41</v>
      </c>
    </row>
    <row r="1245" spans="1:18" hidden="1" x14ac:dyDescent="0.25">
      <c r="A1245">
        <v>1244</v>
      </c>
      <c r="B1245" t="s">
        <v>15</v>
      </c>
      <c r="C1245" t="s">
        <v>312</v>
      </c>
      <c r="D1245">
        <v>66</v>
      </c>
      <c r="E1245" t="str">
        <f t="shared" si="38"/>
        <v>Senior Adult</v>
      </c>
      <c r="F1245" t="s">
        <v>31</v>
      </c>
      <c r="G1245" s="1">
        <v>44974</v>
      </c>
      <c r="H1245" s="1">
        <v>45219</v>
      </c>
      <c r="I1245" s="2">
        <f>_xlfn.DAYS(G1245,H1245)</f>
        <v>-245</v>
      </c>
      <c r="J1245" t="s">
        <v>44</v>
      </c>
      <c r="K1245">
        <v>433290</v>
      </c>
      <c r="L1245" t="s">
        <v>19</v>
      </c>
      <c r="M1245" t="s">
        <v>33</v>
      </c>
      <c r="N1245">
        <v>176</v>
      </c>
      <c r="O1245">
        <v>50</v>
      </c>
      <c r="P1245">
        <v>35167280889</v>
      </c>
      <c r="Q1245" t="s">
        <v>63</v>
      </c>
      <c r="R1245" t="s">
        <v>28</v>
      </c>
    </row>
    <row r="1246" spans="1:18" x14ac:dyDescent="0.25">
      <c r="A1246">
        <v>1245</v>
      </c>
      <c r="B1246" t="s">
        <v>69</v>
      </c>
      <c r="C1246" t="s">
        <v>560</v>
      </c>
      <c r="D1246">
        <v>30</v>
      </c>
      <c r="E1246" t="str">
        <f t="shared" si="38"/>
        <v>Young Adult</v>
      </c>
      <c r="F1246" t="s">
        <v>31</v>
      </c>
      <c r="G1246" s="1">
        <v>45211</v>
      </c>
      <c r="H1246" s="1">
        <v>45233</v>
      </c>
      <c r="I1246" s="6">
        <f>_xlfn.DAYS(H1246,G1246)</f>
        <v>22</v>
      </c>
      <c r="J1246" t="s">
        <v>32</v>
      </c>
      <c r="K1246">
        <v>296955</v>
      </c>
      <c r="L1246" t="s">
        <v>19</v>
      </c>
      <c r="M1246" t="s">
        <v>37</v>
      </c>
      <c r="N1246">
        <v>168</v>
      </c>
      <c r="O1246">
        <v>120</v>
      </c>
      <c r="P1246">
        <v>34769450987</v>
      </c>
      <c r="Q1246" t="s">
        <v>68</v>
      </c>
      <c r="R1246" t="s">
        <v>41</v>
      </c>
    </row>
    <row r="1247" spans="1:18" hidden="1" x14ac:dyDescent="0.25">
      <c r="A1247">
        <v>1246</v>
      </c>
      <c r="B1247" t="s">
        <v>86</v>
      </c>
      <c r="C1247" t="s">
        <v>500</v>
      </c>
      <c r="D1247">
        <v>88</v>
      </c>
      <c r="E1247" t="str">
        <f t="shared" si="38"/>
        <v>Senior Adult</v>
      </c>
      <c r="F1247" t="s">
        <v>31</v>
      </c>
      <c r="G1247" s="1">
        <v>45181</v>
      </c>
      <c r="H1247" s="1">
        <v>45194</v>
      </c>
      <c r="I1247" s="2">
        <f>_xlfn.DAYS(G1247,H1247)</f>
        <v>-13</v>
      </c>
      <c r="J1247" t="s">
        <v>32</v>
      </c>
      <c r="K1247">
        <v>397574</v>
      </c>
      <c r="L1247" t="s">
        <v>19</v>
      </c>
      <c r="M1247" t="s">
        <v>59</v>
      </c>
      <c r="N1247">
        <v>147</v>
      </c>
      <c r="O1247">
        <v>86</v>
      </c>
      <c r="P1247">
        <v>35226187881</v>
      </c>
      <c r="Q1247" t="s">
        <v>27</v>
      </c>
      <c r="R1247" t="s">
        <v>28</v>
      </c>
    </row>
    <row r="1248" spans="1:18" hidden="1" x14ac:dyDescent="0.25">
      <c r="A1248">
        <v>1247</v>
      </c>
      <c r="B1248" t="s">
        <v>69</v>
      </c>
      <c r="C1248" t="s">
        <v>244</v>
      </c>
      <c r="D1248">
        <v>100</v>
      </c>
      <c r="E1248" t="str">
        <f t="shared" si="38"/>
        <v>Senior Adult</v>
      </c>
      <c r="F1248" t="s">
        <v>17</v>
      </c>
      <c r="G1248" s="1">
        <v>44970</v>
      </c>
      <c r="H1248" s="1">
        <v>45071</v>
      </c>
      <c r="I1248" s="2">
        <f>_xlfn.DAYS(G1248,H1248)</f>
        <v>-101</v>
      </c>
      <c r="J1248" t="s">
        <v>44</v>
      </c>
      <c r="K1248">
        <v>94950</v>
      </c>
      <c r="L1248" t="s">
        <v>26</v>
      </c>
      <c r="M1248" t="s">
        <v>33</v>
      </c>
      <c r="N1248">
        <v>193</v>
      </c>
      <c r="O1248">
        <v>40</v>
      </c>
      <c r="P1248">
        <v>32094395570</v>
      </c>
      <c r="Q1248" t="s">
        <v>34</v>
      </c>
      <c r="R1248" t="s">
        <v>38</v>
      </c>
    </row>
    <row r="1249" spans="1:18" x14ac:dyDescent="0.25">
      <c r="A1249">
        <v>1248</v>
      </c>
      <c r="B1249" t="s">
        <v>50</v>
      </c>
      <c r="C1249" t="s">
        <v>595</v>
      </c>
      <c r="D1249">
        <v>55</v>
      </c>
      <c r="E1249" t="str">
        <f t="shared" si="38"/>
        <v>Senior Adult</v>
      </c>
      <c r="F1249" t="s">
        <v>31</v>
      </c>
      <c r="G1249" s="1">
        <v>44984</v>
      </c>
      <c r="H1249" s="1">
        <v>45155</v>
      </c>
      <c r="I1249" s="6">
        <f>_xlfn.DAYS(G1249,H1249)</f>
        <v>-171</v>
      </c>
      <c r="J1249" t="s">
        <v>32</v>
      </c>
      <c r="K1249">
        <v>442625</v>
      </c>
      <c r="L1249" t="s">
        <v>26</v>
      </c>
      <c r="M1249" t="s">
        <v>45</v>
      </c>
      <c r="N1249">
        <v>145</v>
      </c>
      <c r="O1249">
        <v>77</v>
      </c>
      <c r="P1249">
        <v>34167215782</v>
      </c>
      <c r="Q1249" t="s">
        <v>68</v>
      </c>
      <c r="R1249" t="s">
        <v>41</v>
      </c>
    </row>
    <row r="1250" spans="1:18" hidden="1" x14ac:dyDescent="0.25">
      <c r="A1250">
        <v>1249</v>
      </c>
      <c r="B1250" t="s">
        <v>66</v>
      </c>
      <c r="C1250" t="s">
        <v>95</v>
      </c>
      <c r="D1250">
        <v>21</v>
      </c>
      <c r="E1250" t="str">
        <f t="shared" si="38"/>
        <v>Young Adult</v>
      </c>
      <c r="F1250" t="s">
        <v>31</v>
      </c>
      <c r="G1250" s="1">
        <v>44954</v>
      </c>
      <c r="H1250" s="1">
        <v>45087</v>
      </c>
      <c r="I1250" s="2">
        <f>_xlfn.DAYS(H1250,G1250)</f>
        <v>133</v>
      </c>
      <c r="J1250" t="s">
        <v>25</v>
      </c>
      <c r="K1250">
        <v>476512</v>
      </c>
      <c r="L1250" t="s">
        <v>26</v>
      </c>
      <c r="M1250" t="s">
        <v>40</v>
      </c>
      <c r="N1250">
        <v>158</v>
      </c>
      <c r="O1250">
        <v>74</v>
      </c>
      <c r="P1250">
        <v>36548778890</v>
      </c>
      <c r="Q1250" t="s">
        <v>34</v>
      </c>
      <c r="R1250" t="s">
        <v>38</v>
      </c>
    </row>
    <row r="1251" spans="1:18" hidden="1" x14ac:dyDescent="0.25">
      <c r="A1251">
        <v>1250</v>
      </c>
      <c r="B1251" t="s">
        <v>29</v>
      </c>
      <c r="C1251" t="s">
        <v>596</v>
      </c>
      <c r="D1251">
        <v>76</v>
      </c>
      <c r="E1251" t="str">
        <f t="shared" si="38"/>
        <v>Senior Adult</v>
      </c>
      <c r="F1251" t="s">
        <v>31</v>
      </c>
      <c r="G1251" s="1">
        <v>45160</v>
      </c>
      <c r="H1251" s="1">
        <v>45194</v>
      </c>
      <c r="I1251" s="2">
        <f>_xlfn.DAYS(G1251,H1251)</f>
        <v>-34</v>
      </c>
      <c r="J1251" t="s">
        <v>44</v>
      </c>
      <c r="K1251">
        <v>173818</v>
      </c>
      <c r="L1251" t="s">
        <v>19</v>
      </c>
      <c r="M1251" t="s">
        <v>82</v>
      </c>
      <c r="N1251">
        <v>182</v>
      </c>
      <c r="O1251">
        <v>88</v>
      </c>
      <c r="P1251">
        <v>35106288560</v>
      </c>
      <c r="Q1251" t="s">
        <v>57</v>
      </c>
      <c r="R1251" t="s">
        <v>28</v>
      </c>
    </row>
    <row r="1252" spans="1:18" hidden="1" x14ac:dyDescent="0.25">
      <c r="A1252">
        <v>1251</v>
      </c>
      <c r="B1252" t="s">
        <v>55</v>
      </c>
      <c r="C1252" t="s">
        <v>373</v>
      </c>
      <c r="D1252">
        <v>82</v>
      </c>
      <c r="E1252" t="str">
        <f t="shared" si="38"/>
        <v>Senior Adult</v>
      </c>
      <c r="F1252" t="s">
        <v>17</v>
      </c>
      <c r="G1252" s="1">
        <v>44949</v>
      </c>
      <c r="H1252" s="1">
        <v>45051</v>
      </c>
      <c r="I1252" s="2">
        <f>_xlfn.DAYS(G1252,H1252)</f>
        <v>-102</v>
      </c>
      <c r="J1252" t="s">
        <v>18</v>
      </c>
      <c r="K1252">
        <v>364346</v>
      </c>
      <c r="L1252" t="s">
        <v>26</v>
      </c>
      <c r="M1252" t="s">
        <v>82</v>
      </c>
      <c r="N1252">
        <v>181</v>
      </c>
      <c r="O1252">
        <v>40</v>
      </c>
      <c r="P1252">
        <v>35939059030</v>
      </c>
      <c r="Q1252" t="s">
        <v>21</v>
      </c>
      <c r="R1252" t="s">
        <v>22</v>
      </c>
    </row>
    <row r="1253" spans="1:18" hidden="1" x14ac:dyDescent="0.25">
      <c r="A1253">
        <v>1252</v>
      </c>
      <c r="B1253" t="s">
        <v>42</v>
      </c>
      <c r="C1253" t="s">
        <v>597</v>
      </c>
      <c r="D1253">
        <v>63</v>
      </c>
      <c r="E1253" t="str">
        <f t="shared" si="38"/>
        <v>Senior Adult</v>
      </c>
      <c r="F1253" t="s">
        <v>17</v>
      </c>
      <c r="G1253" s="1">
        <v>44950</v>
      </c>
      <c r="H1253" s="1">
        <v>45050</v>
      </c>
      <c r="I1253" s="2">
        <f>_xlfn.DAYS(G1253,H1253)</f>
        <v>-100</v>
      </c>
      <c r="J1253" t="s">
        <v>18</v>
      </c>
      <c r="K1253">
        <v>194794</v>
      </c>
      <c r="L1253" t="s">
        <v>19</v>
      </c>
      <c r="M1253" t="s">
        <v>20</v>
      </c>
      <c r="N1253">
        <v>156</v>
      </c>
      <c r="O1253">
        <v>95</v>
      </c>
      <c r="P1253">
        <v>38471191319</v>
      </c>
      <c r="Q1253" t="s">
        <v>21</v>
      </c>
      <c r="R1253" t="s">
        <v>28</v>
      </c>
    </row>
    <row r="1254" spans="1:18" x14ac:dyDescent="0.25">
      <c r="A1254">
        <v>1253</v>
      </c>
      <c r="B1254" t="s">
        <v>66</v>
      </c>
      <c r="C1254" t="s">
        <v>257</v>
      </c>
      <c r="D1254">
        <v>94</v>
      </c>
      <c r="E1254" t="str">
        <f t="shared" si="38"/>
        <v>Senior Adult</v>
      </c>
      <c r="F1254" t="s">
        <v>17</v>
      </c>
      <c r="G1254" s="1">
        <v>45130</v>
      </c>
      <c r="H1254" s="1">
        <v>45181</v>
      </c>
      <c r="I1254" s="6">
        <f>_xlfn.DAYS(H1254,G1254)</f>
        <v>51</v>
      </c>
      <c r="J1254" t="s">
        <v>25</v>
      </c>
      <c r="K1254">
        <v>263409</v>
      </c>
      <c r="L1254" t="s">
        <v>26</v>
      </c>
      <c r="M1254" t="s">
        <v>40</v>
      </c>
      <c r="N1254">
        <v>182</v>
      </c>
      <c r="O1254">
        <v>120</v>
      </c>
      <c r="P1254">
        <v>37759048137</v>
      </c>
      <c r="Q1254" t="s">
        <v>68</v>
      </c>
      <c r="R1254" t="s">
        <v>41</v>
      </c>
    </row>
    <row r="1255" spans="1:18" x14ac:dyDescent="0.25">
      <c r="A1255">
        <v>1254</v>
      </c>
      <c r="B1255" t="s">
        <v>88</v>
      </c>
      <c r="C1255" t="s">
        <v>385</v>
      </c>
      <c r="D1255">
        <v>12</v>
      </c>
      <c r="E1255" t="str">
        <f t="shared" si="38"/>
        <v>Child</v>
      </c>
      <c r="F1255" t="s">
        <v>17</v>
      </c>
      <c r="G1255" s="1">
        <v>45174</v>
      </c>
      <c r="H1255" s="1">
        <v>45232</v>
      </c>
      <c r="I1255" s="6">
        <f>_xlfn.DAYS(G1255,H1255)</f>
        <v>-58</v>
      </c>
      <c r="J1255" t="s">
        <v>47</v>
      </c>
      <c r="K1255">
        <v>489431</v>
      </c>
      <c r="L1255" t="s">
        <v>19</v>
      </c>
      <c r="M1255" t="s">
        <v>62</v>
      </c>
      <c r="N1255">
        <v>162</v>
      </c>
      <c r="O1255">
        <v>67</v>
      </c>
      <c r="P1255">
        <v>33151108859</v>
      </c>
      <c r="Q1255" t="s">
        <v>68</v>
      </c>
      <c r="R1255" t="s">
        <v>41</v>
      </c>
    </row>
    <row r="1256" spans="1:18" x14ac:dyDescent="0.25">
      <c r="A1256">
        <v>1255</v>
      </c>
      <c r="B1256" t="s">
        <v>29</v>
      </c>
      <c r="C1256" t="s">
        <v>54</v>
      </c>
      <c r="D1256">
        <v>65</v>
      </c>
      <c r="E1256" t="str">
        <f t="shared" si="38"/>
        <v>Senior Adult</v>
      </c>
      <c r="F1256" t="s">
        <v>31</v>
      </c>
      <c r="G1256" s="1">
        <v>44936</v>
      </c>
      <c r="H1256" s="1">
        <v>44984</v>
      </c>
      <c r="I1256" s="6">
        <f>_xlfn.DAYS(G1256,H1256)</f>
        <v>-48</v>
      </c>
      <c r="J1256" t="s">
        <v>44</v>
      </c>
      <c r="K1256">
        <v>417092</v>
      </c>
      <c r="L1256" t="s">
        <v>19</v>
      </c>
      <c r="M1256" t="s">
        <v>40</v>
      </c>
      <c r="N1256">
        <v>168</v>
      </c>
      <c r="O1256">
        <v>44</v>
      </c>
      <c r="P1256">
        <v>38052075475</v>
      </c>
      <c r="Q1256" t="s">
        <v>68</v>
      </c>
      <c r="R1256" t="s">
        <v>41</v>
      </c>
    </row>
    <row r="1257" spans="1:18" hidden="1" x14ac:dyDescent="0.25">
      <c r="A1257">
        <v>1256</v>
      </c>
      <c r="B1257" t="s">
        <v>42</v>
      </c>
      <c r="C1257" t="s">
        <v>245</v>
      </c>
      <c r="D1257">
        <v>47</v>
      </c>
      <c r="E1257" t="str">
        <f t="shared" si="38"/>
        <v>Senior Adult</v>
      </c>
      <c r="F1257" t="s">
        <v>31</v>
      </c>
      <c r="G1257" s="1">
        <v>45071</v>
      </c>
      <c r="H1257" s="1">
        <v>45251</v>
      </c>
      <c r="I1257" s="2">
        <f>_xlfn.DAYS(G1257,H1257)</f>
        <v>-180</v>
      </c>
      <c r="J1257" t="s">
        <v>18</v>
      </c>
      <c r="K1257">
        <v>285840</v>
      </c>
      <c r="L1257" t="s">
        <v>26</v>
      </c>
      <c r="M1257" t="s">
        <v>37</v>
      </c>
      <c r="N1257">
        <v>194</v>
      </c>
      <c r="O1257">
        <v>53</v>
      </c>
      <c r="P1257">
        <v>31682313753</v>
      </c>
      <c r="Q1257" t="s">
        <v>21</v>
      </c>
      <c r="R1257" t="s">
        <v>22</v>
      </c>
    </row>
    <row r="1258" spans="1:18" x14ac:dyDescent="0.25">
      <c r="A1258">
        <v>1257</v>
      </c>
      <c r="B1258" t="s">
        <v>50</v>
      </c>
      <c r="C1258" t="s">
        <v>572</v>
      </c>
      <c r="D1258">
        <v>45</v>
      </c>
      <c r="E1258" t="str">
        <f t="shared" si="38"/>
        <v>Middle-Aged Adults</v>
      </c>
      <c r="F1258" t="s">
        <v>17</v>
      </c>
      <c r="G1258" s="1">
        <v>44962</v>
      </c>
      <c r="H1258" s="1">
        <v>45171</v>
      </c>
      <c r="I1258" s="6">
        <f>_xlfn.DAYS(G1258,H1258)</f>
        <v>-209</v>
      </c>
      <c r="J1258" t="s">
        <v>44</v>
      </c>
      <c r="K1258">
        <v>292679</v>
      </c>
      <c r="L1258" t="s">
        <v>19</v>
      </c>
      <c r="M1258" t="s">
        <v>45</v>
      </c>
      <c r="N1258">
        <v>165</v>
      </c>
      <c r="O1258">
        <v>77</v>
      </c>
      <c r="P1258">
        <v>31618209129</v>
      </c>
      <c r="Q1258" t="s">
        <v>68</v>
      </c>
      <c r="R1258" t="s">
        <v>41</v>
      </c>
    </row>
    <row r="1259" spans="1:18" x14ac:dyDescent="0.25">
      <c r="A1259">
        <v>1258</v>
      </c>
      <c r="B1259" t="s">
        <v>42</v>
      </c>
      <c r="C1259" t="s">
        <v>426</v>
      </c>
      <c r="D1259">
        <v>4</v>
      </c>
      <c r="E1259" t="str">
        <f t="shared" si="38"/>
        <v>Child</v>
      </c>
      <c r="F1259" t="s">
        <v>31</v>
      </c>
      <c r="G1259" s="1">
        <v>44951</v>
      </c>
      <c r="H1259" s="1">
        <v>45010</v>
      </c>
      <c r="I1259" s="6">
        <f>_xlfn.DAYS(H1259,G1259)</f>
        <v>59</v>
      </c>
      <c r="J1259" t="s">
        <v>44</v>
      </c>
      <c r="K1259">
        <v>277665</v>
      </c>
      <c r="L1259" t="s">
        <v>26</v>
      </c>
      <c r="M1259" t="s">
        <v>20</v>
      </c>
      <c r="N1259">
        <v>151</v>
      </c>
      <c r="O1259">
        <v>53</v>
      </c>
      <c r="P1259">
        <v>37020293437</v>
      </c>
      <c r="Q1259" t="s">
        <v>68</v>
      </c>
      <c r="R1259" t="s">
        <v>41</v>
      </c>
    </row>
    <row r="1260" spans="1:18" hidden="1" x14ac:dyDescent="0.25">
      <c r="A1260">
        <v>1259</v>
      </c>
      <c r="B1260" t="s">
        <v>71</v>
      </c>
      <c r="C1260" t="s">
        <v>180</v>
      </c>
      <c r="D1260">
        <v>26</v>
      </c>
      <c r="E1260" t="str">
        <f t="shared" si="38"/>
        <v>Young Adult</v>
      </c>
      <c r="F1260" t="s">
        <v>17</v>
      </c>
      <c r="G1260" s="1">
        <v>44967</v>
      </c>
      <c r="H1260" s="1">
        <v>45073</v>
      </c>
      <c r="I1260" s="2">
        <f>_xlfn.DAYS(H1260,G1260)</f>
        <v>106</v>
      </c>
      <c r="J1260" t="s">
        <v>18</v>
      </c>
      <c r="K1260">
        <v>49213</v>
      </c>
      <c r="L1260" t="s">
        <v>19</v>
      </c>
      <c r="M1260" t="s">
        <v>59</v>
      </c>
      <c r="N1260">
        <v>151</v>
      </c>
      <c r="O1260">
        <v>90</v>
      </c>
      <c r="P1260">
        <v>33837856875</v>
      </c>
      <c r="Q1260" t="s">
        <v>21</v>
      </c>
      <c r="R1260" t="s">
        <v>22</v>
      </c>
    </row>
    <row r="1261" spans="1:18" hidden="1" x14ac:dyDescent="0.25">
      <c r="A1261">
        <v>1260</v>
      </c>
      <c r="B1261" t="s">
        <v>69</v>
      </c>
      <c r="C1261" t="s">
        <v>98</v>
      </c>
      <c r="D1261">
        <v>99</v>
      </c>
      <c r="E1261" t="str">
        <f t="shared" si="38"/>
        <v>Senior Adult</v>
      </c>
      <c r="F1261" t="s">
        <v>17</v>
      </c>
      <c r="G1261" s="1">
        <v>45170</v>
      </c>
      <c r="H1261" s="1">
        <v>45254</v>
      </c>
      <c r="I1261" s="2">
        <f>_xlfn.DAYS(H1261,G1261)</f>
        <v>84</v>
      </c>
      <c r="J1261" t="s">
        <v>36</v>
      </c>
      <c r="K1261">
        <v>322924</v>
      </c>
      <c r="L1261" t="s">
        <v>26</v>
      </c>
      <c r="M1261" t="s">
        <v>33</v>
      </c>
      <c r="N1261">
        <v>193</v>
      </c>
      <c r="O1261">
        <v>90</v>
      </c>
      <c r="P1261">
        <v>38313210226</v>
      </c>
      <c r="Q1261" t="s">
        <v>21</v>
      </c>
      <c r="R1261" t="s">
        <v>22</v>
      </c>
    </row>
    <row r="1262" spans="1:18" hidden="1" x14ac:dyDescent="0.25">
      <c r="A1262">
        <v>1261</v>
      </c>
      <c r="B1262" t="s">
        <v>15</v>
      </c>
      <c r="C1262" t="s">
        <v>525</v>
      </c>
      <c r="D1262">
        <v>100</v>
      </c>
      <c r="E1262" t="str">
        <f t="shared" si="38"/>
        <v>Senior Adult</v>
      </c>
      <c r="F1262" t="s">
        <v>31</v>
      </c>
      <c r="G1262" s="1">
        <v>44945</v>
      </c>
      <c r="H1262" s="1">
        <v>45135</v>
      </c>
      <c r="I1262" s="2">
        <f>_xlfn.DAYS(H1262,G1262)</f>
        <v>190</v>
      </c>
      <c r="J1262" t="s">
        <v>25</v>
      </c>
      <c r="K1262">
        <v>123119</v>
      </c>
      <c r="L1262" t="s">
        <v>26</v>
      </c>
      <c r="M1262" t="s">
        <v>20</v>
      </c>
      <c r="N1262">
        <v>188</v>
      </c>
      <c r="O1262">
        <v>58</v>
      </c>
      <c r="P1262">
        <v>34856558774</v>
      </c>
      <c r="Q1262" t="s">
        <v>21</v>
      </c>
      <c r="R1262" t="s">
        <v>22</v>
      </c>
    </row>
    <row r="1263" spans="1:18" hidden="1" x14ac:dyDescent="0.25">
      <c r="A1263">
        <v>1262</v>
      </c>
      <c r="B1263" t="s">
        <v>86</v>
      </c>
      <c r="C1263" t="s">
        <v>429</v>
      </c>
      <c r="D1263">
        <v>16</v>
      </c>
      <c r="E1263" t="str">
        <f t="shared" si="38"/>
        <v>Teenager</v>
      </c>
      <c r="F1263" t="s">
        <v>31</v>
      </c>
      <c r="G1263" s="1">
        <v>44990</v>
      </c>
      <c r="H1263" s="1">
        <v>45172</v>
      </c>
      <c r="I1263" s="2">
        <f>_xlfn.DAYS(G1263,H1263)</f>
        <v>-182</v>
      </c>
      <c r="J1263" t="s">
        <v>18</v>
      </c>
      <c r="K1263">
        <v>143925</v>
      </c>
      <c r="L1263" t="s">
        <v>19</v>
      </c>
      <c r="M1263" t="s">
        <v>33</v>
      </c>
      <c r="N1263">
        <v>199</v>
      </c>
      <c r="O1263">
        <v>75</v>
      </c>
      <c r="P1263">
        <v>38326937292</v>
      </c>
      <c r="Q1263" t="s">
        <v>34</v>
      </c>
      <c r="R1263" t="s">
        <v>38</v>
      </c>
    </row>
    <row r="1264" spans="1:18" hidden="1" x14ac:dyDescent="0.25">
      <c r="A1264">
        <v>1263</v>
      </c>
      <c r="B1264" t="s">
        <v>29</v>
      </c>
      <c r="C1264" t="s">
        <v>598</v>
      </c>
      <c r="D1264">
        <v>100</v>
      </c>
      <c r="E1264" t="str">
        <f t="shared" si="38"/>
        <v>Senior Adult</v>
      </c>
      <c r="F1264" t="s">
        <v>31</v>
      </c>
      <c r="G1264" s="1">
        <v>44958</v>
      </c>
      <c r="H1264" s="1">
        <v>45093</v>
      </c>
      <c r="I1264" s="2">
        <f>_xlfn.DAYS(H1264,G1264)</f>
        <v>135</v>
      </c>
      <c r="J1264" t="s">
        <v>47</v>
      </c>
      <c r="K1264">
        <v>162766</v>
      </c>
      <c r="L1264" t="s">
        <v>19</v>
      </c>
      <c r="M1264" t="s">
        <v>59</v>
      </c>
      <c r="N1264">
        <v>188</v>
      </c>
      <c r="O1264">
        <v>62</v>
      </c>
      <c r="P1264">
        <v>31275544112</v>
      </c>
      <c r="Q1264" t="s">
        <v>21</v>
      </c>
      <c r="R1264" t="s">
        <v>22</v>
      </c>
    </row>
    <row r="1265" spans="1:18" x14ac:dyDescent="0.25">
      <c r="A1265">
        <v>1264</v>
      </c>
      <c r="B1265" t="s">
        <v>23</v>
      </c>
      <c r="C1265" t="s">
        <v>365</v>
      </c>
      <c r="D1265">
        <v>54</v>
      </c>
      <c r="E1265" t="str">
        <f t="shared" si="38"/>
        <v>Senior Adult</v>
      </c>
      <c r="F1265" t="s">
        <v>17</v>
      </c>
      <c r="G1265" s="1">
        <v>44958</v>
      </c>
      <c r="H1265" s="1">
        <v>45273</v>
      </c>
      <c r="I1265" s="6">
        <f>_xlfn.DAYS(H1265,G1265)</f>
        <v>315</v>
      </c>
      <c r="J1265" t="s">
        <v>47</v>
      </c>
      <c r="K1265">
        <v>140474</v>
      </c>
      <c r="L1265" t="s">
        <v>26</v>
      </c>
      <c r="M1265" t="s">
        <v>33</v>
      </c>
      <c r="N1265">
        <v>188</v>
      </c>
      <c r="O1265">
        <v>51</v>
      </c>
      <c r="P1265">
        <v>31788646808</v>
      </c>
      <c r="Q1265" t="s">
        <v>68</v>
      </c>
      <c r="R1265" t="s">
        <v>41</v>
      </c>
    </row>
    <row r="1266" spans="1:18" hidden="1" x14ac:dyDescent="0.25">
      <c r="A1266">
        <v>1265</v>
      </c>
      <c r="B1266" t="s">
        <v>69</v>
      </c>
      <c r="C1266" t="s">
        <v>352</v>
      </c>
      <c r="D1266">
        <v>57</v>
      </c>
      <c r="E1266" t="str">
        <f t="shared" si="38"/>
        <v>Senior Adult</v>
      </c>
      <c r="F1266" t="s">
        <v>17</v>
      </c>
      <c r="G1266" s="1">
        <v>45069</v>
      </c>
      <c r="H1266" s="1">
        <v>45116</v>
      </c>
      <c r="I1266" s="2">
        <f>_xlfn.DAYS(H1266,G1266)</f>
        <v>47</v>
      </c>
      <c r="J1266" t="s">
        <v>36</v>
      </c>
      <c r="K1266">
        <v>448113</v>
      </c>
      <c r="L1266" t="s">
        <v>26</v>
      </c>
      <c r="M1266" t="s">
        <v>62</v>
      </c>
      <c r="N1266">
        <v>165</v>
      </c>
      <c r="O1266">
        <v>83</v>
      </c>
      <c r="P1266">
        <v>37980200111</v>
      </c>
      <c r="Q1266" t="s">
        <v>21</v>
      </c>
      <c r="R1266" t="s">
        <v>22</v>
      </c>
    </row>
    <row r="1267" spans="1:18" hidden="1" x14ac:dyDescent="0.25">
      <c r="A1267">
        <v>1266</v>
      </c>
      <c r="B1267" t="s">
        <v>69</v>
      </c>
      <c r="C1267" t="s">
        <v>532</v>
      </c>
      <c r="D1267">
        <v>78</v>
      </c>
      <c r="E1267" t="str">
        <f t="shared" si="38"/>
        <v>Senior Adult</v>
      </c>
      <c r="F1267" t="s">
        <v>31</v>
      </c>
      <c r="G1267" s="1">
        <v>44930</v>
      </c>
      <c r="H1267" s="1">
        <v>45103</v>
      </c>
      <c r="I1267" s="2">
        <f>_xlfn.DAYS(G1267,H1267)</f>
        <v>-173</v>
      </c>
      <c r="J1267" t="s">
        <v>44</v>
      </c>
      <c r="K1267">
        <v>269047</v>
      </c>
      <c r="L1267" t="s">
        <v>26</v>
      </c>
      <c r="M1267" t="s">
        <v>33</v>
      </c>
      <c r="N1267">
        <v>190</v>
      </c>
      <c r="O1267">
        <v>40</v>
      </c>
      <c r="P1267">
        <v>32732276278</v>
      </c>
      <c r="Q1267" t="s">
        <v>21</v>
      </c>
      <c r="R1267" t="s">
        <v>22</v>
      </c>
    </row>
    <row r="1268" spans="1:18" hidden="1" x14ac:dyDescent="0.25">
      <c r="A1268">
        <v>1267</v>
      </c>
      <c r="B1268" t="s">
        <v>88</v>
      </c>
      <c r="C1268" t="s">
        <v>599</v>
      </c>
      <c r="D1268">
        <v>16</v>
      </c>
      <c r="E1268" t="str">
        <f t="shared" si="38"/>
        <v>Teenager</v>
      </c>
      <c r="F1268" t="s">
        <v>17</v>
      </c>
      <c r="G1268" s="1">
        <v>44972</v>
      </c>
      <c r="H1268" s="1">
        <v>45102</v>
      </c>
      <c r="I1268" s="2">
        <f>_xlfn.DAYS(G1268,H1268)</f>
        <v>-130</v>
      </c>
      <c r="J1268" t="s">
        <v>32</v>
      </c>
      <c r="K1268">
        <v>228942</v>
      </c>
      <c r="L1268" t="s">
        <v>26</v>
      </c>
      <c r="M1268" t="s">
        <v>59</v>
      </c>
      <c r="N1268">
        <v>185</v>
      </c>
      <c r="O1268">
        <v>61</v>
      </c>
      <c r="P1268">
        <v>37437823734</v>
      </c>
      <c r="Q1268" t="s">
        <v>21</v>
      </c>
      <c r="R1268" t="s">
        <v>22</v>
      </c>
    </row>
    <row r="1269" spans="1:18" hidden="1" x14ac:dyDescent="0.25">
      <c r="A1269">
        <v>1268</v>
      </c>
      <c r="B1269" t="s">
        <v>29</v>
      </c>
      <c r="C1269" t="s">
        <v>407</v>
      </c>
      <c r="D1269">
        <v>5</v>
      </c>
      <c r="E1269" t="str">
        <f t="shared" si="38"/>
        <v>Child</v>
      </c>
      <c r="F1269" t="s">
        <v>17</v>
      </c>
      <c r="G1269" s="1">
        <v>45079</v>
      </c>
      <c r="H1269" s="1">
        <v>45241</v>
      </c>
      <c r="I1269" s="2">
        <f>_xlfn.DAYS(H1269,G1269)</f>
        <v>162</v>
      </c>
      <c r="J1269" t="s">
        <v>36</v>
      </c>
      <c r="K1269">
        <v>314188</v>
      </c>
      <c r="L1269" t="s">
        <v>19</v>
      </c>
      <c r="M1269" t="s">
        <v>82</v>
      </c>
      <c r="N1269">
        <v>195</v>
      </c>
      <c r="O1269">
        <v>43</v>
      </c>
      <c r="P1269">
        <v>39607493448</v>
      </c>
      <c r="Q1269" t="s">
        <v>21</v>
      </c>
      <c r="R1269" t="s">
        <v>22</v>
      </c>
    </row>
    <row r="1270" spans="1:18" hidden="1" x14ac:dyDescent="0.25">
      <c r="A1270">
        <v>1269</v>
      </c>
      <c r="B1270" t="s">
        <v>78</v>
      </c>
      <c r="C1270" t="s">
        <v>363</v>
      </c>
      <c r="D1270">
        <v>51</v>
      </c>
      <c r="E1270" t="str">
        <f t="shared" si="38"/>
        <v>Senior Adult</v>
      </c>
      <c r="F1270" t="s">
        <v>17</v>
      </c>
      <c r="G1270" s="1">
        <v>44938</v>
      </c>
      <c r="H1270" s="1">
        <v>45043</v>
      </c>
      <c r="I1270" s="2">
        <f>_xlfn.DAYS(H1270,G1270)</f>
        <v>105</v>
      </c>
      <c r="J1270" t="s">
        <v>36</v>
      </c>
      <c r="K1270">
        <v>437209</v>
      </c>
      <c r="L1270" t="s">
        <v>26</v>
      </c>
      <c r="M1270" t="s">
        <v>37</v>
      </c>
      <c r="N1270">
        <v>143</v>
      </c>
      <c r="O1270">
        <v>66</v>
      </c>
      <c r="P1270">
        <v>33834211509</v>
      </c>
      <c r="Q1270" t="s">
        <v>48</v>
      </c>
      <c r="R1270" t="s">
        <v>28</v>
      </c>
    </row>
    <row r="1271" spans="1:18" hidden="1" x14ac:dyDescent="0.25">
      <c r="A1271">
        <v>1270</v>
      </c>
      <c r="B1271" t="s">
        <v>71</v>
      </c>
      <c r="C1271" t="s">
        <v>434</v>
      </c>
      <c r="D1271">
        <v>62</v>
      </c>
      <c r="E1271" t="str">
        <f t="shared" si="38"/>
        <v>Senior Adult</v>
      </c>
      <c r="F1271" t="s">
        <v>31</v>
      </c>
      <c r="G1271" s="1">
        <v>45114</v>
      </c>
      <c r="H1271" s="1">
        <v>45223</v>
      </c>
      <c r="I1271" s="2">
        <f>_xlfn.DAYS(H1271,G1271)</f>
        <v>109</v>
      </c>
      <c r="J1271" t="s">
        <v>36</v>
      </c>
      <c r="K1271">
        <v>128044</v>
      </c>
      <c r="L1271" t="s">
        <v>26</v>
      </c>
      <c r="M1271" t="s">
        <v>40</v>
      </c>
      <c r="N1271">
        <v>197</v>
      </c>
      <c r="O1271">
        <v>64</v>
      </c>
      <c r="P1271">
        <v>33389873215</v>
      </c>
      <c r="Q1271" t="s">
        <v>21</v>
      </c>
      <c r="R1271" t="s">
        <v>22</v>
      </c>
    </row>
    <row r="1272" spans="1:18" x14ac:dyDescent="0.25">
      <c r="A1272">
        <v>1271</v>
      </c>
      <c r="B1272" t="s">
        <v>50</v>
      </c>
      <c r="C1272" t="s">
        <v>600</v>
      </c>
      <c r="D1272">
        <v>25</v>
      </c>
      <c r="E1272" t="str">
        <f t="shared" si="38"/>
        <v>Young Adult</v>
      </c>
      <c r="F1272" t="s">
        <v>17</v>
      </c>
      <c r="G1272" s="1">
        <v>45095</v>
      </c>
      <c r="H1272" s="1">
        <v>45244</v>
      </c>
      <c r="I1272" s="6">
        <f>_xlfn.DAYS(G1272,H1272)</f>
        <v>-149</v>
      </c>
      <c r="J1272" t="s">
        <v>36</v>
      </c>
      <c r="K1272">
        <v>145449</v>
      </c>
      <c r="L1272" t="s">
        <v>26</v>
      </c>
      <c r="M1272" t="s">
        <v>62</v>
      </c>
      <c r="N1272">
        <v>193</v>
      </c>
      <c r="O1272">
        <v>82</v>
      </c>
      <c r="P1272">
        <v>33027303057</v>
      </c>
      <c r="Q1272" t="s">
        <v>68</v>
      </c>
      <c r="R1272" t="s">
        <v>41</v>
      </c>
    </row>
    <row r="1273" spans="1:18" x14ac:dyDescent="0.25">
      <c r="A1273">
        <v>1272</v>
      </c>
      <c r="B1273" t="s">
        <v>53</v>
      </c>
      <c r="C1273" t="s">
        <v>529</v>
      </c>
      <c r="D1273">
        <v>7</v>
      </c>
      <c r="E1273" t="str">
        <f t="shared" si="38"/>
        <v>Child</v>
      </c>
      <c r="F1273" t="s">
        <v>17</v>
      </c>
      <c r="G1273" s="1">
        <v>45068</v>
      </c>
      <c r="H1273" s="1">
        <v>45183</v>
      </c>
      <c r="I1273" s="6">
        <f>_xlfn.DAYS(H1273,G1273)</f>
        <v>115</v>
      </c>
      <c r="J1273" t="s">
        <v>18</v>
      </c>
      <c r="K1273">
        <v>182695</v>
      </c>
      <c r="L1273" t="s">
        <v>19</v>
      </c>
      <c r="M1273" t="s">
        <v>82</v>
      </c>
      <c r="N1273">
        <v>181</v>
      </c>
      <c r="O1273">
        <v>83</v>
      </c>
      <c r="P1273">
        <v>35771373364</v>
      </c>
      <c r="Q1273" t="s">
        <v>68</v>
      </c>
      <c r="R1273" t="s">
        <v>41</v>
      </c>
    </row>
    <row r="1274" spans="1:18" x14ac:dyDescent="0.25">
      <c r="A1274">
        <v>1273</v>
      </c>
      <c r="B1274" t="s">
        <v>64</v>
      </c>
      <c r="C1274" t="s">
        <v>123</v>
      </c>
      <c r="D1274">
        <v>15</v>
      </c>
      <c r="E1274" t="str">
        <f t="shared" si="38"/>
        <v>Teenager</v>
      </c>
      <c r="F1274" t="s">
        <v>31</v>
      </c>
      <c r="G1274" s="1">
        <v>45089</v>
      </c>
      <c r="H1274" s="1">
        <v>45151</v>
      </c>
      <c r="I1274" s="6">
        <f>_xlfn.DAYS(H1274,G1274)</f>
        <v>62</v>
      </c>
      <c r="J1274" t="s">
        <v>32</v>
      </c>
      <c r="K1274">
        <v>90957</v>
      </c>
      <c r="L1274" t="s">
        <v>26</v>
      </c>
      <c r="M1274" t="s">
        <v>59</v>
      </c>
      <c r="N1274">
        <v>141</v>
      </c>
      <c r="O1274">
        <v>41</v>
      </c>
      <c r="P1274">
        <v>36258645225</v>
      </c>
      <c r="Q1274" t="s">
        <v>68</v>
      </c>
      <c r="R1274" t="s">
        <v>41</v>
      </c>
    </row>
    <row r="1275" spans="1:18" hidden="1" x14ac:dyDescent="0.25">
      <c r="A1275">
        <v>1274</v>
      </c>
      <c r="B1275" t="s">
        <v>88</v>
      </c>
      <c r="C1275" t="s">
        <v>237</v>
      </c>
      <c r="D1275">
        <v>37</v>
      </c>
      <c r="E1275" t="str">
        <f t="shared" si="38"/>
        <v>Middle-Aged Adults</v>
      </c>
      <c r="F1275" t="s">
        <v>17</v>
      </c>
      <c r="G1275" s="1">
        <v>44978</v>
      </c>
      <c r="H1275" s="1">
        <v>45109</v>
      </c>
      <c r="I1275" s="2">
        <f>_xlfn.DAYS(H1275,G1275)</f>
        <v>131</v>
      </c>
      <c r="J1275" t="s">
        <v>44</v>
      </c>
      <c r="K1275">
        <v>277636</v>
      </c>
      <c r="L1275" t="s">
        <v>19</v>
      </c>
      <c r="M1275" t="s">
        <v>33</v>
      </c>
      <c r="N1275">
        <v>186</v>
      </c>
      <c r="O1275">
        <v>41</v>
      </c>
      <c r="P1275">
        <v>33346443976</v>
      </c>
      <c r="Q1275" t="s">
        <v>21</v>
      </c>
      <c r="R1275" t="s">
        <v>22</v>
      </c>
    </row>
    <row r="1276" spans="1:18" hidden="1" x14ac:dyDescent="0.25">
      <c r="A1276">
        <v>1275</v>
      </c>
      <c r="B1276" t="s">
        <v>86</v>
      </c>
      <c r="C1276" t="s">
        <v>130</v>
      </c>
      <c r="D1276">
        <v>5</v>
      </c>
      <c r="E1276" t="str">
        <f t="shared" si="38"/>
        <v>Child</v>
      </c>
      <c r="F1276" t="s">
        <v>31</v>
      </c>
      <c r="G1276" s="1">
        <v>44982</v>
      </c>
      <c r="H1276" s="1">
        <v>45225</v>
      </c>
      <c r="I1276" s="2">
        <f>_xlfn.DAYS(H1276,G1276)</f>
        <v>243</v>
      </c>
      <c r="J1276" t="s">
        <v>25</v>
      </c>
      <c r="K1276">
        <v>245657</v>
      </c>
      <c r="L1276" t="s">
        <v>19</v>
      </c>
      <c r="M1276" t="s">
        <v>82</v>
      </c>
      <c r="N1276">
        <v>162</v>
      </c>
      <c r="O1276">
        <v>97</v>
      </c>
      <c r="P1276">
        <v>32250666493</v>
      </c>
      <c r="Q1276" t="s">
        <v>21</v>
      </c>
      <c r="R1276" t="s">
        <v>22</v>
      </c>
    </row>
    <row r="1277" spans="1:18" x14ac:dyDescent="0.25">
      <c r="A1277">
        <v>1276</v>
      </c>
      <c r="B1277" t="s">
        <v>78</v>
      </c>
      <c r="C1277" t="s">
        <v>309</v>
      </c>
      <c r="D1277">
        <v>60</v>
      </c>
      <c r="E1277" t="str">
        <f t="shared" si="38"/>
        <v>Senior Adult</v>
      </c>
      <c r="F1277" t="s">
        <v>31</v>
      </c>
      <c r="G1277" s="1">
        <v>44948</v>
      </c>
      <c r="H1277" s="1">
        <v>45195</v>
      </c>
      <c r="I1277" s="6">
        <f>_xlfn.DAYS(G1277,H1277)</f>
        <v>-247</v>
      </c>
      <c r="J1277" t="s">
        <v>36</v>
      </c>
      <c r="K1277">
        <v>16405</v>
      </c>
      <c r="L1277" t="s">
        <v>19</v>
      </c>
      <c r="M1277" t="s">
        <v>37</v>
      </c>
      <c r="N1277">
        <v>166</v>
      </c>
      <c r="O1277">
        <v>80</v>
      </c>
      <c r="P1277">
        <v>35566034495</v>
      </c>
      <c r="Q1277" t="s">
        <v>68</v>
      </c>
      <c r="R1277" t="s">
        <v>41</v>
      </c>
    </row>
    <row r="1278" spans="1:18" hidden="1" x14ac:dyDescent="0.25">
      <c r="A1278">
        <v>1277</v>
      </c>
      <c r="B1278" t="s">
        <v>55</v>
      </c>
      <c r="C1278" t="s">
        <v>457</v>
      </c>
      <c r="D1278">
        <v>34</v>
      </c>
      <c r="E1278" t="str">
        <f t="shared" si="38"/>
        <v>Middle-Aged Adults</v>
      </c>
      <c r="F1278" t="s">
        <v>31</v>
      </c>
      <c r="G1278" s="1">
        <v>45162</v>
      </c>
      <c r="H1278" s="1">
        <v>45225</v>
      </c>
      <c r="I1278" s="2">
        <f>_xlfn.DAYS(H1278,G1278)</f>
        <v>63</v>
      </c>
      <c r="J1278" t="s">
        <v>47</v>
      </c>
      <c r="K1278">
        <v>225592</v>
      </c>
      <c r="L1278" t="s">
        <v>26</v>
      </c>
      <c r="M1278" t="s">
        <v>20</v>
      </c>
      <c r="N1278">
        <v>179</v>
      </c>
      <c r="O1278">
        <v>104</v>
      </c>
      <c r="P1278">
        <v>34050799959</v>
      </c>
      <c r="Q1278" t="s">
        <v>27</v>
      </c>
      <c r="R1278" t="s">
        <v>28</v>
      </c>
    </row>
    <row r="1279" spans="1:18" x14ac:dyDescent="0.25">
      <c r="A1279">
        <v>1278</v>
      </c>
      <c r="B1279" t="s">
        <v>60</v>
      </c>
      <c r="C1279" t="s">
        <v>584</v>
      </c>
      <c r="D1279">
        <v>31</v>
      </c>
      <c r="E1279" t="str">
        <f t="shared" si="38"/>
        <v>Middle-Aged Adults</v>
      </c>
      <c r="F1279" t="s">
        <v>31</v>
      </c>
      <c r="G1279" s="1">
        <v>45039</v>
      </c>
      <c r="H1279" s="1">
        <v>45140</v>
      </c>
      <c r="I1279" s="6">
        <f>_xlfn.DAYS(G1279,H1279)</f>
        <v>-101</v>
      </c>
      <c r="J1279" t="s">
        <v>32</v>
      </c>
      <c r="K1279">
        <v>30433</v>
      </c>
      <c r="L1279" t="s">
        <v>26</v>
      </c>
      <c r="M1279" t="s">
        <v>45</v>
      </c>
      <c r="N1279">
        <v>156</v>
      </c>
      <c r="O1279">
        <v>107</v>
      </c>
      <c r="P1279">
        <v>33365661586</v>
      </c>
      <c r="Q1279" t="s">
        <v>68</v>
      </c>
      <c r="R1279" t="s">
        <v>41</v>
      </c>
    </row>
    <row r="1280" spans="1:18" hidden="1" x14ac:dyDescent="0.25">
      <c r="A1280">
        <v>1279</v>
      </c>
      <c r="B1280" t="s">
        <v>29</v>
      </c>
      <c r="C1280" t="s">
        <v>339</v>
      </c>
      <c r="D1280">
        <v>100</v>
      </c>
      <c r="E1280" t="str">
        <f t="shared" si="38"/>
        <v>Senior Adult</v>
      </c>
      <c r="F1280" t="s">
        <v>17</v>
      </c>
      <c r="G1280" s="1">
        <v>44928</v>
      </c>
      <c r="H1280" s="1">
        <v>45094</v>
      </c>
      <c r="I1280" s="2">
        <f>_xlfn.DAYS(H1280,G1280)</f>
        <v>166</v>
      </c>
      <c r="J1280" t="s">
        <v>18</v>
      </c>
      <c r="K1280">
        <v>317794</v>
      </c>
      <c r="L1280" t="s">
        <v>26</v>
      </c>
      <c r="M1280" t="s">
        <v>20</v>
      </c>
      <c r="N1280">
        <v>183</v>
      </c>
      <c r="O1280">
        <v>96</v>
      </c>
      <c r="P1280">
        <v>32411763946</v>
      </c>
      <c r="Q1280" t="s">
        <v>34</v>
      </c>
      <c r="R1280" t="s">
        <v>38</v>
      </c>
    </row>
    <row r="1281" spans="1:18" hidden="1" x14ac:dyDescent="0.25">
      <c r="A1281">
        <v>1280</v>
      </c>
      <c r="B1281" t="s">
        <v>15</v>
      </c>
      <c r="C1281" t="s">
        <v>291</v>
      </c>
      <c r="D1281">
        <v>100</v>
      </c>
      <c r="E1281" t="str">
        <f t="shared" si="38"/>
        <v>Senior Adult</v>
      </c>
      <c r="F1281" t="s">
        <v>31</v>
      </c>
      <c r="G1281" s="1">
        <v>44978</v>
      </c>
      <c r="H1281" s="1">
        <v>45017</v>
      </c>
      <c r="I1281" s="2">
        <f>_xlfn.DAYS(G1281,H1281)</f>
        <v>-39</v>
      </c>
      <c r="J1281" t="s">
        <v>18</v>
      </c>
      <c r="K1281">
        <v>193486</v>
      </c>
      <c r="L1281" t="s">
        <v>19</v>
      </c>
      <c r="M1281" t="s">
        <v>40</v>
      </c>
      <c r="N1281">
        <v>186</v>
      </c>
      <c r="O1281">
        <v>50</v>
      </c>
      <c r="P1281">
        <v>39380927060</v>
      </c>
      <c r="Q1281" t="s">
        <v>34</v>
      </c>
      <c r="R1281" t="s">
        <v>38</v>
      </c>
    </row>
    <row r="1282" spans="1:18" hidden="1" x14ac:dyDescent="0.25">
      <c r="A1282">
        <v>1281</v>
      </c>
      <c r="B1282" t="s">
        <v>69</v>
      </c>
      <c r="C1282" t="s">
        <v>528</v>
      </c>
      <c r="D1282">
        <v>75</v>
      </c>
      <c r="E1282" t="str">
        <f t="shared" ref="E1282:E1345" si="39">IF(D1282&lt;=12,"Child",IF(D1282&lt;=18,"Teenager",IF(D1282&lt;=30,"Young Adult",IF(D1282&lt;=45,"Middle-Aged Adults",IF(D1282&gt;45,"Senior Adult")))))</f>
        <v>Senior Adult</v>
      </c>
      <c r="F1282" t="s">
        <v>17</v>
      </c>
      <c r="G1282" s="1">
        <v>45050</v>
      </c>
      <c r="H1282" s="1">
        <v>45081</v>
      </c>
      <c r="I1282" s="2">
        <f>_xlfn.DAYS(H1282,G1282)</f>
        <v>31</v>
      </c>
      <c r="J1282" t="s">
        <v>25</v>
      </c>
      <c r="K1282">
        <v>274993</v>
      </c>
      <c r="L1282" t="s">
        <v>19</v>
      </c>
      <c r="M1282" t="s">
        <v>82</v>
      </c>
      <c r="N1282">
        <v>181</v>
      </c>
      <c r="O1282">
        <v>61</v>
      </c>
      <c r="P1282">
        <v>34452903987</v>
      </c>
      <c r="Q1282" t="s">
        <v>21</v>
      </c>
      <c r="R1282" t="s">
        <v>22</v>
      </c>
    </row>
    <row r="1283" spans="1:18" x14ac:dyDescent="0.25">
      <c r="A1283">
        <v>1282</v>
      </c>
      <c r="B1283" t="s">
        <v>69</v>
      </c>
      <c r="C1283" t="s">
        <v>588</v>
      </c>
      <c r="D1283">
        <v>25</v>
      </c>
      <c r="E1283" t="str">
        <f t="shared" si="39"/>
        <v>Young Adult</v>
      </c>
      <c r="F1283" t="s">
        <v>31</v>
      </c>
      <c r="G1283" s="1">
        <v>44936</v>
      </c>
      <c r="H1283" s="1">
        <v>45058</v>
      </c>
      <c r="I1283" s="6">
        <f>_xlfn.DAYS(H1283,G1283)</f>
        <v>122</v>
      </c>
      <c r="J1283" t="s">
        <v>44</v>
      </c>
      <c r="K1283">
        <v>382646</v>
      </c>
      <c r="L1283" t="s">
        <v>19</v>
      </c>
      <c r="M1283" t="s">
        <v>45</v>
      </c>
      <c r="N1283">
        <v>176</v>
      </c>
      <c r="O1283">
        <v>106</v>
      </c>
      <c r="P1283">
        <v>35371143944</v>
      </c>
      <c r="Q1283" t="s">
        <v>68</v>
      </c>
      <c r="R1283" t="s">
        <v>41</v>
      </c>
    </row>
    <row r="1284" spans="1:18" x14ac:dyDescent="0.25">
      <c r="A1284">
        <v>1283</v>
      </c>
      <c r="B1284" t="s">
        <v>42</v>
      </c>
      <c r="C1284" t="s">
        <v>601</v>
      </c>
      <c r="D1284">
        <v>38</v>
      </c>
      <c r="E1284" t="str">
        <f t="shared" si="39"/>
        <v>Middle-Aged Adults</v>
      </c>
      <c r="F1284" t="s">
        <v>17</v>
      </c>
      <c r="G1284" s="1">
        <v>45066</v>
      </c>
      <c r="H1284" s="1">
        <v>45088</v>
      </c>
      <c r="I1284" s="6">
        <f>_xlfn.DAYS(G1284,H1284)</f>
        <v>-22</v>
      </c>
      <c r="J1284" t="s">
        <v>25</v>
      </c>
      <c r="K1284">
        <v>221254</v>
      </c>
      <c r="L1284" t="s">
        <v>19</v>
      </c>
      <c r="M1284" t="s">
        <v>33</v>
      </c>
      <c r="N1284">
        <v>155</v>
      </c>
      <c r="O1284">
        <v>96</v>
      </c>
      <c r="P1284">
        <v>34482253336</v>
      </c>
      <c r="Q1284" t="s">
        <v>68</v>
      </c>
      <c r="R1284" t="s">
        <v>41</v>
      </c>
    </row>
    <row r="1285" spans="1:18" x14ac:dyDescent="0.25">
      <c r="A1285">
        <v>1284</v>
      </c>
      <c r="B1285" t="s">
        <v>50</v>
      </c>
      <c r="C1285" t="s">
        <v>391</v>
      </c>
      <c r="D1285">
        <v>33</v>
      </c>
      <c r="E1285" t="str">
        <f t="shared" si="39"/>
        <v>Middle-Aged Adults</v>
      </c>
      <c r="F1285" t="s">
        <v>17</v>
      </c>
      <c r="G1285" s="1">
        <v>45062</v>
      </c>
      <c r="H1285" s="1">
        <v>45240</v>
      </c>
      <c r="I1285" s="6">
        <f>_xlfn.DAYS(H1285,G1285)</f>
        <v>178</v>
      </c>
      <c r="J1285" t="s">
        <v>44</v>
      </c>
      <c r="K1285">
        <v>139166</v>
      </c>
      <c r="L1285" t="s">
        <v>19</v>
      </c>
      <c r="M1285" t="s">
        <v>40</v>
      </c>
      <c r="N1285">
        <v>174</v>
      </c>
      <c r="O1285">
        <v>96</v>
      </c>
      <c r="P1285">
        <v>37381465426</v>
      </c>
      <c r="Q1285" t="s">
        <v>68</v>
      </c>
      <c r="R1285" t="s">
        <v>41</v>
      </c>
    </row>
    <row r="1286" spans="1:18" x14ac:dyDescent="0.25">
      <c r="A1286">
        <v>1285</v>
      </c>
      <c r="B1286" t="s">
        <v>29</v>
      </c>
      <c r="C1286" t="s">
        <v>164</v>
      </c>
      <c r="D1286">
        <v>5</v>
      </c>
      <c r="E1286" t="str">
        <f t="shared" si="39"/>
        <v>Child</v>
      </c>
      <c r="F1286" t="s">
        <v>31</v>
      </c>
      <c r="G1286" s="1">
        <v>44978</v>
      </c>
      <c r="H1286" s="1">
        <v>45165</v>
      </c>
      <c r="I1286" s="6">
        <f>_xlfn.DAYS(G1286,H1286)</f>
        <v>-187</v>
      </c>
      <c r="J1286" t="s">
        <v>32</v>
      </c>
      <c r="K1286">
        <v>273119</v>
      </c>
      <c r="L1286" t="s">
        <v>26</v>
      </c>
      <c r="M1286" t="s">
        <v>37</v>
      </c>
      <c r="N1286">
        <v>183</v>
      </c>
      <c r="O1286">
        <v>95</v>
      </c>
      <c r="P1286">
        <v>36383810350</v>
      </c>
      <c r="Q1286" t="s">
        <v>68</v>
      </c>
      <c r="R1286" t="s">
        <v>41</v>
      </c>
    </row>
    <row r="1287" spans="1:18" hidden="1" x14ac:dyDescent="0.25">
      <c r="A1287">
        <v>1286</v>
      </c>
      <c r="B1287" t="s">
        <v>15</v>
      </c>
      <c r="C1287" t="s">
        <v>342</v>
      </c>
      <c r="D1287">
        <v>45</v>
      </c>
      <c r="E1287" t="str">
        <f t="shared" si="39"/>
        <v>Middle-Aged Adults</v>
      </c>
      <c r="F1287" t="s">
        <v>31</v>
      </c>
      <c r="G1287" s="1">
        <v>45191</v>
      </c>
      <c r="H1287" s="1">
        <v>45258</v>
      </c>
      <c r="I1287" s="2">
        <f>_xlfn.DAYS(H1287,G1287)</f>
        <v>67</v>
      </c>
      <c r="J1287" t="s">
        <v>44</v>
      </c>
      <c r="K1287">
        <v>109974</v>
      </c>
      <c r="L1287" t="s">
        <v>19</v>
      </c>
      <c r="M1287" t="s">
        <v>45</v>
      </c>
      <c r="N1287">
        <v>181</v>
      </c>
      <c r="O1287">
        <v>90</v>
      </c>
      <c r="P1287">
        <v>38739248780</v>
      </c>
      <c r="Q1287" t="s">
        <v>34</v>
      </c>
      <c r="R1287" t="s">
        <v>38</v>
      </c>
    </row>
    <row r="1288" spans="1:18" hidden="1" x14ac:dyDescent="0.25">
      <c r="A1288">
        <v>1287</v>
      </c>
      <c r="B1288" t="s">
        <v>88</v>
      </c>
      <c r="C1288" t="s">
        <v>485</v>
      </c>
      <c r="D1288">
        <v>36</v>
      </c>
      <c r="E1288" t="str">
        <f t="shared" si="39"/>
        <v>Middle-Aged Adults</v>
      </c>
      <c r="F1288" t="s">
        <v>31</v>
      </c>
      <c r="G1288" s="1">
        <v>45105</v>
      </c>
      <c r="H1288" s="1">
        <v>45274</v>
      </c>
      <c r="I1288" s="2">
        <f>_xlfn.DAYS(G1288,H1288)</f>
        <v>-169</v>
      </c>
      <c r="J1288" t="s">
        <v>36</v>
      </c>
      <c r="K1288">
        <v>112306</v>
      </c>
      <c r="L1288" t="s">
        <v>19</v>
      </c>
      <c r="M1288" t="s">
        <v>33</v>
      </c>
      <c r="N1288">
        <v>165</v>
      </c>
      <c r="O1288">
        <v>92</v>
      </c>
      <c r="P1288">
        <v>39560882110</v>
      </c>
      <c r="Q1288" t="s">
        <v>34</v>
      </c>
      <c r="R1288" t="s">
        <v>28</v>
      </c>
    </row>
    <row r="1289" spans="1:18" x14ac:dyDescent="0.25">
      <c r="A1289">
        <v>1288</v>
      </c>
      <c r="B1289" t="s">
        <v>86</v>
      </c>
      <c r="C1289" t="s">
        <v>531</v>
      </c>
      <c r="D1289">
        <v>36</v>
      </c>
      <c r="E1289" t="str">
        <f t="shared" si="39"/>
        <v>Middle-Aged Adults</v>
      </c>
      <c r="F1289" t="s">
        <v>17</v>
      </c>
      <c r="G1289" s="1">
        <v>45235</v>
      </c>
      <c r="H1289" s="1">
        <v>45281</v>
      </c>
      <c r="I1289" s="6">
        <f>_xlfn.DAYS(G1289,H1289)</f>
        <v>-46</v>
      </c>
      <c r="J1289" t="s">
        <v>47</v>
      </c>
      <c r="K1289">
        <v>479505</v>
      </c>
      <c r="L1289" t="s">
        <v>19</v>
      </c>
      <c r="M1289" t="s">
        <v>20</v>
      </c>
      <c r="N1289">
        <v>184</v>
      </c>
      <c r="O1289">
        <v>99</v>
      </c>
      <c r="P1289">
        <v>36753245146</v>
      </c>
      <c r="Q1289" t="s">
        <v>68</v>
      </c>
      <c r="R1289" t="s">
        <v>41</v>
      </c>
    </row>
    <row r="1290" spans="1:18" x14ac:dyDescent="0.25">
      <c r="A1290">
        <v>1289</v>
      </c>
      <c r="B1290" t="s">
        <v>53</v>
      </c>
      <c r="C1290" t="s">
        <v>602</v>
      </c>
      <c r="D1290">
        <v>52</v>
      </c>
      <c r="E1290" t="str">
        <f t="shared" si="39"/>
        <v>Senior Adult</v>
      </c>
      <c r="F1290" t="s">
        <v>17</v>
      </c>
      <c r="G1290" s="1">
        <v>45048</v>
      </c>
      <c r="H1290" s="1">
        <v>45114</v>
      </c>
      <c r="I1290" s="6">
        <f>_xlfn.DAYS(H1290,G1290)</f>
        <v>66</v>
      </c>
      <c r="J1290" t="s">
        <v>18</v>
      </c>
      <c r="K1290">
        <v>72728</v>
      </c>
      <c r="L1290" t="s">
        <v>19</v>
      </c>
      <c r="M1290" t="s">
        <v>37</v>
      </c>
      <c r="N1290">
        <v>140</v>
      </c>
      <c r="O1290">
        <v>110</v>
      </c>
      <c r="P1290">
        <v>31221124545</v>
      </c>
      <c r="Q1290" t="s">
        <v>68</v>
      </c>
      <c r="R1290" t="s">
        <v>41</v>
      </c>
    </row>
    <row r="1291" spans="1:18" hidden="1" x14ac:dyDescent="0.25">
      <c r="A1291">
        <v>1290</v>
      </c>
      <c r="B1291" t="s">
        <v>66</v>
      </c>
      <c r="C1291" t="s">
        <v>144</v>
      </c>
      <c r="D1291">
        <v>52</v>
      </c>
      <c r="E1291" t="str">
        <f t="shared" si="39"/>
        <v>Senior Adult</v>
      </c>
      <c r="F1291" t="s">
        <v>17</v>
      </c>
      <c r="G1291" s="1">
        <v>44966</v>
      </c>
      <c r="H1291" s="1">
        <v>45030</v>
      </c>
      <c r="I1291" s="2">
        <f>_xlfn.DAYS(H1291,G1291)</f>
        <v>64</v>
      </c>
      <c r="J1291" t="s">
        <v>36</v>
      </c>
      <c r="K1291">
        <v>382504</v>
      </c>
      <c r="L1291" t="s">
        <v>19</v>
      </c>
      <c r="M1291" t="s">
        <v>59</v>
      </c>
      <c r="N1291">
        <v>189</v>
      </c>
      <c r="O1291">
        <v>110</v>
      </c>
      <c r="P1291">
        <v>35552075248</v>
      </c>
      <c r="Q1291" t="s">
        <v>34</v>
      </c>
      <c r="R1291" t="s">
        <v>38</v>
      </c>
    </row>
    <row r="1292" spans="1:18" hidden="1" x14ac:dyDescent="0.25">
      <c r="A1292">
        <v>1291</v>
      </c>
      <c r="B1292" t="s">
        <v>15</v>
      </c>
      <c r="C1292" t="s">
        <v>455</v>
      </c>
      <c r="D1292">
        <v>90</v>
      </c>
      <c r="E1292" t="str">
        <f t="shared" si="39"/>
        <v>Senior Adult</v>
      </c>
      <c r="F1292" t="s">
        <v>17</v>
      </c>
      <c r="G1292" s="1">
        <v>44927</v>
      </c>
      <c r="H1292" s="1">
        <v>44932</v>
      </c>
      <c r="I1292" s="2">
        <f>_xlfn.DAYS(H1292,G1292)</f>
        <v>5</v>
      </c>
      <c r="J1292" t="s">
        <v>32</v>
      </c>
      <c r="K1292">
        <v>140031</v>
      </c>
      <c r="L1292" t="s">
        <v>26</v>
      </c>
      <c r="M1292" t="s">
        <v>45</v>
      </c>
      <c r="N1292">
        <v>164</v>
      </c>
      <c r="O1292">
        <v>109</v>
      </c>
      <c r="P1292">
        <v>38851866502</v>
      </c>
      <c r="Q1292" t="s">
        <v>21</v>
      </c>
      <c r="R1292" t="s">
        <v>22</v>
      </c>
    </row>
    <row r="1293" spans="1:18" hidden="1" x14ac:dyDescent="0.25">
      <c r="A1293">
        <v>1292</v>
      </c>
      <c r="B1293" t="s">
        <v>50</v>
      </c>
      <c r="C1293" t="s">
        <v>595</v>
      </c>
      <c r="D1293">
        <v>73</v>
      </c>
      <c r="E1293" t="str">
        <f t="shared" si="39"/>
        <v>Senior Adult</v>
      </c>
      <c r="F1293" t="s">
        <v>31</v>
      </c>
      <c r="G1293" s="1">
        <v>44935</v>
      </c>
      <c r="H1293" s="1">
        <v>45010</v>
      </c>
      <c r="I1293" s="2">
        <f>_xlfn.DAYS(H1293,G1293)</f>
        <v>75</v>
      </c>
      <c r="J1293" t="s">
        <v>47</v>
      </c>
      <c r="K1293">
        <v>481694</v>
      </c>
      <c r="L1293" t="s">
        <v>19</v>
      </c>
      <c r="M1293" t="s">
        <v>62</v>
      </c>
      <c r="N1293">
        <v>153</v>
      </c>
      <c r="O1293">
        <v>101</v>
      </c>
      <c r="P1293">
        <v>38704375979</v>
      </c>
      <c r="Q1293" t="s">
        <v>34</v>
      </c>
      <c r="R1293" t="s">
        <v>38</v>
      </c>
    </row>
    <row r="1294" spans="1:18" hidden="1" x14ac:dyDescent="0.25">
      <c r="A1294">
        <v>1293</v>
      </c>
      <c r="B1294" t="s">
        <v>78</v>
      </c>
      <c r="C1294" t="s">
        <v>577</v>
      </c>
      <c r="D1294">
        <v>89</v>
      </c>
      <c r="E1294" t="str">
        <f t="shared" si="39"/>
        <v>Senior Adult</v>
      </c>
      <c r="F1294" t="s">
        <v>31</v>
      </c>
      <c r="G1294" s="1">
        <v>45028</v>
      </c>
      <c r="H1294" s="1">
        <v>45267</v>
      </c>
      <c r="I1294" s="2">
        <f>_xlfn.DAYS(H1294,G1294)</f>
        <v>239</v>
      </c>
      <c r="J1294" t="s">
        <v>36</v>
      </c>
      <c r="K1294">
        <v>156366</v>
      </c>
      <c r="L1294" t="s">
        <v>26</v>
      </c>
      <c r="M1294" t="s">
        <v>40</v>
      </c>
      <c r="N1294">
        <v>155</v>
      </c>
      <c r="O1294">
        <v>75</v>
      </c>
      <c r="P1294">
        <v>34718969364</v>
      </c>
      <c r="Q1294" t="s">
        <v>68</v>
      </c>
      <c r="R1294" t="s">
        <v>28</v>
      </c>
    </row>
    <row r="1295" spans="1:18" hidden="1" x14ac:dyDescent="0.25">
      <c r="A1295">
        <v>1294</v>
      </c>
      <c r="B1295" t="s">
        <v>15</v>
      </c>
      <c r="C1295" t="s">
        <v>517</v>
      </c>
      <c r="D1295">
        <v>36</v>
      </c>
      <c r="E1295" t="str">
        <f t="shared" si="39"/>
        <v>Middle-Aged Adults</v>
      </c>
      <c r="F1295" t="s">
        <v>17</v>
      </c>
      <c r="G1295" s="1">
        <v>45059</v>
      </c>
      <c r="H1295" s="1">
        <v>45232</v>
      </c>
      <c r="I1295" s="2">
        <f>_xlfn.DAYS(G1295,H1295)</f>
        <v>-173</v>
      </c>
      <c r="J1295" t="s">
        <v>18</v>
      </c>
      <c r="K1295">
        <v>370005</v>
      </c>
      <c r="L1295" t="s">
        <v>26</v>
      </c>
      <c r="M1295" t="s">
        <v>82</v>
      </c>
      <c r="N1295">
        <v>149</v>
      </c>
      <c r="O1295">
        <v>101</v>
      </c>
      <c r="P1295">
        <v>31664208605</v>
      </c>
      <c r="Q1295" t="s">
        <v>21</v>
      </c>
      <c r="R1295" t="s">
        <v>22</v>
      </c>
    </row>
    <row r="1296" spans="1:18" hidden="1" x14ac:dyDescent="0.25">
      <c r="A1296">
        <v>1295</v>
      </c>
      <c r="B1296" t="s">
        <v>86</v>
      </c>
      <c r="C1296" t="s">
        <v>80</v>
      </c>
      <c r="D1296">
        <v>5</v>
      </c>
      <c r="E1296" t="str">
        <f t="shared" si="39"/>
        <v>Child</v>
      </c>
      <c r="F1296" t="s">
        <v>17</v>
      </c>
      <c r="G1296" s="1">
        <v>44960</v>
      </c>
      <c r="H1296" s="1">
        <v>45173</v>
      </c>
      <c r="I1296" s="2">
        <f>_xlfn.DAYS(H1296,G1296)</f>
        <v>213</v>
      </c>
      <c r="J1296" t="s">
        <v>36</v>
      </c>
      <c r="K1296">
        <v>317055</v>
      </c>
      <c r="L1296" t="s">
        <v>19</v>
      </c>
      <c r="M1296" t="s">
        <v>37</v>
      </c>
      <c r="N1296">
        <v>158</v>
      </c>
      <c r="O1296">
        <v>112</v>
      </c>
      <c r="P1296">
        <v>31622488853</v>
      </c>
      <c r="Q1296" t="s">
        <v>57</v>
      </c>
      <c r="R1296" t="s">
        <v>28</v>
      </c>
    </row>
    <row r="1297" spans="1:18" hidden="1" x14ac:dyDescent="0.25">
      <c r="A1297">
        <v>1296</v>
      </c>
      <c r="B1297" t="s">
        <v>60</v>
      </c>
      <c r="C1297" t="s">
        <v>366</v>
      </c>
      <c r="D1297">
        <v>28</v>
      </c>
      <c r="E1297" t="str">
        <f t="shared" si="39"/>
        <v>Young Adult</v>
      </c>
      <c r="F1297" t="s">
        <v>31</v>
      </c>
      <c r="G1297" s="1">
        <v>45005</v>
      </c>
      <c r="H1297" s="1">
        <v>45110</v>
      </c>
      <c r="I1297" s="2">
        <f>_xlfn.DAYS(H1297,G1297)</f>
        <v>105</v>
      </c>
      <c r="J1297" t="s">
        <v>32</v>
      </c>
      <c r="K1297">
        <v>383394</v>
      </c>
      <c r="L1297" t="s">
        <v>19</v>
      </c>
      <c r="M1297" t="s">
        <v>33</v>
      </c>
      <c r="N1297">
        <v>199</v>
      </c>
      <c r="O1297">
        <v>79</v>
      </c>
      <c r="P1297">
        <v>34076074759</v>
      </c>
      <c r="Q1297" t="s">
        <v>21</v>
      </c>
      <c r="R1297" t="s">
        <v>28</v>
      </c>
    </row>
    <row r="1298" spans="1:18" x14ac:dyDescent="0.25">
      <c r="A1298">
        <v>1297</v>
      </c>
      <c r="B1298" t="s">
        <v>53</v>
      </c>
      <c r="C1298" t="s">
        <v>603</v>
      </c>
      <c r="D1298">
        <v>53</v>
      </c>
      <c r="E1298" t="str">
        <f t="shared" si="39"/>
        <v>Senior Adult</v>
      </c>
      <c r="F1298" t="s">
        <v>31</v>
      </c>
      <c r="G1298" s="1">
        <v>44932</v>
      </c>
      <c r="H1298" s="1">
        <v>45249</v>
      </c>
      <c r="I1298" s="6">
        <f>_xlfn.DAYS(G1298,H1298)</f>
        <v>-317</v>
      </c>
      <c r="J1298" t="s">
        <v>47</v>
      </c>
      <c r="K1298">
        <v>327413</v>
      </c>
      <c r="L1298" t="s">
        <v>26</v>
      </c>
      <c r="M1298" t="s">
        <v>82</v>
      </c>
      <c r="N1298">
        <v>176</v>
      </c>
      <c r="O1298">
        <v>53</v>
      </c>
      <c r="P1298">
        <v>34286194519</v>
      </c>
      <c r="Q1298" t="s">
        <v>68</v>
      </c>
      <c r="R1298" t="s">
        <v>41</v>
      </c>
    </row>
    <row r="1299" spans="1:18" hidden="1" x14ac:dyDescent="0.25">
      <c r="A1299">
        <v>1298</v>
      </c>
      <c r="B1299" t="s">
        <v>15</v>
      </c>
      <c r="C1299" t="s">
        <v>567</v>
      </c>
      <c r="D1299">
        <v>58</v>
      </c>
      <c r="E1299" t="str">
        <f t="shared" si="39"/>
        <v>Senior Adult</v>
      </c>
      <c r="F1299" t="s">
        <v>17</v>
      </c>
      <c r="G1299" s="1">
        <v>45165</v>
      </c>
      <c r="H1299" s="1">
        <v>45246</v>
      </c>
      <c r="I1299" s="2">
        <f>_xlfn.DAYS(G1299,H1299)</f>
        <v>-81</v>
      </c>
      <c r="J1299" t="s">
        <v>18</v>
      </c>
      <c r="K1299">
        <v>490486</v>
      </c>
      <c r="L1299" t="s">
        <v>19</v>
      </c>
      <c r="M1299" t="s">
        <v>62</v>
      </c>
      <c r="N1299">
        <v>159</v>
      </c>
      <c r="O1299">
        <v>102</v>
      </c>
      <c r="P1299">
        <v>38841068108</v>
      </c>
      <c r="Q1299" t="s">
        <v>21</v>
      </c>
      <c r="R1299" t="s">
        <v>22</v>
      </c>
    </row>
    <row r="1300" spans="1:18" x14ac:dyDescent="0.25">
      <c r="A1300">
        <v>1299</v>
      </c>
      <c r="B1300" t="s">
        <v>86</v>
      </c>
      <c r="C1300" t="s">
        <v>272</v>
      </c>
      <c r="D1300">
        <v>25</v>
      </c>
      <c r="E1300" t="str">
        <f t="shared" si="39"/>
        <v>Young Adult</v>
      </c>
      <c r="F1300" t="s">
        <v>17</v>
      </c>
      <c r="G1300" s="1">
        <v>45129</v>
      </c>
      <c r="H1300" s="1">
        <v>45182</v>
      </c>
      <c r="I1300" s="6">
        <f>_xlfn.DAYS(G1300,H1300)</f>
        <v>-53</v>
      </c>
      <c r="J1300" t="s">
        <v>32</v>
      </c>
      <c r="K1300">
        <v>349842</v>
      </c>
      <c r="L1300" t="s">
        <v>26</v>
      </c>
      <c r="M1300" t="s">
        <v>45</v>
      </c>
      <c r="N1300">
        <v>191</v>
      </c>
      <c r="O1300">
        <v>58</v>
      </c>
      <c r="P1300">
        <v>32678522047</v>
      </c>
      <c r="Q1300" t="s">
        <v>68</v>
      </c>
      <c r="R1300" t="s">
        <v>41</v>
      </c>
    </row>
    <row r="1301" spans="1:18" hidden="1" x14ac:dyDescent="0.25">
      <c r="A1301">
        <v>1300</v>
      </c>
      <c r="B1301" t="s">
        <v>69</v>
      </c>
      <c r="C1301" t="s">
        <v>489</v>
      </c>
      <c r="D1301">
        <v>10</v>
      </c>
      <c r="E1301" t="str">
        <f t="shared" si="39"/>
        <v>Child</v>
      </c>
      <c r="F1301" t="s">
        <v>17</v>
      </c>
      <c r="G1301" s="1">
        <v>45142</v>
      </c>
      <c r="H1301" s="1">
        <v>45197</v>
      </c>
      <c r="I1301" s="2">
        <f>_xlfn.DAYS(G1301,H1301)</f>
        <v>-55</v>
      </c>
      <c r="J1301" t="s">
        <v>18</v>
      </c>
      <c r="K1301">
        <v>232304</v>
      </c>
      <c r="L1301" t="s">
        <v>26</v>
      </c>
      <c r="M1301" t="s">
        <v>40</v>
      </c>
      <c r="N1301">
        <v>192</v>
      </c>
      <c r="O1301">
        <v>70</v>
      </c>
      <c r="P1301">
        <v>32791247227</v>
      </c>
      <c r="Q1301" t="s">
        <v>52</v>
      </c>
      <c r="R1301" t="s">
        <v>28</v>
      </c>
    </row>
    <row r="1302" spans="1:18" hidden="1" x14ac:dyDescent="0.25">
      <c r="A1302">
        <v>1301</v>
      </c>
      <c r="B1302" t="s">
        <v>71</v>
      </c>
      <c r="C1302" t="s">
        <v>428</v>
      </c>
      <c r="D1302">
        <v>99</v>
      </c>
      <c r="E1302" t="str">
        <f t="shared" si="39"/>
        <v>Senior Adult</v>
      </c>
      <c r="F1302" t="s">
        <v>17</v>
      </c>
      <c r="G1302" s="1">
        <v>45129</v>
      </c>
      <c r="H1302" s="1">
        <v>45264</v>
      </c>
      <c r="I1302" s="2">
        <f>_xlfn.DAYS(G1302,H1302)</f>
        <v>-135</v>
      </c>
      <c r="J1302" t="s">
        <v>44</v>
      </c>
      <c r="K1302">
        <v>318262</v>
      </c>
      <c r="L1302" t="s">
        <v>19</v>
      </c>
      <c r="M1302" t="s">
        <v>33</v>
      </c>
      <c r="N1302">
        <v>177</v>
      </c>
      <c r="O1302">
        <v>86</v>
      </c>
      <c r="P1302">
        <v>39782079355</v>
      </c>
      <c r="Q1302" t="s">
        <v>27</v>
      </c>
      <c r="R1302" t="s">
        <v>28</v>
      </c>
    </row>
    <row r="1303" spans="1:18" hidden="1" x14ac:dyDescent="0.25">
      <c r="A1303">
        <v>1302</v>
      </c>
      <c r="B1303" t="s">
        <v>55</v>
      </c>
      <c r="C1303" t="s">
        <v>441</v>
      </c>
      <c r="D1303">
        <v>16</v>
      </c>
      <c r="E1303" t="str">
        <f t="shared" si="39"/>
        <v>Teenager</v>
      </c>
      <c r="F1303" t="s">
        <v>17</v>
      </c>
      <c r="G1303" s="1">
        <v>45225</v>
      </c>
      <c r="H1303" s="1">
        <v>45277</v>
      </c>
      <c r="I1303" s="2">
        <f>_xlfn.DAYS(H1303,G1303)</f>
        <v>52</v>
      </c>
      <c r="J1303" t="s">
        <v>44</v>
      </c>
      <c r="K1303">
        <v>220897</v>
      </c>
      <c r="L1303" t="s">
        <v>19</v>
      </c>
      <c r="M1303" t="s">
        <v>45</v>
      </c>
      <c r="N1303">
        <v>161</v>
      </c>
      <c r="O1303">
        <v>63</v>
      </c>
      <c r="P1303">
        <v>31155817713</v>
      </c>
      <c r="Q1303" t="s">
        <v>34</v>
      </c>
      <c r="R1303" t="s">
        <v>38</v>
      </c>
    </row>
    <row r="1304" spans="1:18" hidden="1" x14ac:dyDescent="0.25">
      <c r="A1304">
        <v>1303</v>
      </c>
      <c r="B1304" t="s">
        <v>60</v>
      </c>
      <c r="C1304" t="s">
        <v>185</v>
      </c>
      <c r="D1304">
        <v>75</v>
      </c>
      <c r="E1304" t="str">
        <f t="shared" si="39"/>
        <v>Senior Adult</v>
      </c>
      <c r="F1304" t="s">
        <v>31</v>
      </c>
      <c r="G1304" s="1">
        <v>44987</v>
      </c>
      <c r="H1304" s="1">
        <v>45204</v>
      </c>
      <c r="I1304" s="2">
        <f>_xlfn.DAYS(H1304,G1304)</f>
        <v>217</v>
      </c>
      <c r="J1304" t="s">
        <v>32</v>
      </c>
      <c r="K1304">
        <v>17155</v>
      </c>
      <c r="L1304" t="s">
        <v>26</v>
      </c>
      <c r="M1304" t="s">
        <v>40</v>
      </c>
      <c r="N1304">
        <v>166</v>
      </c>
      <c r="O1304">
        <v>93</v>
      </c>
      <c r="P1304">
        <v>31870603019</v>
      </c>
      <c r="Q1304" t="s">
        <v>21</v>
      </c>
      <c r="R1304" t="s">
        <v>22</v>
      </c>
    </row>
    <row r="1305" spans="1:18" hidden="1" x14ac:dyDescent="0.25">
      <c r="A1305">
        <v>1304</v>
      </c>
      <c r="B1305" t="s">
        <v>55</v>
      </c>
      <c r="C1305" t="s">
        <v>70</v>
      </c>
      <c r="D1305">
        <v>17</v>
      </c>
      <c r="E1305" t="str">
        <f t="shared" si="39"/>
        <v>Teenager</v>
      </c>
      <c r="F1305" t="s">
        <v>31</v>
      </c>
      <c r="G1305" s="1">
        <v>45130</v>
      </c>
      <c r="H1305" s="1">
        <v>45221</v>
      </c>
      <c r="I1305" s="2">
        <f>_xlfn.DAYS(H1305,G1305)</f>
        <v>91</v>
      </c>
      <c r="J1305" t="s">
        <v>36</v>
      </c>
      <c r="K1305">
        <v>314488</v>
      </c>
      <c r="L1305" t="s">
        <v>26</v>
      </c>
      <c r="M1305" t="s">
        <v>59</v>
      </c>
      <c r="N1305">
        <v>165</v>
      </c>
      <c r="O1305">
        <v>83</v>
      </c>
      <c r="P1305">
        <v>32597413012</v>
      </c>
      <c r="Q1305" t="s">
        <v>34</v>
      </c>
      <c r="R1305" t="s">
        <v>38</v>
      </c>
    </row>
    <row r="1306" spans="1:18" hidden="1" x14ac:dyDescent="0.25">
      <c r="A1306">
        <v>1305</v>
      </c>
      <c r="B1306" t="s">
        <v>50</v>
      </c>
      <c r="C1306" t="s">
        <v>39</v>
      </c>
      <c r="D1306">
        <v>70</v>
      </c>
      <c r="E1306" t="str">
        <f t="shared" si="39"/>
        <v>Senior Adult</v>
      </c>
      <c r="F1306" t="s">
        <v>17</v>
      </c>
      <c r="G1306" s="1">
        <v>45129</v>
      </c>
      <c r="H1306" s="1">
        <v>45277</v>
      </c>
      <c r="I1306" s="2">
        <f>_xlfn.DAYS(G1306,H1306)</f>
        <v>-148</v>
      </c>
      <c r="J1306" t="s">
        <v>32</v>
      </c>
      <c r="K1306">
        <v>63581</v>
      </c>
      <c r="L1306" t="s">
        <v>26</v>
      </c>
      <c r="M1306" t="s">
        <v>37</v>
      </c>
      <c r="N1306">
        <v>176</v>
      </c>
      <c r="O1306">
        <v>54</v>
      </c>
      <c r="P1306">
        <v>38566979284</v>
      </c>
      <c r="Q1306" t="s">
        <v>57</v>
      </c>
      <c r="R1306" t="s">
        <v>28</v>
      </c>
    </row>
    <row r="1307" spans="1:18" hidden="1" x14ac:dyDescent="0.25">
      <c r="A1307">
        <v>1306</v>
      </c>
      <c r="B1307" t="s">
        <v>42</v>
      </c>
      <c r="C1307" t="s">
        <v>604</v>
      </c>
      <c r="D1307">
        <v>16</v>
      </c>
      <c r="E1307" t="str">
        <f t="shared" si="39"/>
        <v>Teenager</v>
      </c>
      <c r="F1307" t="s">
        <v>17</v>
      </c>
      <c r="G1307" s="1">
        <v>45017</v>
      </c>
      <c r="H1307" s="1">
        <v>45064</v>
      </c>
      <c r="I1307" s="2">
        <f>_xlfn.DAYS(G1307,H1307)</f>
        <v>-47</v>
      </c>
      <c r="J1307" t="s">
        <v>47</v>
      </c>
      <c r="K1307">
        <v>457079</v>
      </c>
      <c r="L1307" t="s">
        <v>19</v>
      </c>
      <c r="M1307" t="s">
        <v>33</v>
      </c>
      <c r="N1307">
        <v>188</v>
      </c>
      <c r="O1307">
        <v>46</v>
      </c>
      <c r="P1307">
        <v>34225719480</v>
      </c>
      <c r="Q1307" t="s">
        <v>34</v>
      </c>
      <c r="R1307" t="s">
        <v>38</v>
      </c>
    </row>
    <row r="1308" spans="1:18" x14ac:dyDescent="0.25">
      <c r="A1308">
        <v>1307</v>
      </c>
      <c r="B1308" t="s">
        <v>60</v>
      </c>
      <c r="C1308" t="s">
        <v>95</v>
      </c>
      <c r="D1308">
        <v>73</v>
      </c>
      <c r="E1308" t="str">
        <f t="shared" si="39"/>
        <v>Senior Adult</v>
      </c>
      <c r="F1308" t="s">
        <v>31</v>
      </c>
      <c r="G1308" s="1">
        <v>45246</v>
      </c>
      <c r="H1308" s="1">
        <v>45265</v>
      </c>
      <c r="I1308" s="6">
        <f>_xlfn.DAYS(G1308,H1308)</f>
        <v>-19</v>
      </c>
      <c r="J1308" t="s">
        <v>25</v>
      </c>
      <c r="K1308">
        <v>7874</v>
      </c>
      <c r="L1308" t="s">
        <v>19</v>
      </c>
      <c r="M1308" t="s">
        <v>37</v>
      </c>
      <c r="N1308">
        <v>176</v>
      </c>
      <c r="O1308">
        <v>61</v>
      </c>
      <c r="P1308">
        <v>35081953134</v>
      </c>
      <c r="Q1308" t="s">
        <v>68</v>
      </c>
      <c r="R1308" t="s">
        <v>41</v>
      </c>
    </row>
    <row r="1309" spans="1:18" hidden="1" x14ac:dyDescent="0.25">
      <c r="A1309">
        <v>1308</v>
      </c>
      <c r="B1309" t="s">
        <v>23</v>
      </c>
      <c r="C1309" t="s">
        <v>343</v>
      </c>
      <c r="D1309">
        <v>38</v>
      </c>
      <c r="E1309" t="str">
        <f t="shared" si="39"/>
        <v>Middle-Aged Adults</v>
      </c>
      <c r="F1309" t="s">
        <v>17</v>
      </c>
      <c r="G1309" s="1">
        <v>45033</v>
      </c>
      <c r="H1309" s="1">
        <v>45286</v>
      </c>
      <c r="I1309" s="2">
        <f>_xlfn.DAYS(G1309,H1309)</f>
        <v>-253</v>
      </c>
      <c r="J1309" t="s">
        <v>36</v>
      </c>
      <c r="K1309">
        <v>14473</v>
      </c>
      <c r="L1309" t="s">
        <v>19</v>
      </c>
      <c r="M1309" t="s">
        <v>37</v>
      </c>
      <c r="N1309">
        <v>152</v>
      </c>
      <c r="O1309">
        <v>86</v>
      </c>
      <c r="P1309">
        <v>39528855101</v>
      </c>
      <c r="Q1309" t="s">
        <v>34</v>
      </c>
      <c r="R1309" t="s">
        <v>38</v>
      </c>
    </row>
    <row r="1310" spans="1:18" x14ac:dyDescent="0.25">
      <c r="A1310">
        <v>1309</v>
      </c>
      <c r="B1310" t="s">
        <v>86</v>
      </c>
      <c r="C1310" t="s">
        <v>556</v>
      </c>
      <c r="D1310">
        <v>75</v>
      </c>
      <c r="E1310" t="str">
        <f t="shared" si="39"/>
        <v>Senior Adult</v>
      </c>
      <c r="F1310" t="s">
        <v>17</v>
      </c>
      <c r="G1310" s="1">
        <v>45067</v>
      </c>
      <c r="H1310" s="1">
        <v>45148</v>
      </c>
      <c r="I1310" s="6">
        <f>_xlfn.DAYS(H1310,G1310)</f>
        <v>81</v>
      </c>
      <c r="J1310" t="s">
        <v>18</v>
      </c>
      <c r="K1310">
        <v>90443</v>
      </c>
      <c r="L1310" t="s">
        <v>19</v>
      </c>
      <c r="M1310" t="s">
        <v>62</v>
      </c>
      <c r="N1310">
        <v>165</v>
      </c>
      <c r="O1310">
        <v>120</v>
      </c>
      <c r="P1310">
        <v>33692349283</v>
      </c>
      <c r="Q1310" t="s">
        <v>68</v>
      </c>
      <c r="R1310" t="s">
        <v>41</v>
      </c>
    </row>
    <row r="1311" spans="1:18" hidden="1" x14ac:dyDescent="0.25">
      <c r="A1311">
        <v>1310</v>
      </c>
      <c r="B1311" t="s">
        <v>53</v>
      </c>
      <c r="C1311" t="s">
        <v>605</v>
      </c>
      <c r="D1311">
        <v>59</v>
      </c>
      <c r="E1311" t="str">
        <f t="shared" si="39"/>
        <v>Senior Adult</v>
      </c>
      <c r="F1311" t="s">
        <v>17</v>
      </c>
      <c r="G1311" s="1">
        <v>45042</v>
      </c>
      <c r="H1311" s="1">
        <v>45122</v>
      </c>
      <c r="I1311" s="2">
        <f>_xlfn.DAYS(G1311,H1311)</f>
        <v>-80</v>
      </c>
      <c r="J1311" t="s">
        <v>18</v>
      </c>
      <c r="K1311">
        <v>332008</v>
      </c>
      <c r="L1311" t="s">
        <v>26</v>
      </c>
      <c r="M1311" t="s">
        <v>37</v>
      </c>
      <c r="N1311">
        <v>152</v>
      </c>
      <c r="O1311">
        <v>55</v>
      </c>
      <c r="P1311">
        <v>37932500889</v>
      </c>
      <c r="Q1311" t="s">
        <v>21</v>
      </c>
      <c r="R1311" t="s">
        <v>22</v>
      </c>
    </row>
    <row r="1312" spans="1:18" hidden="1" x14ac:dyDescent="0.25">
      <c r="A1312">
        <v>1311</v>
      </c>
      <c r="B1312" t="s">
        <v>86</v>
      </c>
      <c r="C1312" t="s">
        <v>279</v>
      </c>
      <c r="D1312">
        <v>38</v>
      </c>
      <c r="E1312" t="str">
        <f t="shared" si="39"/>
        <v>Middle-Aged Adults</v>
      </c>
      <c r="F1312" t="s">
        <v>31</v>
      </c>
      <c r="G1312" s="1">
        <v>45155</v>
      </c>
      <c r="H1312" s="1">
        <v>45178</v>
      </c>
      <c r="I1312" s="2">
        <f>_xlfn.DAYS(H1312,G1312)</f>
        <v>23</v>
      </c>
      <c r="J1312" t="s">
        <v>25</v>
      </c>
      <c r="K1312">
        <v>354116</v>
      </c>
      <c r="L1312" t="s">
        <v>19</v>
      </c>
      <c r="M1312" t="s">
        <v>33</v>
      </c>
      <c r="N1312">
        <v>145</v>
      </c>
      <c r="O1312">
        <v>66</v>
      </c>
      <c r="P1312">
        <v>36139986974</v>
      </c>
      <c r="Q1312" t="s">
        <v>21</v>
      </c>
      <c r="R1312" t="s">
        <v>22</v>
      </c>
    </row>
    <row r="1313" spans="1:18" x14ac:dyDescent="0.25">
      <c r="A1313">
        <v>1312</v>
      </c>
      <c r="B1313" t="s">
        <v>29</v>
      </c>
      <c r="C1313" t="s">
        <v>382</v>
      </c>
      <c r="D1313">
        <v>98</v>
      </c>
      <c r="E1313" t="str">
        <f t="shared" si="39"/>
        <v>Senior Adult</v>
      </c>
      <c r="F1313" t="s">
        <v>17</v>
      </c>
      <c r="G1313" s="1">
        <v>45072</v>
      </c>
      <c r="H1313" s="1">
        <v>45203</v>
      </c>
      <c r="I1313" s="6">
        <f>_xlfn.DAYS(G1313,H1313)</f>
        <v>-131</v>
      </c>
      <c r="J1313" t="s">
        <v>32</v>
      </c>
      <c r="K1313">
        <v>247924</v>
      </c>
      <c r="L1313" t="s">
        <v>19</v>
      </c>
      <c r="M1313" t="s">
        <v>59</v>
      </c>
      <c r="N1313">
        <v>141</v>
      </c>
      <c r="O1313">
        <v>115</v>
      </c>
      <c r="P1313">
        <v>31211606023</v>
      </c>
      <c r="Q1313" t="s">
        <v>68</v>
      </c>
      <c r="R1313" t="s">
        <v>41</v>
      </c>
    </row>
    <row r="1314" spans="1:18" hidden="1" x14ac:dyDescent="0.25">
      <c r="A1314">
        <v>1313</v>
      </c>
      <c r="B1314" t="s">
        <v>69</v>
      </c>
      <c r="C1314" t="s">
        <v>337</v>
      </c>
      <c r="D1314">
        <v>47</v>
      </c>
      <c r="E1314" t="str">
        <f t="shared" si="39"/>
        <v>Senior Adult</v>
      </c>
      <c r="F1314" t="s">
        <v>31</v>
      </c>
      <c r="G1314" s="1">
        <v>45186</v>
      </c>
      <c r="H1314" s="1">
        <v>45186</v>
      </c>
      <c r="I1314" s="2">
        <f>_xlfn.DAYS(H1314,G1314)</f>
        <v>0</v>
      </c>
      <c r="J1314" t="s">
        <v>36</v>
      </c>
      <c r="K1314">
        <v>20312</v>
      </c>
      <c r="L1314" t="s">
        <v>19</v>
      </c>
      <c r="M1314" t="s">
        <v>62</v>
      </c>
      <c r="N1314">
        <v>186</v>
      </c>
      <c r="O1314">
        <v>104</v>
      </c>
      <c r="P1314">
        <v>38471738244</v>
      </c>
      <c r="Q1314" t="s">
        <v>21</v>
      </c>
      <c r="R1314" t="s">
        <v>22</v>
      </c>
    </row>
    <row r="1315" spans="1:18" x14ac:dyDescent="0.25">
      <c r="A1315">
        <v>1314</v>
      </c>
      <c r="B1315" t="s">
        <v>55</v>
      </c>
      <c r="C1315" t="s">
        <v>230</v>
      </c>
      <c r="D1315">
        <v>53</v>
      </c>
      <c r="E1315" t="str">
        <f t="shared" si="39"/>
        <v>Senior Adult</v>
      </c>
      <c r="F1315" t="s">
        <v>17</v>
      </c>
      <c r="G1315" s="1">
        <v>45044</v>
      </c>
      <c r="H1315" s="1">
        <v>45124</v>
      </c>
      <c r="I1315" s="6">
        <f>_xlfn.DAYS(G1315,H1315)</f>
        <v>-80</v>
      </c>
      <c r="J1315" t="s">
        <v>44</v>
      </c>
      <c r="K1315">
        <v>281434</v>
      </c>
      <c r="L1315" t="s">
        <v>26</v>
      </c>
      <c r="M1315" t="s">
        <v>40</v>
      </c>
      <c r="N1315">
        <v>177</v>
      </c>
      <c r="O1315">
        <v>69</v>
      </c>
      <c r="P1315">
        <v>38147790577</v>
      </c>
      <c r="Q1315" t="s">
        <v>68</v>
      </c>
      <c r="R1315" t="s">
        <v>41</v>
      </c>
    </row>
    <row r="1316" spans="1:18" hidden="1" x14ac:dyDescent="0.25">
      <c r="A1316">
        <v>1315</v>
      </c>
      <c r="B1316" t="s">
        <v>86</v>
      </c>
      <c r="C1316" t="s">
        <v>299</v>
      </c>
      <c r="D1316">
        <v>72</v>
      </c>
      <c r="E1316" t="str">
        <f t="shared" si="39"/>
        <v>Senior Adult</v>
      </c>
      <c r="F1316" t="s">
        <v>31</v>
      </c>
      <c r="G1316" s="1">
        <v>44963</v>
      </c>
      <c r="H1316" s="1">
        <v>45252</v>
      </c>
      <c r="I1316" s="2">
        <f>_xlfn.DAYS(H1316,G1316)</f>
        <v>289</v>
      </c>
      <c r="J1316" t="s">
        <v>18</v>
      </c>
      <c r="K1316">
        <v>347219</v>
      </c>
      <c r="L1316" t="s">
        <v>19</v>
      </c>
      <c r="M1316" t="s">
        <v>45</v>
      </c>
      <c r="N1316">
        <v>150</v>
      </c>
      <c r="O1316">
        <v>68</v>
      </c>
      <c r="P1316">
        <v>32981454987</v>
      </c>
      <c r="Q1316" t="s">
        <v>52</v>
      </c>
      <c r="R1316" t="s">
        <v>28</v>
      </c>
    </row>
    <row r="1317" spans="1:18" x14ac:dyDescent="0.25">
      <c r="A1317">
        <v>1316</v>
      </c>
      <c r="B1317" t="s">
        <v>86</v>
      </c>
      <c r="C1317" t="s">
        <v>241</v>
      </c>
      <c r="D1317">
        <v>37</v>
      </c>
      <c r="E1317" t="str">
        <f t="shared" si="39"/>
        <v>Middle-Aged Adults</v>
      </c>
      <c r="F1317" t="s">
        <v>17</v>
      </c>
      <c r="G1317" s="1">
        <v>45008</v>
      </c>
      <c r="H1317" s="1">
        <v>45224</v>
      </c>
      <c r="I1317" s="6">
        <f>_xlfn.DAYS(G1317,H1317)</f>
        <v>-216</v>
      </c>
      <c r="J1317" t="s">
        <v>32</v>
      </c>
      <c r="K1317">
        <v>193154</v>
      </c>
      <c r="L1317" t="s">
        <v>26</v>
      </c>
      <c r="M1317" t="s">
        <v>40</v>
      </c>
      <c r="N1317">
        <v>167</v>
      </c>
      <c r="O1317">
        <v>112</v>
      </c>
      <c r="P1317">
        <v>35853289159</v>
      </c>
      <c r="Q1317" t="s">
        <v>68</v>
      </c>
      <c r="R1317" t="s">
        <v>41</v>
      </c>
    </row>
    <row r="1318" spans="1:18" hidden="1" x14ac:dyDescent="0.25">
      <c r="A1318">
        <v>1317</v>
      </c>
      <c r="B1318" t="s">
        <v>53</v>
      </c>
      <c r="C1318" t="s">
        <v>249</v>
      </c>
      <c r="D1318">
        <v>52</v>
      </c>
      <c r="E1318" t="str">
        <f t="shared" si="39"/>
        <v>Senior Adult</v>
      </c>
      <c r="F1318" t="s">
        <v>31</v>
      </c>
      <c r="G1318" s="1">
        <v>45018</v>
      </c>
      <c r="H1318" s="1">
        <v>45156</v>
      </c>
      <c r="I1318" s="2">
        <f>_xlfn.DAYS(H1318,G1318)</f>
        <v>138</v>
      </c>
      <c r="J1318" t="s">
        <v>36</v>
      </c>
      <c r="K1318">
        <v>290990</v>
      </c>
      <c r="L1318" t="s">
        <v>19</v>
      </c>
      <c r="M1318" t="s">
        <v>37</v>
      </c>
      <c r="N1318">
        <v>190</v>
      </c>
      <c r="O1318">
        <v>64</v>
      </c>
      <c r="P1318">
        <v>31338835463</v>
      </c>
      <c r="Q1318" t="s">
        <v>21</v>
      </c>
      <c r="R1318" t="s">
        <v>22</v>
      </c>
    </row>
    <row r="1319" spans="1:18" hidden="1" x14ac:dyDescent="0.25">
      <c r="A1319">
        <v>1318</v>
      </c>
      <c r="B1319" t="s">
        <v>50</v>
      </c>
      <c r="C1319" t="s">
        <v>606</v>
      </c>
      <c r="D1319">
        <v>100</v>
      </c>
      <c r="E1319" t="str">
        <f t="shared" si="39"/>
        <v>Senior Adult</v>
      </c>
      <c r="F1319" t="s">
        <v>31</v>
      </c>
      <c r="G1319" s="1">
        <v>45081</v>
      </c>
      <c r="H1319" s="1">
        <v>45287</v>
      </c>
      <c r="I1319" s="2">
        <f>_xlfn.DAYS(H1319,G1319)</f>
        <v>206</v>
      </c>
      <c r="J1319" t="s">
        <v>47</v>
      </c>
      <c r="K1319">
        <v>169385</v>
      </c>
      <c r="L1319" t="s">
        <v>19</v>
      </c>
      <c r="M1319" t="s">
        <v>20</v>
      </c>
      <c r="N1319">
        <v>147</v>
      </c>
      <c r="O1319">
        <v>102</v>
      </c>
      <c r="P1319">
        <v>36775054942</v>
      </c>
      <c r="Q1319" t="s">
        <v>21</v>
      </c>
      <c r="R1319" t="s">
        <v>22</v>
      </c>
    </row>
    <row r="1320" spans="1:18" hidden="1" x14ac:dyDescent="0.25">
      <c r="A1320">
        <v>1319</v>
      </c>
      <c r="B1320" t="s">
        <v>60</v>
      </c>
      <c r="C1320" t="s">
        <v>331</v>
      </c>
      <c r="D1320">
        <v>58</v>
      </c>
      <c r="E1320" t="str">
        <f t="shared" si="39"/>
        <v>Senior Adult</v>
      </c>
      <c r="F1320" t="s">
        <v>17</v>
      </c>
      <c r="G1320" s="1">
        <v>45022</v>
      </c>
      <c r="H1320" s="1">
        <v>45279</v>
      </c>
      <c r="I1320" s="2">
        <f>_xlfn.DAYS(G1320,H1320)</f>
        <v>-257</v>
      </c>
      <c r="J1320" t="s">
        <v>25</v>
      </c>
      <c r="K1320">
        <v>222742</v>
      </c>
      <c r="L1320" t="s">
        <v>26</v>
      </c>
      <c r="M1320" t="s">
        <v>62</v>
      </c>
      <c r="N1320">
        <v>166</v>
      </c>
      <c r="O1320">
        <v>111</v>
      </c>
      <c r="P1320">
        <v>35740564235</v>
      </c>
      <c r="Q1320" t="s">
        <v>27</v>
      </c>
      <c r="R1320" t="s">
        <v>28</v>
      </c>
    </row>
    <row r="1321" spans="1:18" hidden="1" x14ac:dyDescent="0.25">
      <c r="A1321">
        <v>1320</v>
      </c>
      <c r="B1321" t="s">
        <v>42</v>
      </c>
      <c r="C1321" t="s">
        <v>175</v>
      </c>
      <c r="D1321">
        <v>6</v>
      </c>
      <c r="E1321" t="str">
        <f t="shared" si="39"/>
        <v>Child</v>
      </c>
      <c r="F1321" t="s">
        <v>31</v>
      </c>
      <c r="G1321" s="1">
        <v>45126</v>
      </c>
      <c r="H1321" s="1">
        <v>45239</v>
      </c>
      <c r="I1321" s="2">
        <f>_xlfn.DAYS(H1321,G1321)</f>
        <v>113</v>
      </c>
      <c r="J1321" t="s">
        <v>36</v>
      </c>
      <c r="K1321">
        <v>107859</v>
      </c>
      <c r="L1321" t="s">
        <v>26</v>
      </c>
      <c r="M1321" t="s">
        <v>45</v>
      </c>
      <c r="N1321">
        <v>200</v>
      </c>
      <c r="O1321">
        <v>92</v>
      </c>
      <c r="P1321">
        <v>36466666915</v>
      </c>
      <c r="Q1321" t="s">
        <v>52</v>
      </c>
      <c r="R1321" t="s">
        <v>28</v>
      </c>
    </row>
    <row r="1322" spans="1:18" hidden="1" x14ac:dyDescent="0.25">
      <c r="A1322">
        <v>1321</v>
      </c>
      <c r="B1322" t="s">
        <v>86</v>
      </c>
      <c r="C1322" t="s">
        <v>156</v>
      </c>
      <c r="D1322">
        <v>52</v>
      </c>
      <c r="E1322" t="str">
        <f t="shared" si="39"/>
        <v>Senior Adult</v>
      </c>
      <c r="F1322" t="s">
        <v>17</v>
      </c>
      <c r="G1322" s="1">
        <v>45007</v>
      </c>
      <c r="H1322" s="1">
        <v>45143</v>
      </c>
      <c r="I1322" s="2">
        <f>_xlfn.DAYS(H1322,G1322)</f>
        <v>136</v>
      </c>
      <c r="J1322" t="s">
        <v>47</v>
      </c>
      <c r="K1322">
        <v>355021</v>
      </c>
      <c r="L1322" t="s">
        <v>26</v>
      </c>
      <c r="M1322" t="s">
        <v>40</v>
      </c>
      <c r="N1322">
        <v>160</v>
      </c>
      <c r="O1322">
        <v>110</v>
      </c>
      <c r="P1322">
        <v>32310613111</v>
      </c>
      <c r="Q1322" t="s">
        <v>34</v>
      </c>
      <c r="R1322" t="s">
        <v>38</v>
      </c>
    </row>
    <row r="1323" spans="1:18" hidden="1" x14ac:dyDescent="0.25">
      <c r="A1323">
        <v>1322</v>
      </c>
      <c r="B1323" t="s">
        <v>69</v>
      </c>
      <c r="C1323" t="s">
        <v>479</v>
      </c>
      <c r="D1323">
        <v>41</v>
      </c>
      <c r="E1323" t="str">
        <f t="shared" si="39"/>
        <v>Middle-Aged Adults</v>
      </c>
      <c r="F1323" t="s">
        <v>17</v>
      </c>
      <c r="G1323" s="1">
        <v>45197</v>
      </c>
      <c r="H1323" s="1">
        <v>45258</v>
      </c>
      <c r="I1323" s="2">
        <f>_xlfn.DAYS(G1323,H1323)</f>
        <v>-61</v>
      </c>
      <c r="J1323" t="s">
        <v>18</v>
      </c>
      <c r="K1323">
        <v>88583</v>
      </c>
      <c r="L1323" t="s">
        <v>26</v>
      </c>
      <c r="M1323" t="s">
        <v>82</v>
      </c>
      <c r="N1323">
        <v>200</v>
      </c>
      <c r="O1323">
        <v>58</v>
      </c>
      <c r="P1323">
        <v>37857961896</v>
      </c>
      <c r="Q1323" t="s">
        <v>21</v>
      </c>
      <c r="R1323" t="s">
        <v>28</v>
      </c>
    </row>
    <row r="1324" spans="1:18" hidden="1" x14ac:dyDescent="0.25">
      <c r="A1324">
        <v>1323</v>
      </c>
      <c r="B1324" t="s">
        <v>66</v>
      </c>
      <c r="C1324" t="s">
        <v>515</v>
      </c>
      <c r="D1324">
        <v>100</v>
      </c>
      <c r="E1324" t="str">
        <f t="shared" si="39"/>
        <v>Senior Adult</v>
      </c>
      <c r="F1324" t="s">
        <v>17</v>
      </c>
      <c r="G1324" s="1">
        <v>45098</v>
      </c>
      <c r="H1324" s="1">
        <v>45249</v>
      </c>
      <c r="I1324" s="2">
        <f>_xlfn.DAYS(G1324,H1324)</f>
        <v>-151</v>
      </c>
      <c r="J1324" t="s">
        <v>25</v>
      </c>
      <c r="K1324">
        <v>462646</v>
      </c>
      <c r="L1324" t="s">
        <v>26</v>
      </c>
      <c r="M1324" t="s">
        <v>33</v>
      </c>
      <c r="N1324">
        <v>147</v>
      </c>
      <c r="O1324">
        <v>88</v>
      </c>
      <c r="P1324">
        <v>39891183830</v>
      </c>
      <c r="Q1324" t="s">
        <v>34</v>
      </c>
      <c r="R1324" t="s">
        <v>38</v>
      </c>
    </row>
    <row r="1325" spans="1:18" x14ac:dyDescent="0.25">
      <c r="A1325">
        <v>1324</v>
      </c>
      <c r="B1325" t="s">
        <v>55</v>
      </c>
      <c r="C1325" t="s">
        <v>166</v>
      </c>
      <c r="D1325">
        <v>34</v>
      </c>
      <c r="E1325" t="str">
        <f t="shared" si="39"/>
        <v>Middle-Aged Adults</v>
      </c>
      <c r="F1325" t="s">
        <v>17</v>
      </c>
      <c r="G1325" s="1">
        <v>45124</v>
      </c>
      <c r="H1325" s="1">
        <v>45187</v>
      </c>
      <c r="I1325" s="6">
        <f>_xlfn.DAYS(H1325,G1325)</f>
        <v>63</v>
      </c>
      <c r="J1325" t="s">
        <v>18</v>
      </c>
      <c r="K1325">
        <v>440204</v>
      </c>
      <c r="L1325" t="s">
        <v>26</v>
      </c>
      <c r="M1325" t="s">
        <v>37</v>
      </c>
      <c r="N1325">
        <v>171</v>
      </c>
      <c r="O1325">
        <v>84</v>
      </c>
      <c r="P1325">
        <v>36482648986</v>
      </c>
      <c r="Q1325" t="s">
        <v>68</v>
      </c>
      <c r="R1325" t="s">
        <v>41</v>
      </c>
    </row>
    <row r="1326" spans="1:18" hidden="1" x14ac:dyDescent="0.25">
      <c r="A1326">
        <v>1325</v>
      </c>
      <c r="B1326" t="s">
        <v>60</v>
      </c>
      <c r="C1326" t="s">
        <v>448</v>
      </c>
      <c r="D1326">
        <v>85</v>
      </c>
      <c r="E1326" t="str">
        <f t="shared" si="39"/>
        <v>Senior Adult</v>
      </c>
      <c r="F1326" t="s">
        <v>17</v>
      </c>
      <c r="G1326" s="1">
        <v>45079</v>
      </c>
      <c r="H1326" s="1">
        <v>45132</v>
      </c>
      <c r="I1326" s="2">
        <f>_xlfn.DAYS(G1326,H1326)</f>
        <v>-53</v>
      </c>
      <c r="J1326" t="s">
        <v>25</v>
      </c>
      <c r="K1326">
        <v>257719</v>
      </c>
      <c r="L1326" t="s">
        <v>19</v>
      </c>
      <c r="M1326" t="s">
        <v>82</v>
      </c>
      <c r="N1326">
        <v>170</v>
      </c>
      <c r="O1326">
        <v>112</v>
      </c>
      <c r="P1326">
        <v>34469918622</v>
      </c>
      <c r="Q1326" t="s">
        <v>34</v>
      </c>
      <c r="R1326" t="s">
        <v>38</v>
      </c>
    </row>
    <row r="1327" spans="1:18" hidden="1" x14ac:dyDescent="0.25">
      <c r="A1327">
        <v>1326</v>
      </c>
      <c r="B1327" t="s">
        <v>86</v>
      </c>
      <c r="C1327" t="s">
        <v>551</v>
      </c>
      <c r="D1327">
        <v>54</v>
      </c>
      <c r="E1327" t="str">
        <f t="shared" si="39"/>
        <v>Senior Adult</v>
      </c>
      <c r="F1327" t="s">
        <v>17</v>
      </c>
      <c r="G1327" s="1">
        <v>44933</v>
      </c>
      <c r="H1327" s="1">
        <v>45158</v>
      </c>
      <c r="I1327" s="2">
        <f>_xlfn.DAYS(H1327,G1327)</f>
        <v>225</v>
      </c>
      <c r="J1327" t="s">
        <v>18</v>
      </c>
      <c r="K1327">
        <v>226761</v>
      </c>
      <c r="L1327" t="s">
        <v>19</v>
      </c>
      <c r="M1327" t="s">
        <v>62</v>
      </c>
      <c r="N1327">
        <v>153</v>
      </c>
      <c r="O1327">
        <v>57</v>
      </c>
      <c r="P1327">
        <v>33771018932</v>
      </c>
      <c r="Q1327" t="s">
        <v>21</v>
      </c>
      <c r="R1327" t="s">
        <v>22</v>
      </c>
    </row>
    <row r="1328" spans="1:18" x14ac:dyDescent="0.25">
      <c r="A1328">
        <v>1327</v>
      </c>
      <c r="B1328" t="s">
        <v>53</v>
      </c>
      <c r="C1328" t="s">
        <v>54</v>
      </c>
      <c r="D1328">
        <v>47</v>
      </c>
      <c r="E1328" t="str">
        <f t="shared" si="39"/>
        <v>Senior Adult</v>
      </c>
      <c r="F1328" t="s">
        <v>31</v>
      </c>
      <c r="G1328" s="1">
        <v>44989</v>
      </c>
      <c r="H1328" s="1">
        <v>45052</v>
      </c>
      <c r="I1328" s="6">
        <f>_xlfn.DAYS(H1328,G1328)</f>
        <v>63</v>
      </c>
      <c r="J1328" t="s">
        <v>18</v>
      </c>
      <c r="K1328">
        <v>445503</v>
      </c>
      <c r="L1328" t="s">
        <v>26</v>
      </c>
      <c r="M1328" t="s">
        <v>37</v>
      </c>
      <c r="N1328">
        <v>176</v>
      </c>
      <c r="O1328">
        <v>52</v>
      </c>
      <c r="P1328">
        <v>37810416298</v>
      </c>
      <c r="Q1328" t="s">
        <v>68</v>
      </c>
      <c r="R1328" t="s">
        <v>41</v>
      </c>
    </row>
    <row r="1329" spans="1:18" hidden="1" x14ac:dyDescent="0.25">
      <c r="A1329">
        <v>1328</v>
      </c>
      <c r="B1329" t="s">
        <v>64</v>
      </c>
      <c r="C1329" t="s">
        <v>607</v>
      </c>
      <c r="D1329">
        <v>81</v>
      </c>
      <c r="E1329" t="str">
        <f t="shared" si="39"/>
        <v>Senior Adult</v>
      </c>
      <c r="F1329" t="s">
        <v>31</v>
      </c>
      <c r="G1329" s="1">
        <v>44927</v>
      </c>
      <c r="H1329" s="1">
        <v>45120</v>
      </c>
      <c r="I1329" s="2">
        <f>_xlfn.DAYS(G1329,H1329)</f>
        <v>-193</v>
      </c>
      <c r="J1329" t="s">
        <v>47</v>
      </c>
      <c r="K1329">
        <v>299504</v>
      </c>
      <c r="L1329" t="s">
        <v>26</v>
      </c>
      <c r="M1329" t="s">
        <v>20</v>
      </c>
      <c r="N1329">
        <v>187</v>
      </c>
      <c r="O1329">
        <v>60</v>
      </c>
      <c r="P1329">
        <v>31927549333</v>
      </c>
      <c r="Q1329" t="s">
        <v>34</v>
      </c>
      <c r="R1329" t="s">
        <v>28</v>
      </c>
    </row>
    <row r="1330" spans="1:18" x14ac:dyDescent="0.25">
      <c r="A1330">
        <v>1329</v>
      </c>
      <c r="B1330" t="s">
        <v>53</v>
      </c>
      <c r="C1330" t="s">
        <v>185</v>
      </c>
      <c r="D1330">
        <v>51</v>
      </c>
      <c r="E1330" t="str">
        <f t="shared" si="39"/>
        <v>Senior Adult</v>
      </c>
      <c r="F1330" t="s">
        <v>31</v>
      </c>
      <c r="G1330" s="1">
        <v>45182</v>
      </c>
      <c r="H1330" s="1">
        <v>45244</v>
      </c>
      <c r="I1330" s="6">
        <f>_xlfn.DAYS(H1330,G1330)</f>
        <v>62</v>
      </c>
      <c r="J1330" t="s">
        <v>18</v>
      </c>
      <c r="K1330">
        <v>88366</v>
      </c>
      <c r="L1330" t="s">
        <v>19</v>
      </c>
      <c r="M1330" t="s">
        <v>59</v>
      </c>
      <c r="N1330">
        <v>160</v>
      </c>
      <c r="O1330">
        <v>90</v>
      </c>
      <c r="P1330">
        <v>37755863849</v>
      </c>
      <c r="Q1330" t="s">
        <v>68</v>
      </c>
      <c r="R1330" t="s">
        <v>41</v>
      </c>
    </row>
    <row r="1331" spans="1:18" hidden="1" x14ac:dyDescent="0.25">
      <c r="A1331">
        <v>1330</v>
      </c>
      <c r="B1331" t="s">
        <v>15</v>
      </c>
      <c r="C1331" t="s">
        <v>608</v>
      </c>
      <c r="D1331">
        <v>78</v>
      </c>
      <c r="E1331" t="str">
        <f t="shared" si="39"/>
        <v>Senior Adult</v>
      </c>
      <c r="F1331" t="s">
        <v>17</v>
      </c>
      <c r="G1331" s="1">
        <v>45036</v>
      </c>
      <c r="H1331" s="1">
        <v>45072</v>
      </c>
      <c r="I1331" s="2">
        <f>_xlfn.DAYS(G1331,H1331)</f>
        <v>-36</v>
      </c>
      <c r="J1331" t="s">
        <v>25</v>
      </c>
      <c r="K1331">
        <v>147975</v>
      </c>
      <c r="L1331" t="s">
        <v>26</v>
      </c>
      <c r="M1331" t="s">
        <v>62</v>
      </c>
      <c r="N1331">
        <v>184</v>
      </c>
      <c r="O1331">
        <v>60</v>
      </c>
      <c r="P1331">
        <v>32049177306</v>
      </c>
      <c r="Q1331" t="s">
        <v>34</v>
      </c>
      <c r="R1331" t="s">
        <v>38</v>
      </c>
    </row>
    <row r="1332" spans="1:18" hidden="1" x14ac:dyDescent="0.25">
      <c r="A1332">
        <v>1331</v>
      </c>
      <c r="B1332" t="s">
        <v>29</v>
      </c>
      <c r="C1332" t="s">
        <v>543</v>
      </c>
      <c r="D1332">
        <v>48</v>
      </c>
      <c r="E1332" t="str">
        <f t="shared" si="39"/>
        <v>Senior Adult</v>
      </c>
      <c r="F1332" t="s">
        <v>31</v>
      </c>
      <c r="G1332" s="1">
        <v>45035</v>
      </c>
      <c r="H1332" s="1">
        <v>45148</v>
      </c>
      <c r="I1332" s="2">
        <f>_xlfn.DAYS(H1332,G1332)</f>
        <v>113</v>
      </c>
      <c r="J1332" t="s">
        <v>44</v>
      </c>
      <c r="K1332">
        <v>367516</v>
      </c>
      <c r="L1332" t="s">
        <v>26</v>
      </c>
      <c r="M1332" t="s">
        <v>37</v>
      </c>
      <c r="N1332">
        <v>167</v>
      </c>
      <c r="O1332">
        <v>72</v>
      </c>
      <c r="P1332">
        <v>34159716640</v>
      </c>
      <c r="Q1332" t="s">
        <v>21</v>
      </c>
      <c r="R1332" t="s">
        <v>22</v>
      </c>
    </row>
    <row r="1333" spans="1:18" hidden="1" x14ac:dyDescent="0.25">
      <c r="A1333">
        <v>1332</v>
      </c>
      <c r="B1333" t="s">
        <v>86</v>
      </c>
      <c r="C1333" t="s">
        <v>461</v>
      </c>
      <c r="D1333">
        <v>18</v>
      </c>
      <c r="E1333" t="str">
        <f t="shared" si="39"/>
        <v>Teenager</v>
      </c>
      <c r="F1333" t="s">
        <v>31</v>
      </c>
      <c r="G1333" s="1">
        <v>45122</v>
      </c>
      <c r="H1333" s="1">
        <v>45208</v>
      </c>
      <c r="I1333" s="2">
        <f>_xlfn.DAYS(G1333,H1333)</f>
        <v>-86</v>
      </c>
      <c r="J1333" t="s">
        <v>36</v>
      </c>
      <c r="K1333">
        <v>99718</v>
      </c>
      <c r="L1333" t="s">
        <v>26</v>
      </c>
      <c r="M1333" t="s">
        <v>59</v>
      </c>
      <c r="N1333">
        <v>159</v>
      </c>
      <c r="O1333">
        <v>82</v>
      </c>
      <c r="P1333">
        <v>39528226511</v>
      </c>
      <c r="Q1333" t="s">
        <v>68</v>
      </c>
      <c r="R1333" t="s">
        <v>28</v>
      </c>
    </row>
    <row r="1334" spans="1:18" x14ac:dyDescent="0.25">
      <c r="A1334">
        <v>1333</v>
      </c>
      <c r="B1334" t="s">
        <v>88</v>
      </c>
      <c r="C1334" t="s">
        <v>374</v>
      </c>
      <c r="D1334">
        <v>1</v>
      </c>
      <c r="E1334" t="str">
        <f t="shared" si="39"/>
        <v>Child</v>
      </c>
      <c r="F1334" t="s">
        <v>17</v>
      </c>
      <c r="G1334" s="1">
        <v>45043</v>
      </c>
      <c r="H1334" s="1">
        <v>45185</v>
      </c>
      <c r="I1334" s="6">
        <f>_xlfn.DAYS(H1334,G1334)</f>
        <v>142</v>
      </c>
      <c r="J1334" t="s">
        <v>44</v>
      </c>
      <c r="K1334">
        <v>306573</v>
      </c>
      <c r="L1334" t="s">
        <v>19</v>
      </c>
      <c r="M1334" t="s">
        <v>62</v>
      </c>
      <c r="N1334">
        <v>190</v>
      </c>
      <c r="O1334">
        <v>89</v>
      </c>
      <c r="P1334">
        <v>38367494098</v>
      </c>
      <c r="Q1334" t="s">
        <v>68</v>
      </c>
      <c r="R1334" t="s">
        <v>41</v>
      </c>
    </row>
    <row r="1335" spans="1:18" hidden="1" x14ac:dyDescent="0.25">
      <c r="A1335">
        <v>1334</v>
      </c>
      <c r="B1335" t="s">
        <v>69</v>
      </c>
      <c r="C1335" t="s">
        <v>532</v>
      </c>
      <c r="D1335">
        <v>88</v>
      </c>
      <c r="E1335" t="str">
        <f t="shared" si="39"/>
        <v>Senior Adult</v>
      </c>
      <c r="F1335" t="s">
        <v>17</v>
      </c>
      <c r="G1335" s="1">
        <v>44950</v>
      </c>
      <c r="H1335" s="1">
        <v>45006</v>
      </c>
      <c r="I1335" s="2">
        <f>_xlfn.DAYS(H1335,G1335)</f>
        <v>56</v>
      </c>
      <c r="J1335" t="s">
        <v>47</v>
      </c>
      <c r="K1335">
        <v>100451</v>
      </c>
      <c r="L1335" t="s">
        <v>19</v>
      </c>
      <c r="M1335" t="s">
        <v>59</v>
      </c>
      <c r="N1335">
        <v>184</v>
      </c>
      <c r="O1335">
        <v>91</v>
      </c>
      <c r="P1335">
        <v>31161345592</v>
      </c>
      <c r="Q1335" t="s">
        <v>68</v>
      </c>
      <c r="R1335" t="s">
        <v>28</v>
      </c>
    </row>
    <row r="1336" spans="1:18" hidden="1" x14ac:dyDescent="0.25">
      <c r="A1336">
        <v>1335</v>
      </c>
      <c r="B1336" t="s">
        <v>71</v>
      </c>
      <c r="C1336" t="s">
        <v>320</v>
      </c>
      <c r="D1336">
        <v>17</v>
      </c>
      <c r="E1336" t="str">
        <f t="shared" si="39"/>
        <v>Teenager</v>
      </c>
      <c r="F1336" t="s">
        <v>17</v>
      </c>
      <c r="G1336" s="1">
        <v>44942</v>
      </c>
      <c r="H1336" s="1">
        <v>45007</v>
      </c>
      <c r="I1336" s="2">
        <f>_xlfn.DAYS(G1336,H1336)</f>
        <v>-65</v>
      </c>
      <c r="J1336" t="s">
        <v>44</v>
      </c>
      <c r="K1336">
        <v>199363</v>
      </c>
      <c r="L1336" t="s">
        <v>19</v>
      </c>
      <c r="M1336" t="s">
        <v>40</v>
      </c>
      <c r="N1336">
        <v>196</v>
      </c>
      <c r="O1336">
        <v>111</v>
      </c>
      <c r="P1336">
        <v>37682203297</v>
      </c>
      <c r="Q1336" t="s">
        <v>34</v>
      </c>
      <c r="R1336" t="s">
        <v>28</v>
      </c>
    </row>
    <row r="1337" spans="1:18" hidden="1" x14ac:dyDescent="0.25">
      <c r="A1337">
        <v>1336</v>
      </c>
      <c r="B1337" t="s">
        <v>29</v>
      </c>
      <c r="C1337" t="s">
        <v>590</v>
      </c>
      <c r="D1337">
        <v>55</v>
      </c>
      <c r="E1337" t="str">
        <f t="shared" si="39"/>
        <v>Senior Adult</v>
      </c>
      <c r="F1337" t="s">
        <v>31</v>
      </c>
      <c r="G1337" s="1">
        <v>45108</v>
      </c>
      <c r="H1337" s="1">
        <v>45186</v>
      </c>
      <c r="I1337" s="2">
        <f>_xlfn.DAYS(H1337,G1337)</f>
        <v>78</v>
      </c>
      <c r="J1337" t="s">
        <v>47</v>
      </c>
      <c r="K1337">
        <v>429724</v>
      </c>
      <c r="L1337" t="s">
        <v>19</v>
      </c>
      <c r="M1337" t="s">
        <v>82</v>
      </c>
      <c r="N1337">
        <v>198</v>
      </c>
      <c r="O1337">
        <v>77</v>
      </c>
      <c r="P1337">
        <v>39118251753</v>
      </c>
      <c r="Q1337" t="s">
        <v>21</v>
      </c>
      <c r="R1337" t="s">
        <v>22</v>
      </c>
    </row>
    <row r="1338" spans="1:18" hidden="1" x14ac:dyDescent="0.25">
      <c r="A1338">
        <v>1337</v>
      </c>
      <c r="B1338" t="s">
        <v>78</v>
      </c>
      <c r="C1338" t="s">
        <v>73</v>
      </c>
      <c r="D1338">
        <v>32</v>
      </c>
      <c r="E1338" t="str">
        <f t="shared" si="39"/>
        <v>Middle-Aged Adults</v>
      </c>
      <c r="F1338" t="s">
        <v>31</v>
      </c>
      <c r="G1338" s="1">
        <v>44932</v>
      </c>
      <c r="H1338" s="1">
        <v>45248</v>
      </c>
      <c r="I1338" s="2">
        <f>_xlfn.DAYS(G1338,H1338)</f>
        <v>-316</v>
      </c>
      <c r="J1338" t="s">
        <v>47</v>
      </c>
      <c r="K1338">
        <v>200098</v>
      </c>
      <c r="L1338" t="s">
        <v>26</v>
      </c>
      <c r="M1338" t="s">
        <v>40</v>
      </c>
      <c r="N1338">
        <v>176</v>
      </c>
      <c r="O1338">
        <v>76</v>
      </c>
      <c r="P1338">
        <v>32073130808</v>
      </c>
      <c r="Q1338" t="s">
        <v>21</v>
      </c>
      <c r="R1338" t="s">
        <v>22</v>
      </c>
    </row>
    <row r="1339" spans="1:18" hidden="1" x14ac:dyDescent="0.25">
      <c r="A1339">
        <v>1338</v>
      </c>
      <c r="B1339" t="s">
        <v>50</v>
      </c>
      <c r="C1339" t="s">
        <v>491</v>
      </c>
      <c r="D1339">
        <v>19</v>
      </c>
      <c r="E1339" t="str">
        <f t="shared" si="39"/>
        <v>Young Adult</v>
      </c>
      <c r="F1339" t="s">
        <v>31</v>
      </c>
      <c r="G1339" s="1">
        <v>44932</v>
      </c>
      <c r="H1339" s="1">
        <v>45011</v>
      </c>
      <c r="I1339" s="2">
        <f>_xlfn.DAYS(G1339,H1339)</f>
        <v>-79</v>
      </c>
      <c r="J1339" t="s">
        <v>32</v>
      </c>
      <c r="K1339">
        <v>366298</v>
      </c>
      <c r="L1339" t="s">
        <v>19</v>
      </c>
      <c r="M1339" t="s">
        <v>45</v>
      </c>
      <c r="N1339">
        <v>187</v>
      </c>
      <c r="O1339">
        <v>102</v>
      </c>
      <c r="P1339">
        <v>31628126217</v>
      </c>
      <c r="Q1339" t="s">
        <v>34</v>
      </c>
      <c r="R1339" t="s">
        <v>38</v>
      </c>
    </row>
    <row r="1340" spans="1:18" x14ac:dyDescent="0.25">
      <c r="A1340">
        <v>1339</v>
      </c>
      <c r="B1340" t="s">
        <v>29</v>
      </c>
      <c r="C1340" t="s">
        <v>582</v>
      </c>
      <c r="D1340">
        <v>100</v>
      </c>
      <c r="E1340" t="str">
        <f t="shared" si="39"/>
        <v>Senior Adult</v>
      </c>
      <c r="F1340" t="s">
        <v>31</v>
      </c>
      <c r="G1340" s="1">
        <v>45027</v>
      </c>
      <c r="H1340" s="1">
        <v>45268</v>
      </c>
      <c r="I1340" s="6">
        <f>_xlfn.DAYS(H1340,G1340)</f>
        <v>241</v>
      </c>
      <c r="J1340" t="s">
        <v>18</v>
      </c>
      <c r="K1340">
        <v>73839</v>
      </c>
      <c r="L1340" t="s">
        <v>26</v>
      </c>
      <c r="M1340" t="s">
        <v>40</v>
      </c>
      <c r="N1340">
        <v>198</v>
      </c>
      <c r="O1340">
        <v>53</v>
      </c>
      <c r="P1340">
        <v>36082946204</v>
      </c>
      <c r="Q1340" t="s">
        <v>68</v>
      </c>
      <c r="R1340" t="s">
        <v>41</v>
      </c>
    </row>
    <row r="1341" spans="1:18" x14ac:dyDescent="0.25">
      <c r="A1341">
        <v>1340</v>
      </c>
      <c r="B1341" t="s">
        <v>78</v>
      </c>
      <c r="C1341" t="s">
        <v>198</v>
      </c>
      <c r="D1341">
        <v>32</v>
      </c>
      <c r="E1341" t="str">
        <f t="shared" si="39"/>
        <v>Middle-Aged Adults</v>
      </c>
      <c r="F1341" t="s">
        <v>31</v>
      </c>
      <c r="G1341" s="1">
        <v>44982</v>
      </c>
      <c r="H1341" s="1">
        <v>45226</v>
      </c>
      <c r="I1341" s="6">
        <f>_xlfn.DAYS(H1341,G1341)</f>
        <v>244</v>
      </c>
      <c r="J1341" t="s">
        <v>25</v>
      </c>
      <c r="K1341">
        <v>339510</v>
      </c>
      <c r="L1341" t="s">
        <v>19</v>
      </c>
      <c r="M1341" t="s">
        <v>37</v>
      </c>
      <c r="N1341">
        <v>199</v>
      </c>
      <c r="O1341">
        <v>94</v>
      </c>
      <c r="P1341">
        <v>37461878166</v>
      </c>
      <c r="Q1341" t="s">
        <v>68</v>
      </c>
      <c r="R1341" t="s">
        <v>41</v>
      </c>
    </row>
    <row r="1342" spans="1:18" hidden="1" x14ac:dyDescent="0.25">
      <c r="A1342">
        <v>1341</v>
      </c>
      <c r="B1342" t="s">
        <v>53</v>
      </c>
      <c r="C1342" t="s">
        <v>323</v>
      </c>
      <c r="D1342">
        <v>39</v>
      </c>
      <c r="E1342" t="str">
        <f t="shared" si="39"/>
        <v>Middle-Aged Adults</v>
      </c>
      <c r="F1342" t="s">
        <v>17</v>
      </c>
      <c r="G1342" s="1">
        <v>45058</v>
      </c>
      <c r="H1342" s="1">
        <v>45244</v>
      </c>
      <c r="I1342" s="2">
        <f>_xlfn.DAYS(G1342,H1342)</f>
        <v>-186</v>
      </c>
      <c r="J1342" t="s">
        <v>44</v>
      </c>
      <c r="K1342">
        <v>62096</v>
      </c>
      <c r="L1342" t="s">
        <v>19</v>
      </c>
      <c r="M1342" t="s">
        <v>82</v>
      </c>
      <c r="N1342">
        <v>148</v>
      </c>
      <c r="O1342">
        <v>55</v>
      </c>
      <c r="P1342">
        <v>33526098715</v>
      </c>
      <c r="Q1342" t="s">
        <v>27</v>
      </c>
      <c r="R1342" t="s">
        <v>28</v>
      </c>
    </row>
    <row r="1343" spans="1:18" hidden="1" x14ac:dyDescent="0.25">
      <c r="A1343">
        <v>1342</v>
      </c>
      <c r="B1343" t="s">
        <v>64</v>
      </c>
      <c r="C1343" t="s">
        <v>475</v>
      </c>
      <c r="D1343">
        <v>67</v>
      </c>
      <c r="E1343" t="str">
        <f t="shared" si="39"/>
        <v>Senior Adult</v>
      </c>
      <c r="F1343" t="s">
        <v>17</v>
      </c>
      <c r="G1343" s="1">
        <v>45001</v>
      </c>
      <c r="H1343" s="1">
        <v>45273</v>
      </c>
      <c r="I1343" s="2">
        <f>_xlfn.DAYS(H1343,G1343)</f>
        <v>272</v>
      </c>
      <c r="J1343" t="s">
        <v>36</v>
      </c>
      <c r="K1343">
        <v>148158</v>
      </c>
      <c r="L1343" t="s">
        <v>19</v>
      </c>
      <c r="M1343" t="s">
        <v>20</v>
      </c>
      <c r="N1343">
        <v>157</v>
      </c>
      <c r="O1343">
        <v>112</v>
      </c>
      <c r="P1343">
        <v>33432688972</v>
      </c>
      <c r="Q1343" t="s">
        <v>48</v>
      </c>
      <c r="R1343" t="s">
        <v>28</v>
      </c>
    </row>
    <row r="1344" spans="1:18" hidden="1" x14ac:dyDescent="0.25">
      <c r="A1344">
        <v>1343</v>
      </c>
      <c r="B1344" t="s">
        <v>88</v>
      </c>
      <c r="C1344" t="s">
        <v>72</v>
      </c>
      <c r="D1344">
        <v>95</v>
      </c>
      <c r="E1344" t="str">
        <f t="shared" si="39"/>
        <v>Senior Adult</v>
      </c>
      <c r="F1344" t="s">
        <v>17</v>
      </c>
      <c r="G1344" s="1">
        <v>45044</v>
      </c>
      <c r="H1344" s="1">
        <v>45147</v>
      </c>
      <c r="I1344" s="2">
        <f>_xlfn.DAYS(H1344,G1344)</f>
        <v>103</v>
      </c>
      <c r="J1344" t="s">
        <v>44</v>
      </c>
      <c r="K1344">
        <v>185200</v>
      </c>
      <c r="L1344" t="s">
        <v>26</v>
      </c>
      <c r="M1344" t="s">
        <v>59</v>
      </c>
      <c r="N1344">
        <v>174</v>
      </c>
      <c r="O1344">
        <v>51</v>
      </c>
      <c r="P1344">
        <v>32825440899</v>
      </c>
      <c r="Q1344" t="s">
        <v>34</v>
      </c>
      <c r="R1344" t="s">
        <v>28</v>
      </c>
    </row>
    <row r="1345" spans="1:18" hidden="1" x14ac:dyDescent="0.25">
      <c r="A1345">
        <v>1344</v>
      </c>
      <c r="B1345" t="s">
        <v>64</v>
      </c>
      <c r="C1345" t="s">
        <v>596</v>
      </c>
      <c r="D1345">
        <v>15</v>
      </c>
      <c r="E1345" t="str">
        <f t="shared" si="39"/>
        <v>Teenager</v>
      </c>
      <c r="F1345" t="s">
        <v>31</v>
      </c>
      <c r="G1345" s="1">
        <v>44978</v>
      </c>
      <c r="H1345" s="1">
        <v>44983</v>
      </c>
      <c r="I1345" s="2">
        <f>_xlfn.DAYS(H1345,G1345)</f>
        <v>5</v>
      </c>
      <c r="J1345" t="s">
        <v>32</v>
      </c>
      <c r="K1345">
        <v>338469</v>
      </c>
      <c r="L1345" t="s">
        <v>26</v>
      </c>
      <c r="M1345" t="s">
        <v>62</v>
      </c>
      <c r="N1345">
        <v>175</v>
      </c>
      <c r="O1345">
        <v>50</v>
      </c>
      <c r="P1345">
        <v>36005453246</v>
      </c>
      <c r="Q1345" t="s">
        <v>21</v>
      </c>
      <c r="R1345" t="s">
        <v>22</v>
      </c>
    </row>
    <row r="1346" spans="1:18" hidden="1" x14ac:dyDescent="0.25">
      <c r="A1346">
        <v>1345</v>
      </c>
      <c r="B1346" t="s">
        <v>42</v>
      </c>
      <c r="C1346" t="s">
        <v>609</v>
      </c>
      <c r="D1346">
        <v>45</v>
      </c>
      <c r="E1346" t="str">
        <f t="shared" ref="E1346:E1409" si="40">IF(D1346&lt;=12,"Child",IF(D1346&lt;=18,"Teenager",IF(D1346&lt;=30,"Young Adult",IF(D1346&lt;=45,"Middle-Aged Adults",IF(D1346&gt;45,"Senior Adult")))))</f>
        <v>Middle-Aged Adults</v>
      </c>
      <c r="F1346" t="s">
        <v>17</v>
      </c>
      <c r="G1346" s="1">
        <v>45043</v>
      </c>
      <c r="H1346" s="1">
        <v>45072</v>
      </c>
      <c r="I1346" s="2">
        <f>_xlfn.DAYS(H1346,G1346)</f>
        <v>29</v>
      </c>
      <c r="J1346" t="s">
        <v>36</v>
      </c>
      <c r="K1346">
        <v>474584</v>
      </c>
      <c r="L1346" t="s">
        <v>19</v>
      </c>
      <c r="M1346" t="s">
        <v>20</v>
      </c>
      <c r="N1346">
        <v>152</v>
      </c>
      <c r="O1346">
        <v>93</v>
      </c>
      <c r="P1346">
        <v>36721290011</v>
      </c>
      <c r="Q1346" t="s">
        <v>34</v>
      </c>
      <c r="R1346" t="s">
        <v>38</v>
      </c>
    </row>
    <row r="1347" spans="1:18" hidden="1" x14ac:dyDescent="0.25">
      <c r="A1347">
        <v>1346</v>
      </c>
      <c r="B1347" t="s">
        <v>53</v>
      </c>
      <c r="C1347" t="s">
        <v>175</v>
      </c>
      <c r="D1347">
        <v>20</v>
      </c>
      <c r="E1347" t="str">
        <f t="shared" si="40"/>
        <v>Young Adult</v>
      </c>
      <c r="F1347" t="s">
        <v>31</v>
      </c>
      <c r="G1347" s="1">
        <v>45073</v>
      </c>
      <c r="H1347" s="1">
        <v>45087</v>
      </c>
      <c r="I1347" s="2">
        <f>_xlfn.DAYS(G1347,H1347)</f>
        <v>-14</v>
      </c>
      <c r="J1347" t="s">
        <v>25</v>
      </c>
      <c r="K1347">
        <v>305844</v>
      </c>
      <c r="L1347" t="s">
        <v>26</v>
      </c>
      <c r="M1347" t="s">
        <v>82</v>
      </c>
      <c r="N1347">
        <v>159</v>
      </c>
      <c r="O1347">
        <v>89</v>
      </c>
      <c r="P1347">
        <v>39261324928</v>
      </c>
      <c r="Q1347" t="s">
        <v>21</v>
      </c>
      <c r="R1347" t="s">
        <v>22</v>
      </c>
    </row>
    <row r="1348" spans="1:18" hidden="1" x14ac:dyDescent="0.25">
      <c r="A1348">
        <v>1347</v>
      </c>
      <c r="B1348" t="s">
        <v>53</v>
      </c>
      <c r="C1348" t="s">
        <v>305</v>
      </c>
      <c r="D1348">
        <v>23</v>
      </c>
      <c r="E1348" t="str">
        <f t="shared" si="40"/>
        <v>Young Adult</v>
      </c>
      <c r="F1348" t="s">
        <v>31</v>
      </c>
      <c r="G1348" s="1">
        <v>44992</v>
      </c>
      <c r="H1348" s="1">
        <v>45261</v>
      </c>
      <c r="I1348" s="2">
        <f>_xlfn.DAYS(H1348,G1348)</f>
        <v>269</v>
      </c>
      <c r="J1348" t="s">
        <v>25</v>
      </c>
      <c r="K1348">
        <v>34531</v>
      </c>
      <c r="L1348" t="s">
        <v>19</v>
      </c>
      <c r="M1348" t="s">
        <v>59</v>
      </c>
      <c r="N1348">
        <v>159</v>
      </c>
      <c r="O1348">
        <v>56</v>
      </c>
      <c r="P1348">
        <v>35025708235</v>
      </c>
      <c r="Q1348" t="s">
        <v>34</v>
      </c>
      <c r="R1348" t="s">
        <v>38</v>
      </c>
    </row>
    <row r="1349" spans="1:18" x14ac:dyDescent="0.25">
      <c r="A1349">
        <v>1348</v>
      </c>
      <c r="B1349" t="s">
        <v>23</v>
      </c>
      <c r="C1349" t="s">
        <v>582</v>
      </c>
      <c r="D1349">
        <v>86</v>
      </c>
      <c r="E1349" t="str">
        <f t="shared" si="40"/>
        <v>Senior Adult</v>
      </c>
      <c r="F1349" t="s">
        <v>17</v>
      </c>
      <c r="G1349" s="1">
        <v>44949</v>
      </c>
      <c r="H1349" s="1">
        <v>45159</v>
      </c>
      <c r="I1349" s="6">
        <f>_xlfn.DAYS(H1349,G1349)</f>
        <v>210</v>
      </c>
      <c r="J1349" t="s">
        <v>32</v>
      </c>
      <c r="K1349">
        <v>369134</v>
      </c>
      <c r="L1349" t="s">
        <v>26</v>
      </c>
      <c r="M1349" t="s">
        <v>62</v>
      </c>
      <c r="N1349">
        <v>199</v>
      </c>
      <c r="O1349">
        <v>53</v>
      </c>
      <c r="P1349">
        <v>34615200047</v>
      </c>
      <c r="Q1349" t="s">
        <v>68</v>
      </c>
      <c r="R1349" t="s">
        <v>41</v>
      </c>
    </row>
    <row r="1350" spans="1:18" hidden="1" x14ac:dyDescent="0.25">
      <c r="A1350">
        <v>1349</v>
      </c>
      <c r="B1350" t="s">
        <v>15</v>
      </c>
      <c r="C1350" t="s">
        <v>169</v>
      </c>
      <c r="D1350">
        <v>60</v>
      </c>
      <c r="E1350" t="str">
        <f t="shared" si="40"/>
        <v>Senior Adult</v>
      </c>
      <c r="F1350" t="s">
        <v>17</v>
      </c>
      <c r="G1350" s="1">
        <v>44976</v>
      </c>
      <c r="H1350" s="1">
        <v>45139</v>
      </c>
      <c r="I1350" s="2">
        <f>_xlfn.DAYS(G1350,H1350)</f>
        <v>-163</v>
      </c>
      <c r="J1350" t="s">
        <v>25</v>
      </c>
      <c r="K1350">
        <v>121300</v>
      </c>
      <c r="L1350" t="s">
        <v>26</v>
      </c>
      <c r="M1350" t="s">
        <v>37</v>
      </c>
      <c r="N1350">
        <v>189</v>
      </c>
      <c r="O1350">
        <v>76</v>
      </c>
      <c r="P1350">
        <v>36008028830</v>
      </c>
      <c r="Q1350" t="s">
        <v>34</v>
      </c>
      <c r="R1350" t="s">
        <v>38</v>
      </c>
    </row>
    <row r="1351" spans="1:18" hidden="1" x14ac:dyDescent="0.25">
      <c r="A1351">
        <v>1350</v>
      </c>
      <c r="B1351" t="s">
        <v>78</v>
      </c>
      <c r="C1351" t="s">
        <v>74</v>
      </c>
      <c r="D1351">
        <v>50</v>
      </c>
      <c r="E1351" t="str">
        <f t="shared" si="40"/>
        <v>Senior Adult</v>
      </c>
      <c r="F1351" t="s">
        <v>31</v>
      </c>
      <c r="G1351" s="1">
        <v>45092</v>
      </c>
      <c r="H1351" s="1">
        <v>45212</v>
      </c>
      <c r="I1351" s="2">
        <f>_xlfn.DAYS(H1351,G1351)</f>
        <v>120</v>
      </c>
      <c r="J1351" t="s">
        <v>36</v>
      </c>
      <c r="K1351">
        <v>308320</v>
      </c>
      <c r="L1351" t="s">
        <v>19</v>
      </c>
      <c r="M1351" t="s">
        <v>62</v>
      </c>
      <c r="N1351">
        <v>142</v>
      </c>
      <c r="O1351">
        <v>114</v>
      </c>
      <c r="P1351">
        <v>39119886927</v>
      </c>
      <c r="Q1351" t="s">
        <v>21</v>
      </c>
      <c r="R1351" t="s">
        <v>22</v>
      </c>
    </row>
    <row r="1352" spans="1:18" hidden="1" x14ac:dyDescent="0.25">
      <c r="A1352">
        <v>1351</v>
      </c>
      <c r="B1352" t="s">
        <v>88</v>
      </c>
      <c r="C1352" t="s">
        <v>610</v>
      </c>
      <c r="D1352">
        <v>64</v>
      </c>
      <c r="E1352" t="str">
        <f t="shared" si="40"/>
        <v>Senior Adult</v>
      </c>
      <c r="F1352" t="s">
        <v>31</v>
      </c>
      <c r="G1352" s="1">
        <v>45116</v>
      </c>
      <c r="H1352" s="1">
        <v>45134</v>
      </c>
      <c r="I1352" s="2">
        <f>_xlfn.DAYS(G1352,H1352)</f>
        <v>-18</v>
      </c>
      <c r="J1352" t="s">
        <v>25</v>
      </c>
      <c r="K1352">
        <v>389281</v>
      </c>
      <c r="L1352" t="s">
        <v>19</v>
      </c>
      <c r="M1352" t="s">
        <v>45</v>
      </c>
      <c r="N1352">
        <v>148</v>
      </c>
      <c r="O1352">
        <v>100</v>
      </c>
      <c r="P1352">
        <v>34892145096</v>
      </c>
      <c r="Q1352" t="s">
        <v>21</v>
      </c>
      <c r="R1352" t="s">
        <v>22</v>
      </c>
    </row>
    <row r="1353" spans="1:18" hidden="1" x14ac:dyDescent="0.25">
      <c r="A1353">
        <v>1352</v>
      </c>
      <c r="B1353" t="s">
        <v>88</v>
      </c>
      <c r="C1353" t="s">
        <v>281</v>
      </c>
      <c r="D1353">
        <v>85</v>
      </c>
      <c r="E1353" t="str">
        <f t="shared" si="40"/>
        <v>Senior Adult</v>
      </c>
      <c r="F1353" t="s">
        <v>31</v>
      </c>
      <c r="G1353" s="1">
        <v>44937</v>
      </c>
      <c r="H1353" s="1">
        <v>45185</v>
      </c>
      <c r="I1353" s="2">
        <f>_xlfn.DAYS(G1353,H1353)</f>
        <v>-248</v>
      </c>
      <c r="J1353" t="s">
        <v>44</v>
      </c>
      <c r="K1353">
        <v>294124</v>
      </c>
      <c r="L1353" t="s">
        <v>26</v>
      </c>
      <c r="M1353" t="s">
        <v>20</v>
      </c>
      <c r="N1353">
        <v>193</v>
      </c>
      <c r="O1353">
        <v>97</v>
      </c>
      <c r="P1353">
        <v>31679704079</v>
      </c>
      <c r="Q1353" t="s">
        <v>34</v>
      </c>
      <c r="R1353" t="s">
        <v>38</v>
      </c>
    </row>
    <row r="1354" spans="1:18" x14ac:dyDescent="0.25">
      <c r="A1354">
        <v>1353</v>
      </c>
      <c r="B1354" t="s">
        <v>69</v>
      </c>
      <c r="C1354" t="s">
        <v>606</v>
      </c>
      <c r="D1354">
        <v>45</v>
      </c>
      <c r="E1354" t="str">
        <f t="shared" si="40"/>
        <v>Middle-Aged Adults</v>
      </c>
      <c r="F1354" t="s">
        <v>17</v>
      </c>
      <c r="G1354" s="1">
        <v>45047</v>
      </c>
      <c r="H1354" s="1">
        <v>45085</v>
      </c>
      <c r="I1354" s="6">
        <f>_xlfn.DAYS(G1354,H1354)</f>
        <v>-38</v>
      </c>
      <c r="J1354" t="s">
        <v>18</v>
      </c>
      <c r="K1354">
        <v>232592</v>
      </c>
      <c r="L1354" t="s">
        <v>26</v>
      </c>
      <c r="M1354" t="s">
        <v>33</v>
      </c>
      <c r="N1354">
        <v>164</v>
      </c>
      <c r="O1354">
        <v>65</v>
      </c>
      <c r="P1354">
        <v>31660446049</v>
      </c>
      <c r="Q1354" t="s">
        <v>68</v>
      </c>
      <c r="R1354" t="s">
        <v>41</v>
      </c>
    </row>
    <row r="1355" spans="1:18" hidden="1" x14ac:dyDescent="0.25">
      <c r="A1355">
        <v>1354</v>
      </c>
      <c r="B1355" t="s">
        <v>78</v>
      </c>
      <c r="C1355" t="s">
        <v>351</v>
      </c>
      <c r="D1355">
        <v>28</v>
      </c>
      <c r="E1355" t="str">
        <f t="shared" si="40"/>
        <v>Young Adult</v>
      </c>
      <c r="F1355" t="s">
        <v>17</v>
      </c>
      <c r="G1355" s="1">
        <v>44989</v>
      </c>
      <c r="H1355" s="1">
        <v>45011</v>
      </c>
      <c r="I1355" s="2">
        <f>_xlfn.DAYS(H1355,G1355)</f>
        <v>22</v>
      </c>
      <c r="J1355" t="s">
        <v>36</v>
      </c>
      <c r="K1355">
        <v>497831</v>
      </c>
      <c r="L1355" t="s">
        <v>26</v>
      </c>
      <c r="M1355" t="s">
        <v>82</v>
      </c>
      <c r="N1355">
        <v>152</v>
      </c>
      <c r="O1355">
        <v>94</v>
      </c>
      <c r="P1355">
        <v>36125193794</v>
      </c>
      <c r="Q1355" t="s">
        <v>21</v>
      </c>
      <c r="R1355" t="s">
        <v>22</v>
      </c>
    </row>
    <row r="1356" spans="1:18" x14ac:dyDescent="0.25">
      <c r="A1356">
        <v>1355</v>
      </c>
      <c r="B1356" t="s">
        <v>50</v>
      </c>
      <c r="C1356" t="s">
        <v>361</v>
      </c>
      <c r="D1356">
        <v>3</v>
      </c>
      <c r="E1356" t="str">
        <f t="shared" si="40"/>
        <v>Child</v>
      </c>
      <c r="F1356" t="s">
        <v>17</v>
      </c>
      <c r="G1356" s="1">
        <v>45115</v>
      </c>
      <c r="H1356" s="1">
        <v>45125</v>
      </c>
      <c r="I1356" s="6">
        <f>_xlfn.DAYS(H1356,G1356)</f>
        <v>10</v>
      </c>
      <c r="J1356" t="s">
        <v>47</v>
      </c>
      <c r="K1356">
        <v>193849</v>
      </c>
      <c r="L1356" t="s">
        <v>26</v>
      </c>
      <c r="M1356" t="s">
        <v>59</v>
      </c>
      <c r="N1356">
        <v>187</v>
      </c>
      <c r="O1356">
        <v>102</v>
      </c>
      <c r="P1356">
        <v>39639441616</v>
      </c>
      <c r="Q1356" t="s">
        <v>68</v>
      </c>
      <c r="R1356" t="s">
        <v>41</v>
      </c>
    </row>
    <row r="1357" spans="1:18" hidden="1" x14ac:dyDescent="0.25">
      <c r="A1357">
        <v>1356</v>
      </c>
      <c r="B1357" t="s">
        <v>60</v>
      </c>
      <c r="C1357" t="s">
        <v>206</v>
      </c>
      <c r="D1357">
        <v>46</v>
      </c>
      <c r="E1357" t="str">
        <f t="shared" si="40"/>
        <v>Senior Adult</v>
      </c>
      <c r="F1357" t="s">
        <v>31</v>
      </c>
      <c r="G1357" s="1">
        <v>45157</v>
      </c>
      <c r="H1357" s="1">
        <v>45201</v>
      </c>
      <c r="I1357" s="2">
        <f>_xlfn.DAYS(H1357,G1357)</f>
        <v>44</v>
      </c>
      <c r="J1357" t="s">
        <v>47</v>
      </c>
      <c r="K1357">
        <v>269941</v>
      </c>
      <c r="L1357" t="s">
        <v>26</v>
      </c>
      <c r="M1357" t="s">
        <v>59</v>
      </c>
      <c r="N1357">
        <v>186</v>
      </c>
      <c r="O1357">
        <v>99</v>
      </c>
      <c r="P1357">
        <v>32242611053</v>
      </c>
      <c r="Q1357" t="s">
        <v>21</v>
      </c>
      <c r="R1357" t="s">
        <v>22</v>
      </c>
    </row>
    <row r="1358" spans="1:18" hidden="1" x14ac:dyDescent="0.25">
      <c r="A1358">
        <v>1357</v>
      </c>
      <c r="B1358" t="s">
        <v>69</v>
      </c>
      <c r="C1358" t="s">
        <v>611</v>
      </c>
      <c r="D1358">
        <v>3</v>
      </c>
      <c r="E1358" t="str">
        <f t="shared" si="40"/>
        <v>Child</v>
      </c>
      <c r="F1358" t="s">
        <v>17</v>
      </c>
      <c r="G1358" s="1">
        <v>45048</v>
      </c>
      <c r="H1358" s="1">
        <v>45254</v>
      </c>
      <c r="I1358" s="2">
        <f>_xlfn.DAYS(G1358,H1358)</f>
        <v>-206</v>
      </c>
      <c r="J1358" t="s">
        <v>44</v>
      </c>
      <c r="K1358">
        <v>15502</v>
      </c>
      <c r="L1358" t="s">
        <v>19</v>
      </c>
      <c r="M1358" t="s">
        <v>59</v>
      </c>
      <c r="N1358">
        <v>189</v>
      </c>
      <c r="O1358">
        <v>68</v>
      </c>
      <c r="P1358">
        <v>35883618933</v>
      </c>
      <c r="Q1358" t="s">
        <v>21</v>
      </c>
      <c r="R1358" t="s">
        <v>22</v>
      </c>
    </row>
    <row r="1359" spans="1:18" hidden="1" x14ac:dyDescent="0.25">
      <c r="A1359">
        <v>1358</v>
      </c>
      <c r="B1359" t="s">
        <v>86</v>
      </c>
      <c r="C1359" t="s">
        <v>360</v>
      </c>
      <c r="D1359">
        <v>48</v>
      </c>
      <c r="E1359" t="str">
        <f t="shared" si="40"/>
        <v>Senior Adult</v>
      </c>
      <c r="F1359" t="s">
        <v>31</v>
      </c>
      <c r="G1359" s="1">
        <v>45255</v>
      </c>
      <c r="H1359" s="1">
        <v>45265</v>
      </c>
      <c r="I1359" s="2">
        <f>_xlfn.DAYS(H1359,G1359)</f>
        <v>10</v>
      </c>
      <c r="J1359" t="s">
        <v>47</v>
      </c>
      <c r="K1359">
        <v>442266</v>
      </c>
      <c r="L1359" t="s">
        <v>19</v>
      </c>
      <c r="M1359" t="s">
        <v>40</v>
      </c>
      <c r="N1359">
        <v>148</v>
      </c>
      <c r="O1359">
        <v>53</v>
      </c>
      <c r="P1359">
        <v>31585707498</v>
      </c>
      <c r="Q1359" t="s">
        <v>21</v>
      </c>
      <c r="R1359" t="s">
        <v>28</v>
      </c>
    </row>
    <row r="1360" spans="1:18" hidden="1" x14ac:dyDescent="0.25">
      <c r="A1360">
        <v>1359</v>
      </c>
      <c r="B1360" t="s">
        <v>50</v>
      </c>
      <c r="C1360" t="s">
        <v>327</v>
      </c>
      <c r="D1360">
        <v>89</v>
      </c>
      <c r="E1360" t="str">
        <f t="shared" si="40"/>
        <v>Senior Adult</v>
      </c>
      <c r="F1360" t="s">
        <v>17</v>
      </c>
      <c r="G1360" s="1">
        <v>45157</v>
      </c>
      <c r="H1360" s="1">
        <v>45211</v>
      </c>
      <c r="I1360" s="2">
        <f>_xlfn.DAYS(H1360,G1360)</f>
        <v>54</v>
      </c>
      <c r="J1360" t="s">
        <v>32</v>
      </c>
      <c r="K1360">
        <v>324724</v>
      </c>
      <c r="L1360" t="s">
        <v>26</v>
      </c>
      <c r="M1360" t="s">
        <v>20</v>
      </c>
      <c r="N1360">
        <v>185</v>
      </c>
      <c r="O1360">
        <v>60</v>
      </c>
      <c r="P1360">
        <v>35704064418</v>
      </c>
      <c r="Q1360" t="s">
        <v>48</v>
      </c>
      <c r="R1360" t="s">
        <v>28</v>
      </c>
    </row>
    <row r="1361" spans="1:18" hidden="1" x14ac:dyDescent="0.25">
      <c r="A1361">
        <v>1360</v>
      </c>
      <c r="B1361" t="s">
        <v>23</v>
      </c>
      <c r="C1361" t="s">
        <v>563</v>
      </c>
      <c r="D1361">
        <v>39</v>
      </c>
      <c r="E1361" t="str">
        <f t="shared" si="40"/>
        <v>Middle-Aged Adults</v>
      </c>
      <c r="F1361" t="s">
        <v>17</v>
      </c>
      <c r="G1361" s="1">
        <v>45008</v>
      </c>
      <c r="H1361" s="1">
        <v>45285</v>
      </c>
      <c r="I1361" s="2">
        <f>_xlfn.DAYS(G1361,H1361)</f>
        <v>-277</v>
      </c>
      <c r="J1361" t="s">
        <v>44</v>
      </c>
      <c r="K1361">
        <v>402011</v>
      </c>
      <c r="L1361" t="s">
        <v>26</v>
      </c>
      <c r="M1361" t="s">
        <v>45</v>
      </c>
      <c r="N1361">
        <v>181</v>
      </c>
      <c r="O1361">
        <v>97</v>
      </c>
      <c r="P1361">
        <v>39145764231</v>
      </c>
      <c r="Q1361" t="s">
        <v>21</v>
      </c>
      <c r="R1361" t="s">
        <v>22</v>
      </c>
    </row>
    <row r="1362" spans="1:18" hidden="1" x14ac:dyDescent="0.25">
      <c r="A1362">
        <v>1361</v>
      </c>
      <c r="B1362" t="s">
        <v>55</v>
      </c>
      <c r="C1362" t="s">
        <v>333</v>
      </c>
      <c r="D1362">
        <v>23</v>
      </c>
      <c r="E1362" t="str">
        <f t="shared" si="40"/>
        <v>Young Adult</v>
      </c>
      <c r="F1362" t="s">
        <v>31</v>
      </c>
      <c r="G1362" s="1">
        <v>45131</v>
      </c>
      <c r="H1362" s="1">
        <v>45264</v>
      </c>
      <c r="I1362" s="2">
        <f>_xlfn.DAYS(G1362,H1362)</f>
        <v>-133</v>
      </c>
      <c r="J1362" t="s">
        <v>44</v>
      </c>
      <c r="K1362">
        <v>441702</v>
      </c>
      <c r="L1362" t="s">
        <v>26</v>
      </c>
      <c r="M1362" t="s">
        <v>62</v>
      </c>
      <c r="N1362">
        <v>189</v>
      </c>
      <c r="O1362">
        <v>104</v>
      </c>
      <c r="P1362">
        <v>36904441989</v>
      </c>
      <c r="Q1362" t="s">
        <v>34</v>
      </c>
      <c r="R1362" t="s">
        <v>38</v>
      </c>
    </row>
    <row r="1363" spans="1:18" hidden="1" x14ac:dyDescent="0.25">
      <c r="A1363">
        <v>1362</v>
      </c>
      <c r="B1363" t="s">
        <v>69</v>
      </c>
      <c r="C1363" t="s">
        <v>494</v>
      </c>
      <c r="D1363">
        <v>71</v>
      </c>
      <c r="E1363" t="str">
        <f t="shared" si="40"/>
        <v>Senior Adult</v>
      </c>
      <c r="F1363" t="s">
        <v>31</v>
      </c>
      <c r="G1363" s="1">
        <v>44989</v>
      </c>
      <c r="H1363" s="1">
        <v>45225</v>
      </c>
      <c r="I1363" s="2">
        <f>_xlfn.DAYS(G1363,H1363)</f>
        <v>-236</v>
      </c>
      <c r="J1363" t="s">
        <v>47</v>
      </c>
      <c r="K1363">
        <v>146057</v>
      </c>
      <c r="L1363" t="s">
        <v>26</v>
      </c>
      <c r="M1363" t="s">
        <v>59</v>
      </c>
      <c r="N1363">
        <v>145</v>
      </c>
      <c r="O1363">
        <v>86</v>
      </c>
      <c r="P1363">
        <v>35827381652</v>
      </c>
      <c r="Q1363" t="s">
        <v>52</v>
      </c>
      <c r="R1363" t="s">
        <v>28</v>
      </c>
    </row>
    <row r="1364" spans="1:18" hidden="1" x14ac:dyDescent="0.25">
      <c r="A1364">
        <v>1363</v>
      </c>
      <c r="B1364" t="s">
        <v>88</v>
      </c>
      <c r="C1364" t="s">
        <v>444</v>
      </c>
      <c r="D1364">
        <v>22</v>
      </c>
      <c r="E1364" t="str">
        <f t="shared" si="40"/>
        <v>Young Adult</v>
      </c>
      <c r="F1364" t="s">
        <v>31</v>
      </c>
      <c r="G1364" s="1">
        <v>45017</v>
      </c>
      <c r="H1364" s="1">
        <v>45072</v>
      </c>
      <c r="I1364" s="2">
        <f>_xlfn.DAYS(H1364,G1364)</f>
        <v>55</v>
      </c>
      <c r="J1364" t="s">
        <v>47</v>
      </c>
      <c r="K1364">
        <v>69948</v>
      </c>
      <c r="L1364" t="s">
        <v>26</v>
      </c>
      <c r="M1364" t="s">
        <v>45</v>
      </c>
      <c r="N1364">
        <v>173</v>
      </c>
      <c r="O1364">
        <v>71</v>
      </c>
      <c r="P1364">
        <v>39487705089</v>
      </c>
      <c r="Q1364" t="s">
        <v>34</v>
      </c>
      <c r="R1364" t="s">
        <v>38</v>
      </c>
    </row>
    <row r="1365" spans="1:18" hidden="1" x14ac:dyDescent="0.25">
      <c r="A1365">
        <v>1364</v>
      </c>
      <c r="B1365" t="s">
        <v>88</v>
      </c>
      <c r="C1365" t="s">
        <v>453</v>
      </c>
      <c r="D1365">
        <v>46</v>
      </c>
      <c r="E1365" t="str">
        <f t="shared" si="40"/>
        <v>Senior Adult</v>
      </c>
      <c r="F1365" t="s">
        <v>31</v>
      </c>
      <c r="G1365" s="1">
        <v>45057</v>
      </c>
      <c r="H1365" s="1">
        <v>45135</v>
      </c>
      <c r="I1365" s="2">
        <f>_xlfn.DAYS(H1365,G1365)</f>
        <v>78</v>
      </c>
      <c r="J1365" t="s">
        <v>44</v>
      </c>
      <c r="K1365">
        <v>95506</v>
      </c>
      <c r="L1365" t="s">
        <v>26</v>
      </c>
      <c r="M1365" t="s">
        <v>40</v>
      </c>
      <c r="N1365">
        <v>165</v>
      </c>
      <c r="O1365">
        <v>104</v>
      </c>
      <c r="P1365">
        <v>38674377249</v>
      </c>
      <c r="Q1365" t="s">
        <v>21</v>
      </c>
      <c r="R1365" t="s">
        <v>22</v>
      </c>
    </row>
    <row r="1366" spans="1:18" hidden="1" x14ac:dyDescent="0.25">
      <c r="A1366">
        <v>1365</v>
      </c>
      <c r="B1366" t="s">
        <v>29</v>
      </c>
      <c r="C1366" t="s">
        <v>223</v>
      </c>
      <c r="D1366">
        <v>71</v>
      </c>
      <c r="E1366" t="str">
        <f t="shared" si="40"/>
        <v>Senior Adult</v>
      </c>
      <c r="F1366" t="s">
        <v>17</v>
      </c>
      <c r="G1366" s="1">
        <v>45058</v>
      </c>
      <c r="H1366" s="1">
        <v>45255</v>
      </c>
      <c r="I1366" s="2">
        <f>_xlfn.DAYS(G1366,H1366)</f>
        <v>-197</v>
      </c>
      <c r="J1366" t="s">
        <v>36</v>
      </c>
      <c r="K1366">
        <v>72322</v>
      </c>
      <c r="L1366" t="s">
        <v>19</v>
      </c>
      <c r="M1366" t="s">
        <v>59</v>
      </c>
      <c r="N1366">
        <v>200</v>
      </c>
      <c r="O1366">
        <v>105</v>
      </c>
      <c r="P1366">
        <v>37100800181</v>
      </c>
      <c r="Q1366" t="s">
        <v>21</v>
      </c>
      <c r="R1366" t="s">
        <v>22</v>
      </c>
    </row>
    <row r="1367" spans="1:18" hidden="1" x14ac:dyDescent="0.25">
      <c r="A1367">
        <v>1366</v>
      </c>
      <c r="B1367" t="s">
        <v>71</v>
      </c>
      <c r="C1367" t="s">
        <v>612</v>
      </c>
      <c r="D1367">
        <v>13</v>
      </c>
      <c r="E1367" t="str">
        <f t="shared" si="40"/>
        <v>Teenager</v>
      </c>
      <c r="F1367" t="s">
        <v>17</v>
      </c>
      <c r="G1367" s="1">
        <v>45040</v>
      </c>
      <c r="H1367" s="1">
        <v>45222</v>
      </c>
      <c r="I1367" s="2">
        <f>_xlfn.DAYS(H1367,G1367)</f>
        <v>182</v>
      </c>
      <c r="J1367" t="s">
        <v>44</v>
      </c>
      <c r="K1367">
        <v>114486</v>
      </c>
      <c r="L1367" t="s">
        <v>26</v>
      </c>
      <c r="M1367" t="s">
        <v>33</v>
      </c>
      <c r="N1367">
        <v>147</v>
      </c>
      <c r="O1367">
        <v>101</v>
      </c>
      <c r="P1367">
        <v>35629881763</v>
      </c>
      <c r="Q1367" t="s">
        <v>34</v>
      </c>
      <c r="R1367" t="s">
        <v>38</v>
      </c>
    </row>
    <row r="1368" spans="1:18" hidden="1" x14ac:dyDescent="0.25">
      <c r="A1368">
        <v>1367</v>
      </c>
      <c r="B1368" t="s">
        <v>71</v>
      </c>
      <c r="C1368" t="s">
        <v>196</v>
      </c>
      <c r="D1368">
        <v>19</v>
      </c>
      <c r="E1368" t="str">
        <f t="shared" si="40"/>
        <v>Young Adult</v>
      </c>
      <c r="F1368" t="s">
        <v>31</v>
      </c>
      <c r="G1368" s="1">
        <v>44993</v>
      </c>
      <c r="H1368" s="1">
        <v>45131</v>
      </c>
      <c r="I1368" s="2">
        <f>_xlfn.DAYS(G1368,H1368)</f>
        <v>-138</v>
      </c>
      <c r="J1368" t="s">
        <v>18</v>
      </c>
      <c r="K1368">
        <v>349064</v>
      </c>
      <c r="L1368" t="s">
        <v>26</v>
      </c>
      <c r="M1368" t="s">
        <v>40</v>
      </c>
      <c r="N1368">
        <v>145</v>
      </c>
      <c r="O1368">
        <v>113</v>
      </c>
      <c r="P1368">
        <v>39951833640</v>
      </c>
      <c r="Q1368" t="s">
        <v>21</v>
      </c>
      <c r="R1368" t="s">
        <v>22</v>
      </c>
    </row>
    <row r="1369" spans="1:18" hidden="1" x14ac:dyDescent="0.25">
      <c r="A1369">
        <v>1368</v>
      </c>
      <c r="B1369" t="s">
        <v>60</v>
      </c>
      <c r="C1369" t="s">
        <v>569</v>
      </c>
      <c r="D1369">
        <v>67</v>
      </c>
      <c r="E1369" t="str">
        <f t="shared" si="40"/>
        <v>Senior Adult</v>
      </c>
      <c r="F1369" t="s">
        <v>31</v>
      </c>
      <c r="G1369" s="1">
        <v>45146</v>
      </c>
      <c r="H1369" s="1">
        <v>45261</v>
      </c>
      <c r="I1369" s="2">
        <f>_xlfn.DAYS(H1369,G1369)</f>
        <v>115</v>
      </c>
      <c r="J1369" t="s">
        <v>32</v>
      </c>
      <c r="K1369">
        <v>297286</v>
      </c>
      <c r="L1369" t="s">
        <v>26</v>
      </c>
      <c r="M1369" t="s">
        <v>59</v>
      </c>
      <c r="N1369">
        <v>160</v>
      </c>
      <c r="O1369">
        <v>82</v>
      </c>
      <c r="P1369">
        <v>33928469165</v>
      </c>
      <c r="Q1369" t="s">
        <v>21</v>
      </c>
      <c r="R1369" t="s">
        <v>28</v>
      </c>
    </row>
    <row r="1370" spans="1:18" hidden="1" x14ac:dyDescent="0.25">
      <c r="A1370">
        <v>1369</v>
      </c>
      <c r="B1370" t="s">
        <v>29</v>
      </c>
      <c r="C1370" t="s">
        <v>576</v>
      </c>
      <c r="D1370">
        <v>47</v>
      </c>
      <c r="E1370" t="str">
        <f t="shared" si="40"/>
        <v>Senior Adult</v>
      </c>
      <c r="F1370" t="s">
        <v>17</v>
      </c>
      <c r="G1370" s="1">
        <v>44963</v>
      </c>
      <c r="H1370" s="1">
        <v>45058</v>
      </c>
      <c r="I1370" s="2">
        <f>_xlfn.DAYS(G1370,H1370)</f>
        <v>-95</v>
      </c>
      <c r="J1370" t="s">
        <v>36</v>
      </c>
      <c r="K1370">
        <v>171828</v>
      </c>
      <c r="L1370" t="s">
        <v>26</v>
      </c>
      <c r="M1370" t="s">
        <v>40</v>
      </c>
      <c r="N1370">
        <v>182</v>
      </c>
      <c r="O1370">
        <v>107</v>
      </c>
      <c r="P1370">
        <v>33903669319</v>
      </c>
      <c r="Q1370" t="s">
        <v>68</v>
      </c>
      <c r="R1370" t="s">
        <v>28</v>
      </c>
    </row>
    <row r="1371" spans="1:18" hidden="1" x14ac:dyDescent="0.25">
      <c r="A1371">
        <v>1370</v>
      </c>
      <c r="B1371" t="s">
        <v>53</v>
      </c>
      <c r="C1371" t="s">
        <v>600</v>
      </c>
      <c r="D1371">
        <v>65</v>
      </c>
      <c r="E1371" t="str">
        <f t="shared" si="40"/>
        <v>Senior Adult</v>
      </c>
      <c r="F1371" t="s">
        <v>17</v>
      </c>
      <c r="G1371" s="1">
        <v>45005</v>
      </c>
      <c r="H1371" s="1">
        <v>45070</v>
      </c>
      <c r="I1371" s="2">
        <f>_xlfn.DAYS(H1371,G1371)</f>
        <v>65</v>
      </c>
      <c r="J1371" t="s">
        <v>18</v>
      </c>
      <c r="K1371">
        <v>130290</v>
      </c>
      <c r="L1371" t="s">
        <v>26</v>
      </c>
      <c r="M1371" t="s">
        <v>40</v>
      </c>
      <c r="N1371">
        <v>177</v>
      </c>
      <c r="O1371">
        <v>65</v>
      </c>
      <c r="P1371">
        <v>36615035352</v>
      </c>
      <c r="Q1371" t="s">
        <v>21</v>
      </c>
      <c r="R1371" t="s">
        <v>22</v>
      </c>
    </row>
    <row r="1372" spans="1:18" hidden="1" x14ac:dyDescent="0.25">
      <c r="A1372">
        <v>1371</v>
      </c>
      <c r="B1372" t="s">
        <v>15</v>
      </c>
      <c r="C1372" t="s">
        <v>470</v>
      </c>
      <c r="D1372">
        <v>66</v>
      </c>
      <c r="E1372" t="str">
        <f t="shared" si="40"/>
        <v>Senior Adult</v>
      </c>
      <c r="F1372" t="s">
        <v>17</v>
      </c>
      <c r="G1372" s="1">
        <v>45037</v>
      </c>
      <c r="H1372" s="1">
        <v>45258</v>
      </c>
      <c r="I1372" s="2">
        <f>_xlfn.DAYS(H1372,G1372)</f>
        <v>221</v>
      </c>
      <c r="J1372" t="s">
        <v>47</v>
      </c>
      <c r="K1372">
        <v>367029</v>
      </c>
      <c r="L1372" t="s">
        <v>26</v>
      </c>
      <c r="M1372" t="s">
        <v>59</v>
      </c>
      <c r="N1372">
        <v>159</v>
      </c>
      <c r="O1372">
        <v>118</v>
      </c>
      <c r="P1372">
        <v>39378730266</v>
      </c>
      <c r="Q1372" t="s">
        <v>21</v>
      </c>
      <c r="R1372" t="s">
        <v>22</v>
      </c>
    </row>
    <row r="1373" spans="1:18" hidden="1" x14ac:dyDescent="0.25">
      <c r="A1373">
        <v>1372</v>
      </c>
      <c r="B1373" t="s">
        <v>88</v>
      </c>
      <c r="C1373" t="s">
        <v>404</v>
      </c>
      <c r="D1373">
        <v>95</v>
      </c>
      <c r="E1373" t="str">
        <f t="shared" si="40"/>
        <v>Senior Adult</v>
      </c>
      <c r="F1373" t="s">
        <v>17</v>
      </c>
      <c r="G1373" s="1">
        <v>44981</v>
      </c>
      <c r="H1373" s="1">
        <v>45241</v>
      </c>
      <c r="I1373" s="2">
        <f>_xlfn.DAYS(H1373,G1373)</f>
        <v>260</v>
      </c>
      <c r="J1373" t="s">
        <v>18</v>
      </c>
      <c r="K1373">
        <v>78935</v>
      </c>
      <c r="L1373" t="s">
        <v>26</v>
      </c>
      <c r="M1373" t="s">
        <v>40</v>
      </c>
      <c r="N1373">
        <v>154</v>
      </c>
      <c r="O1373">
        <v>46</v>
      </c>
      <c r="P1373">
        <v>39879194870</v>
      </c>
      <c r="Q1373" t="s">
        <v>34</v>
      </c>
      <c r="R1373" t="s">
        <v>38</v>
      </c>
    </row>
    <row r="1374" spans="1:18" hidden="1" x14ac:dyDescent="0.25">
      <c r="A1374">
        <v>1373</v>
      </c>
      <c r="B1374" t="s">
        <v>60</v>
      </c>
      <c r="C1374" t="s">
        <v>509</v>
      </c>
      <c r="D1374">
        <v>81</v>
      </c>
      <c r="E1374" t="str">
        <f t="shared" si="40"/>
        <v>Senior Adult</v>
      </c>
      <c r="F1374" t="s">
        <v>31</v>
      </c>
      <c r="G1374" s="1">
        <v>45001</v>
      </c>
      <c r="H1374" s="1">
        <v>45236</v>
      </c>
      <c r="I1374" s="2">
        <f>_xlfn.DAYS(H1374,G1374)</f>
        <v>235</v>
      </c>
      <c r="J1374" t="s">
        <v>18</v>
      </c>
      <c r="K1374">
        <v>316324</v>
      </c>
      <c r="L1374" t="s">
        <v>26</v>
      </c>
      <c r="M1374" t="s">
        <v>20</v>
      </c>
      <c r="N1374">
        <v>168</v>
      </c>
      <c r="O1374">
        <v>76</v>
      </c>
      <c r="P1374">
        <v>35565368629</v>
      </c>
      <c r="Q1374" t="s">
        <v>21</v>
      </c>
      <c r="R1374" t="s">
        <v>22</v>
      </c>
    </row>
    <row r="1375" spans="1:18" hidden="1" x14ac:dyDescent="0.25">
      <c r="A1375">
        <v>1374</v>
      </c>
      <c r="B1375" t="s">
        <v>50</v>
      </c>
      <c r="C1375" t="s">
        <v>110</v>
      </c>
      <c r="D1375">
        <v>63</v>
      </c>
      <c r="E1375" t="str">
        <f t="shared" si="40"/>
        <v>Senior Adult</v>
      </c>
      <c r="F1375" t="s">
        <v>17</v>
      </c>
      <c r="G1375" s="1">
        <v>44952</v>
      </c>
      <c r="H1375" s="1">
        <v>45147</v>
      </c>
      <c r="I1375" s="2">
        <f>_xlfn.DAYS(G1375,H1375)</f>
        <v>-195</v>
      </c>
      <c r="J1375" t="s">
        <v>36</v>
      </c>
      <c r="K1375">
        <v>330172</v>
      </c>
      <c r="L1375" t="s">
        <v>19</v>
      </c>
      <c r="M1375" t="s">
        <v>33</v>
      </c>
      <c r="N1375">
        <v>184</v>
      </c>
      <c r="O1375">
        <v>120</v>
      </c>
      <c r="P1375">
        <v>39122774211</v>
      </c>
      <c r="Q1375" t="s">
        <v>34</v>
      </c>
      <c r="R1375" t="s">
        <v>38</v>
      </c>
    </row>
    <row r="1376" spans="1:18" hidden="1" x14ac:dyDescent="0.25">
      <c r="A1376">
        <v>1375</v>
      </c>
      <c r="B1376" t="s">
        <v>50</v>
      </c>
      <c r="C1376" t="s">
        <v>279</v>
      </c>
      <c r="D1376">
        <v>62</v>
      </c>
      <c r="E1376" t="str">
        <f t="shared" si="40"/>
        <v>Senior Adult</v>
      </c>
      <c r="F1376" t="s">
        <v>31</v>
      </c>
      <c r="G1376" s="1">
        <v>45057</v>
      </c>
      <c r="H1376" s="1">
        <v>45140</v>
      </c>
      <c r="I1376" s="2">
        <f>_xlfn.DAYS(G1376,H1376)</f>
        <v>-83</v>
      </c>
      <c r="J1376" t="s">
        <v>36</v>
      </c>
      <c r="K1376">
        <v>360227</v>
      </c>
      <c r="L1376" t="s">
        <v>19</v>
      </c>
      <c r="M1376" t="s">
        <v>62</v>
      </c>
      <c r="N1376">
        <v>141</v>
      </c>
      <c r="O1376">
        <v>89</v>
      </c>
      <c r="P1376">
        <v>34692447477</v>
      </c>
      <c r="Q1376" t="s">
        <v>68</v>
      </c>
      <c r="R1376" t="s">
        <v>28</v>
      </c>
    </row>
    <row r="1377" spans="1:18" hidden="1" x14ac:dyDescent="0.25">
      <c r="A1377">
        <v>1376</v>
      </c>
      <c r="B1377" t="s">
        <v>78</v>
      </c>
      <c r="C1377" t="s">
        <v>295</v>
      </c>
      <c r="D1377">
        <v>26</v>
      </c>
      <c r="E1377" t="str">
        <f t="shared" si="40"/>
        <v>Young Adult</v>
      </c>
      <c r="F1377" t="s">
        <v>17</v>
      </c>
      <c r="G1377" s="1">
        <v>45025</v>
      </c>
      <c r="H1377" s="1">
        <v>45054</v>
      </c>
      <c r="I1377" s="2">
        <f>_xlfn.DAYS(G1377,H1377)</f>
        <v>-29</v>
      </c>
      <c r="J1377" t="s">
        <v>32</v>
      </c>
      <c r="K1377">
        <v>399797</v>
      </c>
      <c r="L1377" t="s">
        <v>19</v>
      </c>
      <c r="M1377" t="s">
        <v>62</v>
      </c>
      <c r="N1377">
        <v>146</v>
      </c>
      <c r="O1377">
        <v>84</v>
      </c>
      <c r="P1377">
        <v>37426558646</v>
      </c>
      <c r="Q1377" t="s">
        <v>34</v>
      </c>
      <c r="R1377" t="s">
        <v>28</v>
      </c>
    </row>
    <row r="1378" spans="1:18" hidden="1" x14ac:dyDescent="0.25">
      <c r="A1378">
        <v>1377</v>
      </c>
      <c r="B1378" t="s">
        <v>42</v>
      </c>
      <c r="C1378" t="s">
        <v>122</v>
      </c>
      <c r="D1378">
        <v>47</v>
      </c>
      <c r="E1378" t="str">
        <f t="shared" si="40"/>
        <v>Senior Adult</v>
      </c>
      <c r="F1378" t="s">
        <v>31</v>
      </c>
      <c r="G1378" s="1">
        <v>44984</v>
      </c>
      <c r="H1378" s="1">
        <v>45220</v>
      </c>
      <c r="I1378" s="2">
        <f>_xlfn.DAYS(H1378,G1378)</f>
        <v>236</v>
      </c>
      <c r="J1378" t="s">
        <v>47</v>
      </c>
      <c r="K1378">
        <v>406416</v>
      </c>
      <c r="L1378" t="s">
        <v>19</v>
      </c>
      <c r="M1378" t="s">
        <v>40</v>
      </c>
      <c r="N1378">
        <v>178</v>
      </c>
      <c r="O1378">
        <v>53</v>
      </c>
      <c r="P1378">
        <v>34355842441</v>
      </c>
      <c r="Q1378" t="s">
        <v>34</v>
      </c>
      <c r="R1378" t="s">
        <v>38</v>
      </c>
    </row>
    <row r="1379" spans="1:18" hidden="1" x14ac:dyDescent="0.25">
      <c r="A1379">
        <v>1378</v>
      </c>
      <c r="B1379" t="s">
        <v>42</v>
      </c>
      <c r="C1379" t="s">
        <v>227</v>
      </c>
      <c r="D1379">
        <v>61</v>
      </c>
      <c r="E1379" t="str">
        <f t="shared" si="40"/>
        <v>Senior Adult</v>
      </c>
      <c r="F1379" t="s">
        <v>17</v>
      </c>
      <c r="G1379" s="1">
        <v>45096</v>
      </c>
      <c r="H1379" s="1">
        <v>45197</v>
      </c>
      <c r="I1379" s="2">
        <f>_xlfn.DAYS(H1379,G1379)</f>
        <v>101</v>
      </c>
      <c r="J1379" t="s">
        <v>47</v>
      </c>
      <c r="K1379">
        <v>416812</v>
      </c>
      <c r="L1379" t="s">
        <v>26</v>
      </c>
      <c r="M1379" t="s">
        <v>20</v>
      </c>
      <c r="N1379">
        <v>188</v>
      </c>
      <c r="O1379">
        <v>88</v>
      </c>
      <c r="P1379">
        <v>37504737818</v>
      </c>
      <c r="Q1379" t="s">
        <v>52</v>
      </c>
      <c r="R1379" t="s">
        <v>28</v>
      </c>
    </row>
    <row r="1380" spans="1:18" hidden="1" x14ac:dyDescent="0.25">
      <c r="A1380">
        <v>1379</v>
      </c>
      <c r="B1380" t="s">
        <v>66</v>
      </c>
      <c r="C1380" t="s">
        <v>613</v>
      </c>
      <c r="D1380">
        <v>21</v>
      </c>
      <c r="E1380" t="str">
        <f t="shared" si="40"/>
        <v>Young Adult</v>
      </c>
      <c r="F1380" t="s">
        <v>31</v>
      </c>
      <c r="G1380" s="1">
        <v>45013</v>
      </c>
      <c r="H1380" s="1">
        <v>45170</v>
      </c>
      <c r="I1380" s="2">
        <f>_xlfn.DAYS(H1380,G1380)</f>
        <v>157</v>
      </c>
      <c r="J1380" t="s">
        <v>18</v>
      </c>
      <c r="K1380">
        <v>361738</v>
      </c>
      <c r="L1380" t="s">
        <v>26</v>
      </c>
      <c r="M1380" t="s">
        <v>45</v>
      </c>
      <c r="N1380">
        <v>185</v>
      </c>
      <c r="O1380">
        <v>62</v>
      </c>
      <c r="P1380">
        <v>31644689716</v>
      </c>
      <c r="Q1380" t="s">
        <v>21</v>
      </c>
      <c r="R1380" t="s">
        <v>28</v>
      </c>
    </row>
    <row r="1381" spans="1:18" x14ac:dyDescent="0.25">
      <c r="A1381">
        <v>1380</v>
      </c>
      <c r="B1381" t="s">
        <v>78</v>
      </c>
      <c r="C1381" t="s">
        <v>236</v>
      </c>
      <c r="D1381">
        <v>56</v>
      </c>
      <c r="E1381" t="str">
        <f t="shared" si="40"/>
        <v>Senior Adult</v>
      </c>
      <c r="F1381" t="s">
        <v>31</v>
      </c>
      <c r="G1381" s="1">
        <v>44983</v>
      </c>
      <c r="H1381" s="1">
        <v>44993</v>
      </c>
      <c r="I1381" s="6">
        <f>_xlfn.DAYS(G1381,H1381)</f>
        <v>-10</v>
      </c>
      <c r="J1381" t="s">
        <v>47</v>
      </c>
      <c r="K1381">
        <v>483808</v>
      </c>
      <c r="L1381" t="s">
        <v>26</v>
      </c>
      <c r="M1381" t="s">
        <v>20</v>
      </c>
      <c r="N1381">
        <v>189</v>
      </c>
      <c r="O1381">
        <v>108</v>
      </c>
      <c r="P1381">
        <v>36328210059</v>
      </c>
      <c r="Q1381" t="s">
        <v>68</v>
      </c>
      <c r="R1381" t="s">
        <v>41</v>
      </c>
    </row>
    <row r="1382" spans="1:18" hidden="1" x14ac:dyDescent="0.25">
      <c r="A1382">
        <v>1381</v>
      </c>
      <c r="B1382" t="s">
        <v>29</v>
      </c>
      <c r="C1382" t="s">
        <v>228</v>
      </c>
      <c r="D1382">
        <v>5</v>
      </c>
      <c r="E1382" t="str">
        <f t="shared" si="40"/>
        <v>Child</v>
      </c>
      <c r="F1382" t="s">
        <v>17</v>
      </c>
      <c r="G1382" s="1">
        <v>45034</v>
      </c>
      <c r="H1382" s="1">
        <v>45037</v>
      </c>
      <c r="I1382" s="2">
        <f>_xlfn.DAYS(H1382,G1382)</f>
        <v>3</v>
      </c>
      <c r="J1382" t="s">
        <v>47</v>
      </c>
      <c r="K1382">
        <v>396512</v>
      </c>
      <c r="L1382" t="s">
        <v>19</v>
      </c>
      <c r="M1382" t="s">
        <v>37</v>
      </c>
      <c r="N1382">
        <v>162</v>
      </c>
      <c r="O1382">
        <v>118</v>
      </c>
      <c r="P1382">
        <v>32441670464</v>
      </c>
      <c r="Q1382" t="s">
        <v>34</v>
      </c>
      <c r="R1382" t="s">
        <v>38</v>
      </c>
    </row>
    <row r="1383" spans="1:18" hidden="1" x14ac:dyDescent="0.25">
      <c r="A1383">
        <v>1382</v>
      </c>
      <c r="B1383" t="s">
        <v>42</v>
      </c>
      <c r="C1383" t="s">
        <v>587</v>
      </c>
      <c r="D1383">
        <v>96</v>
      </c>
      <c r="E1383" t="str">
        <f t="shared" si="40"/>
        <v>Senior Adult</v>
      </c>
      <c r="F1383" t="s">
        <v>17</v>
      </c>
      <c r="G1383" s="1">
        <v>45159</v>
      </c>
      <c r="H1383" s="1">
        <v>45251</v>
      </c>
      <c r="I1383" s="2">
        <f>_xlfn.DAYS(G1383,H1383)</f>
        <v>-92</v>
      </c>
      <c r="J1383" t="s">
        <v>44</v>
      </c>
      <c r="K1383">
        <v>455995</v>
      </c>
      <c r="L1383" t="s">
        <v>26</v>
      </c>
      <c r="M1383" t="s">
        <v>33</v>
      </c>
      <c r="N1383">
        <v>155</v>
      </c>
      <c r="O1383">
        <v>45</v>
      </c>
      <c r="P1383">
        <v>33748128190</v>
      </c>
      <c r="Q1383" t="s">
        <v>34</v>
      </c>
      <c r="R1383" t="s">
        <v>38</v>
      </c>
    </row>
    <row r="1384" spans="1:18" hidden="1" x14ac:dyDescent="0.25">
      <c r="A1384">
        <v>1383</v>
      </c>
      <c r="B1384" t="s">
        <v>29</v>
      </c>
      <c r="C1384" t="s">
        <v>144</v>
      </c>
      <c r="D1384">
        <v>64</v>
      </c>
      <c r="E1384" t="str">
        <f t="shared" si="40"/>
        <v>Senior Adult</v>
      </c>
      <c r="F1384" t="s">
        <v>17</v>
      </c>
      <c r="G1384" s="1">
        <v>45041</v>
      </c>
      <c r="H1384" s="1">
        <v>45098</v>
      </c>
      <c r="I1384" s="2">
        <f>_xlfn.DAYS(H1384,G1384)</f>
        <v>57</v>
      </c>
      <c r="J1384" t="s">
        <v>44</v>
      </c>
      <c r="K1384">
        <v>217997</v>
      </c>
      <c r="L1384" t="s">
        <v>19</v>
      </c>
      <c r="M1384" t="s">
        <v>20</v>
      </c>
      <c r="N1384">
        <v>184</v>
      </c>
      <c r="O1384">
        <v>97</v>
      </c>
      <c r="P1384">
        <v>37145299772</v>
      </c>
      <c r="Q1384" t="s">
        <v>68</v>
      </c>
      <c r="R1384" t="s">
        <v>28</v>
      </c>
    </row>
    <row r="1385" spans="1:18" hidden="1" x14ac:dyDescent="0.25">
      <c r="A1385">
        <v>1384</v>
      </c>
      <c r="B1385" t="s">
        <v>50</v>
      </c>
      <c r="C1385" t="s">
        <v>426</v>
      </c>
      <c r="D1385">
        <v>41</v>
      </c>
      <c r="E1385" t="str">
        <f t="shared" si="40"/>
        <v>Middle-Aged Adults</v>
      </c>
      <c r="F1385" t="s">
        <v>17</v>
      </c>
      <c r="G1385" s="1">
        <v>44982</v>
      </c>
      <c r="H1385" s="1">
        <v>45068</v>
      </c>
      <c r="I1385" s="2">
        <f>_xlfn.DAYS(H1385,G1385)</f>
        <v>86</v>
      </c>
      <c r="J1385" t="s">
        <v>32</v>
      </c>
      <c r="K1385">
        <v>129688</v>
      </c>
      <c r="L1385" t="s">
        <v>26</v>
      </c>
      <c r="M1385" t="s">
        <v>45</v>
      </c>
      <c r="N1385">
        <v>189</v>
      </c>
      <c r="O1385">
        <v>108</v>
      </c>
      <c r="P1385">
        <v>33421931737</v>
      </c>
      <c r="Q1385" t="s">
        <v>21</v>
      </c>
      <c r="R1385" t="s">
        <v>22</v>
      </c>
    </row>
    <row r="1386" spans="1:18" hidden="1" x14ac:dyDescent="0.25">
      <c r="A1386">
        <v>1385</v>
      </c>
      <c r="B1386" t="s">
        <v>53</v>
      </c>
      <c r="C1386" t="s">
        <v>614</v>
      </c>
      <c r="D1386">
        <v>52</v>
      </c>
      <c r="E1386" t="str">
        <f t="shared" si="40"/>
        <v>Senior Adult</v>
      </c>
      <c r="F1386" t="s">
        <v>17</v>
      </c>
      <c r="G1386" s="1">
        <v>45006</v>
      </c>
      <c r="H1386" s="1">
        <v>45117</v>
      </c>
      <c r="I1386" s="2">
        <f>_xlfn.DAYS(G1386,H1386)</f>
        <v>-111</v>
      </c>
      <c r="J1386" t="s">
        <v>18</v>
      </c>
      <c r="K1386">
        <v>412975</v>
      </c>
      <c r="L1386" t="s">
        <v>19</v>
      </c>
      <c r="M1386" t="s">
        <v>20</v>
      </c>
      <c r="N1386">
        <v>174</v>
      </c>
      <c r="O1386">
        <v>100</v>
      </c>
      <c r="P1386">
        <v>35597238977</v>
      </c>
      <c r="Q1386" t="s">
        <v>21</v>
      </c>
      <c r="R1386" t="s">
        <v>22</v>
      </c>
    </row>
    <row r="1387" spans="1:18" hidden="1" x14ac:dyDescent="0.25">
      <c r="A1387">
        <v>1386</v>
      </c>
      <c r="B1387" t="s">
        <v>42</v>
      </c>
      <c r="C1387" t="s">
        <v>473</v>
      </c>
      <c r="D1387">
        <v>28</v>
      </c>
      <c r="E1387" t="str">
        <f t="shared" si="40"/>
        <v>Young Adult</v>
      </c>
      <c r="F1387" t="s">
        <v>31</v>
      </c>
      <c r="G1387" s="1">
        <v>44940</v>
      </c>
      <c r="H1387" s="1">
        <v>45201</v>
      </c>
      <c r="I1387" s="2">
        <f>_xlfn.DAYS(G1387,H1387)</f>
        <v>-261</v>
      </c>
      <c r="J1387" t="s">
        <v>44</v>
      </c>
      <c r="K1387">
        <v>497932</v>
      </c>
      <c r="L1387" t="s">
        <v>26</v>
      </c>
      <c r="M1387" t="s">
        <v>20</v>
      </c>
      <c r="N1387">
        <v>162</v>
      </c>
      <c r="O1387">
        <v>108</v>
      </c>
      <c r="P1387">
        <v>38385385569</v>
      </c>
      <c r="Q1387" t="s">
        <v>34</v>
      </c>
      <c r="R1387" t="s">
        <v>38</v>
      </c>
    </row>
    <row r="1388" spans="1:18" hidden="1" x14ac:dyDescent="0.25">
      <c r="A1388">
        <v>1387</v>
      </c>
      <c r="B1388" t="s">
        <v>15</v>
      </c>
      <c r="C1388" t="s">
        <v>339</v>
      </c>
      <c r="D1388">
        <v>75</v>
      </c>
      <c r="E1388" t="str">
        <f t="shared" si="40"/>
        <v>Senior Adult</v>
      </c>
      <c r="F1388" t="s">
        <v>17</v>
      </c>
      <c r="G1388" s="1">
        <v>45155</v>
      </c>
      <c r="H1388" s="1">
        <v>45217</v>
      </c>
      <c r="I1388" s="2">
        <f>_xlfn.DAYS(G1388,H1388)</f>
        <v>-62</v>
      </c>
      <c r="J1388" t="s">
        <v>32</v>
      </c>
      <c r="K1388">
        <v>338042</v>
      </c>
      <c r="L1388" t="s">
        <v>26</v>
      </c>
      <c r="M1388" t="s">
        <v>62</v>
      </c>
      <c r="N1388">
        <v>190</v>
      </c>
      <c r="O1388">
        <v>62</v>
      </c>
      <c r="P1388">
        <v>38176951040</v>
      </c>
      <c r="Q1388" t="s">
        <v>63</v>
      </c>
      <c r="R1388" t="s">
        <v>28</v>
      </c>
    </row>
    <row r="1389" spans="1:18" hidden="1" x14ac:dyDescent="0.25">
      <c r="A1389">
        <v>1388</v>
      </c>
      <c r="B1389" t="s">
        <v>50</v>
      </c>
      <c r="C1389" t="s">
        <v>351</v>
      </c>
      <c r="D1389">
        <v>99</v>
      </c>
      <c r="E1389" t="str">
        <f t="shared" si="40"/>
        <v>Senior Adult</v>
      </c>
      <c r="F1389" t="s">
        <v>17</v>
      </c>
      <c r="G1389" s="1">
        <v>45146</v>
      </c>
      <c r="H1389" s="1">
        <v>45219</v>
      </c>
      <c r="I1389" s="2">
        <f>_xlfn.DAYS(H1389,G1389)</f>
        <v>73</v>
      </c>
      <c r="J1389" t="s">
        <v>44</v>
      </c>
      <c r="K1389">
        <v>169487</v>
      </c>
      <c r="L1389" t="s">
        <v>26</v>
      </c>
      <c r="M1389" t="s">
        <v>82</v>
      </c>
      <c r="N1389">
        <v>182</v>
      </c>
      <c r="O1389">
        <v>71</v>
      </c>
      <c r="P1389">
        <v>35192036855</v>
      </c>
      <c r="Q1389" t="s">
        <v>21</v>
      </c>
      <c r="R1389" t="s">
        <v>22</v>
      </c>
    </row>
    <row r="1390" spans="1:18" hidden="1" x14ac:dyDescent="0.25">
      <c r="A1390">
        <v>1389</v>
      </c>
      <c r="B1390" t="s">
        <v>78</v>
      </c>
      <c r="C1390" t="s">
        <v>101</v>
      </c>
      <c r="D1390">
        <v>33</v>
      </c>
      <c r="E1390" t="str">
        <f t="shared" si="40"/>
        <v>Middle-Aged Adults</v>
      </c>
      <c r="F1390" t="s">
        <v>17</v>
      </c>
      <c r="G1390" s="1">
        <v>45089</v>
      </c>
      <c r="H1390" s="1">
        <v>45135</v>
      </c>
      <c r="I1390" s="2">
        <f>_xlfn.DAYS(G1390,H1390)</f>
        <v>-46</v>
      </c>
      <c r="J1390" t="s">
        <v>25</v>
      </c>
      <c r="K1390">
        <v>226852</v>
      </c>
      <c r="L1390" t="s">
        <v>26</v>
      </c>
      <c r="M1390" t="s">
        <v>37</v>
      </c>
      <c r="N1390">
        <v>167</v>
      </c>
      <c r="O1390">
        <v>120</v>
      </c>
      <c r="P1390">
        <v>33985293624</v>
      </c>
      <c r="Q1390" t="s">
        <v>21</v>
      </c>
      <c r="R1390" t="s">
        <v>22</v>
      </c>
    </row>
    <row r="1391" spans="1:18" x14ac:dyDescent="0.25">
      <c r="A1391">
        <v>1390</v>
      </c>
      <c r="B1391" t="s">
        <v>86</v>
      </c>
      <c r="C1391" t="s">
        <v>615</v>
      </c>
      <c r="D1391">
        <v>77</v>
      </c>
      <c r="E1391" t="str">
        <f t="shared" si="40"/>
        <v>Senior Adult</v>
      </c>
      <c r="F1391" t="s">
        <v>17</v>
      </c>
      <c r="G1391" s="1">
        <v>45078</v>
      </c>
      <c r="H1391" s="1">
        <v>45152</v>
      </c>
      <c r="I1391" s="6">
        <f>_xlfn.DAYS(H1391,G1391)</f>
        <v>74</v>
      </c>
      <c r="J1391" t="s">
        <v>36</v>
      </c>
      <c r="K1391">
        <v>340706</v>
      </c>
      <c r="L1391" t="s">
        <v>19</v>
      </c>
      <c r="M1391" t="s">
        <v>59</v>
      </c>
      <c r="N1391">
        <v>166</v>
      </c>
      <c r="O1391">
        <v>118</v>
      </c>
      <c r="P1391">
        <v>36275836126</v>
      </c>
      <c r="Q1391" t="s">
        <v>68</v>
      </c>
      <c r="R1391" t="s">
        <v>41</v>
      </c>
    </row>
    <row r="1392" spans="1:18" hidden="1" x14ac:dyDescent="0.25">
      <c r="A1392">
        <v>1391</v>
      </c>
      <c r="B1392" t="s">
        <v>86</v>
      </c>
      <c r="C1392" t="s">
        <v>584</v>
      </c>
      <c r="D1392">
        <v>15</v>
      </c>
      <c r="E1392" t="str">
        <f t="shared" si="40"/>
        <v>Teenager</v>
      </c>
      <c r="F1392" t="s">
        <v>31</v>
      </c>
      <c r="G1392" s="1">
        <v>45007</v>
      </c>
      <c r="H1392" s="1">
        <v>45268</v>
      </c>
      <c r="I1392" s="2">
        <f>_xlfn.DAYS(G1392,H1392)</f>
        <v>-261</v>
      </c>
      <c r="J1392" t="s">
        <v>32</v>
      </c>
      <c r="K1392">
        <v>46948</v>
      </c>
      <c r="L1392" t="s">
        <v>19</v>
      </c>
      <c r="M1392" t="s">
        <v>45</v>
      </c>
      <c r="N1392">
        <v>177</v>
      </c>
      <c r="O1392">
        <v>112</v>
      </c>
      <c r="P1392">
        <v>34966883544</v>
      </c>
      <c r="Q1392" t="s">
        <v>21</v>
      </c>
      <c r="R1392" t="s">
        <v>22</v>
      </c>
    </row>
    <row r="1393" spans="1:18" hidden="1" x14ac:dyDescent="0.25">
      <c r="A1393">
        <v>1392</v>
      </c>
      <c r="B1393" t="s">
        <v>86</v>
      </c>
      <c r="C1393" t="s">
        <v>612</v>
      </c>
      <c r="D1393">
        <v>68</v>
      </c>
      <c r="E1393" t="str">
        <f t="shared" si="40"/>
        <v>Senior Adult</v>
      </c>
      <c r="F1393" t="s">
        <v>31</v>
      </c>
      <c r="G1393" s="1">
        <v>44930</v>
      </c>
      <c r="H1393" s="1">
        <v>45201</v>
      </c>
      <c r="I1393" s="2">
        <f>_xlfn.DAYS(G1393,H1393)</f>
        <v>-271</v>
      </c>
      <c r="J1393" t="s">
        <v>32</v>
      </c>
      <c r="K1393">
        <v>128205</v>
      </c>
      <c r="L1393" t="s">
        <v>19</v>
      </c>
      <c r="M1393" t="s">
        <v>62</v>
      </c>
      <c r="N1393">
        <v>182</v>
      </c>
      <c r="O1393">
        <v>45</v>
      </c>
      <c r="P1393">
        <v>32361873632</v>
      </c>
      <c r="Q1393" t="s">
        <v>34</v>
      </c>
      <c r="R1393" t="s">
        <v>38</v>
      </c>
    </row>
    <row r="1394" spans="1:18" hidden="1" x14ac:dyDescent="0.25">
      <c r="A1394">
        <v>1393</v>
      </c>
      <c r="B1394" t="s">
        <v>60</v>
      </c>
      <c r="C1394" t="s">
        <v>162</v>
      </c>
      <c r="D1394">
        <v>6</v>
      </c>
      <c r="E1394" t="str">
        <f t="shared" si="40"/>
        <v>Child</v>
      </c>
      <c r="F1394" t="s">
        <v>17</v>
      </c>
      <c r="G1394" s="1">
        <v>45172</v>
      </c>
      <c r="H1394" s="1">
        <v>45181</v>
      </c>
      <c r="I1394" s="2">
        <f>_xlfn.DAYS(H1394,G1394)</f>
        <v>9</v>
      </c>
      <c r="J1394" t="s">
        <v>32</v>
      </c>
      <c r="K1394">
        <v>450820</v>
      </c>
      <c r="L1394" t="s">
        <v>26</v>
      </c>
      <c r="M1394" t="s">
        <v>33</v>
      </c>
      <c r="N1394">
        <v>145</v>
      </c>
      <c r="O1394">
        <v>45</v>
      </c>
      <c r="P1394">
        <v>35563248540</v>
      </c>
      <c r="Q1394" t="s">
        <v>21</v>
      </c>
      <c r="R1394" t="s">
        <v>22</v>
      </c>
    </row>
    <row r="1395" spans="1:18" hidden="1" x14ac:dyDescent="0.25">
      <c r="A1395">
        <v>1394</v>
      </c>
      <c r="B1395" t="s">
        <v>55</v>
      </c>
      <c r="C1395" t="s">
        <v>126</v>
      </c>
      <c r="D1395">
        <v>50</v>
      </c>
      <c r="E1395" t="str">
        <f t="shared" si="40"/>
        <v>Senior Adult</v>
      </c>
      <c r="F1395" t="s">
        <v>31</v>
      </c>
      <c r="G1395" s="1">
        <v>44987</v>
      </c>
      <c r="H1395" s="1">
        <v>45025</v>
      </c>
      <c r="I1395" s="2">
        <f>_xlfn.DAYS(H1395,G1395)</f>
        <v>38</v>
      </c>
      <c r="J1395" t="s">
        <v>44</v>
      </c>
      <c r="K1395">
        <v>71607</v>
      </c>
      <c r="L1395" t="s">
        <v>26</v>
      </c>
      <c r="M1395" t="s">
        <v>20</v>
      </c>
      <c r="N1395">
        <v>157</v>
      </c>
      <c r="O1395">
        <v>104</v>
      </c>
      <c r="P1395">
        <v>38555746331</v>
      </c>
      <c r="Q1395" t="s">
        <v>34</v>
      </c>
      <c r="R1395" t="s">
        <v>28</v>
      </c>
    </row>
    <row r="1396" spans="1:18" hidden="1" x14ac:dyDescent="0.25">
      <c r="A1396">
        <v>1395</v>
      </c>
      <c r="B1396" t="s">
        <v>88</v>
      </c>
      <c r="C1396" t="s">
        <v>429</v>
      </c>
      <c r="D1396">
        <v>91</v>
      </c>
      <c r="E1396" t="str">
        <f t="shared" si="40"/>
        <v>Senior Adult</v>
      </c>
      <c r="F1396" t="s">
        <v>17</v>
      </c>
      <c r="G1396" s="1">
        <v>44934</v>
      </c>
      <c r="H1396" s="1">
        <v>45173</v>
      </c>
      <c r="I1396" s="2">
        <f>_xlfn.DAYS(H1396,G1396)</f>
        <v>239</v>
      </c>
      <c r="J1396" t="s">
        <v>18</v>
      </c>
      <c r="K1396">
        <v>371141</v>
      </c>
      <c r="L1396" t="s">
        <v>26</v>
      </c>
      <c r="M1396" t="s">
        <v>40</v>
      </c>
      <c r="N1396">
        <v>192</v>
      </c>
      <c r="O1396">
        <v>50</v>
      </c>
      <c r="P1396">
        <v>35406431644</v>
      </c>
      <c r="Q1396" t="s">
        <v>34</v>
      </c>
      <c r="R1396" t="s">
        <v>38</v>
      </c>
    </row>
    <row r="1397" spans="1:18" x14ac:dyDescent="0.25">
      <c r="A1397">
        <v>1396</v>
      </c>
      <c r="B1397" t="s">
        <v>71</v>
      </c>
      <c r="C1397" t="s">
        <v>550</v>
      </c>
      <c r="D1397">
        <v>43</v>
      </c>
      <c r="E1397" t="str">
        <f t="shared" si="40"/>
        <v>Middle-Aged Adults</v>
      </c>
      <c r="F1397" t="s">
        <v>31</v>
      </c>
      <c r="G1397" s="1">
        <v>44994</v>
      </c>
      <c r="H1397" s="1">
        <v>45104</v>
      </c>
      <c r="I1397" s="6">
        <f>_xlfn.DAYS(H1397,G1397)</f>
        <v>110</v>
      </c>
      <c r="J1397" t="s">
        <v>44</v>
      </c>
      <c r="K1397">
        <v>180806</v>
      </c>
      <c r="L1397" t="s">
        <v>26</v>
      </c>
      <c r="M1397" t="s">
        <v>45</v>
      </c>
      <c r="N1397">
        <v>169</v>
      </c>
      <c r="O1397">
        <v>96</v>
      </c>
      <c r="P1397">
        <v>32024548367</v>
      </c>
      <c r="Q1397" t="s">
        <v>68</v>
      </c>
      <c r="R1397" t="s">
        <v>41</v>
      </c>
    </row>
    <row r="1398" spans="1:18" hidden="1" x14ac:dyDescent="0.25">
      <c r="A1398">
        <v>1397</v>
      </c>
      <c r="B1398" t="s">
        <v>78</v>
      </c>
      <c r="C1398" t="s">
        <v>108</v>
      </c>
      <c r="D1398">
        <v>38</v>
      </c>
      <c r="E1398" t="str">
        <f t="shared" si="40"/>
        <v>Middle-Aged Adults</v>
      </c>
      <c r="F1398" t="s">
        <v>17</v>
      </c>
      <c r="G1398" s="1">
        <v>45191</v>
      </c>
      <c r="H1398" s="1">
        <v>45257</v>
      </c>
      <c r="I1398" s="2">
        <f>_xlfn.DAYS(G1398,H1398)</f>
        <v>-66</v>
      </c>
      <c r="J1398" t="s">
        <v>44</v>
      </c>
      <c r="K1398">
        <v>92375</v>
      </c>
      <c r="L1398" t="s">
        <v>26</v>
      </c>
      <c r="M1398" t="s">
        <v>82</v>
      </c>
      <c r="N1398">
        <v>140</v>
      </c>
      <c r="O1398">
        <v>120</v>
      </c>
      <c r="P1398">
        <v>39544362493</v>
      </c>
      <c r="Q1398" t="s">
        <v>34</v>
      </c>
      <c r="R1398" t="s">
        <v>38</v>
      </c>
    </row>
    <row r="1399" spans="1:18" hidden="1" x14ac:dyDescent="0.25">
      <c r="A1399">
        <v>1398</v>
      </c>
      <c r="B1399" t="s">
        <v>15</v>
      </c>
      <c r="C1399" t="s">
        <v>448</v>
      </c>
      <c r="D1399">
        <v>81</v>
      </c>
      <c r="E1399" t="str">
        <f t="shared" si="40"/>
        <v>Senior Adult</v>
      </c>
      <c r="F1399" t="s">
        <v>31</v>
      </c>
      <c r="G1399" s="1">
        <v>45187</v>
      </c>
      <c r="H1399" s="1">
        <v>45253</v>
      </c>
      <c r="I1399" s="2">
        <f>_xlfn.DAYS(G1399,H1399)</f>
        <v>-66</v>
      </c>
      <c r="J1399" t="s">
        <v>36</v>
      </c>
      <c r="K1399">
        <v>64546</v>
      </c>
      <c r="L1399" t="s">
        <v>19</v>
      </c>
      <c r="M1399" t="s">
        <v>33</v>
      </c>
      <c r="N1399">
        <v>190</v>
      </c>
      <c r="O1399">
        <v>102</v>
      </c>
      <c r="P1399">
        <v>39437800755</v>
      </c>
      <c r="Q1399" t="s">
        <v>34</v>
      </c>
      <c r="R1399" t="s">
        <v>38</v>
      </c>
    </row>
    <row r="1400" spans="1:18" hidden="1" x14ac:dyDescent="0.25">
      <c r="A1400">
        <v>1399</v>
      </c>
      <c r="B1400" t="s">
        <v>64</v>
      </c>
      <c r="C1400" t="s">
        <v>463</v>
      </c>
      <c r="D1400">
        <v>97</v>
      </c>
      <c r="E1400" t="str">
        <f t="shared" si="40"/>
        <v>Senior Adult</v>
      </c>
      <c r="F1400" t="s">
        <v>31</v>
      </c>
      <c r="G1400" s="1">
        <v>45001</v>
      </c>
      <c r="H1400" s="1">
        <v>45129</v>
      </c>
      <c r="I1400" s="2">
        <f t="shared" ref="I1400:I1405" si="41">_xlfn.DAYS(H1400,G1400)</f>
        <v>128</v>
      </c>
      <c r="J1400" t="s">
        <v>32</v>
      </c>
      <c r="K1400">
        <v>434958</v>
      </c>
      <c r="L1400" t="s">
        <v>26</v>
      </c>
      <c r="M1400" t="s">
        <v>20</v>
      </c>
      <c r="N1400">
        <v>143</v>
      </c>
      <c r="O1400">
        <v>107</v>
      </c>
      <c r="P1400">
        <v>36716515093</v>
      </c>
      <c r="Q1400" t="s">
        <v>27</v>
      </c>
      <c r="R1400" t="s">
        <v>28</v>
      </c>
    </row>
    <row r="1401" spans="1:18" hidden="1" x14ac:dyDescent="0.25">
      <c r="A1401">
        <v>1400</v>
      </c>
      <c r="B1401" t="s">
        <v>88</v>
      </c>
      <c r="C1401" t="s">
        <v>616</v>
      </c>
      <c r="D1401">
        <v>56</v>
      </c>
      <c r="E1401" t="str">
        <f t="shared" si="40"/>
        <v>Senior Adult</v>
      </c>
      <c r="F1401" t="s">
        <v>31</v>
      </c>
      <c r="G1401" s="1">
        <v>45008</v>
      </c>
      <c r="H1401" s="1">
        <v>45193</v>
      </c>
      <c r="I1401" s="2">
        <f t="shared" si="41"/>
        <v>185</v>
      </c>
      <c r="J1401" t="s">
        <v>47</v>
      </c>
      <c r="K1401">
        <v>188357</v>
      </c>
      <c r="L1401" t="s">
        <v>19</v>
      </c>
      <c r="M1401" t="s">
        <v>20</v>
      </c>
      <c r="N1401">
        <v>200</v>
      </c>
      <c r="O1401">
        <v>86</v>
      </c>
      <c r="P1401">
        <v>32952943031</v>
      </c>
      <c r="Q1401" t="s">
        <v>48</v>
      </c>
      <c r="R1401" t="s">
        <v>28</v>
      </c>
    </row>
    <row r="1402" spans="1:18" hidden="1" x14ac:dyDescent="0.25">
      <c r="A1402">
        <v>1401</v>
      </c>
      <c r="B1402" t="s">
        <v>23</v>
      </c>
      <c r="C1402" t="s">
        <v>207</v>
      </c>
      <c r="D1402">
        <v>55</v>
      </c>
      <c r="E1402" t="str">
        <f t="shared" si="40"/>
        <v>Senior Adult</v>
      </c>
      <c r="F1402" t="s">
        <v>17</v>
      </c>
      <c r="G1402" s="1">
        <v>45084</v>
      </c>
      <c r="H1402" s="1">
        <v>45095</v>
      </c>
      <c r="I1402" s="2">
        <f t="shared" si="41"/>
        <v>11</v>
      </c>
      <c r="J1402" t="s">
        <v>18</v>
      </c>
      <c r="K1402">
        <v>407047</v>
      </c>
      <c r="L1402" t="s">
        <v>26</v>
      </c>
      <c r="M1402" t="s">
        <v>45</v>
      </c>
      <c r="N1402">
        <v>181</v>
      </c>
      <c r="O1402">
        <v>79</v>
      </c>
      <c r="P1402">
        <v>37344300279</v>
      </c>
      <c r="Q1402" t="s">
        <v>21</v>
      </c>
      <c r="R1402" t="s">
        <v>22</v>
      </c>
    </row>
    <row r="1403" spans="1:18" x14ac:dyDescent="0.25">
      <c r="A1403">
        <v>1402</v>
      </c>
      <c r="B1403" t="s">
        <v>42</v>
      </c>
      <c r="C1403" t="s">
        <v>612</v>
      </c>
      <c r="D1403">
        <v>6</v>
      </c>
      <c r="E1403" t="str">
        <f t="shared" si="40"/>
        <v>Child</v>
      </c>
      <c r="F1403" t="s">
        <v>31</v>
      </c>
      <c r="G1403" s="1">
        <v>44980</v>
      </c>
      <c r="H1403" s="1">
        <v>45244</v>
      </c>
      <c r="I1403" s="6">
        <f t="shared" si="41"/>
        <v>264</v>
      </c>
      <c r="J1403" t="s">
        <v>44</v>
      </c>
      <c r="K1403">
        <v>10139</v>
      </c>
      <c r="L1403" t="s">
        <v>19</v>
      </c>
      <c r="M1403" t="s">
        <v>20</v>
      </c>
      <c r="N1403">
        <v>193</v>
      </c>
      <c r="O1403">
        <v>98</v>
      </c>
      <c r="P1403">
        <v>36986887427</v>
      </c>
      <c r="Q1403" t="s">
        <v>68</v>
      </c>
      <c r="R1403" t="s">
        <v>41</v>
      </c>
    </row>
    <row r="1404" spans="1:18" hidden="1" x14ac:dyDescent="0.25">
      <c r="A1404">
        <v>1403</v>
      </c>
      <c r="B1404" t="s">
        <v>66</v>
      </c>
      <c r="C1404" t="s">
        <v>116</v>
      </c>
      <c r="D1404">
        <v>24</v>
      </c>
      <c r="E1404" t="str">
        <f t="shared" si="40"/>
        <v>Young Adult</v>
      </c>
      <c r="F1404" t="s">
        <v>17</v>
      </c>
      <c r="G1404" s="1">
        <v>45134</v>
      </c>
      <c r="H1404" s="1">
        <v>45261</v>
      </c>
      <c r="I1404" s="2">
        <f t="shared" si="41"/>
        <v>127</v>
      </c>
      <c r="J1404" t="s">
        <v>44</v>
      </c>
      <c r="K1404">
        <v>71606</v>
      </c>
      <c r="L1404" t="s">
        <v>19</v>
      </c>
      <c r="M1404" t="s">
        <v>62</v>
      </c>
      <c r="N1404">
        <v>156</v>
      </c>
      <c r="O1404">
        <v>62</v>
      </c>
      <c r="P1404">
        <v>31628504074</v>
      </c>
      <c r="Q1404" t="s">
        <v>27</v>
      </c>
      <c r="R1404" t="s">
        <v>28</v>
      </c>
    </row>
    <row r="1405" spans="1:18" hidden="1" x14ac:dyDescent="0.25">
      <c r="A1405">
        <v>1404</v>
      </c>
      <c r="B1405" t="s">
        <v>71</v>
      </c>
      <c r="C1405" t="s">
        <v>141</v>
      </c>
      <c r="D1405">
        <v>70</v>
      </c>
      <c r="E1405" t="str">
        <f t="shared" si="40"/>
        <v>Senior Adult</v>
      </c>
      <c r="F1405" t="s">
        <v>31</v>
      </c>
      <c r="G1405" s="1">
        <v>44930</v>
      </c>
      <c r="H1405" s="1">
        <v>45027</v>
      </c>
      <c r="I1405" s="2">
        <f t="shared" si="41"/>
        <v>97</v>
      </c>
      <c r="J1405" t="s">
        <v>18</v>
      </c>
      <c r="K1405">
        <v>132751</v>
      </c>
      <c r="L1405" t="s">
        <v>26</v>
      </c>
      <c r="M1405" t="s">
        <v>59</v>
      </c>
      <c r="N1405">
        <v>158</v>
      </c>
      <c r="O1405">
        <v>97</v>
      </c>
      <c r="P1405">
        <v>33324101474</v>
      </c>
      <c r="Q1405" t="s">
        <v>34</v>
      </c>
      <c r="R1405" t="s">
        <v>38</v>
      </c>
    </row>
    <row r="1406" spans="1:18" hidden="1" x14ac:dyDescent="0.25">
      <c r="A1406">
        <v>1405</v>
      </c>
      <c r="B1406" t="s">
        <v>71</v>
      </c>
      <c r="C1406" t="s">
        <v>110</v>
      </c>
      <c r="D1406">
        <v>92</v>
      </c>
      <c r="E1406" t="str">
        <f t="shared" si="40"/>
        <v>Senior Adult</v>
      </c>
      <c r="F1406" t="s">
        <v>31</v>
      </c>
      <c r="G1406" s="1">
        <v>44928</v>
      </c>
      <c r="H1406" s="1">
        <v>45008</v>
      </c>
      <c r="I1406" s="2">
        <f>_xlfn.DAYS(G1406,H1406)</f>
        <v>-80</v>
      </c>
      <c r="J1406" t="s">
        <v>36</v>
      </c>
      <c r="K1406">
        <v>478523</v>
      </c>
      <c r="L1406" t="s">
        <v>26</v>
      </c>
      <c r="M1406" t="s">
        <v>82</v>
      </c>
      <c r="N1406">
        <v>155</v>
      </c>
      <c r="O1406">
        <v>47</v>
      </c>
      <c r="P1406">
        <v>38611480741</v>
      </c>
      <c r="Q1406" t="s">
        <v>21</v>
      </c>
      <c r="R1406" t="s">
        <v>28</v>
      </c>
    </row>
    <row r="1407" spans="1:18" hidden="1" x14ac:dyDescent="0.25">
      <c r="A1407">
        <v>1406</v>
      </c>
      <c r="B1407" t="s">
        <v>50</v>
      </c>
      <c r="C1407" t="s">
        <v>409</v>
      </c>
      <c r="D1407">
        <v>37</v>
      </c>
      <c r="E1407" t="str">
        <f t="shared" si="40"/>
        <v>Middle-Aged Adults</v>
      </c>
      <c r="F1407" t="s">
        <v>17</v>
      </c>
      <c r="G1407" s="1">
        <v>45025</v>
      </c>
      <c r="H1407" s="1">
        <v>45071</v>
      </c>
      <c r="I1407" s="2">
        <f>_xlfn.DAYS(G1407,H1407)</f>
        <v>-46</v>
      </c>
      <c r="J1407" t="s">
        <v>18</v>
      </c>
      <c r="K1407">
        <v>350127</v>
      </c>
      <c r="L1407" t="s">
        <v>26</v>
      </c>
      <c r="M1407" t="s">
        <v>45</v>
      </c>
      <c r="N1407">
        <v>164</v>
      </c>
      <c r="O1407">
        <v>61</v>
      </c>
      <c r="P1407">
        <v>39291485404</v>
      </c>
      <c r="Q1407" t="s">
        <v>21</v>
      </c>
      <c r="R1407" t="s">
        <v>22</v>
      </c>
    </row>
    <row r="1408" spans="1:18" hidden="1" x14ac:dyDescent="0.25">
      <c r="A1408">
        <v>1407</v>
      </c>
      <c r="B1408" t="s">
        <v>50</v>
      </c>
      <c r="C1408" t="s">
        <v>187</v>
      </c>
      <c r="D1408">
        <v>91</v>
      </c>
      <c r="E1408" t="str">
        <f t="shared" si="40"/>
        <v>Senior Adult</v>
      </c>
      <c r="F1408" t="s">
        <v>31</v>
      </c>
      <c r="G1408" s="1">
        <v>45000</v>
      </c>
      <c r="H1408" s="1">
        <v>45058</v>
      </c>
      <c r="I1408" s="2">
        <f>_xlfn.DAYS(G1408,H1408)</f>
        <v>-58</v>
      </c>
      <c r="J1408" t="s">
        <v>18</v>
      </c>
      <c r="K1408">
        <v>463217</v>
      </c>
      <c r="L1408" t="s">
        <v>19</v>
      </c>
      <c r="M1408" t="s">
        <v>59</v>
      </c>
      <c r="N1408">
        <v>170</v>
      </c>
      <c r="O1408">
        <v>66</v>
      </c>
      <c r="P1408">
        <v>32165512031</v>
      </c>
      <c r="Q1408" t="s">
        <v>27</v>
      </c>
      <c r="R1408" t="s">
        <v>28</v>
      </c>
    </row>
    <row r="1409" spans="1:18" x14ac:dyDescent="0.25">
      <c r="A1409">
        <v>1408</v>
      </c>
      <c r="B1409" t="s">
        <v>42</v>
      </c>
      <c r="C1409" t="s">
        <v>58</v>
      </c>
      <c r="D1409">
        <v>8</v>
      </c>
      <c r="E1409" t="str">
        <f t="shared" si="40"/>
        <v>Child</v>
      </c>
      <c r="F1409" t="s">
        <v>17</v>
      </c>
      <c r="G1409" s="1">
        <v>45112</v>
      </c>
      <c r="H1409" s="1">
        <v>45225</v>
      </c>
      <c r="I1409" s="6">
        <f>_xlfn.DAYS(G1409,H1409)</f>
        <v>-113</v>
      </c>
      <c r="J1409" t="s">
        <v>32</v>
      </c>
      <c r="K1409">
        <v>202541</v>
      </c>
      <c r="L1409" t="s">
        <v>19</v>
      </c>
      <c r="M1409" t="s">
        <v>62</v>
      </c>
      <c r="N1409">
        <v>156</v>
      </c>
      <c r="O1409">
        <v>69</v>
      </c>
      <c r="P1409">
        <v>33247546590</v>
      </c>
      <c r="Q1409" t="s">
        <v>68</v>
      </c>
      <c r="R1409" t="s">
        <v>41</v>
      </c>
    </row>
    <row r="1410" spans="1:18" hidden="1" x14ac:dyDescent="0.25">
      <c r="A1410">
        <v>1409</v>
      </c>
      <c r="B1410" t="s">
        <v>23</v>
      </c>
      <c r="C1410" t="s">
        <v>313</v>
      </c>
      <c r="D1410">
        <v>59</v>
      </c>
      <c r="E1410" t="str">
        <f t="shared" ref="E1410:E1473" si="42">IF(D1410&lt;=12,"Child",IF(D1410&lt;=18,"Teenager",IF(D1410&lt;=30,"Young Adult",IF(D1410&lt;=45,"Middle-Aged Adults",IF(D1410&gt;45,"Senior Adult")))))</f>
        <v>Senior Adult</v>
      </c>
      <c r="F1410" t="s">
        <v>17</v>
      </c>
      <c r="G1410" s="1">
        <v>44974</v>
      </c>
      <c r="H1410" s="1">
        <v>45264</v>
      </c>
      <c r="I1410" s="2">
        <f>_xlfn.DAYS(H1410,G1410)</f>
        <v>290</v>
      </c>
      <c r="J1410" t="s">
        <v>44</v>
      </c>
      <c r="K1410">
        <v>365237</v>
      </c>
      <c r="L1410" t="s">
        <v>26</v>
      </c>
      <c r="M1410" t="s">
        <v>82</v>
      </c>
      <c r="N1410">
        <v>168</v>
      </c>
      <c r="O1410">
        <v>73</v>
      </c>
      <c r="P1410">
        <v>31341818922</v>
      </c>
      <c r="Q1410" t="s">
        <v>63</v>
      </c>
      <c r="R1410" t="s">
        <v>28</v>
      </c>
    </row>
    <row r="1411" spans="1:18" hidden="1" x14ac:dyDescent="0.25">
      <c r="A1411">
        <v>1410</v>
      </c>
      <c r="B1411" t="s">
        <v>29</v>
      </c>
      <c r="C1411" t="s">
        <v>515</v>
      </c>
      <c r="D1411">
        <v>76</v>
      </c>
      <c r="E1411" t="str">
        <f t="shared" si="42"/>
        <v>Senior Adult</v>
      </c>
      <c r="F1411" t="s">
        <v>17</v>
      </c>
      <c r="G1411" s="1">
        <v>44929</v>
      </c>
      <c r="H1411" s="1">
        <v>45244</v>
      </c>
      <c r="I1411" s="2">
        <f>_xlfn.DAYS(H1411,G1411)</f>
        <v>315</v>
      </c>
      <c r="J1411" t="s">
        <v>32</v>
      </c>
      <c r="K1411">
        <v>40653</v>
      </c>
      <c r="L1411" t="s">
        <v>26</v>
      </c>
      <c r="M1411" t="s">
        <v>82</v>
      </c>
      <c r="N1411">
        <v>186</v>
      </c>
      <c r="O1411">
        <v>77</v>
      </c>
      <c r="P1411">
        <v>39279558834</v>
      </c>
      <c r="Q1411" t="s">
        <v>34</v>
      </c>
      <c r="R1411" t="s">
        <v>38</v>
      </c>
    </row>
    <row r="1412" spans="1:18" hidden="1" x14ac:dyDescent="0.25">
      <c r="A1412">
        <v>1411</v>
      </c>
      <c r="B1412" t="s">
        <v>78</v>
      </c>
      <c r="C1412" t="s">
        <v>520</v>
      </c>
      <c r="D1412">
        <v>14</v>
      </c>
      <c r="E1412" t="str">
        <f t="shared" si="42"/>
        <v>Teenager</v>
      </c>
      <c r="F1412" t="s">
        <v>17</v>
      </c>
      <c r="G1412" s="1">
        <v>45174</v>
      </c>
      <c r="H1412" s="1">
        <v>45286</v>
      </c>
      <c r="I1412" s="2">
        <f>_xlfn.DAYS(G1412,H1412)</f>
        <v>-112</v>
      </c>
      <c r="J1412" t="s">
        <v>18</v>
      </c>
      <c r="K1412">
        <v>117676</v>
      </c>
      <c r="L1412" t="s">
        <v>19</v>
      </c>
      <c r="M1412" t="s">
        <v>82</v>
      </c>
      <c r="N1412">
        <v>198</v>
      </c>
      <c r="O1412">
        <v>61</v>
      </c>
      <c r="P1412">
        <v>39350512030</v>
      </c>
      <c r="Q1412" t="s">
        <v>52</v>
      </c>
      <c r="R1412" t="s">
        <v>28</v>
      </c>
    </row>
    <row r="1413" spans="1:18" hidden="1" x14ac:dyDescent="0.25">
      <c r="A1413">
        <v>1412</v>
      </c>
      <c r="B1413" t="s">
        <v>55</v>
      </c>
      <c r="C1413" t="s">
        <v>373</v>
      </c>
      <c r="D1413">
        <v>35</v>
      </c>
      <c r="E1413" t="str">
        <f t="shared" si="42"/>
        <v>Middle-Aged Adults</v>
      </c>
      <c r="F1413" t="s">
        <v>31</v>
      </c>
      <c r="G1413" s="1">
        <v>45031</v>
      </c>
      <c r="H1413" s="1">
        <v>45054</v>
      </c>
      <c r="I1413" s="2">
        <f>_xlfn.DAYS(G1413,H1413)</f>
        <v>-23</v>
      </c>
      <c r="J1413" t="s">
        <v>44</v>
      </c>
      <c r="K1413">
        <v>112434</v>
      </c>
      <c r="L1413" t="s">
        <v>26</v>
      </c>
      <c r="M1413" t="s">
        <v>40</v>
      </c>
      <c r="N1413">
        <v>200</v>
      </c>
      <c r="O1413">
        <v>77</v>
      </c>
      <c r="P1413">
        <v>36093635062</v>
      </c>
      <c r="Q1413" t="s">
        <v>27</v>
      </c>
      <c r="R1413" t="s">
        <v>28</v>
      </c>
    </row>
    <row r="1414" spans="1:18" hidden="1" x14ac:dyDescent="0.25">
      <c r="A1414">
        <v>1413</v>
      </c>
      <c r="B1414" t="s">
        <v>15</v>
      </c>
      <c r="C1414" t="s">
        <v>188</v>
      </c>
      <c r="D1414">
        <v>11</v>
      </c>
      <c r="E1414" t="str">
        <f t="shared" si="42"/>
        <v>Child</v>
      </c>
      <c r="F1414" t="s">
        <v>31</v>
      </c>
      <c r="G1414" s="1">
        <v>44938</v>
      </c>
      <c r="H1414" s="1">
        <v>45217</v>
      </c>
      <c r="I1414" s="2">
        <f>_xlfn.DAYS(H1414,G1414)</f>
        <v>279</v>
      </c>
      <c r="J1414" t="s">
        <v>47</v>
      </c>
      <c r="K1414">
        <v>155266</v>
      </c>
      <c r="L1414" t="s">
        <v>26</v>
      </c>
      <c r="M1414" t="s">
        <v>82</v>
      </c>
      <c r="N1414">
        <v>158</v>
      </c>
      <c r="O1414">
        <v>117</v>
      </c>
      <c r="P1414">
        <v>39281997476</v>
      </c>
      <c r="Q1414" t="s">
        <v>34</v>
      </c>
      <c r="R1414" t="s">
        <v>38</v>
      </c>
    </row>
    <row r="1415" spans="1:18" hidden="1" x14ac:dyDescent="0.25">
      <c r="A1415">
        <v>1414</v>
      </c>
      <c r="B1415" t="s">
        <v>53</v>
      </c>
      <c r="C1415" t="s">
        <v>407</v>
      </c>
      <c r="D1415">
        <v>64</v>
      </c>
      <c r="E1415" t="str">
        <f t="shared" si="42"/>
        <v>Senior Adult</v>
      </c>
      <c r="F1415" t="s">
        <v>31</v>
      </c>
      <c r="G1415" s="1">
        <v>45047</v>
      </c>
      <c r="H1415" s="1">
        <v>45276</v>
      </c>
      <c r="I1415" s="2">
        <f>_xlfn.DAYS(G1415,H1415)</f>
        <v>-229</v>
      </c>
      <c r="J1415" t="s">
        <v>44</v>
      </c>
      <c r="K1415">
        <v>256711</v>
      </c>
      <c r="L1415" t="s">
        <v>26</v>
      </c>
      <c r="M1415" t="s">
        <v>37</v>
      </c>
      <c r="N1415">
        <v>175</v>
      </c>
      <c r="O1415">
        <v>70</v>
      </c>
      <c r="P1415">
        <v>36569692226</v>
      </c>
      <c r="Q1415" t="s">
        <v>57</v>
      </c>
      <c r="R1415" t="s">
        <v>28</v>
      </c>
    </row>
    <row r="1416" spans="1:18" x14ac:dyDescent="0.25">
      <c r="A1416">
        <v>1415</v>
      </c>
      <c r="B1416" t="s">
        <v>29</v>
      </c>
      <c r="C1416" t="s">
        <v>369</v>
      </c>
      <c r="D1416">
        <v>42</v>
      </c>
      <c r="E1416" t="str">
        <f t="shared" si="42"/>
        <v>Middle-Aged Adults</v>
      </c>
      <c r="F1416" t="s">
        <v>17</v>
      </c>
      <c r="G1416" s="1">
        <v>45117</v>
      </c>
      <c r="H1416" s="1">
        <v>45226</v>
      </c>
      <c r="I1416" s="6">
        <f>_xlfn.DAYS(G1416,H1416)</f>
        <v>-109</v>
      </c>
      <c r="J1416" t="s">
        <v>36</v>
      </c>
      <c r="K1416">
        <v>183967</v>
      </c>
      <c r="L1416" t="s">
        <v>19</v>
      </c>
      <c r="M1416" t="s">
        <v>37</v>
      </c>
      <c r="N1416">
        <v>157</v>
      </c>
      <c r="O1416">
        <v>81</v>
      </c>
      <c r="P1416">
        <v>33903547365</v>
      </c>
      <c r="Q1416" t="s">
        <v>68</v>
      </c>
      <c r="R1416" t="s">
        <v>41</v>
      </c>
    </row>
    <row r="1417" spans="1:18" hidden="1" x14ac:dyDescent="0.25">
      <c r="A1417">
        <v>1416</v>
      </c>
      <c r="B1417" t="s">
        <v>60</v>
      </c>
      <c r="C1417" t="s">
        <v>613</v>
      </c>
      <c r="D1417">
        <v>32</v>
      </c>
      <c r="E1417" t="str">
        <f t="shared" si="42"/>
        <v>Middle-Aged Adults</v>
      </c>
      <c r="F1417" t="s">
        <v>17</v>
      </c>
      <c r="G1417" s="1">
        <v>44942</v>
      </c>
      <c r="H1417" s="1">
        <v>45161</v>
      </c>
      <c r="I1417" s="2">
        <f>_xlfn.DAYS(H1417,G1417)</f>
        <v>219</v>
      </c>
      <c r="J1417" t="s">
        <v>44</v>
      </c>
      <c r="K1417">
        <v>313517</v>
      </c>
      <c r="L1417" t="s">
        <v>26</v>
      </c>
      <c r="M1417" t="s">
        <v>59</v>
      </c>
      <c r="N1417">
        <v>164</v>
      </c>
      <c r="O1417">
        <v>115</v>
      </c>
      <c r="P1417">
        <v>36198896859</v>
      </c>
      <c r="Q1417" t="s">
        <v>68</v>
      </c>
      <c r="R1417" t="s">
        <v>28</v>
      </c>
    </row>
    <row r="1418" spans="1:18" x14ac:dyDescent="0.25">
      <c r="A1418">
        <v>1417</v>
      </c>
      <c r="B1418" t="s">
        <v>69</v>
      </c>
      <c r="C1418" t="s">
        <v>617</v>
      </c>
      <c r="D1418">
        <v>66</v>
      </c>
      <c r="E1418" t="str">
        <f t="shared" si="42"/>
        <v>Senior Adult</v>
      </c>
      <c r="F1418" t="s">
        <v>17</v>
      </c>
      <c r="G1418" s="1">
        <v>45207</v>
      </c>
      <c r="H1418" s="1">
        <v>45278</v>
      </c>
      <c r="I1418" s="6">
        <f>_xlfn.DAYS(G1418,H1418)</f>
        <v>-71</v>
      </c>
      <c r="J1418" t="s">
        <v>25</v>
      </c>
      <c r="K1418">
        <v>415242</v>
      </c>
      <c r="L1418" t="s">
        <v>26</v>
      </c>
      <c r="M1418" t="s">
        <v>40</v>
      </c>
      <c r="N1418">
        <v>162</v>
      </c>
      <c r="O1418">
        <v>92</v>
      </c>
      <c r="P1418">
        <v>35248165912</v>
      </c>
      <c r="Q1418" t="s">
        <v>68</v>
      </c>
      <c r="R1418" t="s">
        <v>41</v>
      </c>
    </row>
    <row r="1419" spans="1:18" hidden="1" x14ac:dyDescent="0.25">
      <c r="A1419">
        <v>1418</v>
      </c>
      <c r="B1419" t="s">
        <v>55</v>
      </c>
      <c r="C1419" t="s">
        <v>366</v>
      </c>
      <c r="D1419">
        <v>21</v>
      </c>
      <c r="E1419" t="str">
        <f t="shared" si="42"/>
        <v>Young Adult</v>
      </c>
      <c r="F1419" t="s">
        <v>31</v>
      </c>
      <c r="G1419" s="1">
        <v>44974</v>
      </c>
      <c r="H1419" s="1">
        <v>45174</v>
      </c>
      <c r="I1419" s="2">
        <f>_xlfn.DAYS(H1419,G1419)</f>
        <v>200</v>
      </c>
      <c r="J1419" t="s">
        <v>36</v>
      </c>
      <c r="K1419">
        <v>244810</v>
      </c>
      <c r="L1419" t="s">
        <v>26</v>
      </c>
      <c r="M1419" t="s">
        <v>37</v>
      </c>
      <c r="N1419">
        <v>142</v>
      </c>
      <c r="O1419">
        <v>67</v>
      </c>
      <c r="P1419">
        <v>33886948582</v>
      </c>
      <c r="Q1419" t="s">
        <v>48</v>
      </c>
      <c r="R1419" t="s">
        <v>28</v>
      </c>
    </row>
    <row r="1420" spans="1:18" hidden="1" x14ac:dyDescent="0.25">
      <c r="A1420">
        <v>1419</v>
      </c>
      <c r="B1420" t="s">
        <v>60</v>
      </c>
      <c r="C1420" t="s">
        <v>352</v>
      </c>
      <c r="D1420">
        <v>93</v>
      </c>
      <c r="E1420" t="str">
        <f t="shared" si="42"/>
        <v>Senior Adult</v>
      </c>
      <c r="F1420" t="s">
        <v>31</v>
      </c>
      <c r="G1420" s="1">
        <v>45011</v>
      </c>
      <c r="H1420" s="1">
        <v>45059</v>
      </c>
      <c r="I1420" s="2">
        <f>_xlfn.DAYS(H1420,G1420)</f>
        <v>48</v>
      </c>
      <c r="J1420" t="s">
        <v>36</v>
      </c>
      <c r="K1420">
        <v>224423</v>
      </c>
      <c r="L1420" t="s">
        <v>19</v>
      </c>
      <c r="M1420" t="s">
        <v>40</v>
      </c>
      <c r="N1420">
        <v>186</v>
      </c>
      <c r="O1420">
        <v>103</v>
      </c>
      <c r="P1420">
        <v>35684708455</v>
      </c>
      <c r="Q1420" t="s">
        <v>34</v>
      </c>
      <c r="R1420" t="s">
        <v>38</v>
      </c>
    </row>
    <row r="1421" spans="1:18" hidden="1" x14ac:dyDescent="0.25">
      <c r="A1421">
        <v>1420</v>
      </c>
      <c r="B1421" t="s">
        <v>78</v>
      </c>
      <c r="C1421" t="s">
        <v>504</v>
      </c>
      <c r="D1421">
        <v>13</v>
      </c>
      <c r="E1421" t="str">
        <f t="shared" si="42"/>
        <v>Teenager</v>
      </c>
      <c r="F1421" t="s">
        <v>31</v>
      </c>
      <c r="G1421" s="1">
        <v>44965</v>
      </c>
      <c r="H1421" s="1">
        <v>45232</v>
      </c>
      <c r="I1421" s="2">
        <f>_xlfn.DAYS(G1421,H1421)</f>
        <v>-267</v>
      </c>
      <c r="J1421" t="s">
        <v>25</v>
      </c>
      <c r="K1421">
        <v>60043</v>
      </c>
      <c r="L1421" t="s">
        <v>19</v>
      </c>
      <c r="M1421" t="s">
        <v>33</v>
      </c>
      <c r="N1421">
        <v>160</v>
      </c>
      <c r="O1421">
        <v>118</v>
      </c>
      <c r="P1421">
        <v>33086780647</v>
      </c>
      <c r="Q1421" t="s">
        <v>21</v>
      </c>
      <c r="R1421" t="s">
        <v>22</v>
      </c>
    </row>
    <row r="1422" spans="1:18" x14ac:dyDescent="0.25">
      <c r="A1422">
        <v>1421</v>
      </c>
      <c r="B1422" t="s">
        <v>86</v>
      </c>
      <c r="C1422" t="s">
        <v>329</v>
      </c>
      <c r="D1422">
        <v>87</v>
      </c>
      <c r="E1422" t="str">
        <f t="shared" si="42"/>
        <v>Senior Adult</v>
      </c>
      <c r="F1422" t="s">
        <v>31</v>
      </c>
      <c r="G1422" s="1">
        <v>45225</v>
      </c>
      <c r="H1422" s="1">
        <v>45273</v>
      </c>
      <c r="I1422" s="6">
        <f>_xlfn.DAYS(G1422,H1422)</f>
        <v>-48</v>
      </c>
      <c r="J1422" t="s">
        <v>36</v>
      </c>
      <c r="K1422">
        <v>412149</v>
      </c>
      <c r="L1422" t="s">
        <v>26</v>
      </c>
      <c r="M1422" t="s">
        <v>33</v>
      </c>
      <c r="N1422">
        <v>152</v>
      </c>
      <c r="O1422">
        <v>58</v>
      </c>
      <c r="P1422">
        <v>34467735434</v>
      </c>
      <c r="Q1422" t="s">
        <v>68</v>
      </c>
      <c r="R1422" t="s">
        <v>41</v>
      </c>
    </row>
    <row r="1423" spans="1:18" hidden="1" x14ac:dyDescent="0.25">
      <c r="A1423">
        <v>1422</v>
      </c>
      <c r="B1423" t="s">
        <v>64</v>
      </c>
      <c r="C1423" t="s">
        <v>149</v>
      </c>
      <c r="D1423">
        <v>96</v>
      </c>
      <c r="E1423" t="str">
        <f t="shared" si="42"/>
        <v>Senior Adult</v>
      </c>
      <c r="F1423" t="s">
        <v>17</v>
      </c>
      <c r="G1423" s="1">
        <v>45010</v>
      </c>
      <c r="H1423" s="1">
        <v>45011</v>
      </c>
      <c r="I1423" s="2">
        <f>_xlfn.DAYS(H1423,G1423)</f>
        <v>1</v>
      </c>
      <c r="J1423" t="s">
        <v>25</v>
      </c>
      <c r="K1423">
        <v>27598</v>
      </c>
      <c r="L1423" t="s">
        <v>19</v>
      </c>
      <c r="M1423" t="s">
        <v>40</v>
      </c>
      <c r="N1423">
        <v>189</v>
      </c>
      <c r="O1423">
        <v>89</v>
      </c>
      <c r="P1423">
        <v>37177725789</v>
      </c>
      <c r="Q1423" t="s">
        <v>21</v>
      </c>
      <c r="R1423" t="s">
        <v>22</v>
      </c>
    </row>
    <row r="1424" spans="1:18" hidden="1" x14ac:dyDescent="0.25">
      <c r="A1424">
        <v>1423</v>
      </c>
      <c r="B1424" t="s">
        <v>69</v>
      </c>
      <c r="C1424" t="s">
        <v>593</v>
      </c>
      <c r="D1424">
        <v>45</v>
      </c>
      <c r="E1424" t="str">
        <f t="shared" si="42"/>
        <v>Middle-Aged Adults</v>
      </c>
      <c r="F1424" t="s">
        <v>31</v>
      </c>
      <c r="G1424" s="1">
        <v>45028</v>
      </c>
      <c r="H1424" s="1">
        <v>45177</v>
      </c>
      <c r="I1424" s="2">
        <f>_xlfn.DAYS(G1424,H1424)</f>
        <v>-149</v>
      </c>
      <c r="J1424" t="s">
        <v>18</v>
      </c>
      <c r="K1424">
        <v>159145</v>
      </c>
      <c r="L1424" t="s">
        <v>26</v>
      </c>
      <c r="M1424" t="s">
        <v>40</v>
      </c>
      <c r="N1424">
        <v>146</v>
      </c>
      <c r="O1424">
        <v>112</v>
      </c>
      <c r="P1424">
        <v>32232782440</v>
      </c>
      <c r="Q1424" t="s">
        <v>34</v>
      </c>
      <c r="R1424" t="s">
        <v>38</v>
      </c>
    </row>
    <row r="1425" spans="1:18" hidden="1" x14ac:dyDescent="0.25">
      <c r="A1425">
        <v>1424</v>
      </c>
      <c r="B1425" t="s">
        <v>66</v>
      </c>
      <c r="C1425" t="s">
        <v>516</v>
      </c>
      <c r="D1425">
        <v>99</v>
      </c>
      <c r="E1425" t="str">
        <f t="shared" si="42"/>
        <v>Senior Adult</v>
      </c>
      <c r="F1425" t="s">
        <v>31</v>
      </c>
      <c r="G1425" s="1">
        <v>44988</v>
      </c>
      <c r="H1425" s="1">
        <v>45112</v>
      </c>
      <c r="I1425" s="2">
        <f>_xlfn.DAYS(G1425,H1425)</f>
        <v>-124</v>
      </c>
      <c r="J1425" t="s">
        <v>25</v>
      </c>
      <c r="K1425">
        <v>458314</v>
      </c>
      <c r="L1425" t="s">
        <v>26</v>
      </c>
      <c r="M1425" t="s">
        <v>20</v>
      </c>
      <c r="N1425">
        <v>156</v>
      </c>
      <c r="O1425">
        <v>72</v>
      </c>
      <c r="P1425">
        <v>33792455228</v>
      </c>
      <c r="Q1425" t="s">
        <v>48</v>
      </c>
      <c r="R1425" t="s">
        <v>28</v>
      </c>
    </row>
    <row r="1426" spans="1:18" hidden="1" x14ac:dyDescent="0.25">
      <c r="A1426">
        <v>1425</v>
      </c>
      <c r="B1426" t="s">
        <v>50</v>
      </c>
      <c r="C1426" t="s">
        <v>618</v>
      </c>
      <c r="D1426">
        <v>21</v>
      </c>
      <c r="E1426" t="str">
        <f t="shared" si="42"/>
        <v>Young Adult</v>
      </c>
      <c r="F1426" t="s">
        <v>17</v>
      </c>
      <c r="G1426" s="1">
        <v>45114</v>
      </c>
      <c r="H1426" s="1">
        <v>45150</v>
      </c>
      <c r="I1426" s="2">
        <f>_xlfn.DAYS(H1426,G1426)</f>
        <v>36</v>
      </c>
      <c r="J1426" t="s">
        <v>47</v>
      </c>
      <c r="K1426">
        <v>478045</v>
      </c>
      <c r="L1426" t="s">
        <v>26</v>
      </c>
      <c r="M1426" t="s">
        <v>37</v>
      </c>
      <c r="N1426">
        <v>164</v>
      </c>
      <c r="O1426">
        <v>45</v>
      </c>
      <c r="P1426">
        <v>33816033633</v>
      </c>
      <c r="Q1426" t="s">
        <v>34</v>
      </c>
      <c r="R1426" t="s">
        <v>38</v>
      </c>
    </row>
    <row r="1427" spans="1:18" x14ac:dyDescent="0.25">
      <c r="A1427">
        <v>1426</v>
      </c>
      <c r="B1427" t="s">
        <v>78</v>
      </c>
      <c r="C1427" t="s">
        <v>474</v>
      </c>
      <c r="D1427">
        <v>79</v>
      </c>
      <c r="E1427" t="str">
        <f t="shared" si="42"/>
        <v>Senior Adult</v>
      </c>
      <c r="F1427" t="s">
        <v>17</v>
      </c>
      <c r="G1427" s="1">
        <v>45101</v>
      </c>
      <c r="H1427" s="1">
        <v>45200</v>
      </c>
      <c r="I1427" s="6">
        <f>_xlfn.DAYS(G1427,H1427)</f>
        <v>-99</v>
      </c>
      <c r="J1427" t="s">
        <v>18</v>
      </c>
      <c r="K1427">
        <v>141300</v>
      </c>
      <c r="L1427" t="s">
        <v>19</v>
      </c>
      <c r="M1427" t="s">
        <v>37</v>
      </c>
      <c r="N1427">
        <v>169</v>
      </c>
      <c r="O1427">
        <v>82</v>
      </c>
      <c r="P1427">
        <v>38405069053</v>
      </c>
      <c r="Q1427" t="s">
        <v>68</v>
      </c>
      <c r="R1427" t="s">
        <v>41</v>
      </c>
    </row>
    <row r="1428" spans="1:18" x14ac:dyDescent="0.25">
      <c r="A1428">
        <v>1427</v>
      </c>
      <c r="B1428" t="s">
        <v>66</v>
      </c>
      <c r="C1428" t="s">
        <v>361</v>
      </c>
      <c r="D1428">
        <v>50</v>
      </c>
      <c r="E1428" t="str">
        <f t="shared" si="42"/>
        <v>Senior Adult</v>
      </c>
      <c r="F1428" t="s">
        <v>17</v>
      </c>
      <c r="G1428" s="1">
        <v>45017</v>
      </c>
      <c r="H1428" s="1">
        <v>45247</v>
      </c>
      <c r="I1428" s="6">
        <f>_xlfn.DAYS(H1428,G1428)</f>
        <v>230</v>
      </c>
      <c r="J1428" t="s">
        <v>44</v>
      </c>
      <c r="K1428">
        <v>10324</v>
      </c>
      <c r="L1428" t="s">
        <v>26</v>
      </c>
      <c r="M1428" t="s">
        <v>33</v>
      </c>
      <c r="N1428">
        <v>169</v>
      </c>
      <c r="O1428">
        <v>102</v>
      </c>
      <c r="P1428">
        <v>35506420583</v>
      </c>
      <c r="Q1428" t="s">
        <v>68</v>
      </c>
      <c r="R1428" t="s">
        <v>41</v>
      </c>
    </row>
    <row r="1429" spans="1:18" x14ac:dyDescent="0.25">
      <c r="A1429">
        <v>1428</v>
      </c>
      <c r="B1429" t="s">
        <v>69</v>
      </c>
      <c r="C1429" t="s">
        <v>458</v>
      </c>
      <c r="D1429">
        <v>11</v>
      </c>
      <c r="E1429" t="str">
        <f t="shared" si="42"/>
        <v>Child</v>
      </c>
      <c r="F1429" t="s">
        <v>17</v>
      </c>
      <c r="G1429" s="1">
        <v>44972</v>
      </c>
      <c r="H1429" s="1">
        <v>45006</v>
      </c>
      <c r="I1429" s="6">
        <f>_xlfn.DAYS(H1429,G1429)</f>
        <v>34</v>
      </c>
      <c r="J1429" t="s">
        <v>36</v>
      </c>
      <c r="K1429">
        <v>246570</v>
      </c>
      <c r="L1429" t="s">
        <v>19</v>
      </c>
      <c r="M1429" t="s">
        <v>62</v>
      </c>
      <c r="N1429">
        <v>193</v>
      </c>
      <c r="O1429">
        <v>72</v>
      </c>
      <c r="P1429">
        <v>36509009290</v>
      </c>
      <c r="Q1429" t="s">
        <v>68</v>
      </c>
      <c r="R1429" t="s">
        <v>41</v>
      </c>
    </row>
    <row r="1430" spans="1:18" hidden="1" x14ac:dyDescent="0.25">
      <c r="A1430">
        <v>1429</v>
      </c>
      <c r="B1430" t="s">
        <v>15</v>
      </c>
      <c r="C1430" t="s">
        <v>127</v>
      </c>
      <c r="D1430">
        <v>39</v>
      </c>
      <c r="E1430" t="str">
        <f t="shared" si="42"/>
        <v>Middle-Aged Adults</v>
      </c>
      <c r="F1430" t="s">
        <v>31</v>
      </c>
      <c r="G1430" s="1">
        <v>44988</v>
      </c>
      <c r="H1430" s="1">
        <v>45285</v>
      </c>
      <c r="I1430" s="2">
        <f>_xlfn.DAYS(G1430,H1430)</f>
        <v>-297</v>
      </c>
      <c r="J1430" t="s">
        <v>32</v>
      </c>
      <c r="K1430">
        <v>111471</v>
      </c>
      <c r="L1430" t="s">
        <v>26</v>
      </c>
      <c r="M1430" t="s">
        <v>33</v>
      </c>
      <c r="N1430">
        <v>160</v>
      </c>
      <c r="O1430">
        <v>110</v>
      </c>
      <c r="P1430">
        <v>38424262880</v>
      </c>
      <c r="Q1430" t="s">
        <v>21</v>
      </c>
      <c r="R1430" t="s">
        <v>22</v>
      </c>
    </row>
    <row r="1431" spans="1:18" hidden="1" x14ac:dyDescent="0.25">
      <c r="A1431">
        <v>1430</v>
      </c>
      <c r="B1431" t="s">
        <v>66</v>
      </c>
      <c r="C1431" t="s">
        <v>436</v>
      </c>
      <c r="D1431">
        <v>21</v>
      </c>
      <c r="E1431" t="str">
        <f t="shared" si="42"/>
        <v>Young Adult</v>
      </c>
      <c r="F1431" t="s">
        <v>17</v>
      </c>
      <c r="G1431" s="1">
        <v>44998</v>
      </c>
      <c r="H1431" s="1">
        <v>45226</v>
      </c>
      <c r="I1431" s="2">
        <f>_xlfn.DAYS(H1431,G1431)</f>
        <v>228</v>
      </c>
      <c r="J1431" t="s">
        <v>25</v>
      </c>
      <c r="K1431">
        <v>248267</v>
      </c>
      <c r="L1431" t="s">
        <v>26</v>
      </c>
      <c r="M1431" t="s">
        <v>37</v>
      </c>
      <c r="N1431">
        <v>156</v>
      </c>
      <c r="O1431">
        <v>75</v>
      </c>
      <c r="P1431">
        <v>35565857863</v>
      </c>
      <c r="Q1431" t="s">
        <v>34</v>
      </c>
      <c r="R1431" t="s">
        <v>38</v>
      </c>
    </row>
    <row r="1432" spans="1:18" hidden="1" x14ac:dyDescent="0.25">
      <c r="A1432">
        <v>1431</v>
      </c>
      <c r="B1432" t="s">
        <v>66</v>
      </c>
      <c r="C1432" t="s">
        <v>317</v>
      </c>
      <c r="D1432">
        <v>83</v>
      </c>
      <c r="E1432" t="str">
        <f t="shared" si="42"/>
        <v>Senior Adult</v>
      </c>
      <c r="F1432" t="s">
        <v>17</v>
      </c>
      <c r="G1432" s="1">
        <v>45092</v>
      </c>
      <c r="H1432" s="1">
        <v>45255</v>
      </c>
      <c r="I1432" s="2">
        <f>_xlfn.DAYS(G1432,H1432)</f>
        <v>-163</v>
      </c>
      <c r="J1432" t="s">
        <v>25</v>
      </c>
      <c r="K1432">
        <v>12192</v>
      </c>
      <c r="L1432" t="s">
        <v>26</v>
      </c>
      <c r="M1432" t="s">
        <v>82</v>
      </c>
      <c r="N1432">
        <v>141</v>
      </c>
      <c r="O1432">
        <v>63</v>
      </c>
      <c r="P1432">
        <v>31604873214</v>
      </c>
      <c r="Q1432" t="s">
        <v>57</v>
      </c>
      <c r="R1432" t="s">
        <v>28</v>
      </c>
    </row>
    <row r="1433" spans="1:18" x14ac:dyDescent="0.25">
      <c r="A1433">
        <v>1432</v>
      </c>
      <c r="B1433" t="s">
        <v>88</v>
      </c>
      <c r="C1433" t="s">
        <v>619</v>
      </c>
      <c r="D1433">
        <v>2</v>
      </c>
      <c r="E1433" t="str">
        <f t="shared" si="42"/>
        <v>Child</v>
      </c>
      <c r="F1433" t="s">
        <v>31</v>
      </c>
      <c r="G1433" s="1">
        <v>44951</v>
      </c>
      <c r="H1433" s="1">
        <v>45271</v>
      </c>
      <c r="I1433" s="6">
        <f>_xlfn.DAYS(H1433,G1433)</f>
        <v>320</v>
      </c>
      <c r="J1433" t="s">
        <v>25</v>
      </c>
      <c r="K1433">
        <v>421827</v>
      </c>
      <c r="L1433" t="s">
        <v>26</v>
      </c>
      <c r="M1433" t="s">
        <v>62</v>
      </c>
      <c r="N1433">
        <v>152</v>
      </c>
      <c r="O1433">
        <v>120</v>
      </c>
      <c r="P1433">
        <v>33800381338</v>
      </c>
      <c r="Q1433" t="s">
        <v>68</v>
      </c>
      <c r="R1433" t="s">
        <v>41</v>
      </c>
    </row>
    <row r="1434" spans="1:18" hidden="1" x14ac:dyDescent="0.25">
      <c r="A1434">
        <v>1433</v>
      </c>
      <c r="B1434" t="s">
        <v>66</v>
      </c>
      <c r="C1434" t="s">
        <v>400</v>
      </c>
      <c r="D1434">
        <v>93</v>
      </c>
      <c r="E1434" t="str">
        <f t="shared" si="42"/>
        <v>Senior Adult</v>
      </c>
      <c r="F1434" t="s">
        <v>31</v>
      </c>
      <c r="G1434" s="1">
        <v>45030</v>
      </c>
      <c r="H1434" s="1">
        <v>45258</v>
      </c>
      <c r="I1434" s="2">
        <f>_xlfn.DAYS(H1434,G1434)</f>
        <v>228</v>
      </c>
      <c r="J1434" t="s">
        <v>36</v>
      </c>
      <c r="K1434">
        <v>32283</v>
      </c>
      <c r="L1434" t="s">
        <v>19</v>
      </c>
      <c r="M1434" t="s">
        <v>40</v>
      </c>
      <c r="N1434">
        <v>146</v>
      </c>
      <c r="O1434">
        <v>113</v>
      </c>
      <c r="P1434">
        <v>31795014993</v>
      </c>
      <c r="Q1434" t="s">
        <v>34</v>
      </c>
      <c r="R1434" t="s">
        <v>38</v>
      </c>
    </row>
    <row r="1435" spans="1:18" hidden="1" x14ac:dyDescent="0.25">
      <c r="A1435">
        <v>1434</v>
      </c>
      <c r="B1435" t="s">
        <v>88</v>
      </c>
      <c r="C1435" t="s">
        <v>607</v>
      </c>
      <c r="D1435">
        <v>69</v>
      </c>
      <c r="E1435" t="str">
        <f t="shared" si="42"/>
        <v>Senior Adult</v>
      </c>
      <c r="F1435" t="s">
        <v>31</v>
      </c>
      <c r="G1435" s="1">
        <v>45068</v>
      </c>
      <c r="H1435" s="1">
        <v>45181</v>
      </c>
      <c r="I1435" s="2">
        <f>_xlfn.DAYS(G1435,H1435)</f>
        <v>-113</v>
      </c>
      <c r="J1435" t="s">
        <v>47</v>
      </c>
      <c r="K1435">
        <v>129610</v>
      </c>
      <c r="L1435" t="s">
        <v>19</v>
      </c>
      <c r="M1435" t="s">
        <v>20</v>
      </c>
      <c r="N1435">
        <v>142</v>
      </c>
      <c r="O1435">
        <v>105</v>
      </c>
      <c r="P1435">
        <v>32227953974</v>
      </c>
      <c r="Q1435" t="s">
        <v>57</v>
      </c>
      <c r="R1435" t="s">
        <v>28</v>
      </c>
    </row>
    <row r="1436" spans="1:18" hidden="1" x14ac:dyDescent="0.25">
      <c r="A1436">
        <v>1435</v>
      </c>
      <c r="B1436" t="s">
        <v>88</v>
      </c>
      <c r="C1436" t="s">
        <v>501</v>
      </c>
      <c r="D1436">
        <v>25</v>
      </c>
      <c r="E1436" t="str">
        <f t="shared" si="42"/>
        <v>Young Adult</v>
      </c>
      <c r="F1436" t="s">
        <v>31</v>
      </c>
      <c r="G1436" s="1">
        <v>45010</v>
      </c>
      <c r="H1436" s="1">
        <v>45162</v>
      </c>
      <c r="I1436" s="2">
        <f>_xlfn.DAYS(H1436,G1436)</f>
        <v>152</v>
      </c>
      <c r="J1436" t="s">
        <v>47</v>
      </c>
      <c r="K1436">
        <v>66114</v>
      </c>
      <c r="L1436" t="s">
        <v>26</v>
      </c>
      <c r="M1436" t="s">
        <v>62</v>
      </c>
      <c r="N1436">
        <v>174</v>
      </c>
      <c r="O1436">
        <v>64</v>
      </c>
      <c r="P1436">
        <v>39960011332</v>
      </c>
      <c r="Q1436" t="s">
        <v>48</v>
      </c>
      <c r="R1436" t="s">
        <v>28</v>
      </c>
    </row>
    <row r="1437" spans="1:18" hidden="1" x14ac:dyDescent="0.25">
      <c r="A1437">
        <v>1436</v>
      </c>
      <c r="B1437" t="s">
        <v>55</v>
      </c>
      <c r="C1437" t="s">
        <v>567</v>
      </c>
      <c r="D1437">
        <v>39</v>
      </c>
      <c r="E1437" t="str">
        <f t="shared" si="42"/>
        <v>Middle-Aged Adults</v>
      </c>
      <c r="F1437" t="s">
        <v>17</v>
      </c>
      <c r="G1437" s="1">
        <v>45232</v>
      </c>
      <c r="H1437" s="1">
        <v>45245</v>
      </c>
      <c r="I1437" s="2">
        <f>_xlfn.DAYS(G1437,H1437)</f>
        <v>-13</v>
      </c>
      <c r="J1437" t="s">
        <v>25</v>
      </c>
      <c r="K1437">
        <v>151802</v>
      </c>
      <c r="L1437" t="s">
        <v>26</v>
      </c>
      <c r="M1437" t="s">
        <v>45</v>
      </c>
      <c r="N1437">
        <v>150</v>
      </c>
      <c r="O1437">
        <v>49</v>
      </c>
      <c r="P1437">
        <v>38195827791</v>
      </c>
      <c r="Q1437" t="s">
        <v>34</v>
      </c>
      <c r="R1437" t="s">
        <v>38</v>
      </c>
    </row>
    <row r="1438" spans="1:18" hidden="1" x14ac:dyDescent="0.25">
      <c r="A1438">
        <v>1437</v>
      </c>
      <c r="B1438" t="s">
        <v>23</v>
      </c>
      <c r="C1438" t="s">
        <v>157</v>
      </c>
      <c r="D1438">
        <v>51</v>
      </c>
      <c r="E1438" t="str">
        <f t="shared" si="42"/>
        <v>Senior Adult</v>
      </c>
      <c r="F1438" t="s">
        <v>17</v>
      </c>
      <c r="G1438" s="1">
        <v>45093</v>
      </c>
      <c r="H1438" s="1">
        <v>45205</v>
      </c>
      <c r="I1438" s="2">
        <f>_xlfn.DAYS(G1438,H1438)</f>
        <v>-112</v>
      </c>
      <c r="J1438" t="s">
        <v>44</v>
      </c>
      <c r="K1438">
        <v>267412</v>
      </c>
      <c r="L1438" t="s">
        <v>19</v>
      </c>
      <c r="M1438" t="s">
        <v>82</v>
      </c>
      <c r="N1438">
        <v>176</v>
      </c>
      <c r="O1438">
        <v>72</v>
      </c>
      <c r="P1438">
        <v>33880068956</v>
      </c>
      <c r="Q1438" t="s">
        <v>68</v>
      </c>
      <c r="R1438" t="s">
        <v>28</v>
      </c>
    </row>
    <row r="1439" spans="1:18" hidden="1" x14ac:dyDescent="0.25">
      <c r="A1439">
        <v>1438</v>
      </c>
      <c r="B1439" t="s">
        <v>69</v>
      </c>
      <c r="C1439" t="s">
        <v>536</v>
      </c>
      <c r="D1439">
        <v>14</v>
      </c>
      <c r="E1439" t="str">
        <f t="shared" si="42"/>
        <v>Teenager</v>
      </c>
      <c r="F1439" t="s">
        <v>17</v>
      </c>
      <c r="G1439" s="1">
        <v>44933</v>
      </c>
      <c r="H1439" s="1">
        <v>45126</v>
      </c>
      <c r="I1439" s="2">
        <f>_xlfn.DAYS(G1439,H1439)</f>
        <v>-193</v>
      </c>
      <c r="J1439" t="s">
        <v>32</v>
      </c>
      <c r="K1439">
        <v>458912</v>
      </c>
      <c r="L1439" t="s">
        <v>26</v>
      </c>
      <c r="M1439" t="s">
        <v>20</v>
      </c>
      <c r="N1439">
        <v>150</v>
      </c>
      <c r="O1439">
        <v>66</v>
      </c>
      <c r="P1439">
        <v>36666233111</v>
      </c>
      <c r="Q1439" t="s">
        <v>21</v>
      </c>
      <c r="R1439" t="s">
        <v>22</v>
      </c>
    </row>
    <row r="1440" spans="1:18" hidden="1" x14ac:dyDescent="0.25">
      <c r="A1440">
        <v>1439</v>
      </c>
      <c r="B1440" t="s">
        <v>55</v>
      </c>
      <c r="C1440" t="s">
        <v>317</v>
      </c>
      <c r="D1440">
        <v>50</v>
      </c>
      <c r="E1440" t="str">
        <f t="shared" si="42"/>
        <v>Senior Adult</v>
      </c>
      <c r="F1440" t="s">
        <v>17</v>
      </c>
      <c r="G1440" s="1">
        <v>44939</v>
      </c>
      <c r="H1440" s="1">
        <v>45062</v>
      </c>
      <c r="I1440" s="2">
        <f>_xlfn.DAYS(H1440,G1440)</f>
        <v>123</v>
      </c>
      <c r="J1440" t="s">
        <v>25</v>
      </c>
      <c r="K1440">
        <v>253044</v>
      </c>
      <c r="L1440" t="s">
        <v>26</v>
      </c>
      <c r="M1440" t="s">
        <v>37</v>
      </c>
      <c r="N1440">
        <v>177</v>
      </c>
      <c r="O1440">
        <v>81</v>
      </c>
      <c r="P1440">
        <v>38785609803</v>
      </c>
      <c r="Q1440" t="s">
        <v>34</v>
      </c>
      <c r="R1440" t="s">
        <v>38</v>
      </c>
    </row>
    <row r="1441" spans="1:18" hidden="1" x14ac:dyDescent="0.25">
      <c r="A1441">
        <v>1440</v>
      </c>
      <c r="B1441" t="s">
        <v>69</v>
      </c>
      <c r="C1441" t="s">
        <v>620</v>
      </c>
      <c r="D1441">
        <v>55</v>
      </c>
      <c r="E1441" t="str">
        <f t="shared" si="42"/>
        <v>Senior Adult</v>
      </c>
      <c r="F1441" t="s">
        <v>17</v>
      </c>
      <c r="G1441" s="1">
        <v>45209</v>
      </c>
      <c r="H1441" s="1">
        <v>45246</v>
      </c>
      <c r="I1441" s="2">
        <f>_xlfn.DAYS(H1441,G1441)</f>
        <v>37</v>
      </c>
      <c r="J1441" t="s">
        <v>36</v>
      </c>
      <c r="K1441">
        <v>300110</v>
      </c>
      <c r="L1441" t="s">
        <v>26</v>
      </c>
      <c r="M1441" t="s">
        <v>40</v>
      </c>
      <c r="N1441">
        <v>156</v>
      </c>
      <c r="O1441">
        <v>100</v>
      </c>
      <c r="P1441">
        <v>38783093193</v>
      </c>
      <c r="Q1441" t="s">
        <v>21</v>
      </c>
      <c r="R1441" t="s">
        <v>22</v>
      </c>
    </row>
    <row r="1442" spans="1:18" x14ac:dyDescent="0.25">
      <c r="A1442">
        <v>1441</v>
      </c>
      <c r="B1442" t="s">
        <v>71</v>
      </c>
      <c r="C1442" t="s">
        <v>239</v>
      </c>
      <c r="D1442">
        <v>49</v>
      </c>
      <c r="E1442" t="str">
        <f t="shared" si="42"/>
        <v>Senior Adult</v>
      </c>
      <c r="F1442" t="s">
        <v>17</v>
      </c>
      <c r="G1442" s="1">
        <v>45121</v>
      </c>
      <c r="H1442" s="1">
        <v>45265</v>
      </c>
      <c r="I1442" s="6">
        <f>_xlfn.DAYS(G1442,H1442)</f>
        <v>-144</v>
      </c>
      <c r="J1442" t="s">
        <v>36</v>
      </c>
      <c r="K1442">
        <v>229876</v>
      </c>
      <c r="L1442" t="s">
        <v>19</v>
      </c>
      <c r="M1442" t="s">
        <v>59</v>
      </c>
      <c r="N1442">
        <v>169</v>
      </c>
      <c r="O1442">
        <v>43</v>
      </c>
      <c r="P1442">
        <v>31947883857</v>
      </c>
      <c r="Q1442" t="s">
        <v>68</v>
      </c>
      <c r="R1442" t="s">
        <v>41</v>
      </c>
    </row>
    <row r="1443" spans="1:18" hidden="1" x14ac:dyDescent="0.25">
      <c r="A1443">
        <v>1442</v>
      </c>
      <c r="B1443" t="s">
        <v>71</v>
      </c>
      <c r="C1443" t="s">
        <v>113</v>
      </c>
      <c r="D1443">
        <v>84</v>
      </c>
      <c r="E1443" t="str">
        <f t="shared" si="42"/>
        <v>Senior Adult</v>
      </c>
      <c r="F1443" t="s">
        <v>17</v>
      </c>
      <c r="G1443" s="1">
        <v>44948</v>
      </c>
      <c r="H1443" s="1">
        <v>45088</v>
      </c>
      <c r="I1443" s="2">
        <f>_xlfn.DAYS(G1443,H1443)</f>
        <v>-140</v>
      </c>
      <c r="J1443" t="s">
        <v>25</v>
      </c>
      <c r="K1443">
        <v>106478</v>
      </c>
      <c r="L1443" t="s">
        <v>19</v>
      </c>
      <c r="M1443" t="s">
        <v>59</v>
      </c>
      <c r="N1443">
        <v>199</v>
      </c>
      <c r="O1443">
        <v>112</v>
      </c>
      <c r="P1443">
        <v>32605776735</v>
      </c>
      <c r="Q1443" t="s">
        <v>21</v>
      </c>
      <c r="R1443" t="s">
        <v>22</v>
      </c>
    </row>
    <row r="1444" spans="1:18" hidden="1" x14ac:dyDescent="0.25">
      <c r="A1444">
        <v>1443</v>
      </c>
      <c r="B1444" t="s">
        <v>66</v>
      </c>
      <c r="C1444" t="s">
        <v>540</v>
      </c>
      <c r="D1444">
        <v>6</v>
      </c>
      <c r="E1444" t="str">
        <f t="shared" si="42"/>
        <v>Child</v>
      </c>
      <c r="F1444" t="s">
        <v>17</v>
      </c>
      <c r="G1444" s="1">
        <v>45069</v>
      </c>
      <c r="H1444" s="1">
        <v>45181</v>
      </c>
      <c r="I1444" s="2">
        <f>_xlfn.DAYS(H1444,G1444)</f>
        <v>112</v>
      </c>
      <c r="J1444" t="s">
        <v>44</v>
      </c>
      <c r="K1444">
        <v>276754</v>
      </c>
      <c r="L1444" t="s">
        <v>26</v>
      </c>
      <c r="M1444" t="s">
        <v>62</v>
      </c>
      <c r="N1444">
        <v>187</v>
      </c>
      <c r="O1444">
        <v>62</v>
      </c>
      <c r="P1444">
        <v>36548137729</v>
      </c>
      <c r="Q1444" t="s">
        <v>21</v>
      </c>
      <c r="R1444" t="s">
        <v>22</v>
      </c>
    </row>
    <row r="1445" spans="1:18" x14ac:dyDescent="0.25">
      <c r="A1445">
        <v>1444</v>
      </c>
      <c r="B1445" t="s">
        <v>42</v>
      </c>
      <c r="C1445" t="s">
        <v>163</v>
      </c>
      <c r="D1445">
        <v>72</v>
      </c>
      <c r="E1445" t="str">
        <f t="shared" si="42"/>
        <v>Senior Adult</v>
      </c>
      <c r="F1445" t="s">
        <v>17</v>
      </c>
      <c r="G1445" s="1">
        <v>44941</v>
      </c>
      <c r="H1445" s="1">
        <v>44959</v>
      </c>
      <c r="I1445" s="6">
        <f>_xlfn.DAYS(H1445,G1445)</f>
        <v>18</v>
      </c>
      <c r="J1445" t="s">
        <v>32</v>
      </c>
      <c r="K1445">
        <v>228754</v>
      </c>
      <c r="L1445" t="s">
        <v>26</v>
      </c>
      <c r="M1445" t="s">
        <v>82</v>
      </c>
      <c r="N1445">
        <v>178</v>
      </c>
      <c r="O1445">
        <v>88</v>
      </c>
      <c r="P1445">
        <v>31795517869</v>
      </c>
      <c r="Q1445" t="s">
        <v>68</v>
      </c>
      <c r="R1445" t="s">
        <v>41</v>
      </c>
    </row>
    <row r="1446" spans="1:18" hidden="1" x14ac:dyDescent="0.25">
      <c r="A1446">
        <v>1445</v>
      </c>
      <c r="B1446" t="s">
        <v>42</v>
      </c>
      <c r="C1446" t="s">
        <v>621</v>
      </c>
      <c r="D1446">
        <v>52</v>
      </c>
      <c r="E1446" t="str">
        <f t="shared" si="42"/>
        <v>Senior Adult</v>
      </c>
      <c r="F1446" t="s">
        <v>17</v>
      </c>
      <c r="G1446" s="1">
        <v>45158</v>
      </c>
      <c r="H1446" s="1">
        <v>45207</v>
      </c>
      <c r="I1446" s="2">
        <f>_xlfn.DAYS(G1446,H1446)</f>
        <v>-49</v>
      </c>
      <c r="J1446" t="s">
        <v>36</v>
      </c>
      <c r="K1446">
        <v>142849</v>
      </c>
      <c r="L1446" t="s">
        <v>26</v>
      </c>
      <c r="M1446" t="s">
        <v>82</v>
      </c>
      <c r="N1446">
        <v>153</v>
      </c>
      <c r="O1446">
        <v>59</v>
      </c>
      <c r="P1446">
        <v>34158107579</v>
      </c>
      <c r="Q1446" t="s">
        <v>68</v>
      </c>
      <c r="R1446" t="s">
        <v>28</v>
      </c>
    </row>
    <row r="1447" spans="1:18" hidden="1" x14ac:dyDescent="0.25">
      <c r="A1447">
        <v>1446</v>
      </c>
      <c r="B1447" t="s">
        <v>78</v>
      </c>
      <c r="C1447" t="s">
        <v>443</v>
      </c>
      <c r="D1447">
        <v>91</v>
      </c>
      <c r="E1447" t="str">
        <f t="shared" si="42"/>
        <v>Senior Adult</v>
      </c>
      <c r="F1447" t="s">
        <v>31</v>
      </c>
      <c r="G1447" s="1">
        <v>44992</v>
      </c>
      <c r="H1447" s="1">
        <v>45007</v>
      </c>
      <c r="I1447" s="2">
        <f>_xlfn.DAYS(H1447,G1447)</f>
        <v>15</v>
      </c>
      <c r="J1447" t="s">
        <v>36</v>
      </c>
      <c r="K1447">
        <v>428127</v>
      </c>
      <c r="L1447" t="s">
        <v>19</v>
      </c>
      <c r="M1447" t="s">
        <v>40</v>
      </c>
      <c r="N1447">
        <v>184</v>
      </c>
      <c r="O1447">
        <v>97</v>
      </c>
      <c r="P1447">
        <v>32778155169</v>
      </c>
      <c r="Q1447" t="s">
        <v>57</v>
      </c>
      <c r="R1447" t="s">
        <v>28</v>
      </c>
    </row>
    <row r="1448" spans="1:18" hidden="1" x14ac:dyDescent="0.25">
      <c r="A1448">
        <v>1447</v>
      </c>
      <c r="B1448" t="s">
        <v>88</v>
      </c>
      <c r="C1448" t="s">
        <v>352</v>
      </c>
      <c r="D1448">
        <v>67</v>
      </c>
      <c r="E1448" t="str">
        <f t="shared" si="42"/>
        <v>Senior Adult</v>
      </c>
      <c r="F1448" t="s">
        <v>17</v>
      </c>
      <c r="G1448" s="1">
        <v>45123</v>
      </c>
      <c r="H1448" s="1">
        <v>45156</v>
      </c>
      <c r="I1448" s="2">
        <f>_xlfn.DAYS(G1448,H1448)</f>
        <v>-33</v>
      </c>
      <c r="J1448" t="s">
        <v>47</v>
      </c>
      <c r="K1448">
        <v>204547</v>
      </c>
      <c r="L1448" t="s">
        <v>19</v>
      </c>
      <c r="M1448" t="s">
        <v>59</v>
      </c>
      <c r="N1448">
        <v>193</v>
      </c>
      <c r="O1448">
        <v>52</v>
      </c>
      <c r="P1448">
        <v>35608847091</v>
      </c>
      <c r="Q1448" t="s">
        <v>57</v>
      </c>
      <c r="R1448" t="s">
        <v>28</v>
      </c>
    </row>
    <row r="1449" spans="1:18" hidden="1" x14ac:dyDescent="0.25">
      <c r="A1449">
        <v>1448</v>
      </c>
      <c r="B1449" t="s">
        <v>55</v>
      </c>
      <c r="C1449" t="s">
        <v>181</v>
      </c>
      <c r="D1449">
        <v>96</v>
      </c>
      <c r="E1449" t="str">
        <f t="shared" si="42"/>
        <v>Senior Adult</v>
      </c>
      <c r="F1449" t="s">
        <v>17</v>
      </c>
      <c r="G1449" s="1">
        <v>45040</v>
      </c>
      <c r="H1449" s="1">
        <v>45044</v>
      </c>
      <c r="I1449" s="2">
        <f>_xlfn.DAYS(H1449,G1449)</f>
        <v>4</v>
      </c>
      <c r="J1449" t="s">
        <v>47</v>
      </c>
      <c r="K1449">
        <v>416312</v>
      </c>
      <c r="L1449" t="s">
        <v>19</v>
      </c>
      <c r="M1449" t="s">
        <v>45</v>
      </c>
      <c r="N1449">
        <v>182</v>
      </c>
      <c r="O1449">
        <v>43</v>
      </c>
      <c r="P1449">
        <v>34162384520</v>
      </c>
      <c r="Q1449" t="s">
        <v>21</v>
      </c>
      <c r="R1449" t="s">
        <v>22</v>
      </c>
    </row>
    <row r="1450" spans="1:18" hidden="1" x14ac:dyDescent="0.25">
      <c r="A1450">
        <v>1449</v>
      </c>
      <c r="B1450" t="s">
        <v>69</v>
      </c>
      <c r="C1450" t="s">
        <v>622</v>
      </c>
      <c r="D1450">
        <v>94</v>
      </c>
      <c r="E1450" t="str">
        <f t="shared" si="42"/>
        <v>Senior Adult</v>
      </c>
      <c r="F1450" t="s">
        <v>31</v>
      </c>
      <c r="G1450" s="1">
        <v>44965</v>
      </c>
      <c r="H1450" s="1">
        <v>45139</v>
      </c>
      <c r="I1450" s="2">
        <f>_xlfn.DAYS(H1450,G1450)</f>
        <v>174</v>
      </c>
      <c r="J1450" t="s">
        <v>44</v>
      </c>
      <c r="K1450">
        <v>436794</v>
      </c>
      <c r="L1450" t="s">
        <v>19</v>
      </c>
      <c r="M1450" t="s">
        <v>37</v>
      </c>
      <c r="N1450">
        <v>169</v>
      </c>
      <c r="O1450">
        <v>43</v>
      </c>
      <c r="P1450">
        <v>34928487933</v>
      </c>
      <c r="Q1450" t="s">
        <v>21</v>
      </c>
      <c r="R1450" t="s">
        <v>22</v>
      </c>
    </row>
    <row r="1451" spans="1:18" hidden="1" x14ac:dyDescent="0.25">
      <c r="A1451">
        <v>1450</v>
      </c>
      <c r="B1451" t="s">
        <v>53</v>
      </c>
      <c r="C1451" t="s">
        <v>239</v>
      </c>
      <c r="D1451">
        <v>22</v>
      </c>
      <c r="E1451" t="str">
        <f t="shared" si="42"/>
        <v>Young Adult</v>
      </c>
      <c r="F1451" t="s">
        <v>31</v>
      </c>
      <c r="G1451" s="1">
        <v>45025</v>
      </c>
      <c r="H1451" s="1">
        <v>45027</v>
      </c>
      <c r="I1451" s="2">
        <f>_xlfn.DAYS(G1451,H1451)</f>
        <v>-2</v>
      </c>
      <c r="J1451" t="s">
        <v>18</v>
      </c>
      <c r="K1451">
        <v>323150</v>
      </c>
      <c r="L1451" t="s">
        <v>19</v>
      </c>
      <c r="M1451" t="s">
        <v>62</v>
      </c>
      <c r="N1451">
        <v>198</v>
      </c>
      <c r="O1451">
        <v>108</v>
      </c>
      <c r="P1451">
        <v>35364969727</v>
      </c>
      <c r="Q1451" t="s">
        <v>52</v>
      </c>
      <c r="R1451" t="s">
        <v>28</v>
      </c>
    </row>
    <row r="1452" spans="1:18" hidden="1" x14ac:dyDescent="0.25">
      <c r="A1452">
        <v>1451</v>
      </c>
      <c r="B1452" t="s">
        <v>69</v>
      </c>
      <c r="C1452" t="s">
        <v>602</v>
      </c>
      <c r="D1452">
        <v>28</v>
      </c>
      <c r="E1452" t="str">
        <f t="shared" si="42"/>
        <v>Young Adult</v>
      </c>
      <c r="F1452" t="s">
        <v>17</v>
      </c>
      <c r="G1452" s="1">
        <v>45143</v>
      </c>
      <c r="H1452" s="1">
        <v>45187</v>
      </c>
      <c r="I1452" s="2">
        <f>_xlfn.DAYS(H1452,G1452)</f>
        <v>44</v>
      </c>
      <c r="J1452" t="s">
        <v>36</v>
      </c>
      <c r="K1452">
        <v>424568</v>
      </c>
      <c r="L1452" t="s">
        <v>26</v>
      </c>
      <c r="M1452" t="s">
        <v>37</v>
      </c>
      <c r="N1452">
        <v>192</v>
      </c>
      <c r="O1452">
        <v>89</v>
      </c>
      <c r="P1452">
        <v>35652212213</v>
      </c>
      <c r="Q1452" t="s">
        <v>34</v>
      </c>
      <c r="R1452" t="s">
        <v>38</v>
      </c>
    </row>
    <row r="1453" spans="1:18" hidden="1" x14ac:dyDescent="0.25">
      <c r="A1453">
        <v>1452</v>
      </c>
      <c r="B1453" t="s">
        <v>69</v>
      </c>
      <c r="C1453" t="s">
        <v>233</v>
      </c>
      <c r="D1453">
        <v>48</v>
      </c>
      <c r="E1453" t="str">
        <f t="shared" si="42"/>
        <v>Senior Adult</v>
      </c>
      <c r="F1453" t="s">
        <v>17</v>
      </c>
      <c r="G1453" s="1">
        <v>44966</v>
      </c>
      <c r="H1453" s="1">
        <v>45191</v>
      </c>
      <c r="I1453" s="2">
        <f>_xlfn.DAYS(G1453,H1453)</f>
        <v>-225</v>
      </c>
      <c r="J1453" t="s">
        <v>47</v>
      </c>
      <c r="K1453">
        <v>120261</v>
      </c>
      <c r="L1453" t="s">
        <v>19</v>
      </c>
      <c r="M1453" t="s">
        <v>20</v>
      </c>
      <c r="N1453">
        <v>179</v>
      </c>
      <c r="O1453">
        <v>73</v>
      </c>
      <c r="P1453">
        <v>36441447838</v>
      </c>
      <c r="Q1453" t="s">
        <v>21</v>
      </c>
      <c r="R1453" t="s">
        <v>28</v>
      </c>
    </row>
    <row r="1454" spans="1:18" x14ac:dyDescent="0.25">
      <c r="A1454">
        <v>1453</v>
      </c>
      <c r="B1454" t="s">
        <v>29</v>
      </c>
      <c r="C1454" t="s">
        <v>623</v>
      </c>
      <c r="D1454">
        <v>68</v>
      </c>
      <c r="E1454" t="str">
        <f t="shared" si="42"/>
        <v>Senior Adult</v>
      </c>
      <c r="F1454" t="s">
        <v>17</v>
      </c>
      <c r="G1454" s="1">
        <v>44950</v>
      </c>
      <c r="H1454" s="1">
        <v>45269</v>
      </c>
      <c r="I1454" s="6">
        <f>_xlfn.DAYS(G1454,H1454)</f>
        <v>-319</v>
      </c>
      <c r="J1454" t="s">
        <v>44</v>
      </c>
      <c r="K1454">
        <v>196282</v>
      </c>
      <c r="L1454" t="s">
        <v>26</v>
      </c>
      <c r="M1454" t="s">
        <v>45</v>
      </c>
      <c r="N1454">
        <v>197</v>
      </c>
      <c r="O1454">
        <v>58</v>
      </c>
      <c r="P1454">
        <v>39916009965</v>
      </c>
      <c r="Q1454" t="s">
        <v>68</v>
      </c>
      <c r="R1454" t="s">
        <v>41</v>
      </c>
    </row>
    <row r="1455" spans="1:18" hidden="1" x14ac:dyDescent="0.25">
      <c r="A1455">
        <v>1454</v>
      </c>
      <c r="B1455" t="s">
        <v>42</v>
      </c>
      <c r="C1455" t="s">
        <v>400</v>
      </c>
      <c r="D1455">
        <v>98</v>
      </c>
      <c r="E1455" t="str">
        <f t="shared" si="42"/>
        <v>Senior Adult</v>
      </c>
      <c r="F1455" t="s">
        <v>17</v>
      </c>
      <c r="G1455" s="1">
        <v>45086</v>
      </c>
      <c r="H1455" s="1">
        <v>45185</v>
      </c>
      <c r="I1455" s="2">
        <f>_xlfn.DAYS(H1455,G1455)</f>
        <v>99</v>
      </c>
      <c r="J1455" t="s">
        <v>36</v>
      </c>
      <c r="K1455">
        <v>285370</v>
      </c>
      <c r="L1455" t="s">
        <v>19</v>
      </c>
      <c r="M1455" t="s">
        <v>20</v>
      </c>
      <c r="N1455">
        <v>143</v>
      </c>
      <c r="O1455">
        <v>60</v>
      </c>
      <c r="P1455">
        <v>39512995959</v>
      </c>
      <c r="Q1455" t="s">
        <v>68</v>
      </c>
      <c r="R1455" t="s">
        <v>28</v>
      </c>
    </row>
    <row r="1456" spans="1:18" hidden="1" x14ac:dyDescent="0.25">
      <c r="A1456">
        <v>1455</v>
      </c>
      <c r="B1456" t="s">
        <v>88</v>
      </c>
      <c r="C1456" t="s">
        <v>73</v>
      </c>
      <c r="D1456">
        <v>22</v>
      </c>
      <c r="E1456" t="str">
        <f t="shared" si="42"/>
        <v>Young Adult</v>
      </c>
      <c r="F1456" t="s">
        <v>31</v>
      </c>
      <c r="G1456" s="1">
        <v>45003</v>
      </c>
      <c r="H1456" s="1">
        <v>45268</v>
      </c>
      <c r="I1456" s="2">
        <f t="shared" ref="I1456:I1461" si="43">_xlfn.DAYS(G1456,H1456)</f>
        <v>-265</v>
      </c>
      <c r="J1456" t="s">
        <v>36</v>
      </c>
      <c r="K1456">
        <v>259016</v>
      </c>
      <c r="L1456" t="s">
        <v>26</v>
      </c>
      <c r="M1456" t="s">
        <v>62</v>
      </c>
      <c r="N1456">
        <v>147</v>
      </c>
      <c r="O1456">
        <v>79</v>
      </c>
      <c r="P1456">
        <v>32516280569</v>
      </c>
      <c r="Q1456" t="s">
        <v>21</v>
      </c>
      <c r="R1456" t="s">
        <v>22</v>
      </c>
    </row>
    <row r="1457" spans="1:18" hidden="1" x14ac:dyDescent="0.25">
      <c r="A1457">
        <v>1456</v>
      </c>
      <c r="B1457" t="s">
        <v>23</v>
      </c>
      <c r="C1457" t="s">
        <v>132</v>
      </c>
      <c r="D1457">
        <v>39</v>
      </c>
      <c r="E1457" t="str">
        <f t="shared" si="42"/>
        <v>Middle-Aged Adults</v>
      </c>
      <c r="F1457" t="s">
        <v>31</v>
      </c>
      <c r="G1457" s="1">
        <v>44963</v>
      </c>
      <c r="H1457" s="1">
        <v>45039</v>
      </c>
      <c r="I1457" s="2">
        <f t="shared" si="43"/>
        <v>-76</v>
      </c>
      <c r="J1457" t="s">
        <v>36</v>
      </c>
      <c r="K1457">
        <v>16042</v>
      </c>
      <c r="L1457" t="s">
        <v>26</v>
      </c>
      <c r="M1457" t="s">
        <v>62</v>
      </c>
      <c r="N1457">
        <v>198</v>
      </c>
      <c r="O1457">
        <v>94</v>
      </c>
      <c r="P1457">
        <v>37181801302</v>
      </c>
      <c r="Q1457" t="s">
        <v>48</v>
      </c>
      <c r="R1457" t="s">
        <v>28</v>
      </c>
    </row>
    <row r="1458" spans="1:18" hidden="1" x14ac:dyDescent="0.25">
      <c r="A1458">
        <v>1457</v>
      </c>
      <c r="B1458" t="s">
        <v>23</v>
      </c>
      <c r="C1458" t="s">
        <v>548</v>
      </c>
      <c r="D1458">
        <v>29</v>
      </c>
      <c r="E1458" t="str">
        <f t="shared" si="42"/>
        <v>Young Adult</v>
      </c>
      <c r="F1458" t="s">
        <v>31</v>
      </c>
      <c r="G1458" s="1">
        <v>44933</v>
      </c>
      <c r="H1458" s="1">
        <v>45124</v>
      </c>
      <c r="I1458" s="2">
        <f t="shared" si="43"/>
        <v>-191</v>
      </c>
      <c r="J1458" t="s">
        <v>36</v>
      </c>
      <c r="K1458">
        <v>167966</v>
      </c>
      <c r="L1458" t="s">
        <v>26</v>
      </c>
      <c r="M1458" t="s">
        <v>40</v>
      </c>
      <c r="N1458">
        <v>179</v>
      </c>
      <c r="O1458">
        <v>48</v>
      </c>
      <c r="P1458">
        <v>38029083204</v>
      </c>
      <c r="Q1458" t="s">
        <v>21</v>
      </c>
      <c r="R1458" t="s">
        <v>22</v>
      </c>
    </row>
    <row r="1459" spans="1:18" x14ac:dyDescent="0.25">
      <c r="A1459">
        <v>1458</v>
      </c>
      <c r="B1459" t="s">
        <v>88</v>
      </c>
      <c r="C1459" t="s">
        <v>206</v>
      </c>
      <c r="D1459">
        <v>10</v>
      </c>
      <c r="E1459" t="str">
        <f t="shared" si="42"/>
        <v>Child</v>
      </c>
      <c r="F1459" t="s">
        <v>17</v>
      </c>
      <c r="G1459" s="1">
        <v>44974</v>
      </c>
      <c r="H1459" s="1">
        <v>45047</v>
      </c>
      <c r="I1459" s="6">
        <f t="shared" si="43"/>
        <v>-73</v>
      </c>
      <c r="J1459" t="s">
        <v>47</v>
      </c>
      <c r="K1459">
        <v>347604</v>
      </c>
      <c r="L1459" t="s">
        <v>19</v>
      </c>
      <c r="M1459" t="s">
        <v>82</v>
      </c>
      <c r="N1459">
        <v>163</v>
      </c>
      <c r="O1459">
        <v>84</v>
      </c>
      <c r="P1459">
        <v>37211868462</v>
      </c>
      <c r="Q1459" t="s">
        <v>68</v>
      </c>
      <c r="R1459" t="s">
        <v>41</v>
      </c>
    </row>
    <row r="1460" spans="1:18" hidden="1" x14ac:dyDescent="0.25">
      <c r="A1460">
        <v>1459</v>
      </c>
      <c r="B1460" t="s">
        <v>86</v>
      </c>
      <c r="C1460" t="s">
        <v>290</v>
      </c>
      <c r="D1460">
        <v>12</v>
      </c>
      <c r="E1460" t="str">
        <f t="shared" si="42"/>
        <v>Child</v>
      </c>
      <c r="F1460" t="s">
        <v>17</v>
      </c>
      <c r="G1460" s="1">
        <v>44959</v>
      </c>
      <c r="H1460" s="1">
        <v>45173</v>
      </c>
      <c r="I1460" s="2">
        <f t="shared" si="43"/>
        <v>-214</v>
      </c>
      <c r="J1460" t="s">
        <v>32</v>
      </c>
      <c r="K1460">
        <v>402372</v>
      </c>
      <c r="L1460" t="s">
        <v>19</v>
      </c>
      <c r="M1460" t="s">
        <v>82</v>
      </c>
      <c r="N1460">
        <v>153</v>
      </c>
      <c r="O1460">
        <v>40</v>
      </c>
      <c r="P1460">
        <v>31631356589</v>
      </c>
      <c r="Q1460" t="s">
        <v>34</v>
      </c>
      <c r="R1460" t="s">
        <v>28</v>
      </c>
    </row>
    <row r="1461" spans="1:18" hidden="1" x14ac:dyDescent="0.25">
      <c r="A1461">
        <v>1460</v>
      </c>
      <c r="B1461" t="s">
        <v>86</v>
      </c>
      <c r="C1461" t="s">
        <v>459</v>
      </c>
      <c r="D1461">
        <v>18</v>
      </c>
      <c r="E1461" t="str">
        <f t="shared" si="42"/>
        <v>Teenager</v>
      </c>
      <c r="F1461" t="s">
        <v>31</v>
      </c>
      <c r="G1461" s="1">
        <v>45058</v>
      </c>
      <c r="H1461" s="1">
        <v>45276</v>
      </c>
      <c r="I1461" s="2">
        <f t="shared" si="43"/>
        <v>-218</v>
      </c>
      <c r="J1461" t="s">
        <v>36</v>
      </c>
      <c r="K1461">
        <v>385500</v>
      </c>
      <c r="L1461" t="s">
        <v>19</v>
      </c>
      <c r="M1461" t="s">
        <v>20</v>
      </c>
      <c r="N1461">
        <v>174</v>
      </c>
      <c r="O1461">
        <v>54</v>
      </c>
      <c r="P1461">
        <v>36357166899</v>
      </c>
      <c r="Q1461" t="s">
        <v>21</v>
      </c>
      <c r="R1461" t="s">
        <v>22</v>
      </c>
    </row>
    <row r="1462" spans="1:18" hidden="1" x14ac:dyDescent="0.25">
      <c r="A1462">
        <v>1461</v>
      </c>
      <c r="B1462" t="s">
        <v>60</v>
      </c>
      <c r="C1462" t="s">
        <v>289</v>
      </c>
      <c r="D1462">
        <v>59</v>
      </c>
      <c r="E1462" t="str">
        <f t="shared" si="42"/>
        <v>Senior Adult</v>
      </c>
      <c r="F1462" t="s">
        <v>17</v>
      </c>
      <c r="G1462" s="1">
        <v>44977</v>
      </c>
      <c r="H1462" s="1">
        <v>45263</v>
      </c>
      <c r="I1462" s="2">
        <f>_xlfn.DAYS(H1462,G1462)</f>
        <v>286</v>
      </c>
      <c r="J1462" t="s">
        <v>36</v>
      </c>
      <c r="K1462">
        <v>50177</v>
      </c>
      <c r="L1462" t="s">
        <v>19</v>
      </c>
      <c r="M1462" t="s">
        <v>40</v>
      </c>
      <c r="N1462">
        <v>179</v>
      </c>
      <c r="O1462">
        <v>65</v>
      </c>
      <c r="P1462">
        <v>36524483942</v>
      </c>
      <c r="Q1462" t="s">
        <v>34</v>
      </c>
      <c r="R1462" t="s">
        <v>38</v>
      </c>
    </row>
    <row r="1463" spans="1:18" hidden="1" x14ac:dyDescent="0.25">
      <c r="A1463">
        <v>1462</v>
      </c>
      <c r="B1463" t="s">
        <v>86</v>
      </c>
      <c r="C1463" t="s">
        <v>432</v>
      </c>
      <c r="D1463">
        <v>64</v>
      </c>
      <c r="E1463" t="str">
        <f t="shared" si="42"/>
        <v>Senior Adult</v>
      </c>
      <c r="F1463" t="s">
        <v>17</v>
      </c>
      <c r="G1463" s="1">
        <v>44948</v>
      </c>
      <c r="H1463" s="1">
        <v>45257</v>
      </c>
      <c r="I1463" s="2">
        <f>_xlfn.DAYS(G1463,H1463)</f>
        <v>-309</v>
      </c>
      <c r="J1463" t="s">
        <v>25</v>
      </c>
      <c r="K1463">
        <v>13600</v>
      </c>
      <c r="L1463" t="s">
        <v>26</v>
      </c>
      <c r="M1463" t="s">
        <v>59</v>
      </c>
      <c r="N1463">
        <v>168</v>
      </c>
      <c r="O1463">
        <v>79</v>
      </c>
      <c r="P1463">
        <v>37722229570</v>
      </c>
      <c r="Q1463" t="s">
        <v>34</v>
      </c>
      <c r="R1463" t="s">
        <v>38</v>
      </c>
    </row>
    <row r="1464" spans="1:18" hidden="1" x14ac:dyDescent="0.25">
      <c r="A1464">
        <v>1463</v>
      </c>
      <c r="B1464" t="s">
        <v>88</v>
      </c>
      <c r="C1464" t="s">
        <v>350</v>
      </c>
      <c r="D1464">
        <v>89</v>
      </c>
      <c r="E1464" t="str">
        <f t="shared" si="42"/>
        <v>Senior Adult</v>
      </c>
      <c r="F1464" t="s">
        <v>31</v>
      </c>
      <c r="G1464" s="1">
        <v>45032</v>
      </c>
      <c r="H1464" s="1">
        <v>45090</v>
      </c>
      <c r="I1464" s="2">
        <f>_xlfn.DAYS(H1464,G1464)</f>
        <v>58</v>
      </c>
      <c r="J1464" t="s">
        <v>44</v>
      </c>
      <c r="K1464">
        <v>127180</v>
      </c>
      <c r="L1464" t="s">
        <v>19</v>
      </c>
      <c r="M1464" t="s">
        <v>40</v>
      </c>
      <c r="N1464">
        <v>165</v>
      </c>
      <c r="O1464">
        <v>111</v>
      </c>
      <c r="P1464">
        <v>38390592337</v>
      </c>
      <c r="Q1464" t="s">
        <v>21</v>
      </c>
      <c r="R1464" t="s">
        <v>22</v>
      </c>
    </row>
    <row r="1465" spans="1:18" x14ac:dyDescent="0.25">
      <c r="A1465">
        <v>1464</v>
      </c>
      <c r="B1465" t="s">
        <v>86</v>
      </c>
      <c r="C1465" t="s">
        <v>215</v>
      </c>
      <c r="D1465">
        <v>58</v>
      </c>
      <c r="E1465" t="str">
        <f t="shared" si="42"/>
        <v>Senior Adult</v>
      </c>
      <c r="F1465" t="s">
        <v>31</v>
      </c>
      <c r="G1465" s="1">
        <v>45071</v>
      </c>
      <c r="H1465" s="1">
        <v>45073</v>
      </c>
      <c r="I1465" s="6">
        <f>_xlfn.DAYS(G1465,H1465)</f>
        <v>-2</v>
      </c>
      <c r="J1465" t="s">
        <v>18</v>
      </c>
      <c r="K1465">
        <v>454189</v>
      </c>
      <c r="L1465" t="s">
        <v>19</v>
      </c>
      <c r="M1465" t="s">
        <v>20</v>
      </c>
      <c r="N1465">
        <v>188</v>
      </c>
      <c r="O1465">
        <v>87</v>
      </c>
      <c r="P1465">
        <v>36589027229</v>
      </c>
      <c r="Q1465" t="s">
        <v>68</v>
      </c>
      <c r="R1465" t="s">
        <v>41</v>
      </c>
    </row>
    <row r="1466" spans="1:18" x14ac:dyDescent="0.25">
      <c r="A1466">
        <v>1465</v>
      </c>
      <c r="B1466" t="s">
        <v>86</v>
      </c>
      <c r="C1466" t="s">
        <v>190</v>
      </c>
      <c r="D1466">
        <v>26</v>
      </c>
      <c r="E1466" t="str">
        <f t="shared" si="42"/>
        <v>Young Adult</v>
      </c>
      <c r="F1466" t="s">
        <v>17</v>
      </c>
      <c r="G1466" s="1">
        <v>45006</v>
      </c>
      <c r="H1466" s="1">
        <v>45201</v>
      </c>
      <c r="I1466" s="6">
        <f>_xlfn.DAYS(G1466,H1466)</f>
        <v>-195</v>
      </c>
      <c r="J1466" t="s">
        <v>18</v>
      </c>
      <c r="K1466">
        <v>394085</v>
      </c>
      <c r="L1466" t="s">
        <v>19</v>
      </c>
      <c r="M1466" t="s">
        <v>62</v>
      </c>
      <c r="N1466">
        <v>175</v>
      </c>
      <c r="O1466">
        <v>67</v>
      </c>
      <c r="P1466">
        <v>39241606405</v>
      </c>
      <c r="Q1466" t="s">
        <v>68</v>
      </c>
      <c r="R1466" t="s">
        <v>41</v>
      </c>
    </row>
    <row r="1467" spans="1:18" hidden="1" x14ac:dyDescent="0.25">
      <c r="A1467">
        <v>1466</v>
      </c>
      <c r="B1467" t="s">
        <v>50</v>
      </c>
      <c r="C1467" t="s">
        <v>432</v>
      </c>
      <c r="D1467">
        <v>71</v>
      </c>
      <c r="E1467" t="str">
        <f t="shared" si="42"/>
        <v>Senior Adult</v>
      </c>
      <c r="F1467" t="s">
        <v>31</v>
      </c>
      <c r="G1467" s="1">
        <v>44937</v>
      </c>
      <c r="H1467" s="1">
        <v>45104</v>
      </c>
      <c r="I1467" s="2">
        <f>_xlfn.DAYS(H1467,G1467)</f>
        <v>167</v>
      </c>
      <c r="J1467" t="s">
        <v>36</v>
      </c>
      <c r="K1467">
        <v>262871</v>
      </c>
      <c r="L1467" t="s">
        <v>26</v>
      </c>
      <c r="M1467" t="s">
        <v>62</v>
      </c>
      <c r="N1467">
        <v>160</v>
      </c>
      <c r="O1467">
        <v>45</v>
      </c>
      <c r="P1467">
        <v>35561517799</v>
      </c>
      <c r="Q1467" t="s">
        <v>34</v>
      </c>
      <c r="R1467" t="s">
        <v>38</v>
      </c>
    </row>
    <row r="1468" spans="1:18" hidden="1" x14ac:dyDescent="0.25">
      <c r="A1468">
        <v>1467</v>
      </c>
      <c r="B1468" t="s">
        <v>53</v>
      </c>
      <c r="C1468" t="s">
        <v>624</v>
      </c>
      <c r="D1468">
        <v>74</v>
      </c>
      <c r="E1468" t="str">
        <f t="shared" si="42"/>
        <v>Senior Adult</v>
      </c>
      <c r="F1468" t="s">
        <v>31</v>
      </c>
      <c r="G1468" s="1">
        <v>44978</v>
      </c>
      <c r="H1468" s="1">
        <v>45018</v>
      </c>
      <c r="I1468" s="2">
        <f>_xlfn.DAYS(H1468,G1468)</f>
        <v>40</v>
      </c>
      <c r="J1468" t="s">
        <v>44</v>
      </c>
      <c r="K1468">
        <v>229782</v>
      </c>
      <c r="L1468" t="s">
        <v>26</v>
      </c>
      <c r="M1468" t="s">
        <v>62</v>
      </c>
      <c r="N1468">
        <v>153</v>
      </c>
      <c r="O1468">
        <v>75</v>
      </c>
      <c r="P1468">
        <v>37549153880</v>
      </c>
      <c r="Q1468" t="s">
        <v>48</v>
      </c>
      <c r="R1468" t="s">
        <v>28</v>
      </c>
    </row>
    <row r="1469" spans="1:18" x14ac:dyDescent="0.25">
      <c r="A1469">
        <v>1468</v>
      </c>
      <c r="B1469" t="s">
        <v>60</v>
      </c>
      <c r="C1469" t="s">
        <v>625</v>
      </c>
      <c r="D1469">
        <v>71</v>
      </c>
      <c r="E1469" t="str">
        <f t="shared" si="42"/>
        <v>Senior Adult</v>
      </c>
      <c r="F1469" t="s">
        <v>17</v>
      </c>
      <c r="G1469" s="1">
        <v>45086</v>
      </c>
      <c r="H1469" s="1">
        <v>45126</v>
      </c>
      <c r="I1469" s="6">
        <f>_xlfn.DAYS(G1469,H1469)</f>
        <v>-40</v>
      </c>
      <c r="J1469" t="s">
        <v>47</v>
      </c>
      <c r="K1469">
        <v>425064</v>
      </c>
      <c r="L1469" t="s">
        <v>26</v>
      </c>
      <c r="M1469" t="s">
        <v>40</v>
      </c>
      <c r="N1469">
        <v>156</v>
      </c>
      <c r="O1469">
        <v>80</v>
      </c>
      <c r="P1469">
        <v>33883428709</v>
      </c>
      <c r="Q1469" t="s">
        <v>68</v>
      </c>
      <c r="R1469" t="s">
        <v>41</v>
      </c>
    </row>
    <row r="1470" spans="1:18" hidden="1" x14ac:dyDescent="0.25">
      <c r="A1470">
        <v>1469</v>
      </c>
      <c r="B1470" t="s">
        <v>55</v>
      </c>
      <c r="C1470" t="s">
        <v>181</v>
      </c>
      <c r="D1470">
        <v>43</v>
      </c>
      <c r="E1470" t="str">
        <f t="shared" si="42"/>
        <v>Middle-Aged Adults</v>
      </c>
      <c r="F1470" t="s">
        <v>17</v>
      </c>
      <c r="G1470" s="1">
        <v>45052</v>
      </c>
      <c r="H1470" s="1">
        <v>45156</v>
      </c>
      <c r="I1470" s="2">
        <f>_xlfn.DAYS(G1470,H1470)</f>
        <v>-104</v>
      </c>
      <c r="J1470" t="s">
        <v>25</v>
      </c>
      <c r="K1470">
        <v>6550</v>
      </c>
      <c r="L1470" t="s">
        <v>19</v>
      </c>
      <c r="M1470" t="s">
        <v>20</v>
      </c>
      <c r="N1470">
        <v>147</v>
      </c>
      <c r="O1470">
        <v>93</v>
      </c>
      <c r="P1470">
        <v>34019113970</v>
      </c>
      <c r="Q1470" t="s">
        <v>34</v>
      </c>
      <c r="R1470" t="s">
        <v>38</v>
      </c>
    </row>
    <row r="1471" spans="1:18" x14ac:dyDescent="0.25">
      <c r="A1471">
        <v>1470</v>
      </c>
      <c r="B1471" t="s">
        <v>66</v>
      </c>
      <c r="C1471" t="s">
        <v>406</v>
      </c>
      <c r="D1471">
        <v>4</v>
      </c>
      <c r="E1471" t="str">
        <f t="shared" si="42"/>
        <v>Child</v>
      </c>
      <c r="F1471" t="s">
        <v>31</v>
      </c>
      <c r="G1471" s="1">
        <v>45003</v>
      </c>
      <c r="H1471" s="1">
        <v>45122</v>
      </c>
      <c r="I1471" s="6">
        <f>_xlfn.DAYS(H1471,G1471)</f>
        <v>119</v>
      </c>
      <c r="J1471" t="s">
        <v>47</v>
      </c>
      <c r="K1471">
        <v>204501</v>
      </c>
      <c r="L1471" t="s">
        <v>19</v>
      </c>
      <c r="M1471" t="s">
        <v>20</v>
      </c>
      <c r="N1471">
        <v>183</v>
      </c>
      <c r="O1471">
        <v>104</v>
      </c>
      <c r="P1471">
        <v>31058838938</v>
      </c>
      <c r="Q1471" t="s">
        <v>68</v>
      </c>
      <c r="R1471" t="s">
        <v>41</v>
      </c>
    </row>
    <row r="1472" spans="1:18" hidden="1" x14ac:dyDescent="0.25">
      <c r="A1472">
        <v>1471</v>
      </c>
      <c r="B1472" t="s">
        <v>55</v>
      </c>
      <c r="C1472" t="s">
        <v>199</v>
      </c>
      <c r="D1472">
        <v>77</v>
      </c>
      <c r="E1472" t="str">
        <f t="shared" si="42"/>
        <v>Senior Adult</v>
      </c>
      <c r="F1472" t="s">
        <v>31</v>
      </c>
      <c r="G1472" s="1">
        <v>44991</v>
      </c>
      <c r="H1472" s="1">
        <v>45186</v>
      </c>
      <c r="I1472" s="2">
        <f>_xlfn.DAYS(H1472,G1472)</f>
        <v>195</v>
      </c>
      <c r="J1472" t="s">
        <v>44</v>
      </c>
      <c r="K1472">
        <v>180808</v>
      </c>
      <c r="L1472" t="s">
        <v>26</v>
      </c>
      <c r="M1472" t="s">
        <v>37</v>
      </c>
      <c r="N1472">
        <v>181</v>
      </c>
      <c r="O1472">
        <v>114</v>
      </c>
      <c r="P1472">
        <v>39993881926</v>
      </c>
      <c r="Q1472" t="s">
        <v>68</v>
      </c>
      <c r="R1472" t="s">
        <v>28</v>
      </c>
    </row>
    <row r="1473" spans="1:18" hidden="1" x14ac:dyDescent="0.25">
      <c r="A1473">
        <v>1472</v>
      </c>
      <c r="B1473" t="s">
        <v>88</v>
      </c>
      <c r="C1473" t="s">
        <v>560</v>
      </c>
      <c r="D1473">
        <v>67</v>
      </c>
      <c r="E1473" t="str">
        <f t="shared" si="42"/>
        <v>Senior Adult</v>
      </c>
      <c r="F1473" t="s">
        <v>31</v>
      </c>
      <c r="G1473" s="1">
        <v>44994</v>
      </c>
      <c r="H1473" s="1">
        <v>45102</v>
      </c>
      <c r="I1473" s="2">
        <f>_xlfn.DAYS(G1473,H1473)</f>
        <v>-108</v>
      </c>
      <c r="J1473" t="s">
        <v>18</v>
      </c>
      <c r="K1473">
        <v>236758</v>
      </c>
      <c r="L1473" t="s">
        <v>19</v>
      </c>
      <c r="M1473" t="s">
        <v>20</v>
      </c>
      <c r="N1473">
        <v>172</v>
      </c>
      <c r="O1473">
        <v>90</v>
      </c>
      <c r="P1473">
        <v>36485865806</v>
      </c>
      <c r="Q1473" t="s">
        <v>63</v>
      </c>
      <c r="R1473" t="s">
        <v>28</v>
      </c>
    </row>
    <row r="1474" spans="1:18" hidden="1" x14ac:dyDescent="0.25">
      <c r="A1474">
        <v>1473</v>
      </c>
      <c r="B1474" t="s">
        <v>78</v>
      </c>
      <c r="C1474" t="s">
        <v>347</v>
      </c>
      <c r="D1474">
        <v>50</v>
      </c>
      <c r="E1474" t="str">
        <f t="shared" ref="E1474:E1537" si="44">IF(D1474&lt;=12,"Child",IF(D1474&lt;=18,"Teenager",IF(D1474&lt;=30,"Young Adult",IF(D1474&lt;=45,"Middle-Aged Adults",IF(D1474&gt;45,"Senior Adult")))))</f>
        <v>Senior Adult</v>
      </c>
      <c r="F1474" t="s">
        <v>17</v>
      </c>
      <c r="G1474" s="1">
        <v>45094</v>
      </c>
      <c r="H1474" s="1">
        <v>45251</v>
      </c>
      <c r="I1474" s="2">
        <f>_xlfn.DAYS(H1474,G1474)</f>
        <v>157</v>
      </c>
      <c r="J1474" t="s">
        <v>36</v>
      </c>
      <c r="K1474">
        <v>440781</v>
      </c>
      <c r="L1474" t="s">
        <v>26</v>
      </c>
      <c r="M1474" t="s">
        <v>62</v>
      </c>
      <c r="N1474">
        <v>144</v>
      </c>
      <c r="O1474">
        <v>75</v>
      </c>
      <c r="P1474">
        <v>33303063925</v>
      </c>
      <c r="Q1474" t="s">
        <v>34</v>
      </c>
      <c r="R1474" t="s">
        <v>38</v>
      </c>
    </row>
    <row r="1475" spans="1:18" x14ac:dyDescent="0.25">
      <c r="A1475">
        <v>1474</v>
      </c>
      <c r="B1475" t="s">
        <v>29</v>
      </c>
      <c r="C1475" t="s">
        <v>177</v>
      </c>
      <c r="D1475">
        <v>63</v>
      </c>
      <c r="E1475" t="str">
        <f t="shared" si="44"/>
        <v>Senior Adult</v>
      </c>
      <c r="F1475" t="s">
        <v>17</v>
      </c>
      <c r="G1475" s="1">
        <v>45148</v>
      </c>
      <c r="H1475" s="1">
        <v>45152</v>
      </c>
      <c r="I1475" s="6">
        <f>_xlfn.DAYS(H1475,G1475)</f>
        <v>4</v>
      </c>
      <c r="J1475" t="s">
        <v>18</v>
      </c>
      <c r="K1475">
        <v>228546</v>
      </c>
      <c r="L1475" t="s">
        <v>19</v>
      </c>
      <c r="M1475" t="s">
        <v>40</v>
      </c>
      <c r="N1475">
        <v>175</v>
      </c>
      <c r="O1475">
        <v>90</v>
      </c>
      <c r="P1475">
        <v>34029343814</v>
      </c>
      <c r="Q1475" t="s">
        <v>68</v>
      </c>
      <c r="R1475" t="s">
        <v>41</v>
      </c>
    </row>
    <row r="1476" spans="1:18" hidden="1" x14ac:dyDescent="0.25">
      <c r="A1476">
        <v>1475</v>
      </c>
      <c r="B1476" t="s">
        <v>88</v>
      </c>
      <c r="C1476" t="s">
        <v>204</v>
      </c>
      <c r="D1476">
        <v>88</v>
      </c>
      <c r="E1476" t="str">
        <f t="shared" si="44"/>
        <v>Senior Adult</v>
      </c>
      <c r="F1476" t="s">
        <v>17</v>
      </c>
      <c r="G1476" s="1">
        <v>45113</v>
      </c>
      <c r="H1476" s="1">
        <v>45214</v>
      </c>
      <c r="I1476" s="2">
        <f>_xlfn.DAYS(H1476,G1476)</f>
        <v>101</v>
      </c>
      <c r="J1476" t="s">
        <v>36</v>
      </c>
      <c r="K1476">
        <v>65157</v>
      </c>
      <c r="L1476" t="s">
        <v>19</v>
      </c>
      <c r="M1476" t="s">
        <v>40</v>
      </c>
      <c r="N1476">
        <v>144</v>
      </c>
      <c r="O1476">
        <v>94</v>
      </c>
      <c r="P1476">
        <v>35997226463</v>
      </c>
      <c r="Q1476" t="s">
        <v>21</v>
      </c>
      <c r="R1476" t="s">
        <v>22</v>
      </c>
    </row>
    <row r="1477" spans="1:18" hidden="1" x14ac:dyDescent="0.25">
      <c r="A1477">
        <v>1476</v>
      </c>
      <c r="B1477" t="s">
        <v>60</v>
      </c>
      <c r="C1477" t="s">
        <v>534</v>
      </c>
      <c r="D1477">
        <v>65</v>
      </c>
      <c r="E1477" t="str">
        <f t="shared" si="44"/>
        <v>Senior Adult</v>
      </c>
      <c r="F1477" t="s">
        <v>17</v>
      </c>
      <c r="G1477" s="1">
        <v>45193</v>
      </c>
      <c r="H1477" s="1">
        <v>45272</v>
      </c>
      <c r="I1477" s="2">
        <f>_xlfn.DAYS(G1477,H1477)</f>
        <v>-79</v>
      </c>
      <c r="J1477" t="s">
        <v>25</v>
      </c>
      <c r="K1477">
        <v>174696</v>
      </c>
      <c r="L1477" t="s">
        <v>26</v>
      </c>
      <c r="M1477" t="s">
        <v>59</v>
      </c>
      <c r="N1477">
        <v>157</v>
      </c>
      <c r="O1477">
        <v>45</v>
      </c>
      <c r="P1477">
        <v>32368641616</v>
      </c>
      <c r="Q1477" t="s">
        <v>48</v>
      </c>
      <c r="R1477" t="s">
        <v>28</v>
      </c>
    </row>
    <row r="1478" spans="1:18" hidden="1" x14ac:dyDescent="0.25">
      <c r="A1478">
        <v>1477</v>
      </c>
      <c r="B1478" t="s">
        <v>86</v>
      </c>
      <c r="C1478" t="s">
        <v>333</v>
      </c>
      <c r="D1478">
        <v>26</v>
      </c>
      <c r="E1478" t="str">
        <f t="shared" si="44"/>
        <v>Young Adult</v>
      </c>
      <c r="F1478" t="s">
        <v>31</v>
      </c>
      <c r="G1478" s="1">
        <v>45133</v>
      </c>
      <c r="H1478" s="1">
        <v>45178</v>
      </c>
      <c r="I1478" s="2">
        <f>_xlfn.DAYS(H1478,G1478)</f>
        <v>45</v>
      </c>
      <c r="J1478" t="s">
        <v>25</v>
      </c>
      <c r="K1478">
        <v>8181</v>
      </c>
      <c r="L1478" t="s">
        <v>26</v>
      </c>
      <c r="M1478" t="s">
        <v>37</v>
      </c>
      <c r="N1478">
        <v>140</v>
      </c>
      <c r="O1478">
        <v>105</v>
      </c>
      <c r="P1478">
        <v>34710100472</v>
      </c>
      <c r="Q1478" t="s">
        <v>27</v>
      </c>
      <c r="R1478" t="s">
        <v>28</v>
      </c>
    </row>
    <row r="1479" spans="1:18" hidden="1" x14ac:dyDescent="0.25">
      <c r="A1479">
        <v>1478</v>
      </c>
      <c r="B1479" t="s">
        <v>69</v>
      </c>
      <c r="C1479" t="s">
        <v>189</v>
      </c>
      <c r="D1479">
        <v>53</v>
      </c>
      <c r="E1479" t="str">
        <f t="shared" si="44"/>
        <v>Senior Adult</v>
      </c>
      <c r="F1479" t="s">
        <v>31</v>
      </c>
      <c r="G1479" s="1">
        <v>45017</v>
      </c>
      <c r="H1479" s="1">
        <v>45132</v>
      </c>
      <c r="I1479" s="2">
        <f>_xlfn.DAYS(G1479,H1479)</f>
        <v>-115</v>
      </c>
      <c r="J1479" t="s">
        <v>32</v>
      </c>
      <c r="K1479">
        <v>19553</v>
      </c>
      <c r="L1479" t="s">
        <v>26</v>
      </c>
      <c r="M1479" t="s">
        <v>82</v>
      </c>
      <c r="N1479">
        <v>188</v>
      </c>
      <c r="O1479">
        <v>61</v>
      </c>
      <c r="P1479">
        <v>33250790859</v>
      </c>
      <c r="Q1479" t="s">
        <v>21</v>
      </c>
      <c r="R1479" t="s">
        <v>22</v>
      </c>
    </row>
    <row r="1480" spans="1:18" x14ac:dyDescent="0.25">
      <c r="A1480">
        <v>1479</v>
      </c>
      <c r="B1480" t="s">
        <v>23</v>
      </c>
      <c r="C1480" t="s">
        <v>127</v>
      </c>
      <c r="D1480">
        <v>76</v>
      </c>
      <c r="E1480" t="str">
        <f t="shared" si="44"/>
        <v>Senior Adult</v>
      </c>
      <c r="F1480" t="s">
        <v>17</v>
      </c>
      <c r="G1480" s="1">
        <v>44933</v>
      </c>
      <c r="H1480" s="1">
        <v>44959</v>
      </c>
      <c r="I1480" s="6">
        <f>_xlfn.DAYS(H1480,G1480)</f>
        <v>26</v>
      </c>
      <c r="J1480" t="s">
        <v>25</v>
      </c>
      <c r="K1480">
        <v>118369</v>
      </c>
      <c r="L1480" t="s">
        <v>26</v>
      </c>
      <c r="M1480" t="s">
        <v>59</v>
      </c>
      <c r="N1480">
        <v>198</v>
      </c>
      <c r="O1480">
        <v>99</v>
      </c>
      <c r="P1480">
        <v>31178134056</v>
      </c>
      <c r="Q1480" t="s">
        <v>68</v>
      </c>
      <c r="R1480" t="s">
        <v>41</v>
      </c>
    </row>
    <row r="1481" spans="1:18" hidden="1" x14ac:dyDescent="0.25">
      <c r="A1481">
        <v>1480</v>
      </c>
      <c r="B1481" t="s">
        <v>23</v>
      </c>
      <c r="C1481" t="s">
        <v>561</v>
      </c>
      <c r="D1481">
        <v>57</v>
      </c>
      <c r="E1481" t="str">
        <f t="shared" si="44"/>
        <v>Senior Adult</v>
      </c>
      <c r="F1481" t="s">
        <v>17</v>
      </c>
      <c r="G1481" s="1">
        <v>45050</v>
      </c>
      <c r="H1481" s="1">
        <v>45102</v>
      </c>
      <c r="I1481" s="2">
        <f>_xlfn.DAYS(H1481,G1481)</f>
        <v>52</v>
      </c>
      <c r="J1481" t="s">
        <v>44</v>
      </c>
      <c r="K1481">
        <v>248475</v>
      </c>
      <c r="L1481" t="s">
        <v>26</v>
      </c>
      <c r="M1481" t="s">
        <v>82</v>
      </c>
      <c r="N1481">
        <v>187</v>
      </c>
      <c r="O1481">
        <v>70</v>
      </c>
      <c r="P1481">
        <v>35039608009</v>
      </c>
      <c r="Q1481" t="s">
        <v>21</v>
      </c>
      <c r="R1481" t="s">
        <v>22</v>
      </c>
    </row>
    <row r="1482" spans="1:18" hidden="1" x14ac:dyDescent="0.25">
      <c r="A1482">
        <v>1481</v>
      </c>
      <c r="B1482" t="s">
        <v>29</v>
      </c>
      <c r="C1482" t="s">
        <v>343</v>
      </c>
      <c r="D1482">
        <v>26</v>
      </c>
      <c r="E1482" t="str">
        <f t="shared" si="44"/>
        <v>Young Adult</v>
      </c>
      <c r="F1482" t="s">
        <v>17</v>
      </c>
      <c r="G1482" s="1">
        <v>45017</v>
      </c>
      <c r="H1482" s="1">
        <v>45203</v>
      </c>
      <c r="I1482" s="2">
        <f>_xlfn.DAYS(H1482,G1482)</f>
        <v>186</v>
      </c>
      <c r="J1482" t="s">
        <v>25</v>
      </c>
      <c r="K1482">
        <v>177276</v>
      </c>
      <c r="L1482" t="s">
        <v>26</v>
      </c>
      <c r="M1482" t="s">
        <v>62</v>
      </c>
      <c r="N1482">
        <v>169</v>
      </c>
      <c r="O1482">
        <v>51</v>
      </c>
      <c r="P1482">
        <v>35270681686</v>
      </c>
      <c r="Q1482" t="s">
        <v>34</v>
      </c>
      <c r="R1482" t="s">
        <v>38</v>
      </c>
    </row>
    <row r="1483" spans="1:18" hidden="1" x14ac:dyDescent="0.25">
      <c r="A1483">
        <v>1482</v>
      </c>
      <c r="B1483" t="s">
        <v>88</v>
      </c>
      <c r="C1483" t="s">
        <v>536</v>
      </c>
      <c r="D1483">
        <v>15</v>
      </c>
      <c r="E1483" t="str">
        <f t="shared" si="44"/>
        <v>Teenager</v>
      </c>
      <c r="F1483" t="s">
        <v>17</v>
      </c>
      <c r="G1483" s="1">
        <v>45019</v>
      </c>
      <c r="H1483" s="1">
        <v>45178</v>
      </c>
      <c r="I1483" s="2">
        <f>_xlfn.DAYS(G1483,H1483)</f>
        <v>-159</v>
      </c>
      <c r="J1483" t="s">
        <v>44</v>
      </c>
      <c r="K1483">
        <v>400835</v>
      </c>
      <c r="L1483" t="s">
        <v>26</v>
      </c>
      <c r="M1483" t="s">
        <v>82</v>
      </c>
      <c r="N1483">
        <v>187</v>
      </c>
      <c r="O1483">
        <v>94</v>
      </c>
      <c r="P1483">
        <v>37133843949</v>
      </c>
      <c r="Q1483" t="s">
        <v>57</v>
      </c>
      <c r="R1483" t="s">
        <v>28</v>
      </c>
    </row>
    <row r="1484" spans="1:18" hidden="1" x14ac:dyDescent="0.25">
      <c r="A1484">
        <v>1483</v>
      </c>
      <c r="B1484" t="s">
        <v>53</v>
      </c>
      <c r="C1484" t="s">
        <v>486</v>
      </c>
      <c r="D1484">
        <v>34</v>
      </c>
      <c r="E1484" t="str">
        <f t="shared" si="44"/>
        <v>Middle-Aged Adults</v>
      </c>
      <c r="F1484" t="s">
        <v>17</v>
      </c>
      <c r="G1484" s="1">
        <v>45083</v>
      </c>
      <c r="H1484" s="1">
        <v>45197</v>
      </c>
      <c r="I1484" s="2">
        <f>_xlfn.DAYS(H1484,G1484)</f>
        <v>114</v>
      </c>
      <c r="J1484" t="s">
        <v>25</v>
      </c>
      <c r="K1484">
        <v>296714</v>
      </c>
      <c r="L1484" t="s">
        <v>26</v>
      </c>
      <c r="M1484" t="s">
        <v>33</v>
      </c>
      <c r="N1484">
        <v>177</v>
      </c>
      <c r="O1484">
        <v>58</v>
      </c>
      <c r="P1484">
        <v>32654361798</v>
      </c>
      <c r="Q1484" t="s">
        <v>57</v>
      </c>
      <c r="R1484" t="s">
        <v>28</v>
      </c>
    </row>
    <row r="1485" spans="1:18" hidden="1" x14ac:dyDescent="0.25">
      <c r="A1485">
        <v>1484</v>
      </c>
      <c r="B1485" t="s">
        <v>64</v>
      </c>
      <c r="C1485" t="s">
        <v>257</v>
      </c>
      <c r="D1485">
        <v>16</v>
      </c>
      <c r="E1485" t="str">
        <f t="shared" si="44"/>
        <v>Teenager</v>
      </c>
      <c r="F1485" t="s">
        <v>31</v>
      </c>
      <c r="G1485" s="1">
        <v>45144</v>
      </c>
      <c r="H1485" s="1">
        <v>45254</v>
      </c>
      <c r="I1485" s="2">
        <f>_xlfn.DAYS(H1485,G1485)</f>
        <v>110</v>
      </c>
      <c r="J1485" t="s">
        <v>32</v>
      </c>
      <c r="K1485">
        <v>186524</v>
      </c>
      <c r="L1485" t="s">
        <v>19</v>
      </c>
      <c r="M1485" t="s">
        <v>82</v>
      </c>
      <c r="N1485">
        <v>163</v>
      </c>
      <c r="O1485">
        <v>95</v>
      </c>
      <c r="P1485">
        <v>36929072262</v>
      </c>
      <c r="Q1485" t="s">
        <v>34</v>
      </c>
      <c r="R1485" t="s">
        <v>38</v>
      </c>
    </row>
    <row r="1486" spans="1:18" hidden="1" x14ac:dyDescent="0.25">
      <c r="A1486">
        <v>1485</v>
      </c>
      <c r="B1486" t="s">
        <v>55</v>
      </c>
      <c r="C1486" t="s">
        <v>378</v>
      </c>
      <c r="D1486">
        <v>9</v>
      </c>
      <c r="E1486" t="str">
        <f t="shared" si="44"/>
        <v>Child</v>
      </c>
      <c r="F1486" t="s">
        <v>17</v>
      </c>
      <c r="G1486" s="1">
        <v>44990</v>
      </c>
      <c r="H1486" s="1">
        <v>45266</v>
      </c>
      <c r="I1486" s="2">
        <f>_xlfn.DAYS(H1486,G1486)</f>
        <v>276</v>
      </c>
      <c r="J1486" t="s">
        <v>44</v>
      </c>
      <c r="K1486">
        <v>259202</v>
      </c>
      <c r="L1486" t="s">
        <v>19</v>
      </c>
      <c r="M1486" t="s">
        <v>82</v>
      </c>
      <c r="N1486">
        <v>160</v>
      </c>
      <c r="O1486">
        <v>76</v>
      </c>
      <c r="P1486">
        <v>32558210275</v>
      </c>
      <c r="Q1486" t="s">
        <v>27</v>
      </c>
      <c r="R1486" t="s">
        <v>28</v>
      </c>
    </row>
    <row r="1487" spans="1:18" x14ac:dyDescent="0.25">
      <c r="A1487">
        <v>1486</v>
      </c>
      <c r="B1487" t="s">
        <v>23</v>
      </c>
      <c r="C1487" t="s">
        <v>626</v>
      </c>
      <c r="D1487">
        <v>36</v>
      </c>
      <c r="E1487" t="str">
        <f t="shared" si="44"/>
        <v>Middle-Aged Adults</v>
      </c>
      <c r="F1487" t="s">
        <v>17</v>
      </c>
      <c r="G1487" s="1">
        <v>44930</v>
      </c>
      <c r="H1487" s="1">
        <v>45119</v>
      </c>
      <c r="I1487" s="6">
        <f>_xlfn.DAYS(H1487,G1487)</f>
        <v>189</v>
      </c>
      <c r="J1487" t="s">
        <v>44</v>
      </c>
      <c r="K1487">
        <v>458783</v>
      </c>
      <c r="L1487" t="s">
        <v>26</v>
      </c>
      <c r="M1487" t="s">
        <v>62</v>
      </c>
      <c r="N1487">
        <v>185</v>
      </c>
      <c r="O1487">
        <v>120</v>
      </c>
      <c r="P1487">
        <v>32185100556</v>
      </c>
      <c r="Q1487" t="s">
        <v>68</v>
      </c>
      <c r="R1487" t="s">
        <v>41</v>
      </c>
    </row>
    <row r="1488" spans="1:18" hidden="1" x14ac:dyDescent="0.25">
      <c r="A1488">
        <v>1487</v>
      </c>
      <c r="B1488" t="s">
        <v>15</v>
      </c>
      <c r="C1488" t="s">
        <v>627</v>
      </c>
      <c r="D1488">
        <v>14</v>
      </c>
      <c r="E1488" t="str">
        <f t="shared" si="44"/>
        <v>Teenager</v>
      </c>
      <c r="F1488" t="s">
        <v>31</v>
      </c>
      <c r="G1488" s="1">
        <v>45130</v>
      </c>
      <c r="H1488" s="1">
        <v>45217</v>
      </c>
      <c r="I1488" s="2">
        <f>_xlfn.DAYS(H1488,G1488)</f>
        <v>87</v>
      </c>
      <c r="J1488" t="s">
        <v>36</v>
      </c>
      <c r="K1488">
        <v>347742</v>
      </c>
      <c r="L1488" t="s">
        <v>19</v>
      </c>
      <c r="M1488" t="s">
        <v>59</v>
      </c>
      <c r="N1488">
        <v>200</v>
      </c>
      <c r="O1488">
        <v>89</v>
      </c>
      <c r="P1488">
        <v>34137404183</v>
      </c>
      <c r="Q1488" t="s">
        <v>34</v>
      </c>
      <c r="R1488" t="s">
        <v>38</v>
      </c>
    </row>
    <row r="1489" spans="1:18" hidden="1" x14ac:dyDescent="0.25">
      <c r="A1489">
        <v>1488</v>
      </c>
      <c r="B1489" t="s">
        <v>78</v>
      </c>
      <c r="C1489" t="s">
        <v>421</v>
      </c>
      <c r="D1489">
        <v>61</v>
      </c>
      <c r="E1489" t="str">
        <f t="shared" si="44"/>
        <v>Senior Adult</v>
      </c>
      <c r="F1489" t="s">
        <v>17</v>
      </c>
      <c r="G1489" s="1">
        <v>45156</v>
      </c>
      <c r="H1489" s="1">
        <v>45197</v>
      </c>
      <c r="I1489" s="2">
        <f>_xlfn.DAYS(G1489,H1489)</f>
        <v>-41</v>
      </c>
      <c r="J1489" t="s">
        <v>18</v>
      </c>
      <c r="K1489">
        <v>152983</v>
      </c>
      <c r="L1489" t="s">
        <v>26</v>
      </c>
      <c r="M1489" t="s">
        <v>45</v>
      </c>
      <c r="N1489">
        <v>187</v>
      </c>
      <c r="O1489">
        <v>104</v>
      </c>
      <c r="P1489">
        <v>38307716302</v>
      </c>
      <c r="Q1489" t="s">
        <v>21</v>
      </c>
      <c r="R1489" t="s">
        <v>22</v>
      </c>
    </row>
    <row r="1490" spans="1:18" hidden="1" x14ac:dyDescent="0.25">
      <c r="A1490">
        <v>1489</v>
      </c>
      <c r="B1490" t="s">
        <v>66</v>
      </c>
      <c r="C1490" t="s">
        <v>387</v>
      </c>
      <c r="D1490">
        <v>77</v>
      </c>
      <c r="E1490" t="str">
        <f t="shared" si="44"/>
        <v>Senior Adult</v>
      </c>
      <c r="F1490" t="s">
        <v>31</v>
      </c>
      <c r="G1490" s="1">
        <v>45093</v>
      </c>
      <c r="H1490" s="1">
        <v>45158</v>
      </c>
      <c r="I1490" s="2">
        <f>_xlfn.DAYS(G1490,H1490)</f>
        <v>-65</v>
      </c>
      <c r="J1490" t="s">
        <v>32</v>
      </c>
      <c r="K1490">
        <v>29408</v>
      </c>
      <c r="L1490" t="s">
        <v>26</v>
      </c>
      <c r="M1490" t="s">
        <v>20</v>
      </c>
      <c r="N1490">
        <v>193</v>
      </c>
      <c r="O1490">
        <v>62</v>
      </c>
      <c r="P1490">
        <v>32466728837</v>
      </c>
      <c r="Q1490" t="s">
        <v>34</v>
      </c>
      <c r="R1490" t="s">
        <v>28</v>
      </c>
    </row>
    <row r="1491" spans="1:18" hidden="1" x14ac:dyDescent="0.25">
      <c r="A1491">
        <v>1490</v>
      </c>
      <c r="B1491" t="s">
        <v>23</v>
      </c>
      <c r="C1491" t="s">
        <v>462</v>
      </c>
      <c r="D1491">
        <v>8</v>
      </c>
      <c r="E1491" t="str">
        <f t="shared" si="44"/>
        <v>Child</v>
      </c>
      <c r="F1491" t="s">
        <v>31</v>
      </c>
      <c r="G1491" s="1">
        <v>45126</v>
      </c>
      <c r="H1491" s="1">
        <v>45254</v>
      </c>
      <c r="I1491" s="2">
        <f>_xlfn.DAYS(G1491,H1491)</f>
        <v>-128</v>
      </c>
      <c r="J1491" t="s">
        <v>47</v>
      </c>
      <c r="K1491">
        <v>141086</v>
      </c>
      <c r="L1491" t="s">
        <v>26</v>
      </c>
      <c r="M1491" t="s">
        <v>40</v>
      </c>
      <c r="N1491">
        <v>196</v>
      </c>
      <c r="O1491">
        <v>73</v>
      </c>
      <c r="P1491">
        <v>33010392171</v>
      </c>
      <c r="Q1491" t="s">
        <v>34</v>
      </c>
      <c r="R1491" t="s">
        <v>38</v>
      </c>
    </row>
    <row r="1492" spans="1:18" hidden="1" x14ac:dyDescent="0.25">
      <c r="A1492">
        <v>1491</v>
      </c>
      <c r="B1492" t="s">
        <v>23</v>
      </c>
      <c r="C1492" t="s">
        <v>212</v>
      </c>
      <c r="D1492">
        <v>11</v>
      </c>
      <c r="E1492" t="str">
        <f t="shared" si="44"/>
        <v>Child</v>
      </c>
      <c r="F1492" t="s">
        <v>17</v>
      </c>
      <c r="G1492" s="1">
        <v>45130</v>
      </c>
      <c r="H1492" s="1">
        <v>45179</v>
      </c>
      <c r="I1492" s="2">
        <f>_xlfn.DAYS(G1492,H1492)</f>
        <v>-49</v>
      </c>
      <c r="J1492" t="s">
        <v>25</v>
      </c>
      <c r="K1492">
        <v>35448</v>
      </c>
      <c r="L1492" t="s">
        <v>19</v>
      </c>
      <c r="M1492" t="s">
        <v>40</v>
      </c>
      <c r="N1492">
        <v>199</v>
      </c>
      <c r="O1492">
        <v>94</v>
      </c>
      <c r="P1492">
        <v>37789039431</v>
      </c>
      <c r="Q1492" t="s">
        <v>21</v>
      </c>
      <c r="R1492" t="s">
        <v>22</v>
      </c>
    </row>
    <row r="1493" spans="1:18" hidden="1" x14ac:dyDescent="0.25">
      <c r="A1493">
        <v>1492</v>
      </c>
      <c r="B1493" t="s">
        <v>86</v>
      </c>
      <c r="C1493" t="s">
        <v>427</v>
      </c>
      <c r="D1493">
        <v>11</v>
      </c>
      <c r="E1493" t="str">
        <f t="shared" si="44"/>
        <v>Child</v>
      </c>
      <c r="F1493" t="s">
        <v>17</v>
      </c>
      <c r="G1493" s="1">
        <v>45127</v>
      </c>
      <c r="H1493" s="1">
        <v>45208</v>
      </c>
      <c r="I1493" s="2">
        <f t="shared" ref="I1493:I1499" si="45">_xlfn.DAYS(H1493,G1493)</f>
        <v>81</v>
      </c>
      <c r="J1493" t="s">
        <v>36</v>
      </c>
      <c r="K1493">
        <v>422777</v>
      </c>
      <c r="L1493" t="s">
        <v>26</v>
      </c>
      <c r="M1493" t="s">
        <v>59</v>
      </c>
      <c r="N1493">
        <v>171</v>
      </c>
      <c r="O1493">
        <v>90</v>
      </c>
      <c r="P1493">
        <v>36282040985</v>
      </c>
      <c r="Q1493" t="s">
        <v>34</v>
      </c>
      <c r="R1493" t="s">
        <v>38</v>
      </c>
    </row>
    <row r="1494" spans="1:18" hidden="1" x14ac:dyDescent="0.25">
      <c r="A1494">
        <v>1493</v>
      </c>
      <c r="B1494" t="s">
        <v>86</v>
      </c>
      <c r="C1494" t="s">
        <v>185</v>
      </c>
      <c r="D1494">
        <v>66</v>
      </c>
      <c r="E1494" t="str">
        <f t="shared" si="44"/>
        <v>Senior Adult</v>
      </c>
      <c r="F1494" t="s">
        <v>17</v>
      </c>
      <c r="G1494" s="1">
        <v>44950</v>
      </c>
      <c r="H1494" s="1">
        <v>45280</v>
      </c>
      <c r="I1494" s="2">
        <f t="shared" si="45"/>
        <v>330</v>
      </c>
      <c r="J1494" t="s">
        <v>47</v>
      </c>
      <c r="K1494">
        <v>238181</v>
      </c>
      <c r="L1494" t="s">
        <v>26</v>
      </c>
      <c r="M1494" t="s">
        <v>40</v>
      </c>
      <c r="N1494">
        <v>145</v>
      </c>
      <c r="O1494">
        <v>80</v>
      </c>
      <c r="P1494">
        <v>37016233756</v>
      </c>
      <c r="Q1494" t="s">
        <v>21</v>
      </c>
      <c r="R1494" t="s">
        <v>22</v>
      </c>
    </row>
    <row r="1495" spans="1:18" hidden="1" x14ac:dyDescent="0.25">
      <c r="A1495">
        <v>1494</v>
      </c>
      <c r="B1495" t="s">
        <v>86</v>
      </c>
      <c r="C1495" t="s">
        <v>538</v>
      </c>
      <c r="D1495">
        <v>100</v>
      </c>
      <c r="E1495" t="str">
        <f t="shared" si="44"/>
        <v>Senior Adult</v>
      </c>
      <c r="F1495" t="s">
        <v>17</v>
      </c>
      <c r="G1495" s="1">
        <v>45191</v>
      </c>
      <c r="H1495" s="1">
        <v>45234</v>
      </c>
      <c r="I1495" s="2">
        <f t="shared" si="45"/>
        <v>43</v>
      </c>
      <c r="J1495" t="s">
        <v>44</v>
      </c>
      <c r="K1495">
        <v>299308</v>
      </c>
      <c r="L1495" t="s">
        <v>19</v>
      </c>
      <c r="M1495" t="s">
        <v>62</v>
      </c>
      <c r="N1495">
        <v>146</v>
      </c>
      <c r="O1495">
        <v>59</v>
      </c>
      <c r="P1495">
        <v>39302949234</v>
      </c>
      <c r="Q1495" t="s">
        <v>34</v>
      </c>
      <c r="R1495" t="s">
        <v>38</v>
      </c>
    </row>
    <row r="1496" spans="1:18" hidden="1" x14ac:dyDescent="0.25">
      <c r="A1496">
        <v>1495</v>
      </c>
      <c r="B1496" t="s">
        <v>88</v>
      </c>
      <c r="C1496" t="s">
        <v>257</v>
      </c>
      <c r="D1496">
        <v>47</v>
      </c>
      <c r="E1496" t="str">
        <f t="shared" si="44"/>
        <v>Senior Adult</v>
      </c>
      <c r="F1496" t="s">
        <v>17</v>
      </c>
      <c r="G1496" s="1">
        <v>44998</v>
      </c>
      <c r="H1496" s="1">
        <v>45211</v>
      </c>
      <c r="I1496" s="2">
        <f t="shared" si="45"/>
        <v>213</v>
      </c>
      <c r="J1496" t="s">
        <v>47</v>
      </c>
      <c r="K1496">
        <v>343899</v>
      </c>
      <c r="L1496" t="s">
        <v>26</v>
      </c>
      <c r="M1496" t="s">
        <v>62</v>
      </c>
      <c r="N1496">
        <v>157</v>
      </c>
      <c r="O1496">
        <v>76</v>
      </c>
      <c r="P1496">
        <v>39192703294</v>
      </c>
      <c r="Q1496" t="s">
        <v>34</v>
      </c>
      <c r="R1496" t="s">
        <v>38</v>
      </c>
    </row>
    <row r="1497" spans="1:18" hidden="1" x14ac:dyDescent="0.25">
      <c r="A1497">
        <v>1496</v>
      </c>
      <c r="B1497" t="s">
        <v>15</v>
      </c>
      <c r="C1497" t="s">
        <v>109</v>
      </c>
      <c r="D1497">
        <v>98</v>
      </c>
      <c r="E1497" t="str">
        <f t="shared" si="44"/>
        <v>Senior Adult</v>
      </c>
      <c r="F1497" t="s">
        <v>17</v>
      </c>
      <c r="G1497" s="1">
        <v>44934</v>
      </c>
      <c r="H1497" s="1">
        <v>45239</v>
      </c>
      <c r="I1497" s="2">
        <f t="shared" si="45"/>
        <v>305</v>
      </c>
      <c r="J1497" t="s">
        <v>47</v>
      </c>
      <c r="K1497">
        <v>31142</v>
      </c>
      <c r="L1497" t="s">
        <v>26</v>
      </c>
      <c r="M1497" t="s">
        <v>33</v>
      </c>
      <c r="N1497">
        <v>158</v>
      </c>
      <c r="O1497">
        <v>111</v>
      </c>
      <c r="P1497">
        <v>38320917691</v>
      </c>
      <c r="Q1497" t="s">
        <v>21</v>
      </c>
      <c r="R1497" t="s">
        <v>22</v>
      </c>
    </row>
    <row r="1498" spans="1:18" hidden="1" x14ac:dyDescent="0.25">
      <c r="A1498">
        <v>1497</v>
      </c>
      <c r="B1498" t="s">
        <v>42</v>
      </c>
      <c r="C1498" t="s">
        <v>202</v>
      </c>
      <c r="D1498">
        <v>43</v>
      </c>
      <c r="E1498" t="str">
        <f t="shared" si="44"/>
        <v>Middle-Aged Adults</v>
      </c>
      <c r="F1498" t="s">
        <v>31</v>
      </c>
      <c r="G1498" s="1">
        <v>44939</v>
      </c>
      <c r="H1498" s="1">
        <v>44978</v>
      </c>
      <c r="I1498" s="2">
        <f t="shared" si="45"/>
        <v>39</v>
      </c>
      <c r="J1498" t="s">
        <v>36</v>
      </c>
      <c r="K1498">
        <v>236871</v>
      </c>
      <c r="L1498" t="s">
        <v>26</v>
      </c>
      <c r="M1498" t="s">
        <v>59</v>
      </c>
      <c r="N1498">
        <v>143</v>
      </c>
      <c r="O1498">
        <v>95</v>
      </c>
      <c r="P1498">
        <v>34471848345</v>
      </c>
      <c r="Q1498" t="s">
        <v>21</v>
      </c>
      <c r="R1498" t="s">
        <v>28</v>
      </c>
    </row>
    <row r="1499" spans="1:18" x14ac:dyDescent="0.25">
      <c r="A1499">
        <v>1498</v>
      </c>
      <c r="B1499" t="s">
        <v>50</v>
      </c>
      <c r="C1499" t="s">
        <v>628</v>
      </c>
      <c r="D1499">
        <v>22</v>
      </c>
      <c r="E1499" t="str">
        <f t="shared" si="44"/>
        <v>Young Adult</v>
      </c>
      <c r="F1499" t="s">
        <v>31</v>
      </c>
      <c r="G1499" s="1">
        <v>45009</v>
      </c>
      <c r="H1499" s="1">
        <v>45223</v>
      </c>
      <c r="I1499" s="6">
        <f t="shared" si="45"/>
        <v>214</v>
      </c>
      <c r="J1499" t="s">
        <v>47</v>
      </c>
      <c r="K1499">
        <v>433000</v>
      </c>
      <c r="L1499" t="s">
        <v>26</v>
      </c>
      <c r="M1499" t="s">
        <v>45</v>
      </c>
      <c r="N1499">
        <v>160</v>
      </c>
      <c r="O1499">
        <v>85</v>
      </c>
      <c r="P1499">
        <v>35797086444</v>
      </c>
      <c r="Q1499" t="s">
        <v>68</v>
      </c>
      <c r="R1499" t="s">
        <v>41</v>
      </c>
    </row>
    <row r="1500" spans="1:18" hidden="1" x14ac:dyDescent="0.25">
      <c r="A1500">
        <v>1499</v>
      </c>
      <c r="B1500" t="s">
        <v>66</v>
      </c>
      <c r="C1500" t="s">
        <v>620</v>
      </c>
      <c r="D1500">
        <v>18</v>
      </c>
      <c r="E1500" t="str">
        <f t="shared" si="44"/>
        <v>Teenager</v>
      </c>
      <c r="F1500" t="s">
        <v>31</v>
      </c>
      <c r="G1500" s="1">
        <v>45094</v>
      </c>
      <c r="H1500" s="1">
        <v>45166</v>
      </c>
      <c r="I1500" s="2">
        <f>_xlfn.DAYS(G1500,H1500)</f>
        <v>-72</v>
      </c>
      <c r="J1500" t="s">
        <v>47</v>
      </c>
      <c r="K1500">
        <v>20062</v>
      </c>
      <c r="L1500" t="s">
        <v>19</v>
      </c>
      <c r="M1500" t="s">
        <v>33</v>
      </c>
      <c r="N1500">
        <v>178</v>
      </c>
      <c r="O1500">
        <v>69</v>
      </c>
      <c r="P1500">
        <v>37019959346</v>
      </c>
      <c r="Q1500" t="s">
        <v>34</v>
      </c>
      <c r="R1500" t="s">
        <v>38</v>
      </c>
    </row>
    <row r="1501" spans="1:18" hidden="1" x14ac:dyDescent="0.25">
      <c r="A1501">
        <v>1500</v>
      </c>
      <c r="B1501" t="s">
        <v>71</v>
      </c>
      <c r="C1501" t="s">
        <v>629</v>
      </c>
      <c r="D1501">
        <v>67</v>
      </c>
      <c r="E1501" t="str">
        <f t="shared" si="44"/>
        <v>Senior Adult</v>
      </c>
      <c r="F1501" t="s">
        <v>17</v>
      </c>
      <c r="G1501" s="1">
        <v>45240</v>
      </c>
      <c r="H1501" s="1">
        <v>45257</v>
      </c>
      <c r="I1501" s="2">
        <f>_xlfn.DAYS(H1501,G1501)</f>
        <v>17</v>
      </c>
      <c r="J1501" t="s">
        <v>36</v>
      </c>
      <c r="K1501">
        <v>290109</v>
      </c>
      <c r="L1501" t="s">
        <v>26</v>
      </c>
      <c r="M1501" t="s">
        <v>37</v>
      </c>
      <c r="N1501">
        <v>181</v>
      </c>
      <c r="O1501">
        <v>90</v>
      </c>
      <c r="P1501">
        <v>36707687161</v>
      </c>
      <c r="Q1501" t="s">
        <v>21</v>
      </c>
      <c r="R1501" t="s">
        <v>22</v>
      </c>
    </row>
    <row r="1502" spans="1:18" x14ac:dyDescent="0.25">
      <c r="A1502">
        <v>1501</v>
      </c>
      <c r="B1502" t="s">
        <v>50</v>
      </c>
      <c r="C1502" t="s">
        <v>245</v>
      </c>
      <c r="D1502">
        <v>11</v>
      </c>
      <c r="E1502" t="str">
        <f t="shared" si="44"/>
        <v>Child</v>
      </c>
      <c r="F1502" t="s">
        <v>17</v>
      </c>
      <c r="G1502" s="1">
        <v>44964</v>
      </c>
      <c r="H1502" s="1">
        <v>45203</v>
      </c>
      <c r="I1502" s="6">
        <f>_xlfn.DAYS(G1502,H1502)</f>
        <v>-239</v>
      </c>
      <c r="J1502" t="s">
        <v>36</v>
      </c>
      <c r="K1502">
        <v>480411</v>
      </c>
      <c r="L1502" t="s">
        <v>19</v>
      </c>
      <c r="M1502" t="s">
        <v>59</v>
      </c>
      <c r="N1502">
        <v>196</v>
      </c>
      <c r="O1502">
        <v>108</v>
      </c>
      <c r="P1502">
        <v>31984417424</v>
      </c>
      <c r="Q1502" t="s">
        <v>68</v>
      </c>
      <c r="R1502" t="s">
        <v>41</v>
      </c>
    </row>
    <row r="1503" spans="1:18" hidden="1" x14ac:dyDescent="0.25">
      <c r="A1503">
        <v>1502</v>
      </c>
      <c r="B1503" t="s">
        <v>29</v>
      </c>
      <c r="C1503" t="s">
        <v>607</v>
      </c>
      <c r="D1503">
        <v>58</v>
      </c>
      <c r="E1503" t="str">
        <f t="shared" si="44"/>
        <v>Senior Adult</v>
      </c>
      <c r="F1503" t="s">
        <v>31</v>
      </c>
      <c r="G1503" s="1">
        <v>45108</v>
      </c>
      <c r="H1503" s="1">
        <v>45254</v>
      </c>
      <c r="I1503" s="2">
        <f>_xlfn.DAYS(H1503,G1503)</f>
        <v>146</v>
      </c>
      <c r="J1503" t="s">
        <v>36</v>
      </c>
      <c r="K1503">
        <v>394874</v>
      </c>
      <c r="L1503" t="s">
        <v>19</v>
      </c>
      <c r="M1503" t="s">
        <v>82</v>
      </c>
      <c r="N1503">
        <v>189</v>
      </c>
      <c r="O1503">
        <v>83</v>
      </c>
      <c r="P1503">
        <v>38161381283</v>
      </c>
      <c r="Q1503" t="s">
        <v>63</v>
      </c>
      <c r="R1503" t="s">
        <v>28</v>
      </c>
    </row>
    <row r="1504" spans="1:18" hidden="1" x14ac:dyDescent="0.25">
      <c r="A1504">
        <v>1503</v>
      </c>
      <c r="B1504" t="s">
        <v>71</v>
      </c>
      <c r="C1504" t="s">
        <v>392</v>
      </c>
      <c r="D1504">
        <v>41</v>
      </c>
      <c r="E1504" t="str">
        <f t="shared" si="44"/>
        <v>Middle-Aged Adults</v>
      </c>
      <c r="F1504" t="s">
        <v>31</v>
      </c>
      <c r="G1504" s="1">
        <v>44992</v>
      </c>
      <c r="H1504" s="1">
        <v>45184</v>
      </c>
      <c r="I1504" s="2">
        <f>_xlfn.DAYS(G1504,H1504)</f>
        <v>-192</v>
      </c>
      <c r="J1504" t="s">
        <v>47</v>
      </c>
      <c r="K1504">
        <v>438237</v>
      </c>
      <c r="L1504" t="s">
        <v>26</v>
      </c>
      <c r="M1504" t="s">
        <v>45</v>
      </c>
      <c r="N1504">
        <v>196</v>
      </c>
      <c r="O1504">
        <v>116</v>
      </c>
      <c r="P1504">
        <v>39580426018</v>
      </c>
      <c r="Q1504" t="s">
        <v>48</v>
      </c>
      <c r="R1504" t="s">
        <v>28</v>
      </c>
    </row>
    <row r="1505" spans="1:18" hidden="1" x14ac:dyDescent="0.25">
      <c r="A1505">
        <v>1504</v>
      </c>
      <c r="B1505" t="s">
        <v>86</v>
      </c>
      <c r="C1505" t="s">
        <v>630</v>
      </c>
      <c r="D1505">
        <v>87</v>
      </c>
      <c r="E1505" t="str">
        <f t="shared" si="44"/>
        <v>Senior Adult</v>
      </c>
      <c r="F1505" t="s">
        <v>17</v>
      </c>
      <c r="G1505" s="1">
        <v>44933</v>
      </c>
      <c r="H1505" s="1">
        <v>44944</v>
      </c>
      <c r="I1505" s="2">
        <f>_xlfn.DAYS(G1505,H1505)</f>
        <v>-11</v>
      </c>
      <c r="J1505" t="s">
        <v>32</v>
      </c>
      <c r="K1505">
        <v>215040</v>
      </c>
      <c r="L1505" t="s">
        <v>26</v>
      </c>
      <c r="M1505" t="s">
        <v>40</v>
      </c>
      <c r="N1505">
        <v>162</v>
      </c>
      <c r="O1505">
        <v>68</v>
      </c>
      <c r="P1505">
        <v>38529756519</v>
      </c>
      <c r="Q1505" t="s">
        <v>21</v>
      </c>
      <c r="R1505" t="s">
        <v>22</v>
      </c>
    </row>
    <row r="1506" spans="1:18" x14ac:dyDescent="0.25">
      <c r="A1506">
        <v>1505</v>
      </c>
      <c r="B1506" t="s">
        <v>86</v>
      </c>
      <c r="C1506" t="s">
        <v>631</v>
      </c>
      <c r="D1506">
        <v>29</v>
      </c>
      <c r="E1506" t="str">
        <f t="shared" si="44"/>
        <v>Young Adult</v>
      </c>
      <c r="F1506" t="s">
        <v>31</v>
      </c>
      <c r="G1506" s="1">
        <v>44990</v>
      </c>
      <c r="H1506" s="1">
        <v>45063</v>
      </c>
      <c r="I1506" s="6">
        <f>_xlfn.DAYS(H1506,G1506)</f>
        <v>73</v>
      </c>
      <c r="J1506" t="s">
        <v>32</v>
      </c>
      <c r="K1506">
        <v>218515</v>
      </c>
      <c r="L1506" t="s">
        <v>19</v>
      </c>
      <c r="M1506" t="s">
        <v>45</v>
      </c>
      <c r="N1506">
        <v>187</v>
      </c>
      <c r="O1506">
        <v>115</v>
      </c>
      <c r="P1506">
        <v>38137236445</v>
      </c>
      <c r="Q1506" t="s">
        <v>68</v>
      </c>
      <c r="R1506" t="s">
        <v>41</v>
      </c>
    </row>
    <row r="1507" spans="1:18" hidden="1" x14ac:dyDescent="0.25">
      <c r="A1507">
        <v>1506</v>
      </c>
      <c r="B1507" t="s">
        <v>64</v>
      </c>
      <c r="C1507" t="s">
        <v>378</v>
      </c>
      <c r="D1507">
        <v>53</v>
      </c>
      <c r="E1507" t="str">
        <f t="shared" si="44"/>
        <v>Senior Adult</v>
      </c>
      <c r="F1507" t="s">
        <v>31</v>
      </c>
      <c r="G1507" s="1">
        <v>44934</v>
      </c>
      <c r="H1507" s="1">
        <v>45180</v>
      </c>
      <c r="I1507" s="2">
        <f>_xlfn.DAYS(H1507,G1507)</f>
        <v>246</v>
      </c>
      <c r="J1507" t="s">
        <v>36</v>
      </c>
      <c r="K1507">
        <v>23966</v>
      </c>
      <c r="L1507" t="s">
        <v>19</v>
      </c>
      <c r="M1507" t="s">
        <v>82</v>
      </c>
      <c r="N1507">
        <v>172</v>
      </c>
      <c r="O1507">
        <v>109</v>
      </c>
      <c r="P1507">
        <v>37368583670</v>
      </c>
      <c r="Q1507" t="s">
        <v>21</v>
      </c>
      <c r="R1507" t="s">
        <v>22</v>
      </c>
    </row>
    <row r="1508" spans="1:18" hidden="1" x14ac:dyDescent="0.25">
      <c r="A1508">
        <v>1507</v>
      </c>
      <c r="B1508" t="s">
        <v>88</v>
      </c>
      <c r="C1508" t="s">
        <v>96</v>
      </c>
      <c r="D1508">
        <v>66</v>
      </c>
      <c r="E1508" t="str">
        <f t="shared" si="44"/>
        <v>Senior Adult</v>
      </c>
      <c r="F1508" t="s">
        <v>31</v>
      </c>
      <c r="G1508" s="1">
        <v>44945</v>
      </c>
      <c r="H1508" s="1">
        <v>45226</v>
      </c>
      <c r="I1508" s="2">
        <f>_xlfn.DAYS(H1508,G1508)</f>
        <v>281</v>
      </c>
      <c r="J1508" t="s">
        <v>36</v>
      </c>
      <c r="K1508">
        <v>402601</v>
      </c>
      <c r="L1508" t="s">
        <v>19</v>
      </c>
      <c r="M1508" t="s">
        <v>59</v>
      </c>
      <c r="N1508">
        <v>192</v>
      </c>
      <c r="O1508">
        <v>51</v>
      </c>
      <c r="P1508">
        <v>37680319870</v>
      </c>
      <c r="Q1508" t="s">
        <v>63</v>
      </c>
      <c r="R1508" t="s">
        <v>28</v>
      </c>
    </row>
    <row r="1509" spans="1:18" hidden="1" x14ac:dyDescent="0.25">
      <c r="A1509">
        <v>1508</v>
      </c>
      <c r="B1509" t="s">
        <v>55</v>
      </c>
      <c r="C1509" t="s">
        <v>157</v>
      </c>
      <c r="D1509">
        <v>90</v>
      </c>
      <c r="E1509" t="str">
        <f t="shared" si="44"/>
        <v>Senior Adult</v>
      </c>
      <c r="F1509" t="s">
        <v>31</v>
      </c>
      <c r="G1509" s="1">
        <v>44979</v>
      </c>
      <c r="H1509" s="1">
        <v>45210</v>
      </c>
      <c r="I1509" s="2">
        <f>_xlfn.DAYS(G1509,H1509)</f>
        <v>-231</v>
      </c>
      <c r="J1509" t="s">
        <v>32</v>
      </c>
      <c r="K1509">
        <v>307789</v>
      </c>
      <c r="L1509" t="s">
        <v>26</v>
      </c>
      <c r="M1509" t="s">
        <v>82</v>
      </c>
      <c r="N1509">
        <v>158</v>
      </c>
      <c r="O1509">
        <v>84</v>
      </c>
      <c r="P1509">
        <v>35684228865</v>
      </c>
      <c r="Q1509" t="s">
        <v>21</v>
      </c>
      <c r="R1509" t="s">
        <v>22</v>
      </c>
    </row>
    <row r="1510" spans="1:18" x14ac:dyDescent="0.25">
      <c r="A1510">
        <v>1509</v>
      </c>
      <c r="B1510" t="s">
        <v>64</v>
      </c>
      <c r="C1510" t="s">
        <v>588</v>
      </c>
      <c r="D1510">
        <v>15</v>
      </c>
      <c r="E1510" t="str">
        <f t="shared" si="44"/>
        <v>Teenager</v>
      </c>
      <c r="F1510" t="s">
        <v>31</v>
      </c>
      <c r="G1510" s="1">
        <v>45033</v>
      </c>
      <c r="H1510" s="1">
        <v>45250</v>
      </c>
      <c r="I1510" s="6">
        <f>_xlfn.DAYS(G1510,H1510)</f>
        <v>-217</v>
      </c>
      <c r="J1510" t="s">
        <v>25</v>
      </c>
      <c r="K1510">
        <v>186476</v>
      </c>
      <c r="L1510" t="s">
        <v>19</v>
      </c>
      <c r="M1510" t="s">
        <v>59</v>
      </c>
      <c r="N1510">
        <v>194</v>
      </c>
      <c r="O1510">
        <v>83</v>
      </c>
      <c r="P1510">
        <v>34922378643</v>
      </c>
      <c r="Q1510" t="s">
        <v>68</v>
      </c>
      <c r="R1510" t="s">
        <v>41</v>
      </c>
    </row>
    <row r="1511" spans="1:18" hidden="1" x14ac:dyDescent="0.25">
      <c r="A1511">
        <v>1510</v>
      </c>
      <c r="B1511" t="s">
        <v>50</v>
      </c>
      <c r="C1511" t="s">
        <v>610</v>
      </c>
      <c r="D1511">
        <v>19</v>
      </c>
      <c r="E1511" t="str">
        <f t="shared" si="44"/>
        <v>Young Adult</v>
      </c>
      <c r="F1511" t="s">
        <v>17</v>
      </c>
      <c r="G1511" s="1">
        <v>44982</v>
      </c>
      <c r="H1511" s="1">
        <v>45191</v>
      </c>
      <c r="I1511" s="2">
        <f>_xlfn.DAYS(H1511,G1511)</f>
        <v>209</v>
      </c>
      <c r="J1511" t="s">
        <v>44</v>
      </c>
      <c r="K1511">
        <v>198957</v>
      </c>
      <c r="L1511" t="s">
        <v>19</v>
      </c>
      <c r="M1511" t="s">
        <v>40</v>
      </c>
      <c r="N1511">
        <v>175</v>
      </c>
      <c r="O1511">
        <v>101</v>
      </c>
      <c r="P1511">
        <v>32990060681</v>
      </c>
      <c r="Q1511" t="s">
        <v>21</v>
      </c>
      <c r="R1511" t="s">
        <v>22</v>
      </c>
    </row>
    <row r="1512" spans="1:18" hidden="1" x14ac:dyDescent="0.25">
      <c r="A1512">
        <v>1511</v>
      </c>
      <c r="B1512" t="s">
        <v>64</v>
      </c>
      <c r="C1512" t="s">
        <v>339</v>
      </c>
      <c r="D1512">
        <v>26</v>
      </c>
      <c r="E1512" t="str">
        <f t="shared" si="44"/>
        <v>Young Adult</v>
      </c>
      <c r="F1512" t="s">
        <v>31</v>
      </c>
      <c r="G1512" s="1">
        <v>44998</v>
      </c>
      <c r="H1512" s="1">
        <v>45056</v>
      </c>
      <c r="I1512" s="2">
        <f>_xlfn.DAYS(H1512,G1512)</f>
        <v>58</v>
      </c>
      <c r="J1512" t="s">
        <v>44</v>
      </c>
      <c r="K1512">
        <v>411176</v>
      </c>
      <c r="L1512" t="s">
        <v>19</v>
      </c>
      <c r="M1512" t="s">
        <v>20</v>
      </c>
      <c r="N1512">
        <v>198</v>
      </c>
      <c r="O1512">
        <v>87</v>
      </c>
      <c r="P1512">
        <v>39106039056</v>
      </c>
      <c r="Q1512" t="s">
        <v>27</v>
      </c>
      <c r="R1512" t="s">
        <v>28</v>
      </c>
    </row>
    <row r="1513" spans="1:18" hidden="1" x14ac:dyDescent="0.25">
      <c r="A1513">
        <v>1512</v>
      </c>
      <c r="B1513" t="s">
        <v>15</v>
      </c>
      <c r="C1513" t="s">
        <v>519</v>
      </c>
      <c r="D1513">
        <v>39</v>
      </c>
      <c r="E1513" t="str">
        <f t="shared" si="44"/>
        <v>Middle-Aged Adults</v>
      </c>
      <c r="F1513" t="s">
        <v>31</v>
      </c>
      <c r="G1513" s="1">
        <v>44996</v>
      </c>
      <c r="H1513" s="1">
        <v>45061</v>
      </c>
      <c r="I1513" s="2">
        <f>_xlfn.DAYS(G1513,H1513)</f>
        <v>-65</v>
      </c>
      <c r="J1513" t="s">
        <v>36</v>
      </c>
      <c r="K1513">
        <v>341458</v>
      </c>
      <c r="L1513" t="s">
        <v>26</v>
      </c>
      <c r="M1513" t="s">
        <v>62</v>
      </c>
      <c r="N1513">
        <v>158</v>
      </c>
      <c r="O1513">
        <v>47</v>
      </c>
      <c r="P1513">
        <v>39953072620</v>
      </c>
      <c r="Q1513" t="s">
        <v>34</v>
      </c>
      <c r="R1513" t="s">
        <v>38</v>
      </c>
    </row>
    <row r="1514" spans="1:18" hidden="1" x14ac:dyDescent="0.25">
      <c r="A1514">
        <v>1513</v>
      </c>
      <c r="B1514" t="s">
        <v>50</v>
      </c>
      <c r="C1514" t="s">
        <v>311</v>
      </c>
      <c r="D1514">
        <v>97</v>
      </c>
      <c r="E1514" t="str">
        <f t="shared" si="44"/>
        <v>Senior Adult</v>
      </c>
      <c r="F1514" t="s">
        <v>17</v>
      </c>
      <c r="G1514" s="1">
        <v>45003</v>
      </c>
      <c r="H1514" s="1">
        <v>45233</v>
      </c>
      <c r="I1514" s="2">
        <f>_xlfn.DAYS(H1514,G1514)</f>
        <v>230</v>
      </c>
      <c r="J1514" t="s">
        <v>25</v>
      </c>
      <c r="K1514">
        <v>27913</v>
      </c>
      <c r="L1514" t="s">
        <v>19</v>
      </c>
      <c r="M1514" t="s">
        <v>59</v>
      </c>
      <c r="N1514">
        <v>174</v>
      </c>
      <c r="O1514">
        <v>51</v>
      </c>
      <c r="P1514">
        <v>32973243651</v>
      </c>
      <c r="Q1514" t="s">
        <v>21</v>
      </c>
      <c r="R1514" t="s">
        <v>22</v>
      </c>
    </row>
    <row r="1515" spans="1:18" x14ac:dyDescent="0.25">
      <c r="A1515">
        <v>1514</v>
      </c>
      <c r="B1515" t="s">
        <v>86</v>
      </c>
      <c r="C1515" t="s">
        <v>632</v>
      </c>
      <c r="D1515">
        <v>96</v>
      </c>
      <c r="E1515" t="str">
        <f t="shared" si="44"/>
        <v>Senior Adult</v>
      </c>
      <c r="F1515" t="s">
        <v>31</v>
      </c>
      <c r="G1515" s="1">
        <v>44962</v>
      </c>
      <c r="H1515" s="1">
        <v>45024</v>
      </c>
      <c r="I1515" s="6">
        <f>_xlfn.DAYS(H1515,G1515)</f>
        <v>62</v>
      </c>
      <c r="J1515" t="s">
        <v>18</v>
      </c>
      <c r="K1515">
        <v>85204</v>
      </c>
      <c r="L1515" t="s">
        <v>26</v>
      </c>
      <c r="M1515" t="s">
        <v>59</v>
      </c>
      <c r="N1515">
        <v>164</v>
      </c>
      <c r="O1515">
        <v>120</v>
      </c>
      <c r="P1515">
        <v>34606069350</v>
      </c>
      <c r="Q1515" t="s">
        <v>68</v>
      </c>
      <c r="R1515" t="s">
        <v>41</v>
      </c>
    </row>
    <row r="1516" spans="1:18" hidden="1" x14ac:dyDescent="0.25">
      <c r="A1516">
        <v>1515</v>
      </c>
      <c r="B1516" t="s">
        <v>60</v>
      </c>
      <c r="C1516" t="s">
        <v>225</v>
      </c>
      <c r="D1516">
        <v>74</v>
      </c>
      <c r="E1516" t="str">
        <f t="shared" si="44"/>
        <v>Senior Adult</v>
      </c>
      <c r="F1516" t="s">
        <v>17</v>
      </c>
      <c r="G1516" s="1">
        <v>45110</v>
      </c>
      <c r="H1516" s="1">
        <v>45226</v>
      </c>
      <c r="I1516" s="2">
        <f>_xlfn.DAYS(G1516,H1516)</f>
        <v>-116</v>
      </c>
      <c r="J1516" t="s">
        <v>36</v>
      </c>
      <c r="K1516">
        <v>333726</v>
      </c>
      <c r="L1516" t="s">
        <v>26</v>
      </c>
      <c r="M1516" t="s">
        <v>82</v>
      </c>
      <c r="N1516">
        <v>196</v>
      </c>
      <c r="O1516">
        <v>51</v>
      </c>
      <c r="P1516">
        <v>38483552587</v>
      </c>
      <c r="Q1516" t="s">
        <v>27</v>
      </c>
      <c r="R1516" t="s">
        <v>28</v>
      </c>
    </row>
    <row r="1517" spans="1:18" hidden="1" x14ac:dyDescent="0.25">
      <c r="A1517">
        <v>1516</v>
      </c>
      <c r="B1517" t="s">
        <v>69</v>
      </c>
      <c r="C1517" t="s">
        <v>633</v>
      </c>
      <c r="D1517">
        <v>22</v>
      </c>
      <c r="E1517" t="str">
        <f t="shared" si="44"/>
        <v>Young Adult</v>
      </c>
      <c r="F1517" t="s">
        <v>17</v>
      </c>
      <c r="G1517" s="1">
        <v>44929</v>
      </c>
      <c r="H1517" s="1">
        <v>45020</v>
      </c>
      <c r="I1517" s="2">
        <f>_xlfn.DAYS(G1517,H1517)</f>
        <v>-91</v>
      </c>
      <c r="J1517" t="s">
        <v>18</v>
      </c>
      <c r="K1517">
        <v>154791</v>
      </c>
      <c r="L1517" t="s">
        <v>19</v>
      </c>
      <c r="M1517" t="s">
        <v>59</v>
      </c>
      <c r="N1517">
        <v>163</v>
      </c>
      <c r="O1517">
        <v>78</v>
      </c>
      <c r="P1517">
        <v>33206181587</v>
      </c>
      <c r="Q1517" t="s">
        <v>21</v>
      </c>
      <c r="R1517" t="s">
        <v>22</v>
      </c>
    </row>
    <row r="1518" spans="1:18" hidden="1" x14ac:dyDescent="0.25">
      <c r="A1518">
        <v>1517</v>
      </c>
      <c r="B1518" t="s">
        <v>64</v>
      </c>
      <c r="C1518" t="s">
        <v>182</v>
      </c>
      <c r="D1518">
        <v>90</v>
      </c>
      <c r="E1518" t="str">
        <f t="shared" si="44"/>
        <v>Senior Adult</v>
      </c>
      <c r="F1518" t="s">
        <v>31</v>
      </c>
      <c r="G1518" s="1">
        <v>45250</v>
      </c>
      <c r="H1518" s="1">
        <v>45283</v>
      </c>
      <c r="I1518" s="2">
        <f>_xlfn.DAYS(G1518,H1518)</f>
        <v>-33</v>
      </c>
      <c r="J1518" t="s">
        <v>18</v>
      </c>
      <c r="K1518">
        <v>248959</v>
      </c>
      <c r="L1518" t="s">
        <v>19</v>
      </c>
      <c r="M1518" t="s">
        <v>45</v>
      </c>
      <c r="N1518">
        <v>190</v>
      </c>
      <c r="O1518">
        <v>83</v>
      </c>
      <c r="P1518">
        <v>31914131065</v>
      </c>
      <c r="Q1518" t="s">
        <v>34</v>
      </c>
      <c r="R1518" t="s">
        <v>38</v>
      </c>
    </row>
    <row r="1519" spans="1:18" x14ac:dyDescent="0.25">
      <c r="A1519">
        <v>1518</v>
      </c>
      <c r="B1519" t="s">
        <v>86</v>
      </c>
      <c r="C1519" t="s">
        <v>104</v>
      </c>
      <c r="D1519">
        <v>47</v>
      </c>
      <c r="E1519" t="str">
        <f t="shared" si="44"/>
        <v>Senior Adult</v>
      </c>
      <c r="F1519" t="s">
        <v>17</v>
      </c>
      <c r="G1519" s="1">
        <v>44944</v>
      </c>
      <c r="H1519" s="1">
        <v>45263</v>
      </c>
      <c r="I1519" s="6">
        <f>_xlfn.DAYS(H1519,G1519)</f>
        <v>319</v>
      </c>
      <c r="J1519" t="s">
        <v>36</v>
      </c>
      <c r="K1519">
        <v>156613</v>
      </c>
      <c r="L1519" t="s">
        <v>26</v>
      </c>
      <c r="M1519" t="s">
        <v>45</v>
      </c>
      <c r="N1519">
        <v>151</v>
      </c>
      <c r="O1519">
        <v>111</v>
      </c>
      <c r="P1519">
        <v>31330714033</v>
      </c>
      <c r="Q1519" t="s">
        <v>68</v>
      </c>
      <c r="R1519" t="s">
        <v>41</v>
      </c>
    </row>
    <row r="1520" spans="1:18" hidden="1" x14ac:dyDescent="0.25">
      <c r="A1520">
        <v>1519</v>
      </c>
      <c r="B1520" t="s">
        <v>78</v>
      </c>
      <c r="C1520" t="s">
        <v>556</v>
      </c>
      <c r="D1520">
        <v>38</v>
      </c>
      <c r="E1520" t="str">
        <f t="shared" si="44"/>
        <v>Middle-Aged Adults</v>
      </c>
      <c r="F1520" t="s">
        <v>17</v>
      </c>
      <c r="G1520" s="1">
        <v>44953</v>
      </c>
      <c r="H1520" s="1">
        <v>45064</v>
      </c>
      <c r="I1520" s="2">
        <f>_xlfn.DAYS(G1520,H1520)</f>
        <v>-111</v>
      </c>
      <c r="J1520" t="s">
        <v>18</v>
      </c>
      <c r="K1520">
        <v>490411</v>
      </c>
      <c r="L1520" t="s">
        <v>19</v>
      </c>
      <c r="M1520" t="s">
        <v>33</v>
      </c>
      <c r="N1520">
        <v>156</v>
      </c>
      <c r="O1520">
        <v>98</v>
      </c>
      <c r="P1520">
        <v>33600433824</v>
      </c>
      <c r="Q1520" t="s">
        <v>34</v>
      </c>
      <c r="R1520" t="s">
        <v>38</v>
      </c>
    </row>
    <row r="1521" spans="1:18" hidden="1" x14ac:dyDescent="0.25">
      <c r="A1521">
        <v>1520</v>
      </c>
      <c r="B1521" t="s">
        <v>23</v>
      </c>
      <c r="C1521" t="s">
        <v>278</v>
      </c>
      <c r="D1521">
        <v>25</v>
      </c>
      <c r="E1521" t="str">
        <f t="shared" si="44"/>
        <v>Young Adult</v>
      </c>
      <c r="F1521" t="s">
        <v>31</v>
      </c>
      <c r="G1521" s="1">
        <v>44947</v>
      </c>
      <c r="H1521" s="1">
        <v>44966</v>
      </c>
      <c r="I1521" s="2">
        <f>_xlfn.DAYS(H1521,G1521)</f>
        <v>19</v>
      </c>
      <c r="J1521" t="s">
        <v>25</v>
      </c>
      <c r="K1521">
        <v>80282</v>
      </c>
      <c r="L1521" t="s">
        <v>26</v>
      </c>
      <c r="M1521" t="s">
        <v>59</v>
      </c>
      <c r="N1521">
        <v>178</v>
      </c>
      <c r="O1521">
        <v>49</v>
      </c>
      <c r="P1521">
        <v>36089709645</v>
      </c>
      <c r="Q1521" t="s">
        <v>21</v>
      </c>
      <c r="R1521" t="s">
        <v>22</v>
      </c>
    </row>
    <row r="1522" spans="1:18" hidden="1" x14ac:dyDescent="0.25">
      <c r="A1522">
        <v>1521</v>
      </c>
      <c r="B1522" t="s">
        <v>60</v>
      </c>
      <c r="C1522" t="s">
        <v>76</v>
      </c>
      <c r="D1522">
        <v>16</v>
      </c>
      <c r="E1522" t="str">
        <f t="shared" si="44"/>
        <v>Teenager</v>
      </c>
      <c r="F1522" t="s">
        <v>17</v>
      </c>
      <c r="G1522" s="1">
        <v>45093</v>
      </c>
      <c r="H1522" s="1">
        <v>45122</v>
      </c>
      <c r="I1522" s="2">
        <f>_xlfn.DAYS(G1522,H1522)</f>
        <v>-29</v>
      </c>
      <c r="J1522" t="s">
        <v>32</v>
      </c>
      <c r="K1522">
        <v>218878</v>
      </c>
      <c r="L1522" t="s">
        <v>26</v>
      </c>
      <c r="M1522" t="s">
        <v>45</v>
      </c>
      <c r="N1522">
        <v>197</v>
      </c>
      <c r="O1522">
        <v>115</v>
      </c>
      <c r="P1522">
        <v>34011448115</v>
      </c>
      <c r="Q1522" t="s">
        <v>21</v>
      </c>
      <c r="R1522" t="s">
        <v>22</v>
      </c>
    </row>
    <row r="1523" spans="1:18" hidden="1" x14ac:dyDescent="0.25">
      <c r="A1523">
        <v>1522</v>
      </c>
      <c r="B1523" t="s">
        <v>23</v>
      </c>
      <c r="C1523" t="s">
        <v>187</v>
      </c>
      <c r="D1523">
        <v>31</v>
      </c>
      <c r="E1523" t="str">
        <f t="shared" si="44"/>
        <v>Middle-Aged Adults</v>
      </c>
      <c r="F1523" t="s">
        <v>31</v>
      </c>
      <c r="G1523" s="1">
        <v>44991</v>
      </c>
      <c r="H1523" s="1">
        <v>45100</v>
      </c>
      <c r="I1523" s="2">
        <f>_xlfn.DAYS(G1523,H1523)</f>
        <v>-109</v>
      </c>
      <c r="J1523" t="s">
        <v>36</v>
      </c>
      <c r="K1523">
        <v>280795</v>
      </c>
      <c r="L1523" t="s">
        <v>26</v>
      </c>
      <c r="M1523" t="s">
        <v>40</v>
      </c>
      <c r="N1523">
        <v>184</v>
      </c>
      <c r="O1523">
        <v>43</v>
      </c>
      <c r="P1523">
        <v>36265517382</v>
      </c>
      <c r="Q1523" t="s">
        <v>27</v>
      </c>
      <c r="R1523" t="s">
        <v>28</v>
      </c>
    </row>
    <row r="1524" spans="1:18" hidden="1" x14ac:dyDescent="0.25">
      <c r="A1524">
        <v>1523</v>
      </c>
      <c r="B1524" t="s">
        <v>55</v>
      </c>
      <c r="C1524" t="s">
        <v>254</v>
      </c>
      <c r="D1524">
        <v>81</v>
      </c>
      <c r="E1524" t="str">
        <f t="shared" si="44"/>
        <v>Senior Adult</v>
      </c>
      <c r="F1524" t="s">
        <v>17</v>
      </c>
      <c r="G1524" s="1">
        <v>45028</v>
      </c>
      <c r="H1524" s="1">
        <v>45186</v>
      </c>
      <c r="I1524" s="2">
        <f>_xlfn.DAYS(H1524,G1524)</f>
        <v>158</v>
      </c>
      <c r="J1524" t="s">
        <v>47</v>
      </c>
      <c r="K1524">
        <v>485916</v>
      </c>
      <c r="L1524" t="s">
        <v>26</v>
      </c>
      <c r="M1524" t="s">
        <v>45</v>
      </c>
      <c r="N1524">
        <v>197</v>
      </c>
      <c r="O1524">
        <v>87</v>
      </c>
      <c r="P1524">
        <v>33923293190</v>
      </c>
      <c r="Q1524" t="s">
        <v>34</v>
      </c>
      <c r="R1524" t="s">
        <v>38</v>
      </c>
    </row>
    <row r="1525" spans="1:18" hidden="1" x14ac:dyDescent="0.25">
      <c r="A1525">
        <v>1524</v>
      </c>
      <c r="B1525" t="s">
        <v>66</v>
      </c>
      <c r="C1525" t="s">
        <v>154</v>
      </c>
      <c r="D1525">
        <v>95</v>
      </c>
      <c r="E1525" t="str">
        <f t="shared" si="44"/>
        <v>Senior Adult</v>
      </c>
      <c r="F1525" t="s">
        <v>17</v>
      </c>
      <c r="G1525" s="1">
        <v>45200</v>
      </c>
      <c r="H1525" s="1">
        <v>45211</v>
      </c>
      <c r="I1525" s="2">
        <f>_xlfn.DAYS(H1525,G1525)</f>
        <v>11</v>
      </c>
      <c r="J1525" t="s">
        <v>32</v>
      </c>
      <c r="K1525">
        <v>319735</v>
      </c>
      <c r="L1525" t="s">
        <v>19</v>
      </c>
      <c r="M1525" t="s">
        <v>45</v>
      </c>
      <c r="N1525">
        <v>154</v>
      </c>
      <c r="O1525">
        <v>94</v>
      </c>
      <c r="P1525">
        <v>37360951941</v>
      </c>
      <c r="Q1525" t="s">
        <v>27</v>
      </c>
      <c r="R1525" t="s">
        <v>28</v>
      </c>
    </row>
    <row r="1526" spans="1:18" hidden="1" x14ac:dyDescent="0.25">
      <c r="A1526">
        <v>1525</v>
      </c>
      <c r="B1526" t="s">
        <v>15</v>
      </c>
      <c r="C1526" t="s">
        <v>555</v>
      </c>
      <c r="D1526">
        <v>68</v>
      </c>
      <c r="E1526" t="str">
        <f t="shared" si="44"/>
        <v>Senior Adult</v>
      </c>
      <c r="F1526" t="s">
        <v>31</v>
      </c>
      <c r="G1526" s="1">
        <v>45188</v>
      </c>
      <c r="H1526" s="1">
        <v>45221</v>
      </c>
      <c r="I1526" s="2">
        <f>_xlfn.DAYS(H1526,G1526)</f>
        <v>33</v>
      </c>
      <c r="J1526" t="s">
        <v>47</v>
      </c>
      <c r="K1526">
        <v>357573</v>
      </c>
      <c r="L1526" t="s">
        <v>26</v>
      </c>
      <c r="M1526" t="s">
        <v>59</v>
      </c>
      <c r="N1526">
        <v>150</v>
      </c>
      <c r="O1526">
        <v>52</v>
      </c>
      <c r="P1526">
        <v>31892201556</v>
      </c>
      <c r="Q1526" t="s">
        <v>21</v>
      </c>
      <c r="R1526" t="s">
        <v>22</v>
      </c>
    </row>
    <row r="1527" spans="1:18" hidden="1" x14ac:dyDescent="0.25">
      <c r="A1527">
        <v>1526</v>
      </c>
      <c r="B1527" t="s">
        <v>29</v>
      </c>
      <c r="C1527" t="s">
        <v>414</v>
      </c>
      <c r="D1527">
        <v>78</v>
      </c>
      <c r="E1527" t="str">
        <f t="shared" si="44"/>
        <v>Senior Adult</v>
      </c>
      <c r="F1527" t="s">
        <v>31</v>
      </c>
      <c r="G1527" s="1">
        <v>45060</v>
      </c>
      <c r="H1527" s="1">
        <v>45128</v>
      </c>
      <c r="I1527" s="2">
        <f>_xlfn.DAYS(G1527,H1527)</f>
        <v>-68</v>
      </c>
      <c r="J1527" t="s">
        <v>18</v>
      </c>
      <c r="K1527">
        <v>201555</v>
      </c>
      <c r="L1527" t="s">
        <v>26</v>
      </c>
      <c r="M1527" t="s">
        <v>40</v>
      </c>
      <c r="N1527">
        <v>183</v>
      </c>
      <c r="O1527">
        <v>104</v>
      </c>
      <c r="P1527">
        <v>34408884813</v>
      </c>
      <c r="Q1527" t="s">
        <v>27</v>
      </c>
      <c r="R1527" t="s">
        <v>28</v>
      </c>
    </row>
    <row r="1528" spans="1:18" hidden="1" x14ac:dyDescent="0.25">
      <c r="A1528">
        <v>1527</v>
      </c>
      <c r="B1528" t="s">
        <v>88</v>
      </c>
      <c r="C1528" t="s">
        <v>611</v>
      </c>
      <c r="D1528">
        <v>71</v>
      </c>
      <c r="E1528" t="str">
        <f t="shared" si="44"/>
        <v>Senior Adult</v>
      </c>
      <c r="F1528" t="s">
        <v>17</v>
      </c>
      <c r="G1528" s="1">
        <v>44964</v>
      </c>
      <c r="H1528" s="1">
        <v>45281</v>
      </c>
      <c r="I1528" s="2">
        <f>_xlfn.DAYS(G1528,H1528)</f>
        <v>-317</v>
      </c>
      <c r="J1528" t="s">
        <v>25</v>
      </c>
      <c r="K1528">
        <v>12735</v>
      </c>
      <c r="L1528" t="s">
        <v>19</v>
      </c>
      <c r="M1528" t="s">
        <v>20</v>
      </c>
      <c r="N1528">
        <v>195</v>
      </c>
      <c r="O1528">
        <v>98</v>
      </c>
      <c r="P1528">
        <v>33477899394</v>
      </c>
      <c r="Q1528" t="s">
        <v>21</v>
      </c>
      <c r="R1528" t="s">
        <v>22</v>
      </c>
    </row>
    <row r="1529" spans="1:18" hidden="1" x14ac:dyDescent="0.25">
      <c r="A1529">
        <v>1528</v>
      </c>
      <c r="B1529" t="s">
        <v>78</v>
      </c>
      <c r="C1529" t="s">
        <v>460</v>
      </c>
      <c r="D1529">
        <v>32</v>
      </c>
      <c r="E1529" t="str">
        <f t="shared" si="44"/>
        <v>Middle-Aged Adults</v>
      </c>
      <c r="F1529" t="s">
        <v>17</v>
      </c>
      <c r="G1529" s="1">
        <v>44937</v>
      </c>
      <c r="H1529" s="1">
        <v>45101</v>
      </c>
      <c r="I1529" s="2">
        <f>_xlfn.DAYS(H1529,G1529)</f>
        <v>164</v>
      </c>
      <c r="J1529" t="s">
        <v>44</v>
      </c>
      <c r="K1529">
        <v>480461</v>
      </c>
      <c r="L1529" t="s">
        <v>26</v>
      </c>
      <c r="M1529" t="s">
        <v>33</v>
      </c>
      <c r="N1529">
        <v>189</v>
      </c>
      <c r="O1529">
        <v>58</v>
      </c>
      <c r="P1529">
        <v>35082229123</v>
      </c>
      <c r="Q1529" t="s">
        <v>21</v>
      </c>
      <c r="R1529" t="s">
        <v>22</v>
      </c>
    </row>
    <row r="1530" spans="1:18" x14ac:dyDescent="0.25">
      <c r="A1530">
        <v>1529</v>
      </c>
      <c r="B1530" t="s">
        <v>23</v>
      </c>
      <c r="C1530" t="s">
        <v>190</v>
      </c>
      <c r="D1530">
        <v>76</v>
      </c>
      <c r="E1530" t="str">
        <f t="shared" si="44"/>
        <v>Senior Adult</v>
      </c>
      <c r="F1530" t="s">
        <v>31</v>
      </c>
      <c r="G1530" s="1">
        <v>45192</v>
      </c>
      <c r="H1530" s="1">
        <v>45252</v>
      </c>
      <c r="I1530" s="6">
        <f>_xlfn.DAYS(G1530,H1530)</f>
        <v>-60</v>
      </c>
      <c r="J1530" t="s">
        <v>44</v>
      </c>
      <c r="K1530">
        <v>8338</v>
      </c>
      <c r="L1530" t="s">
        <v>19</v>
      </c>
      <c r="M1530" t="s">
        <v>59</v>
      </c>
      <c r="N1530">
        <v>174</v>
      </c>
      <c r="O1530">
        <v>119</v>
      </c>
      <c r="P1530">
        <v>38067576803</v>
      </c>
      <c r="Q1530" t="s">
        <v>68</v>
      </c>
      <c r="R1530" t="s">
        <v>41</v>
      </c>
    </row>
    <row r="1531" spans="1:18" hidden="1" x14ac:dyDescent="0.25">
      <c r="A1531">
        <v>1530</v>
      </c>
      <c r="B1531" t="s">
        <v>71</v>
      </c>
      <c r="C1531" t="s">
        <v>530</v>
      </c>
      <c r="D1531">
        <v>14</v>
      </c>
      <c r="E1531" t="str">
        <f t="shared" si="44"/>
        <v>Teenager</v>
      </c>
      <c r="F1531" t="s">
        <v>17</v>
      </c>
      <c r="G1531" s="1">
        <v>45060</v>
      </c>
      <c r="H1531" s="1">
        <v>45119</v>
      </c>
      <c r="I1531" s="2">
        <f>_xlfn.DAYS(H1531,G1531)</f>
        <v>59</v>
      </c>
      <c r="J1531" t="s">
        <v>44</v>
      </c>
      <c r="K1531">
        <v>32429</v>
      </c>
      <c r="L1531" t="s">
        <v>19</v>
      </c>
      <c r="M1531" t="s">
        <v>59</v>
      </c>
      <c r="N1531">
        <v>162</v>
      </c>
      <c r="O1531">
        <v>77</v>
      </c>
      <c r="P1531">
        <v>34954994837</v>
      </c>
      <c r="Q1531" t="s">
        <v>34</v>
      </c>
      <c r="R1531" t="s">
        <v>38</v>
      </c>
    </row>
    <row r="1532" spans="1:18" hidden="1" x14ac:dyDescent="0.25">
      <c r="A1532">
        <v>1531</v>
      </c>
      <c r="B1532" t="s">
        <v>88</v>
      </c>
      <c r="C1532" t="s">
        <v>92</v>
      </c>
      <c r="D1532">
        <v>7</v>
      </c>
      <c r="E1532" t="str">
        <f t="shared" si="44"/>
        <v>Child</v>
      </c>
      <c r="F1532" t="s">
        <v>31</v>
      </c>
      <c r="G1532" s="1">
        <v>45090</v>
      </c>
      <c r="H1532" s="1">
        <v>45126</v>
      </c>
      <c r="I1532" s="2">
        <f>_xlfn.DAYS(G1532,H1532)</f>
        <v>-36</v>
      </c>
      <c r="J1532" t="s">
        <v>36</v>
      </c>
      <c r="K1532">
        <v>349598</v>
      </c>
      <c r="L1532" t="s">
        <v>19</v>
      </c>
      <c r="M1532" t="s">
        <v>59</v>
      </c>
      <c r="N1532">
        <v>150</v>
      </c>
      <c r="O1532">
        <v>92</v>
      </c>
      <c r="P1532">
        <v>38362994508</v>
      </c>
      <c r="Q1532" t="s">
        <v>34</v>
      </c>
      <c r="R1532" t="s">
        <v>38</v>
      </c>
    </row>
    <row r="1533" spans="1:18" hidden="1" x14ac:dyDescent="0.25">
      <c r="A1533">
        <v>1532</v>
      </c>
      <c r="B1533" t="s">
        <v>86</v>
      </c>
      <c r="C1533" t="s">
        <v>623</v>
      </c>
      <c r="D1533">
        <v>72</v>
      </c>
      <c r="E1533" t="str">
        <f t="shared" si="44"/>
        <v>Senior Adult</v>
      </c>
      <c r="F1533" t="s">
        <v>17</v>
      </c>
      <c r="G1533" s="1">
        <v>45159</v>
      </c>
      <c r="H1533" s="1">
        <v>45239</v>
      </c>
      <c r="I1533" s="2">
        <f>_xlfn.DAYS(G1533,H1533)</f>
        <v>-80</v>
      </c>
      <c r="J1533" t="s">
        <v>47</v>
      </c>
      <c r="K1533">
        <v>141737</v>
      </c>
      <c r="L1533" t="s">
        <v>19</v>
      </c>
      <c r="M1533" t="s">
        <v>37</v>
      </c>
      <c r="N1533">
        <v>165</v>
      </c>
      <c r="O1533">
        <v>112</v>
      </c>
      <c r="P1533">
        <v>31508359880</v>
      </c>
      <c r="Q1533" t="s">
        <v>34</v>
      </c>
      <c r="R1533" t="s">
        <v>38</v>
      </c>
    </row>
    <row r="1534" spans="1:18" hidden="1" x14ac:dyDescent="0.25">
      <c r="A1534">
        <v>1533</v>
      </c>
      <c r="B1534" t="s">
        <v>29</v>
      </c>
      <c r="C1534" t="s">
        <v>589</v>
      </c>
      <c r="D1534">
        <v>14</v>
      </c>
      <c r="E1534" t="str">
        <f t="shared" si="44"/>
        <v>Teenager</v>
      </c>
      <c r="F1534" t="s">
        <v>31</v>
      </c>
      <c r="G1534" s="1">
        <v>45069</v>
      </c>
      <c r="H1534" s="1">
        <v>45281</v>
      </c>
      <c r="I1534" s="2">
        <f>_xlfn.DAYS(H1534,G1534)</f>
        <v>212</v>
      </c>
      <c r="J1534" t="s">
        <v>44</v>
      </c>
      <c r="K1534">
        <v>230762</v>
      </c>
      <c r="L1534" t="s">
        <v>26</v>
      </c>
      <c r="M1534" t="s">
        <v>37</v>
      </c>
      <c r="N1534">
        <v>158</v>
      </c>
      <c r="O1534">
        <v>44</v>
      </c>
      <c r="P1534">
        <v>39046326137</v>
      </c>
      <c r="Q1534" t="s">
        <v>34</v>
      </c>
      <c r="R1534" t="s">
        <v>38</v>
      </c>
    </row>
    <row r="1535" spans="1:18" hidden="1" x14ac:dyDescent="0.25">
      <c r="A1535">
        <v>1534</v>
      </c>
      <c r="B1535" t="s">
        <v>42</v>
      </c>
      <c r="C1535" t="s">
        <v>226</v>
      </c>
      <c r="D1535">
        <v>30</v>
      </c>
      <c r="E1535" t="str">
        <f t="shared" si="44"/>
        <v>Young Adult</v>
      </c>
      <c r="F1535" t="s">
        <v>17</v>
      </c>
      <c r="G1535" s="1">
        <v>45129</v>
      </c>
      <c r="H1535" s="1">
        <v>45151</v>
      </c>
      <c r="I1535" s="2">
        <f>_xlfn.DAYS(G1535,H1535)</f>
        <v>-22</v>
      </c>
      <c r="J1535" t="s">
        <v>36</v>
      </c>
      <c r="K1535">
        <v>334352</v>
      </c>
      <c r="L1535" t="s">
        <v>26</v>
      </c>
      <c r="M1535" t="s">
        <v>20</v>
      </c>
      <c r="N1535">
        <v>164</v>
      </c>
      <c r="O1535">
        <v>97</v>
      </c>
      <c r="P1535">
        <v>33673262167</v>
      </c>
      <c r="Q1535" t="s">
        <v>68</v>
      </c>
      <c r="R1535" t="s">
        <v>28</v>
      </c>
    </row>
    <row r="1536" spans="1:18" hidden="1" x14ac:dyDescent="0.25">
      <c r="A1536">
        <v>1535</v>
      </c>
      <c r="B1536" t="s">
        <v>42</v>
      </c>
      <c r="C1536" t="s">
        <v>555</v>
      </c>
      <c r="D1536">
        <v>33</v>
      </c>
      <c r="E1536" t="str">
        <f t="shared" si="44"/>
        <v>Middle-Aged Adults</v>
      </c>
      <c r="F1536" t="s">
        <v>31</v>
      </c>
      <c r="G1536" s="1">
        <v>45018</v>
      </c>
      <c r="H1536" s="1">
        <v>45034</v>
      </c>
      <c r="I1536" s="2">
        <f>_xlfn.DAYS(G1536,H1536)</f>
        <v>-16</v>
      </c>
      <c r="J1536" t="s">
        <v>18</v>
      </c>
      <c r="K1536">
        <v>33123</v>
      </c>
      <c r="L1536" t="s">
        <v>19</v>
      </c>
      <c r="M1536" t="s">
        <v>40</v>
      </c>
      <c r="N1536">
        <v>146</v>
      </c>
      <c r="O1536">
        <v>118</v>
      </c>
      <c r="P1536">
        <v>38108649575</v>
      </c>
      <c r="Q1536" t="s">
        <v>27</v>
      </c>
      <c r="R1536" t="s">
        <v>28</v>
      </c>
    </row>
    <row r="1537" spans="1:18" hidden="1" x14ac:dyDescent="0.25">
      <c r="A1537">
        <v>1536</v>
      </c>
      <c r="B1537" t="s">
        <v>64</v>
      </c>
      <c r="C1537" t="s">
        <v>391</v>
      </c>
      <c r="D1537">
        <v>32</v>
      </c>
      <c r="E1537" t="str">
        <f t="shared" si="44"/>
        <v>Middle-Aged Adults</v>
      </c>
      <c r="F1537" t="s">
        <v>17</v>
      </c>
      <c r="G1537" s="1">
        <v>45038</v>
      </c>
      <c r="H1537" s="1">
        <v>45070</v>
      </c>
      <c r="I1537" s="2">
        <f>_xlfn.DAYS(G1537,H1537)</f>
        <v>-32</v>
      </c>
      <c r="J1537" t="s">
        <v>25</v>
      </c>
      <c r="K1537">
        <v>341495</v>
      </c>
      <c r="L1537" t="s">
        <v>26</v>
      </c>
      <c r="M1537" t="s">
        <v>82</v>
      </c>
      <c r="N1537">
        <v>192</v>
      </c>
      <c r="O1537">
        <v>72</v>
      </c>
      <c r="P1537">
        <v>34709188889</v>
      </c>
      <c r="Q1537" t="s">
        <v>52</v>
      </c>
      <c r="R1537" t="s">
        <v>28</v>
      </c>
    </row>
    <row r="1538" spans="1:18" hidden="1" x14ac:dyDescent="0.25">
      <c r="A1538">
        <v>1537</v>
      </c>
      <c r="B1538" t="s">
        <v>88</v>
      </c>
      <c r="C1538" t="s">
        <v>286</v>
      </c>
      <c r="D1538">
        <v>59</v>
      </c>
      <c r="E1538" t="str">
        <f t="shared" ref="E1538:E1601" si="46">IF(D1538&lt;=12,"Child",IF(D1538&lt;=18,"Teenager",IF(D1538&lt;=30,"Young Adult",IF(D1538&lt;=45,"Middle-Aged Adults",IF(D1538&gt;45,"Senior Adult")))))</f>
        <v>Senior Adult</v>
      </c>
      <c r="F1538" t="s">
        <v>17</v>
      </c>
      <c r="G1538" s="1">
        <v>45203</v>
      </c>
      <c r="H1538" s="1">
        <v>45272</v>
      </c>
      <c r="I1538" s="2">
        <f>_xlfn.DAYS(H1538,G1538)</f>
        <v>69</v>
      </c>
      <c r="J1538" t="s">
        <v>47</v>
      </c>
      <c r="K1538">
        <v>306078</v>
      </c>
      <c r="L1538" t="s">
        <v>19</v>
      </c>
      <c r="M1538" t="s">
        <v>37</v>
      </c>
      <c r="N1538">
        <v>163</v>
      </c>
      <c r="O1538">
        <v>59</v>
      </c>
      <c r="P1538">
        <v>32140882023</v>
      </c>
      <c r="Q1538" t="s">
        <v>21</v>
      </c>
      <c r="R1538" t="s">
        <v>28</v>
      </c>
    </row>
    <row r="1539" spans="1:18" hidden="1" x14ac:dyDescent="0.25">
      <c r="A1539">
        <v>1538</v>
      </c>
      <c r="B1539" t="s">
        <v>42</v>
      </c>
      <c r="C1539" t="s">
        <v>109</v>
      </c>
      <c r="D1539">
        <v>20</v>
      </c>
      <c r="E1539" t="str">
        <f t="shared" si="46"/>
        <v>Young Adult</v>
      </c>
      <c r="F1539" t="s">
        <v>17</v>
      </c>
      <c r="G1539" s="1">
        <v>45110</v>
      </c>
      <c r="H1539" s="1">
        <v>45178</v>
      </c>
      <c r="I1539" s="2">
        <f>_xlfn.DAYS(G1539,H1539)</f>
        <v>-68</v>
      </c>
      <c r="J1539" t="s">
        <v>18</v>
      </c>
      <c r="K1539">
        <v>16241</v>
      </c>
      <c r="L1539" t="s">
        <v>26</v>
      </c>
      <c r="M1539" t="s">
        <v>33</v>
      </c>
      <c r="N1539">
        <v>179</v>
      </c>
      <c r="O1539">
        <v>66</v>
      </c>
      <c r="P1539">
        <v>38445213290</v>
      </c>
      <c r="Q1539" t="s">
        <v>21</v>
      </c>
      <c r="R1539" t="s">
        <v>28</v>
      </c>
    </row>
    <row r="1540" spans="1:18" hidden="1" x14ac:dyDescent="0.25">
      <c r="A1540">
        <v>1539</v>
      </c>
      <c r="B1540" t="s">
        <v>53</v>
      </c>
      <c r="C1540" t="s">
        <v>164</v>
      </c>
      <c r="D1540">
        <v>94</v>
      </c>
      <c r="E1540" t="str">
        <f t="shared" si="46"/>
        <v>Senior Adult</v>
      </c>
      <c r="F1540" t="s">
        <v>17</v>
      </c>
      <c r="G1540" s="1">
        <v>44928</v>
      </c>
      <c r="H1540" s="1">
        <v>45154</v>
      </c>
      <c r="I1540" s="2">
        <f>_xlfn.DAYS(H1540,G1540)</f>
        <v>226</v>
      </c>
      <c r="J1540" t="s">
        <v>36</v>
      </c>
      <c r="K1540">
        <v>416121</v>
      </c>
      <c r="L1540" t="s">
        <v>26</v>
      </c>
      <c r="M1540" t="s">
        <v>37</v>
      </c>
      <c r="N1540">
        <v>170</v>
      </c>
      <c r="O1540">
        <v>61</v>
      </c>
      <c r="P1540">
        <v>32200477262</v>
      </c>
      <c r="Q1540" t="s">
        <v>52</v>
      </c>
      <c r="R1540" t="s">
        <v>28</v>
      </c>
    </row>
    <row r="1541" spans="1:18" hidden="1" x14ac:dyDescent="0.25">
      <c r="A1541">
        <v>1540</v>
      </c>
      <c r="B1541" t="s">
        <v>71</v>
      </c>
      <c r="C1541" t="s">
        <v>148</v>
      </c>
      <c r="D1541">
        <v>4</v>
      </c>
      <c r="E1541" t="str">
        <f t="shared" si="46"/>
        <v>Child</v>
      </c>
      <c r="F1541" t="s">
        <v>31</v>
      </c>
      <c r="G1541" s="1">
        <v>44974</v>
      </c>
      <c r="H1541" s="1">
        <v>45060</v>
      </c>
      <c r="I1541" s="2">
        <f>_xlfn.DAYS(H1541,G1541)</f>
        <v>86</v>
      </c>
      <c r="J1541" t="s">
        <v>18</v>
      </c>
      <c r="K1541">
        <v>476248</v>
      </c>
      <c r="L1541" t="s">
        <v>19</v>
      </c>
      <c r="M1541" t="s">
        <v>20</v>
      </c>
      <c r="N1541">
        <v>157</v>
      </c>
      <c r="O1541">
        <v>97</v>
      </c>
      <c r="P1541">
        <v>39870320891</v>
      </c>
      <c r="Q1541" t="s">
        <v>27</v>
      </c>
      <c r="R1541" t="s">
        <v>28</v>
      </c>
    </row>
    <row r="1542" spans="1:18" hidden="1" x14ac:dyDescent="0.25">
      <c r="A1542">
        <v>1541</v>
      </c>
      <c r="B1542" t="s">
        <v>64</v>
      </c>
      <c r="C1542" t="s">
        <v>399</v>
      </c>
      <c r="D1542">
        <v>9</v>
      </c>
      <c r="E1542" t="str">
        <f t="shared" si="46"/>
        <v>Child</v>
      </c>
      <c r="F1542" t="s">
        <v>31</v>
      </c>
      <c r="G1542" s="1">
        <v>45037</v>
      </c>
      <c r="H1542" s="1">
        <v>45110</v>
      </c>
      <c r="I1542" s="2">
        <f>_xlfn.DAYS(H1542,G1542)</f>
        <v>73</v>
      </c>
      <c r="J1542" t="s">
        <v>25</v>
      </c>
      <c r="K1542">
        <v>140054</v>
      </c>
      <c r="L1542" t="s">
        <v>19</v>
      </c>
      <c r="M1542" t="s">
        <v>62</v>
      </c>
      <c r="N1542">
        <v>191</v>
      </c>
      <c r="O1542">
        <v>51</v>
      </c>
      <c r="P1542">
        <v>36996105068</v>
      </c>
      <c r="Q1542" t="s">
        <v>48</v>
      </c>
      <c r="R1542" t="s">
        <v>28</v>
      </c>
    </row>
    <row r="1543" spans="1:18" hidden="1" x14ac:dyDescent="0.25">
      <c r="A1543">
        <v>1542</v>
      </c>
      <c r="B1543" t="s">
        <v>53</v>
      </c>
      <c r="C1543" t="s">
        <v>634</v>
      </c>
      <c r="D1543">
        <v>14</v>
      </c>
      <c r="E1543" t="str">
        <f t="shared" si="46"/>
        <v>Teenager</v>
      </c>
      <c r="F1543" t="s">
        <v>31</v>
      </c>
      <c r="G1543" s="1">
        <v>45151</v>
      </c>
      <c r="H1543" s="1">
        <v>45194</v>
      </c>
      <c r="I1543" s="2">
        <f>_xlfn.DAYS(G1543,H1543)</f>
        <v>-43</v>
      </c>
      <c r="J1543" t="s">
        <v>25</v>
      </c>
      <c r="K1543">
        <v>130897</v>
      </c>
      <c r="L1543" t="s">
        <v>19</v>
      </c>
      <c r="M1543" t="s">
        <v>33</v>
      </c>
      <c r="N1543">
        <v>195</v>
      </c>
      <c r="O1543">
        <v>98</v>
      </c>
      <c r="P1543">
        <v>36388951912</v>
      </c>
      <c r="Q1543" t="s">
        <v>21</v>
      </c>
      <c r="R1543" t="s">
        <v>28</v>
      </c>
    </row>
    <row r="1544" spans="1:18" hidden="1" x14ac:dyDescent="0.25">
      <c r="A1544">
        <v>1543</v>
      </c>
      <c r="B1544" t="s">
        <v>69</v>
      </c>
      <c r="C1544" t="s">
        <v>635</v>
      </c>
      <c r="D1544">
        <v>49</v>
      </c>
      <c r="E1544" t="str">
        <f t="shared" si="46"/>
        <v>Senior Adult</v>
      </c>
      <c r="F1544" t="s">
        <v>17</v>
      </c>
      <c r="G1544" s="1">
        <v>44934</v>
      </c>
      <c r="H1544" s="1">
        <v>45219</v>
      </c>
      <c r="I1544" s="2">
        <f>_xlfn.DAYS(H1544,G1544)</f>
        <v>285</v>
      </c>
      <c r="J1544" t="s">
        <v>25</v>
      </c>
      <c r="K1544">
        <v>101914</v>
      </c>
      <c r="L1544" t="s">
        <v>26</v>
      </c>
      <c r="M1544" t="s">
        <v>82</v>
      </c>
      <c r="N1544">
        <v>156</v>
      </c>
      <c r="O1544">
        <v>54</v>
      </c>
      <c r="P1544">
        <v>35722348069</v>
      </c>
      <c r="Q1544" t="s">
        <v>27</v>
      </c>
      <c r="R1544" t="s">
        <v>28</v>
      </c>
    </row>
    <row r="1545" spans="1:18" hidden="1" x14ac:dyDescent="0.25">
      <c r="A1545">
        <v>1544</v>
      </c>
      <c r="B1545" t="s">
        <v>64</v>
      </c>
      <c r="C1545" t="s">
        <v>235</v>
      </c>
      <c r="D1545">
        <v>97</v>
      </c>
      <c r="E1545" t="str">
        <f t="shared" si="46"/>
        <v>Senior Adult</v>
      </c>
      <c r="F1545" t="s">
        <v>17</v>
      </c>
      <c r="G1545" s="1">
        <v>44932</v>
      </c>
      <c r="H1545" s="1">
        <v>45254</v>
      </c>
      <c r="I1545" s="2">
        <f>_xlfn.DAYS(G1545,H1545)</f>
        <v>-322</v>
      </c>
      <c r="J1545" t="s">
        <v>18</v>
      </c>
      <c r="K1545">
        <v>156558</v>
      </c>
      <c r="L1545" t="s">
        <v>26</v>
      </c>
      <c r="M1545" t="s">
        <v>40</v>
      </c>
      <c r="N1545">
        <v>145</v>
      </c>
      <c r="O1545">
        <v>120</v>
      </c>
      <c r="P1545">
        <v>35766301287</v>
      </c>
      <c r="Q1545" t="s">
        <v>34</v>
      </c>
      <c r="R1545" t="s">
        <v>38</v>
      </c>
    </row>
    <row r="1546" spans="1:18" hidden="1" x14ac:dyDescent="0.25">
      <c r="A1546">
        <v>1545</v>
      </c>
      <c r="B1546" t="s">
        <v>88</v>
      </c>
      <c r="C1546" t="s">
        <v>636</v>
      </c>
      <c r="D1546">
        <v>14</v>
      </c>
      <c r="E1546" t="str">
        <f t="shared" si="46"/>
        <v>Teenager</v>
      </c>
      <c r="F1546" t="s">
        <v>31</v>
      </c>
      <c r="G1546" s="1">
        <v>44985</v>
      </c>
      <c r="H1546" s="1">
        <v>45172</v>
      </c>
      <c r="I1546" s="2">
        <f>_xlfn.DAYS(H1546,G1546)</f>
        <v>187</v>
      </c>
      <c r="J1546" t="s">
        <v>36</v>
      </c>
      <c r="K1546">
        <v>323327</v>
      </c>
      <c r="L1546" t="s">
        <v>19</v>
      </c>
      <c r="M1546" t="s">
        <v>82</v>
      </c>
      <c r="N1546">
        <v>153</v>
      </c>
      <c r="O1546">
        <v>111</v>
      </c>
      <c r="P1546">
        <v>31868248831</v>
      </c>
      <c r="Q1546" t="s">
        <v>34</v>
      </c>
      <c r="R1546" t="s">
        <v>38</v>
      </c>
    </row>
    <row r="1547" spans="1:18" hidden="1" x14ac:dyDescent="0.25">
      <c r="A1547">
        <v>1546</v>
      </c>
      <c r="B1547" t="s">
        <v>50</v>
      </c>
      <c r="C1547" t="s">
        <v>463</v>
      </c>
      <c r="D1547">
        <v>30</v>
      </c>
      <c r="E1547" t="str">
        <f t="shared" si="46"/>
        <v>Young Adult</v>
      </c>
      <c r="F1547" t="s">
        <v>17</v>
      </c>
      <c r="G1547" s="1">
        <v>45204</v>
      </c>
      <c r="H1547" s="1">
        <v>45241</v>
      </c>
      <c r="I1547" s="2">
        <f>_xlfn.DAYS(G1547,H1547)</f>
        <v>-37</v>
      </c>
      <c r="J1547" t="s">
        <v>47</v>
      </c>
      <c r="K1547">
        <v>373186</v>
      </c>
      <c r="L1547" t="s">
        <v>26</v>
      </c>
      <c r="M1547" t="s">
        <v>45</v>
      </c>
      <c r="N1547">
        <v>141</v>
      </c>
      <c r="O1547">
        <v>107</v>
      </c>
      <c r="P1547">
        <v>39219120792</v>
      </c>
      <c r="Q1547" t="s">
        <v>34</v>
      </c>
      <c r="R1547" t="s">
        <v>28</v>
      </c>
    </row>
    <row r="1548" spans="1:18" hidden="1" x14ac:dyDescent="0.25">
      <c r="A1548">
        <v>1547</v>
      </c>
      <c r="B1548" t="s">
        <v>60</v>
      </c>
      <c r="C1548" t="s">
        <v>588</v>
      </c>
      <c r="D1548">
        <v>25</v>
      </c>
      <c r="E1548" t="str">
        <f t="shared" si="46"/>
        <v>Young Adult</v>
      </c>
      <c r="F1548" t="s">
        <v>31</v>
      </c>
      <c r="G1548" s="1">
        <v>44996</v>
      </c>
      <c r="H1548" s="1">
        <v>45037</v>
      </c>
      <c r="I1548" s="2">
        <f>_xlfn.DAYS(H1548,G1548)</f>
        <v>41</v>
      </c>
      <c r="J1548" t="s">
        <v>32</v>
      </c>
      <c r="K1548">
        <v>116663</v>
      </c>
      <c r="L1548" t="s">
        <v>19</v>
      </c>
      <c r="M1548" t="s">
        <v>37</v>
      </c>
      <c r="N1548">
        <v>155</v>
      </c>
      <c r="O1548">
        <v>65</v>
      </c>
      <c r="P1548">
        <v>37488377636</v>
      </c>
      <c r="Q1548" t="s">
        <v>34</v>
      </c>
      <c r="R1548" t="s">
        <v>28</v>
      </c>
    </row>
    <row r="1549" spans="1:18" hidden="1" x14ac:dyDescent="0.25">
      <c r="A1549">
        <v>1548</v>
      </c>
      <c r="B1549" t="s">
        <v>53</v>
      </c>
      <c r="C1549" t="s">
        <v>206</v>
      </c>
      <c r="D1549">
        <v>6</v>
      </c>
      <c r="E1549" t="str">
        <f t="shared" si="46"/>
        <v>Child</v>
      </c>
      <c r="F1549" t="s">
        <v>31</v>
      </c>
      <c r="G1549" s="1">
        <v>45026</v>
      </c>
      <c r="H1549" s="1">
        <v>45266</v>
      </c>
      <c r="I1549" s="2">
        <f>_xlfn.DAYS(G1549,H1549)</f>
        <v>-240</v>
      </c>
      <c r="J1549" t="s">
        <v>25</v>
      </c>
      <c r="K1549">
        <v>279241</v>
      </c>
      <c r="L1549" t="s">
        <v>19</v>
      </c>
      <c r="M1549" t="s">
        <v>59</v>
      </c>
      <c r="N1549">
        <v>142</v>
      </c>
      <c r="O1549">
        <v>86</v>
      </c>
      <c r="P1549">
        <v>36947486154</v>
      </c>
      <c r="Q1549" t="s">
        <v>27</v>
      </c>
      <c r="R1549" t="s">
        <v>28</v>
      </c>
    </row>
    <row r="1550" spans="1:18" hidden="1" x14ac:dyDescent="0.25">
      <c r="A1550">
        <v>1549</v>
      </c>
      <c r="B1550" t="s">
        <v>42</v>
      </c>
      <c r="C1550" t="s">
        <v>389</v>
      </c>
      <c r="D1550">
        <v>92</v>
      </c>
      <c r="E1550" t="str">
        <f t="shared" si="46"/>
        <v>Senior Adult</v>
      </c>
      <c r="F1550" t="s">
        <v>17</v>
      </c>
      <c r="G1550" s="1">
        <v>44951</v>
      </c>
      <c r="H1550" s="1">
        <v>45066</v>
      </c>
      <c r="I1550" s="2">
        <f>_xlfn.DAYS(G1550,H1550)</f>
        <v>-115</v>
      </c>
      <c r="J1550" t="s">
        <v>25</v>
      </c>
      <c r="K1550">
        <v>362426</v>
      </c>
      <c r="L1550" t="s">
        <v>19</v>
      </c>
      <c r="M1550" t="s">
        <v>62</v>
      </c>
      <c r="N1550">
        <v>197</v>
      </c>
      <c r="O1550">
        <v>42</v>
      </c>
      <c r="P1550">
        <v>33432561178</v>
      </c>
      <c r="Q1550" t="s">
        <v>34</v>
      </c>
      <c r="R1550" t="s">
        <v>38</v>
      </c>
    </row>
    <row r="1551" spans="1:18" hidden="1" x14ac:dyDescent="0.25">
      <c r="A1551">
        <v>1550</v>
      </c>
      <c r="B1551" t="s">
        <v>88</v>
      </c>
      <c r="C1551" t="s">
        <v>297</v>
      </c>
      <c r="D1551">
        <v>69</v>
      </c>
      <c r="E1551" t="str">
        <f t="shared" si="46"/>
        <v>Senior Adult</v>
      </c>
      <c r="F1551" t="s">
        <v>17</v>
      </c>
      <c r="G1551" s="1">
        <v>45206</v>
      </c>
      <c r="H1551" s="1">
        <v>45248</v>
      </c>
      <c r="I1551" s="2">
        <f>_xlfn.DAYS(G1551,H1551)</f>
        <v>-42</v>
      </c>
      <c r="J1551" t="s">
        <v>18</v>
      </c>
      <c r="K1551">
        <v>14841</v>
      </c>
      <c r="L1551" t="s">
        <v>26</v>
      </c>
      <c r="M1551" t="s">
        <v>82</v>
      </c>
      <c r="N1551">
        <v>185</v>
      </c>
      <c r="O1551">
        <v>75</v>
      </c>
      <c r="P1551">
        <v>31912803651</v>
      </c>
      <c r="Q1551" t="s">
        <v>21</v>
      </c>
      <c r="R1551" t="s">
        <v>22</v>
      </c>
    </row>
    <row r="1552" spans="1:18" hidden="1" x14ac:dyDescent="0.25">
      <c r="A1552">
        <v>1551</v>
      </c>
      <c r="B1552" t="s">
        <v>78</v>
      </c>
      <c r="C1552" t="s">
        <v>141</v>
      </c>
      <c r="D1552">
        <v>50</v>
      </c>
      <c r="E1552" t="str">
        <f t="shared" si="46"/>
        <v>Senior Adult</v>
      </c>
      <c r="F1552" t="s">
        <v>31</v>
      </c>
      <c r="G1552" s="1">
        <v>45071</v>
      </c>
      <c r="H1552" s="1">
        <v>45149</v>
      </c>
      <c r="I1552" s="2">
        <f>_xlfn.DAYS(G1552,H1552)</f>
        <v>-78</v>
      </c>
      <c r="J1552" t="s">
        <v>36</v>
      </c>
      <c r="K1552">
        <v>334777</v>
      </c>
      <c r="L1552" t="s">
        <v>26</v>
      </c>
      <c r="M1552" t="s">
        <v>62</v>
      </c>
      <c r="N1552">
        <v>196</v>
      </c>
      <c r="O1552">
        <v>104</v>
      </c>
      <c r="P1552">
        <v>37846625324</v>
      </c>
      <c r="Q1552" t="s">
        <v>21</v>
      </c>
      <c r="R1552" t="s">
        <v>22</v>
      </c>
    </row>
    <row r="1553" spans="1:18" hidden="1" x14ac:dyDescent="0.25">
      <c r="A1553">
        <v>1552</v>
      </c>
      <c r="B1553" t="s">
        <v>23</v>
      </c>
      <c r="C1553" t="s">
        <v>220</v>
      </c>
      <c r="D1553">
        <v>15</v>
      </c>
      <c r="E1553" t="str">
        <f t="shared" si="46"/>
        <v>Teenager</v>
      </c>
      <c r="F1553" t="s">
        <v>17</v>
      </c>
      <c r="G1553" s="1">
        <v>44954</v>
      </c>
      <c r="H1553" s="1">
        <v>45279</v>
      </c>
      <c r="I1553" s="2">
        <f>_xlfn.DAYS(H1553,G1553)</f>
        <v>325</v>
      </c>
      <c r="J1553" t="s">
        <v>44</v>
      </c>
      <c r="K1553">
        <v>50156</v>
      </c>
      <c r="L1553" t="s">
        <v>19</v>
      </c>
      <c r="M1553" t="s">
        <v>40</v>
      </c>
      <c r="N1553">
        <v>147</v>
      </c>
      <c r="O1553">
        <v>102</v>
      </c>
      <c r="P1553">
        <v>35927620971</v>
      </c>
      <c r="Q1553" t="s">
        <v>34</v>
      </c>
      <c r="R1553" t="s">
        <v>38</v>
      </c>
    </row>
    <row r="1554" spans="1:18" hidden="1" x14ac:dyDescent="0.25">
      <c r="A1554">
        <v>1553</v>
      </c>
      <c r="B1554" t="s">
        <v>69</v>
      </c>
      <c r="C1554" t="s">
        <v>304</v>
      </c>
      <c r="D1554">
        <v>43</v>
      </c>
      <c r="E1554" t="str">
        <f t="shared" si="46"/>
        <v>Middle-Aged Adults</v>
      </c>
      <c r="F1554" t="s">
        <v>31</v>
      </c>
      <c r="G1554" s="1">
        <v>45087</v>
      </c>
      <c r="H1554" s="1">
        <v>45148</v>
      </c>
      <c r="I1554" s="2">
        <f>_xlfn.DAYS(H1554,G1554)</f>
        <v>61</v>
      </c>
      <c r="J1554" t="s">
        <v>32</v>
      </c>
      <c r="K1554">
        <v>9489</v>
      </c>
      <c r="L1554" t="s">
        <v>26</v>
      </c>
      <c r="M1554" t="s">
        <v>37</v>
      </c>
      <c r="N1554">
        <v>174</v>
      </c>
      <c r="O1554">
        <v>68</v>
      </c>
      <c r="P1554">
        <v>37690550930</v>
      </c>
      <c r="Q1554" t="s">
        <v>68</v>
      </c>
      <c r="R1554" t="s">
        <v>28</v>
      </c>
    </row>
    <row r="1555" spans="1:18" hidden="1" x14ac:dyDescent="0.25">
      <c r="A1555">
        <v>1554</v>
      </c>
      <c r="B1555" t="s">
        <v>88</v>
      </c>
      <c r="C1555" t="s">
        <v>431</v>
      </c>
      <c r="D1555">
        <v>47</v>
      </c>
      <c r="E1555" t="str">
        <f t="shared" si="46"/>
        <v>Senior Adult</v>
      </c>
      <c r="F1555" t="s">
        <v>17</v>
      </c>
      <c r="G1555" s="1">
        <v>45238</v>
      </c>
      <c r="H1555" s="1">
        <v>45251</v>
      </c>
      <c r="I1555" s="2">
        <f>_xlfn.DAYS(G1555,H1555)</f>
        <v>-13</v>
      </c>
      <c r="J1555" t="s">
        <v>18</v>
      </c>
      <c r="K1555">
        <v>302680</v>
      </c>
      <c r="L1555" t="s">
        <v>26</v>
      </c>
      <c r="M1555" t="s">
        <v>59</v>
      </c>
      <c r="N1555">
        <v>167</v>
      </c>
      <c r="O1555">
        <v>59</v>
      </c>
      <c r="P1555">
        <v>35371360832</v>
      </c>
      <c r="Q1555" t="s">
        <v>21</v>
      </c>
      <c r="R1555" t="s">
        <v>22</v>
      </c>
    </row>
    <row r="1556" spans="1:18" hidden="1" x14ac:dyDescent="0.25">
      <c r="A1556">
        <v>1555</v>
      </c>
      <c r="B1556" t="s">
        <v>64</v>
      </c>
      <c r="C1556" t="s">
        <v>390</v>
      </c>
      <c r="D1556">
        <v>33</v>
      </c>
      <c r="E1556" t="str">
        <f t="shared" si="46"/>
        <v>Middle-Aged Adults</v>
      </c>
      <c r="F1556" t="s">
        <v>17</v>
      </c>
      <c r="G1556" s="1">
        <v>45005</v>
      </c>
      <c r="H1556" s="1">
        <v>45133</v>
      </c>
      <c r="I1556" s="2">
        <f>_xlfn.DAYS(H1556,G1556)</f>
        <v>128</v>
      </c>
      <c r="J1556" t="s">
        <v>47</v>
      </c>
      <c r="K1556">
        <v>257363</v>
      </c>
      <c r="L1556" t="s">
        <v>26</v>
      </c>
      <c r="M1556" t="s">
        <v>37</v>
      </c>
      <c r="N1556">
        <v>156</v>
      </c>
      <c r="O1556">
        <v>48</v>
      </c>
      <c r="P1556">
        <v>34087663893</v>
      </c>
      <c r="Q1556" t="s">
        <v>34</v>
      </c>
      <c r="R1556" t="s">
        <v>28</v>
      </c>
    </row>
    <row r="1557" spans="1:18" hidden="1" x14ac:dyDescent="0.25">
      <c r="A1557">
        <v>1556</v>
      </c>
      <c r="B1557" t="s">
        <v>42</v>
      </c>
      <c r="C1557" t="s">
        <v>236</v>
      </c>
      <c r="D1557">
        <v>36</v>
      </c>
      <c r="E1557" t="str">
        <f t="shared" si="46"/>
        <v>Middle-Aged Adults</v>
      </c>
      <c r="F1557" t="s">
        <v>31</v>
      </c>
      <c r="G1557" s="1">
        <v>44971</v>
      </c>
      <c r="H1557" s="1">
        <v>45282</v>
      </c>
      <c r="I1557" s="2">
        <f>_xlfn.DAYS(H1557,G1557)</f>
        <v>311</v>
      </c>
      <c r="J1557" t="s">
        <v>36</v>
      </c>
      <c r="K1557">
        <v>293359</v>
      </c>
      <c r="L1557" t="s">
        <v>26</v>
      </c>
      <c r="M1557" t="s">
        <v>37</v>
      </c>
      <c r="N1557">
        <v>144</v>
      </c>
      <c r="O1557">
        <v>94</v>
      </c>
      <c r="P1557">
        <v>36049532911</v>
      </c>
      <c r="Q1557" t="s">
        <v>34</v>
      </c>
      <c r="R1557" t="s">
        <v>28</v>
      </c>
    </row>
    <row r="1558" spans="1:18" hidden="1" x14ac:dyDescent="0.25">
      <c r="A1558">
        <v>1557</v>
      </c>
      <c r="B1558" t="s">
        <v>86</v>
      </c>
      <c r="C1558" t="s">
        <v>637</v>
      </c>
      <c r="D1558">
        <v>16</v>
      </c>
      <c r="E1558" t="str">
        <f t="shared" si="46"/>
        <v>Teenager</v>
      </c>
      <c r="F1558" t="s">
        <v>17</v>
      </c>
      <c r="G1558" s="1">
        <v>45071</v>
      </c>
      <c r="H1558" s="1">
        <v>45177</v>
      </c>
      <c r="I1558" s="2">
        <f>_xlfn.DAYS(H1558,G1558)</f>
        <v>106</v>
      </c>
      <c r="J1558" t="s">
        <v>47</v>
      </c>
      <c r="K1558">
        <v>162655</v>
      </c>
      <c r="L1558" t="s">
        <v>19</v>
      </c>
      <c r="M1558" t="s">
        <v>33</v>
      </c>
      <c r="N1558">
        <v>162</v>
      </c>
      <c r="O1558">
        <v>118</v>
      </c>
      <c r="P1558">
        <v>33435271225</v>
      </c>
      <c r="Q1558" t="s">
        <v>21</v>
      </c>
      <c r="R1558" t="s">
        <v>22</v>
      </c>
    </row>
    <row r="1559" spans="1:18" hidden="1" x14ac:dyDescent="0.25">
      <c r="A1559">
        <v>1558</v>
      </c>
      <c r="B1559" t="s">
        <v>64</v>
      </c>
      <c r="C1559" t="s">
        <v>623</v>
      </c>
      <c r="D1559">
        <v>23</v>
      </c>
      <c r="E1559" t="str">
        <f t="shared" si="46"/>
        <v>Young Adult</v>
      </c>
      <c r="F1559" t="s">
        <v>17</v>
      </c>
      <c r="G1559" s="1">
        <v>45055</v>
      </c>
      <c r="H1559" s="1">
        <v>45160</v>
      </c>
      <c r="I1559" s="2">
        <f>_xlfn.DAYS(G1559,H1559)</f>
        <v>-105</v>
      </c>
      <c r="J1559" t="s">
        <v>25</v>
      </c>
      <c r="K1559">
        <v>24799</v>
      </c>
      <c r="L1559" t="s">
        <v>26</v>
      </c>
      <c r="M1559" t="s">
        <v>33</v>
      </c>
      <c r="N1559">
        <v>181</v>
      </c>
      <c r="O1559">
        <v>115</v>
      </c>
      <c r="P1559">
        <v>35203212620</v>
      </c>
      <c r="Q1559" t="s">
        <v>21</v>
      </c>
      <c r="R1559" t="s">
        <v>22</v>
      </c>
    </row>
    <row r="1560" spans="1:18" hidden="1" x14ac:dyDescent="0.25">
      <c r="A1560">
        <v>1559</v>
      </c>
      <c r="B1560" t="s">
        <v>86</v>
      </c>
      <c r="C1560" t="s">
        <v>234</v>
      </c>
      <c r="D1560">
        <v>18</v>
      </c>
      <c r="E1560" t="str">
        <f t="shared" si="46"/>
        <v>Teenager</v>
      </c>
      <c r="F1560" t="s">
        <v>17</v>
      </c>
      <c r="G1560" s="1">
        <v>45063</v>
      </c>
      <c r="H1560" s="1">
        <v>45171</v>
      </c>
      <c r="I1560" s="2">
        <f>_xlfn.DAYS(G1560,H1560)</f>
        <v>-108</v>
      </c>
      <c r="J1560" t="s">
        <v>44</v>
      </c>
      <c r="K1560">
        <v>212679</v>
      </c>
      <c r="L1560" t="s">
        <v>26</v>
      </c>
      <c r="M1560" t="s">
        <v>40</v>
      </c>
      <c r="N1560">
        <v>160</v>
      </c>
      <c r="O1560">
        <v>110</v>
      </c>
      <c r="P1560">
        <v>35928170846</v>
      </c>
      <c r="Q1560" t="s">
        <v>34</v>
      </c>
      <c r="R1560" t="s">
        <v>38</v>
      </c>
    </row>
    <row r="1561" spans="1:18" x14ac:dyDescent="0.25">
      <c r="A1561">
        <v>1560</v>
      </c>
      <c r="B1561" t="s">
        <v>50</v>
      </c>
      <c r="C1561" t="s">
        <v>421</v>
      </c>
      <c r="D1561">
        <v>53</v>
      </c>
      <c r="E1561" t="str">
        <f t="shared" si="46"/>
        <v>Senior Adult</v>
      </c>
      <c r="F1561" t="s">
        <v>31</v>
      </c>
      <c r="G1561" s="1">
        <v>45171</v>
      </c>
      <c r="H1561" s="1">
        <v>45231</v>
      </c>
      <c r="I1561" s="6">
        <f>_xlfn.DAYS(G1561,H1561)</f>
        <v>-60</v>
      </c>
      <c r="J1561" t="s">
        <v>18</v>
      </c>
      <c r="K1561">
        <v>326522</v>
      </c>
      <c r="L1561" t="s">
        <v>26</v>
      </c>
      <c r="M1561" t="s">
        <v>37</v>
      </c>
      <c r="N1561">
        <v>185</v>
      </c>
      <c r="O1561">
        <v>58</v>
      </c>
      <c r="P1561">
        <v>31360206767</v>
      </c>
      <c r="Q1561" t="s">
        <v>68</v>
      </c>
      <c r="R1561" t="s">
        <v>41</v>
      </c>
    </row>
    <row r="1562" spans="1:18" hidden="1" x14ac:dyDescent="0.25">
      <c r="A1562">
        <v>1561</v>
      </c>
      <c r="B1562" t="s">
        <v>15</v>
      </c>
      <c r="C1562" t="s">
        <v>230</v>
      </c>
      <c r="D1562">
        <v>80</v>
      </c>
      <c r="E1562" t="str">
        <f t="shared" si="46"/>
        <v>Senior Adult</v>
      </c>
      <c r="F1562" t="s">
        <v>31</v>
      </c>
      <c r="G1562" s="1">
        <v>45037</v>
      </c>
      <c r="H1562" s="1">
        <v>45281</v>
      </c>
      <c r="I1562" s="2">
        <f>_xlfn.DAYS(G1562,H1562)</f>
        <v>-244</v>
      </c>
      <c r="J1562" t="s">
        <v>47</v>
      </c>
      <c r="K1562">
        <v>34019</v>
      </c>
      <c r="L1562" t="s">
        <v>19</v>
      </c>
      <c r="M1562" t="s">
        <v>33</v>
      </c>
      <c r="N1562">
        <v>161</v>
      </c>
      <c r="O1562">
        <v>55</v>
      </c>
      <c r="P1562">
        <v>39446510368</v>
      </c>
      <c r="Q1562" t="s">
        <v>21</v>
      </c>
      <c r="R1562" t="s">
        <v>22</v>
      </c>
    </row>
    <row r="1563" spans="1:18" hidden="1" x14ac:dyDescent="0.25">
      <c r="A1563">
        <v>1562</v>
      </c>
      <c r="B1563" t="s">
        <v>86</v>
      </c>
      <c r="C1563" t="s">
        <v>224</v>
      </c>
      <c r="D1563">
        <v>95</v>
      </c>
      <c r="E1563" t="str">
        <f t="shared" si="46"/>
        <v>Senior Adult</v>
      </c>
      <c r="F1563" t="s">
        <v>31</v>
      </c>
      <c r="G1563" s="1">
        <v>45129</v>
      </c>
      <c r="H1563" s="1">
        <v>45178</v>
      </c>
      <c r="I1563" s="2">
        <f>_xlfn.DAYS(H1563,G1563)</f>
        <v>49</v>
      </c>
      <c r="J1563" t="s">
        <v>47</v>
      </c>
      <c r="K1563">
        <v>432650</v>
      </c>
      <c r="L1563" t="s">
        <v>19</v>
      </c>
      <c r="M1563" t="s">
        <v>20</v>
      </c>
      <c r="N1563">
        <v>152</v>
      </c>
      <c r="O1563">
        <v>68</v>
      </c>
      <c r="P1563">
        <v>37903125296</v>
      </c>
      <c r="Q1563" t="s">
        <v>21</v>
      </c>
      <c r="R1563" t="s">
        <v>22</v>
      </c>
    </row>
    <row r="1564" spans="1:18" hidden="1" x14ac:dyDescent="0.25">
      <c r="A1564">
        <v>1563</v>
      </c>
      <c r="B1564" t="s">
        <v>23</v>
      </c>
      <c r="C1564" t="s">
        <v>625</v>
      </c>
      <c r="D1564">
        <v>64</v>
      </c>
      <c r="E1564" t="str">
        <f t="shared" si="46"/>
        <v>Senior Adult</v>
      </c>
      <c r="F1564" t="s">
        <v>17</v>
      </c>
      <c r="G1564" s="1">
        <v>45031</v>
      </c>
      <c r="H1564" s="1">
        <v>45207</v>
      </c>
      <c r="I1564" s="2">
        <f>_xlfn.DAYS(G1564,H1564)</f>
        <v>-176</v>
      </c>
      <c r="J1564" t="s">
        <v>18</v>
      </c>
      <c r="K1564">
        <v>471233</v>
      </c>
      <c r="L1564" t="s">
        <v>19</v>
      </c>
      <c r="M1564" t="s">
        <v>40</v>
      </c>
      <c r="N1564">
        <v>151</v>
      </c>
      <c r="O1564">
        <v>61</v>
      </c>
      <c r="P1564">
        <v>31174700839</v>
      </c>
      <c r="Q1564" t="s">
        <v>34</v>
      </c>
      <c r="R1564" t="s">
        <v>38</v>
      </c>
    </row>
    <row r="1565" spans="1:18" hidden="1" x14ac:dyDescent="0.25">
      <c r="A1565">
        <v>1564</v>
      </c>
      <c r="B1565" t="s">
        <v>88</v>
      </c>
      <c r="C1565" t="s">
        <v>533</v>
      </c>
      <c r="D1565">
        <v>34</v>
      </c>
      <c r="E1565" t="str">
        <f t="shared" si="46"/>
        <v>Middle-Aged Adults</v>
      </c>
      <c r="F1565" t="s">
        <v>17</v>
      </c>
      <c r="G1565" s="1">
        <v>45104</v>
      </c>
      <c r="H1565" s="1">
        <v>45155</v>
      </c>
      <c r="I1565" s="2">
        <f>_xlfn.DAYS(G1565,H1565)</f>
        <v>-51</v>
      </c>
      <c r="J1565" t="s">
        <v>32</v>
      </c>
      <c r="K1565">
        <v>407880</v>
      </c>
      <c r="L1565" t="s">
        <v>26</v>
      </c>
      <c r="M1565" t="s">
        <v>40</v>
      </c>
      <c r="N1565">
        <v>147</v>
      </c>
      <c r="O1565">
        <v>73</v>
      </c>
      <c r="P1565">
        <v>34645868689</v>
      </c>
      <c r="Q1565" t="s">
        <v>34</v>
      </c>
      <c r="R1565" t="s">
        <v>38</v>
      </c>
    </row>
    <row r="1566" spans="1:18" hidden="1" x14ac:dyDescent="0.25">
      <c r="A1566">
        <v>1565</v>
      </c>
      <c r="B1566" t="s">
        <v>55</v>
      </c>
      <c r="C1566" t="s">
        <v>94</v>
      </c>
      <c r="D1566">
        <v>3</v>
      </c>
      <c r="E1566" t="str">
        <f t="shared" si="46"/>
        <v>Child</v>
      </c>
      <c r="F1566" t="s">
        <v>31</v>
      </c>
      <c r="G1566" s="1">
        <v>45052</v>
      </c>
      <c r="H1566" s="1">
        <v>45153</v>
      </c>
      <c r="I1566" s="2">
        <f>_xlfn.DAYS(G1566,H1566)</f>
        <v>-101</v>
      </c>
      <c r="J1566" t="s">
        <v>47</v>
      </c>
      <c r="K1566">
        <v>115645</v>
      </c>
      <c r="L1566" t="s">
        <v>19</v>
      </c>
      <c r="M1566" t="s">
        <v>59</v>
      </c>
      <c r="N1566">
        <v>172</v>
      </c>
      <c r="O1566">
        <v>110</v>
      </c>
      <c r="P1566">
        <v>39663614440</v>
      </c>
      <c r="Q1566" t="s">
        <v>48</v>
      </c>
      <c r="R1566" t="s">
        <v>28</v>
      </c>
    </row>
    <row r="1567" spans="1:18" hidden="1" x14ac:dyDescent="0.25">
      <c r="A1567">
        <v>1566</v>
      </c>
      <c r="B1567" t="s">
        <v>69</v>
      </c>
      <c r="C1567" t="s">
        <v>558</v>
      </c>
      <c r="D1567">
        <v>68</v>
      </c>
      <c r="E1567" t="str">
        <f t="shared" si="46"/>
        <v>Senior Adult</v>
      </c>
      <c r="F1567" t="s">
        <v>31</v>
      </c>
      <c r="G1567" s="1">
        <v>45004</v>
      </c>
      <c r="H1567" s="1">
        <v>45130</v>
      </c>
      <c r="I1567" s="2">
        <f>_xlfn.DAYS(G1567,H1567)</f>
        <v>-126</v>
      </c>
      <c r="J1567" t="s">
        <v>44</v>
      </c>
      <c r="K1567">
        <v>427738</v>
      </c>
      <c r="L1567" t="s">
        <v>19</v>
      </c>
      <c r="M1567" t="s">
        <v>37</v>
      </c>
      <c r="N1567">
        <v>158</v>
      </c>
      <c r="O1567">
        <v>85</v>
      </c>
      <c r="P1567">
        <v>37124644818</v>
      </c>
      <c r="Q1567" t="s">
        <v>34</v>
      </c>
      <c r="R1567" t="s">
        <v>38</v>
      </c>
    </row>
    <row r="1568" spans="1:18" hidden="1" x14ac:dyDescent="0.25">
      <c r="A1568">
        <v>1567</v>
      </c>
      <c r="B1568" t="s">
        <v>29</v>
      </c>
      <c r="C1568" t="s">
        <v>438</v>
      </c>
      <c r="D1568">
        <v>74</v>
      </c>
      <c r="E1568" t="str">
        <f t="shared" si="46"/>
        <v>Senior Adult</v>
      </c>
      <c r="F1568" t="s">
        <v>31</v>
      </c>
      <c r="G1568" s="1">
        <v>44931</v>
      </c>
      <c r="H1568" s="1">
        <v>45284</v>
      </c>
      <c r="I1568" s="2">
        <f>_xlfn.DAYS(H1568,G1568)</f>
        <v>353</v>
      </c>
      <c r="J1568" t="s">
        <v>18</v>
      </c>
      <c r="K1568">
        <v>274891</v>
      </c>
      <c r="L1568" t="s">
        <v>26</v>
      </c>
      <c r="M1568" t="s">
        <v>37</v>
      </c>
      <c r="N1568">
        <v>171</v>
      </c>
      <c r="O1568">
        <v>82</v>
      </c>
      <c r="P1568">
        <v>34642018399</v>
      </c>
      <c r="Q1568" t="s">
        <v>21</v>
      </c>
      <c r="R1568" t="s">
        <v>22</v>
      </c>
    </row>
    <row r="1569" spans="1:18" hidden="1" x14ac:dyDescent="0.25">
      <c r="A1569">
        <v>1568</v>
      </c>
      <c r="B1569" t="s">
        <v>66</v>
      </c>
      <c r="C1569" t="s">
        <v>627</v>
      </c>
      <c r="D1569">
        <v>43</v>
      </c>
      <c r="E1569" t="str">
        <f t="shared" si="46"/>
        <v>Middle-Aged Adults</v>
      </c>
      <c r="F1569" t="s">
        <v>31</v>
      </c>
      <c r="G1569" s="1">
        <v>45017</v>
      </c>
      <c r="H1569" s="1">
        <v>45214</v>
      </c>
      <c r="I1569" s="2">
        <f>_xlfn.DAYS(H1569,G1569)</f>
        <v>197</v>
      </c>
      <c r="J1569" t="s">
        <v>47</v>
      </c>
      <c r="K1569">
        <v>419838</v>
      </c>
      <c r="L1569" t="s">
        <v>19</v>
      </c>
      <c r="M1569" t="s">
        <v>20</v>
      </c>
      <c r="N1569">
        <v>158</v>
      </c>
      <c r="O1569">
        <v>51</v>
      </c>
      <c r="P1569">
        <v>33122937556</v>
      </c>
      <c r="Q1569" t="s">
        <v>48</v>
      </c>
      <c r="R1569" t="s">
        <v>28</v>
      </c>
    </row>
    <row r="1570" spans="1:18" x14ac:dyDescent="0.25">
      <c r="A1570">
        <v>1569</v>
      </c>
      <c r="B1570" t="s">
        <v>29</v>
      </c>
      <c r="C1570" t="s">
        <v>638</v>
      </c>
      <c r="D1570">
        <v>61</v>
      </c>
      <c r="E1570" t="str">
        <f t="shared" si="46"/>
        <v>Senior Adult</v>
      </c>
      <c r="F1570" t="s">
        <v>17</v>
      </c>
      <c r="G1570" s="1">
        <v>45165</v>
      </c>
      <c r="H1570" s="1">
        <v>45216</v>
      </c>
      <c r="I1570" s="6">
        <f>_xlfn.DAYS(G1570,H1570)</f>
        <v>-51</v>
      </c>
      <c r="J1570" t="s">
        <v>36</v>
      </c>
      <c r="K1570">
        <v>474600</v>
      </c>
      <c r="L1570" t="s">
        <v>26</v>
      </c>
      <c r="M1570" t="s">
        <v>33</v>
      </c>
      <c r="N1570">
        <v>170</v>
      </c>
      <c r="O1570">
        <v>86</v>
      </c>
      <c r="P1570">
        <v>35438365897</v>
      </c>
      <c r="Q1570" t="s">
        <v>68</v>
      </c>
      <c r="R1570" t="s">
        <v>41</v>
      </c>
    </row>
    <row r="1571" spans="1:18" hidden="1" x14ac:dyDescent="0.25">
      <c r="A1571">
        <v>1570</v>
      </c>
      <c r="B1571" t="s">
        <v>60</v>
      </c>
      <c r="C1571" t="s">
        <v>300</v>
      </c>
      <c r="D1571">
        <v>56</v>
      </c>
      <c r="E1571" t="str">
        <f t="shared" si="46"/>
        <v>Senior Adult</v>
      </c>
      <c r="F1571" t="s">
        <v>31</v>
      </c>
      <c r="G1571" s="1">
        <v>45254</v>
      </c>
      <c r="H1571" s="1">
        <v>45277</v>
      </c>
      <c r="I1571" s="2">
        <f>_xlfn.DAYS(H1571,G1571)</f>
        <v>23</v>
      </c>
      <c r="J1571" t="s">
        <v>25</v>
      </c>
      <c r="K1571">
        <v>208874</v>
      </c>
      <c r="L1571" t="s">
        <v>26</v>
      </c>
      <c r="M1571" t="s">
        <v>33</v>
      </c>
      <c r="N1571">
        <v>191</v>
      </c>
      <c r="O1571">
        <v>42</v>
      </c>
      <c r="P1571">
        <v>39677224900</v>
      </c>
      <c r="Q1571" t="s">
        <v>34</v>
      </c>
      <c r="R1571" t="s">
        <v>38</v>
      </c>
    </row>
    <row r="1572" spans="1:18" x14ac:dyDescent="0.25">
      <c r="A1572">
        <v>1571</v>
      </c>
      <c r="B1572" t="s">
        <v>50</v>
      </c>
      <c r="C1572" t="s">
        <v>92</v>
      </c>
      <c r="D1572">
        <v>13</v>
      </c>
      <c r="E1572" t="str">
        <f t="shared" si="46"/>
        <v>Teenager</v>
      </c>
      <c r="F1572" t="s">
        <v>17</v>
      </c>
      <c r="G1572" s="1">
        <v>45115</v>
      </c>
      <c r="H1572" s="1">
        <v>45242</v>
      </c>
      <c r="I1572" s="6">
        <f>_xlfn.DAYS(G1572,H1572)</f>
        <v>-127</v>
      </c>
      <c r="J1572" t="s">
        <v>47</v>
      </c>
      <c r="K1572">
        <v>126043</v>
      </c>
      <c r="L1572" t="s">
        <v>19</v>
      </c>
      <c r="M1572" t="s">
        <v>20</v>
      </c>
      <c r="N1572">
        <v>143</v>
      </c>
      <c r="O1572">
        <v>82</v>
      </c>
      <c r="P1572">
        <v>39540990406</v>
      </c>
      <c r="Q1572" t="s">
        <v>68</v>
      </c>
      <c r="R1572" t="s">
        <v>41</v>
      </c>
    </row>
    <row r="1573" spans="1:18" hidden="1" x14ac:dyDescent="0.25">
      <c r="A1573">
        <v>1572</v>
      </c>
      <c r="B1573" t="s">
        <v>53</v>
      </c>
      <c r="C1573" t="s">
        <v>639</v>
      </c>
      <c r="D1573">
        <v>12</v>
      </c>
      <c r="E1573" t="str">
        <f t="shared" si="46"/>
        <v>Child</v>
      </c>
      <c r="F1573" t="s">
        <v>31</v>
      </c>
      <c r="G1573" s="1">
        <v>44999</v>
      </c>
      <c r="H1573" s="1">
        <v>45111</v>
      </c>
      <c r="I1573" s="2">
        <f>_xlfn.DAYS(G1573,H1573)</f>
        <v>-112</v>
      </c>
      <c r="J1573" t="s">
        <v>18</v>
      </c>
      <c r="K1573">
        <v>486024</v>
      </c>
      <c r="L1573" t="s">
        <v>26</v>
      </c>
      <c r="M1573" t="s">
        <v>59</v>
      </c>
      <c r="N1573">
        <v>151</v>
      </c>
      <c r="O1573">
        <v>116</v>
      </c>
      <c r="P1573">
        <v>34124791887</v>
      </c>
      <c r="Q1573" t="s">
        <v>21</v>
      </c>
      <c r="R1573" t="s">
        <v>22</v>
      </c>
    </row>
    <row r="1574" spans="1:18" x14ac:dyDescent="0.25">
      <c r="A1574">
        <v>1573</v>
      </c>
      <c r="B1574" t="s">
        <v>53</v>
      </c>
      <c r="C1574" t="s">
        <v>161</v>
      </c>
      <c r="D1574">
        <v>91</v>
      </c>
      <c r="E1574" t="str">
        <f t="shared" si="46"/>
        <v>Senior Adult</v>
      </c>
      <c r="F1574" t="s">
        <v>31</v>
      </c>
      <c r="G1574" s="1">
        <v>45184</v>
      </c>
      <c r="H1574" s="1">
        <v>45253</v>
      </c>
      <c r="I1574" s="6">
        <f>_xlfn.DAYS(H1574,G1574)</f>
        <v>69</v>
      </c>
      <c r="J1574" t="s">
        <v>25</v>
      </c>
      <c r="K1574">
        <v>132779</v>
      </c>
      <c r="L1574" t="s">
        <v>26</v>
      </c>
      <c r="M1574" t="s">
        <v>20</v>
      </c>
      <c r="N1574">
        <v>173</v>
      </c>
      <c r="O1574">
        <v>112</v>
      </c>
      <c r="P1574">
        <v>36437240498</v>
      </c>
      <c r="Q1574" t="s">
        <v>68</v>
      </c>
      <c r="R1574" t="s">
        <v>41</v>
      </c>
    </row>
    <row r="1575" spans="1:18" hidden="1" x14ac:dyDescent="0.25">
      <c r="A1575">
        <v>1574</v>
      </c>
      <c r="B1575" t="s">
        <v>69</v>
      </c>
      <c r="C1575" t="s">
        <v>640</v>
      </c>
      <c r="D1575">
        <v>41</v>
      </c>
      <c r="E1575" t="str">
        <f t="shared" si="46"/>
        <v>Middle-Aged Adults</v>
      </c>
      <c r="F1575" t="s">
        <v>17</v>
      </c>
      <c r="G1575" s="1">
        <v>45213</v>
      </c>
      <c r="H1575" s="1">
        <v>45265</v>
      </c>
      <c r="I1575" s="2">
        <f>_xlfn.DAYS(G1575,H1575)</f>
        <v>-52</v>
      </c>
      <c r="J1575" t="s">
        <v>44</v>
      </c>
      <c r="K1575">
        <v>63590</v>
      </c>
      <c r="L1575" t="s">
        <v>19</v>
      </c>
      <c r="M1575" t="s">
        <v>37</v>
      </c>
      <c r="N1575">
        <v>198</v>
      </c>
      <c r="O1575">
        <v>42</v>
      </c>
      <c r="P1575">
        <v>38912160561</v>
      </c>
      <c r="Q1575" t="s">
        <v>21</v>
      </c>
      <c r="R1575" t="s">
        <v>22</v>
      </c>
    </row>
    <row r="1576" spans="1:18" x14ac:dyDescent="0.25">
      <c r="A1576">
        <v>1575</v>
      </c>
      <c r="B1576" t="s">
        <v>42</v>
      </c>
      <c r="C1576" t="s">
        <v>573</v>
      </c>
      <c r="D1576">
        <v>10</v>
      </c>
      <c r="E1576" t="str">
        <f t="shared" si="46"/>
        <v>Child</v>
      </c>
      <c r="F1576" t="s">
        <v>17</v>
      </c>
      <c r="G1576" s="1">
        <v>45000</v>
      </c>
      <c r="H1576" s="1">
        <v>45007</v>
      </c>
      <c r="I1576" s="6">
        <f>_xlfn.DAYS(G1576,H1576)</f>
        <v>-7</v>
      </c>
      <c r="J1576" t="s">
        <v>18</v>
      </c>
      <c r="K1576">
        <v>399381</v>
      </c>
      <c r="L1576" t="s">
        <v>19</v>
      </c>
      <c r="M1576" t="s">
        <v>82</v>
      </c>
      <c r="N1576">
        <v>161</v>
      </c>
      <c r="O1576">
        <v>101</v>
      </c>
      <c r="P1576">
        <v>36379798732</v>
      </c>
      <c r="Q1576" t="s">
        <v>68</v>
      </c>
      <c r="R1576" t="s">
        <v>41</v>
      </c>
    </row>
    <row r="1577" spans="1:18" hidden="1" x14ac:dyDescent="0.25">
      <c r="A1577">
        <v>1576</v>
      </c>
      <c r="B1577" t="s">
        <v>23</v>
      </c>
      <c r="C1577" t="s">
        <v>338</v>
      </c>
      <c r="D1577">
        <v>47</v>
      </c>
      <c r="E1577" t="str">
        <f t="shared" si="46"/>
        <v>Senior Adult</v>
      </c>
      <c r="F1577" t="s">
        <v>31</v>
      </c>
      <c r="G1577" s="1">
        <v>44953</v>
      </c>
      <c r="H1577" s="1">
        <v>45037</v>
      </c>
      <c r="I1577" s="2">
        <f>_xlfn.DAYS(H1577,G1577)</f>
        <v>84</v>
      </c>
      <c r="J1577" t="s">
        <v>25</v>
      </c>
      <c r="K1577">
        <v>105278</v>
      </c>
      <c r="L1577" t="s">
        <v>19</v>
      </c>
      <c r="M1577" t="s">
        <v>33</v>
      </c>
      <c r="N1577">
        <v>197</v>
      </c>
      <c r="O1577">
        <v>63</v>
      </c>
      <c r="P1577">
        <v>35348961776</v>
      </c>
      <c r="Q1577" t="s">
        <v>27</v>
      </c>
      <c r="R1577" t="s">
        <v>28</v>
      </c>
    </row>
    <row r="1578" spans="1:18" hidden="1" x14ac:dyDescent="0.25">
      <c r="A1578">
        <v>1577</v>
      </c>
      <c r="B1578" t="s">
        <v>55</v>
      </c>
      <c r="C1578" t="s">
        <v>534</v>
      </c>
      <c r="D1578">
        <v>2</v>
      </c>
      <c r="E1578" t="str">
        <f t="shared" si="46"/>
        <v>Child</v>
      </c>
      <c r="F1578" t="s">
        <v>31</v>
      </c>
      <c r="G1578" s="1">
        <v>44934</v>
      </c>
      <c r="H1578" s="1">
        <v>45203</v>
      </c>
      <c r="I1578" s="2">
        <f>_xlfn.DAYS(H1578,G1578)</f>
        <v>269</v>
      </c>
      <c r="J1578" t="s">
        <v>32</v>
      </c>
      <c r="K1578">
        <v>420122</v>
      </c>
      <c r="L1578" t="s">
        <v>26</v>
      </c>
      <c r="M1578" t="s">
        <v>59</v>
      </c>
      <c r="N1578">
        <v>198</v>
      </c>
      <c r="O1578">
        <v>83</v>
      </c>
      <c r="P1578">
        <v>35469391812</v>
      </c>
      <c r="Q1578" t="s">
        <v>34</v>
      </c>
      <c r="R1578" t="s">
        <v>38</v>
      </c>
    </row>
    <row r="1579" spans="1:18" hidden="1" x14ac:dyDescent="0.25">
      <c r="A1579">
        <v>1578</v>
      </c>
      <c r="B1579" t="s">
        <v>88</v>
      </c>
      <c r="C1579" t="s">
        <v>431</v>
      </c>
      <c r="D1579">
        <v>78</v>
      </c>
      <c r="E1579" t="str">
        <f t="shared" si="46"/>
        <v>Senior Adult</v>
      </c>
      <c r="F1579" t="s">
        <v>17</v>
      </c>
      <c r="G1579" s="1">
        <v>44928</v>
      </c>
      <c r="H1579" s="1">
        <v>45065</v>
      </c>
      <c r="I1579" s="2">
        <f>_xlfn.DAYS(G1579,H1579)</f>
        <v>-137</v>
      </c>
      <c r="J1579" t="s">
        <v>18</v>
      </c>
      <c r="K1579">
        <v>444368</v>
      </c>
      <c r="L1579" t="s">
        <v>19</v>
      </c>
      <c r="M1579" t="s">
        <v>20</v>
      </c>
      <c r="N1579">
        <v>197</v>
      </c>
      <c r="O1579">
        <v>87</v>
      </c>
      <c r="P1579">
        <v>38062401662</v>
      </c>
      <c r="Q1579" t="s">
        <v>21</v>
      </c>
      <c r="R1579" t="s">
        <v>22</v>
      </c>
    </row>
    <row r="1580" spans="1:18" x14ac:dyDescent="0.25">
      <c r="A1580">
        <v>1579</v>
      </c>
      <c r="B1580" t="s">
        <v>15</v>
      </c>
      <c r="C1580" t="s">
        <v>325</v>
      </c>
      <c r="D1580">
        <v>5</v>
      </c>
      <c r="E1580" t="str">
        <f t="shared" si="46"/>
        <v>Child</v>
      </c>
      <c r="F1580" t="s">
        <v>17</v>
      </c>
      <c r="G1580" s="1">
        <v>45050</v>
      </c>
      <c r="H1580" s="1">
        <v>45132</v>
      </c>
      <c r="I1580" s="6">
        <f>_xlfn.DAYS(H1580,G1580)</f>
        <v>82</v>
      </c>
      <c r="J1580" t="s">
        <v>44</v>
      </c>
      <c r="K1580">
        <v>332330</v>
      </c>
      <c r="L1580" t="s">
        <v>26</v>
      </c>
      <c r="M1580" t="s">
        <v>59</v>
      </c>
      <c r="N1580">
        <v>183</v>
      </c>
      <c r="O1580">
        <v>58</v>
      </c>
      <c r="P1580">
        <v>36651330665</v>
      </c>
      <c r="Q1580" t="s">
        <v>68</v>
      </c>
      <c r="R1580" t="s">
        <v>41</v>
      </c>
    </row>
    <row r="1581" spans="1:18" hidden="1" x14ac:dyDescent="0.25">
      <c r="A1581">
        <v>1580</v>
      </c>
      <c r="B1581" t="s">
        <v>60</v>
      </c>
      <c r="C1581" t="s">
        <v>199</v>
      </c>
      <c r="D1581">
        <v>13</v>
      </c>
      <c r="E1581" t="str">
        <f t="shared" si="46"/>
        <v>Teenager</v>
      </c>
      <c r="F1581" t="s">
        <v>17</v>
      </c>
      <c r="G1581" s="1">
        <v>45032</v>
      </c>
      <c r="H1581" s="1">
        <v>45146</v>
      </c>
      <c r="I1581" s="2">
        <f>_xlfn.DAYS(G1581,H1581)</f>
        <v>-114</v>
      </c>
      <c r="J1581" t="s">
        <v>25</v>
      </c>
      <c r="K1581">
        <v>432731</v>
      </c>
      <c r="L1581" t="s">
        <v>19</v>
      </c>
      <c r="M1581" t="s">
        <v>62</v>
      </c>
      <c r="N1581">
        <v>187</v>
      </c>
      <c r="O1581">
        <v>72</v>
      </c>
      <c r="P1581">
        <v>38709469958</v>
      </c>
      <c r="Q1581" t="s">
        <v>21</v>
      </c>
      <c r="R1581" t="s">
        <v>22</v>
      </c>
    </row>
    <row r="1582" spans="1:18" x14ac:dyDescent="0.25">
      <c r="A1582">
        <v>1581</v>
      </c>
      <c r="B1582" t="s">
        <v>23</v>
      </c>
      <c r="C1582" t="s">
        <v>283</v>
      </c>
      <c r="D1582">
        <v>69</v>
      </c>
      <c r="E1582" t="str">
        <f t="shared" si="46"/>
        <v>Senior Adult</v>
      </c>
      <c r="F1582" t="s">
        <v>17</v>
      </c>
      <c r="G1582" s="1">
        <v>45241</v>
      </c>
      <c r="H1582" s="1">
        <v>45272</v>
      </c>
      <c r="I1582" s="6">
        <f>_xlfn.DAYS(H1582,G1582)</f>
        <v>31</v>
      </c>
      <c r="J1582" t="s">
        <v>32</v>
      </c>
      <c r="K1582">
        <v>92004</v>
      </c>
      <c r="L1582" t="s">
        <v>26</v>
      </c>
      <c r="M1582" t="s">
        <v>20</v>
      </c>
      <c r="N1582">
        <v>148</v>
      </c>
      <c r="O1582">
        <v>90</v>
      </c>
      <c r="P1582">
        <v>38561517887</v>
      </c>
      <c r="Q1582" t="s">
        <v>68</v>
      </c>
      <c r="R1582" t="s">
        <v>41</v>
      </c>
    </row>
    <row r="1583" spans="1:18" hidden="1" x14ac:dyDescent="0.25">
      <c r="A1583">
        <v>1582</v>
      </c>
      <c r="B1583" t="s">
        <v>15</v>
      </c>
      <c r="C1583" t="s">
        <v>641</v>
      </c>
      <c r="D1583">
        <v>28</v>
      </c>
      <c r="E1583" t="str">
        <f t="shared" si="46"/>
        <v>Young Adult</v>
      </c>
      <c r="F1583" t="s">
        <v>17</v>
      </c>
      <c r="G1583" s="1">
        <v>45133</v>
      </c>
      <c r="H1583" s="1">
        <v>45191</v>
      </c>
      <c r="I1583" s="2">
        <f>_xlfn.DAYS(G1583,H1583)</f>
        <v>-58</v>
      </c>
      <c r="J1583" t="s">
        <v>44</v>
      </c>
      <c r="K1583">
        <v>6490</v>
      </c>
      <c r="L1583" t="s">
        <v>19</v>
      </c>
      <c r="M1583" t="s">
        <v>37</v>
      </c>
      <c r="N1583">
        <v>180</v>
      </c>
      <c r="O1583">
        <v>77</v>
      </c>
      <c r="P1583">
        <v>37771727434</v>
      </c>
      <c r="Q1583" t="s">
        <v>27</v>
      </c>
      <c r="R1583" t="s">
        <v>28</v>
      </c>
    </row>
    <row r="1584" spans="1:18" hidden="1" x14ac:dyDescent="0.25">
      <c r="A1584">
        <v>1583</v>
      </c>
      <c r="B1584" t="s">
        <v>69</v>
      </c>
      <c r="C1584" t="s">
        <v>285</v>
      </c>
      <c r="D1584">
        <v>81</v>
      </c>
      <c r="E1584" t="str">
        <f t="shared" si="46"/>
        <v>Senior Adult</v>
      </c>
      <c r="F1584" t="s">
        <v>17</v>
      </c>
      <c r="G1584" s="1">
        <v>44947</v>
      </c>
      <c r="H1584" s="1">
        <v>45022</v>
      </c>
      <c r="I1584" s="2">
        <f>_xlfn.DAYS(G1584,H1584)</f>
        <v>-75</v>
      </c>
      <c r="J1584" t="s">
        <v>44</v>
      </c>
      <c r="K1584">
        <v>104105</v>
      </c>
      <c r="L1584" t="s">
        <v>26</v>
      </c>
      <c r="M1584" t="s">
        <v>82</v>
      </c>
      <c r="N1584">
        <v>165</v>
      </c>
      <c r="O1584">
        <v>93</v>
      </c>
      <c r="P1584">
        <v>31287704259</v>
      </c>
      <c r="Q1584" t="s">
        <v>21</v>
      </c>
      <c r="R1584" t="s">
        <v>22</v>
      </c>
    </row>
    <row r="1585" spans="1:18" x14ac:dyDescent="0.25">
      <c r="A1585">
        <v>1584</v>
      </c>
      <c r="B1585" t="s">
        <v>55</v>
      </c>
      <c r="C1585" t="s">
        <v>365</v>
      </c>
      <c r="D1585">
        <v>4</v>
      </c>
      <c r="E1585" t="str">
        <f t="shared" si="46"/>
        <v>Child</v>
      </c>
      <c r="F1585" t="s">
        <v>31</v>
      </c>
      <c r="G1585" s="1">
        <v>45058</v>
      </c>
      <c r="H1585" s="1">
        <v>45226</v>
      </c>
      <c r="I1585" s="6">
        <f>_xlfn.DAYS(G1585,H1585)</f>
        <v>-168</v>
      </c>
      <c r="J1585" t="s">
        <v>18</v>
      </c>
      <c r="K1585">
        <v>395772</v>
      </c>
      <c r="L1585" t="s">
        <v>19</v>
      </c>
      <c r="M1585" t="s">
        <v>62</v>
      </c>
      <c r="N1585">
        <v>163</v>
      </c>
      <c r="O1585">
        <v>80</v>
      </c>
      <c r="P1585">
        <v>31596472306</v>
      </c>
      <c r="Q1585" t="s">
        <v>68</v>
      </c>
      <c r="R1585" t="s">
        <v>41</v>
      </c>
    </row>
    <row r="1586" spans="1:18" x14ac:dyDescent="0.25">
      <c r="A1586">
        <v>1585</v>
      </c>
      <c r="B1586" t="s">
        <v>86</v>
      </c>
      <c r="C1586" t="s">
        <v>452</v>
      </c>
      <c r="D1586">
        <v>52</v>
      </c>
      <c r="E1586" t="str">
        <f t="shared" si="46"/>
        <v>Senior Adult</v>
      </c>
      <c r="F1586" t="s">
        <v>31</v>
      </c>
      <c r="G1586" s="1">
        <v>45031</v>
      </c>
      <c r="H1586" s="1">
        <v>45139</v>
      </c>
      <c r="I1586" s="6">
        <f>_xlfn.DAYS(G1586,H1586)</f>
        <v>-108</v>
      </c>
      <c r="J1586" t="s">
        <v>44</v>
      </c>
      <c r="K1586">
        <v>287437</v>
      </c>
      <c r="L1586" t="s">
        <v>19</v>
      </c>
      <c r="M1586" t="s">
        <v>40</v>
      </c>
      <c r="N1586">
        <v>167</v>
      </c>
      <c r="O1586">
        <v>63</v>
      </c>
      <c r="P1586">
        <v>37538552121</v>
      </c>
      <c r="Q1586" t="s">
        <v>68</v>
      </c>
      <c r="R1586" t="s">
        <v>41</v>
      </c>
    </row>
    <row r="1587" spans="1:18" hidden="1" x14ac:dyDescent="0.25">
      <c r="A1587">
        <v>1586</v>
      </c>
      <c r="B1587" t="s">
        <v>50</v>
      </c>
      <c r="C1587" t="s">
        <v>173</v>
      </c>
      <c r="D1587">
        <v>27</v>
      </c>
      <c r="E1587" t="str">
        <f t="shared" si="46"/>
        <v>Young Adult</v>
      </c>
      <c r="F1587" t="s">
        <v>31</v>
      </c>
      <c r="G1587" s="1">
        <v>45135</v>
      </c>
      <c r="H1587" s="1">
        <v>45139</v>
      </c>
      <c r="I1587" s="2">
        <f>_xlfn.DAYS(G1587,H1587)</f>
        <v>-4</v>
      </c>
      <c r="J1587" t="s">
        <v>18</v>
      </c>
      <c r="K1587">
        <v>146740</v>
      </c>
      <c r="L1587" t="s">
        <v>26</v>
      </c>
      <c r="M1587" t="s">
        <v>59</v>
      </c>
      <c r="N1587">
        <v>157</v>
      </c>
      <c r="O1587">
        <v>96</v>
      </c>
      <c r="P1587">
        <v>32982895957</v>
      </c>
      <c r="Q1587" t="s">
        <v>21</v>
      </c>
      <c r="R1587" t="s">
        <v>22</v>
      </c>
    </row>
    <row r="1588" spans="1:18" hidden="1" x14ac:dyDescent="0.25">
      <c r="A1588">
        <v>1587</v>
      </c>
      <c r="B1588" t="s">
        <v>15</v>
      </c>
      <c r="C1588" t="s">
        <v>121</v>
      </c>
      <c r="D1588">
        <v>54</v>
      </c>
      <c r="E1588" t="str">
        <f t="shared" si="46"/>
        <v>Senior Adult</v>
      </c>
      <c r="F1588" t="s">
        <v>17</v>
      </c>
      <c r="G1588" s="1">
        <v>45193</v>
      </c>
      <c r="H1588" s="1">
        <v>45210</v>
      </c>
      <c r="I1588" s="2">
        <f>_xlfn.DAYS(H1588,G1588)</f>
        <v>17</v>
      </c>
      <c r="J1588" t="s">
        <v>44</v>
      </c>
      <c r="K1588">
        <v>301266</v>
      </c>
      <c r="L1588" t="s">
        <v>19</v>
      </c>
      <c r="M1588" t="s">
        <v>62</v>
      </c>
      <c r="N1588">
        <v>183</v>
      </c>
      <c r="O1588">
        <v>87</v>
      </c>
      <c r="P1588">
        <v>39286739776</v>
      </c>
      <c r="Q1588" t="s">
        <v>34</v>
      </c>
      <c r="R1588" t="s">
        <v>38</v>
      </c>
    </row>
    <row r="1589" spans="1:18" x14ac:dyDescent="0.25">
      <c r="A1589">
        <v>1588</v>
      </c>
      <c r="B1589" t="s">
        <v>23</v>
      </c>
      <c r="C1589" t="s">
        <v>454</v>
      </c>
      <c r="D1589">
        <v>4</v>
      </c>
      <c r="E1589" t="str">
        <f t="shared" si="46"/>
        <v>Child</v>
      </c>
      <c r="F1589" t="s">
        <v>31</v>
      </c>
      <c r="G1589" s="1">
        <v>45151</v>
      </c>
      <c r="H1589" s="1">
        <v>45182</v>
      </c>
      <c r="I1589" s="6">
        <f>_xlfn.DAYS(G1589,H1589)</f>
        <v>-31</v>
      </c>
      <c r="J1589" t="s">
        <v>47</v>
      </c>
      <c r="K1589">
        <v>58991</v>
      </c>
      <c r="L1589" t="s">
        <v>26</v>
      </c>
      <c r="M1589" t="s">
        <v>45</v>
      </c>
      <c r="N1589">
        <v>158</v>
      </c>
      <c r="O1589">
        <v>74</v>
      </c>
      <c r="P1589">
        <v>36860981358</v>
      </c>
      <c r="Q1589" t="s">
        <v>68</v>
      </c>
      <c r="R1589" t="s">
        <v>41</v>
      </c>
    </row>
    <row r="1590" spans="1:18" hidden="1" x14ac:dyDescent="0.25">
      <c r="A1590">
        <v>1589</v>
      </c>
      <c r="B1590" t="s">
        <v>60</v>
      </c>
      <c r="C1590" t="s">
        <v>172</v>
      </c>
      <c r="D1590">
        <v>50</v>
      </c>
      <c r="E1590" t="str">
        <f t="shared" si="46"/>
        <v>Senior Adult</v>
      </c>
      <c r="F1590" t="s">
        <v>31</v>
      </c>
      <c r="G1590" s="1">
        <v>45060</v>
      </c>
      <c r="H1590" s="1">
        <v>45244</v>
      </c>
      <c r="I1590" s="2">
        <f>_xlfn.DAYS(G1590,H1590)</f>
        <v>-184</v>
      </c>
      <c r="J1590" t="s">
        <v>25</v>
      </c>
      <c r="K1590">
        <v>39392</v>
      </c>
      <c r="L1590" t="s">
        <v>19</v>
      </c>
      <c r="M1590" t="s">
        <v>62</v>
      </c>
      <c r="N1590">
        <v>149</v>
      </c>
      <c r="O1590">
        <v>40</v>
      </c>
      <c r="P1590">
        <v>37642972803</v>
      </c>
      <c r="Q1590" t="s">
        <v>34</v>
      </c>
      <c r="R1590" t="s">
        <v>38</v>
      </c>
    </row>
    <row r="1591" spans="1:18" hidden="1" x14ac:dyDescent="0.25">
      <c r="A1591">
        <v>1590</v>
      </c>
      <c r="B1591" t="s">
        <v>53</v>
      </c>
      <c r="C1591" t="s">
        <v>336</v>
      </c>
      <c r="D1591">
        <v>71</v>
      </c>
      <c r="E1591" t="str">
        <f t="shared" si="46"/>
        <v>Senior Adult</v>
      </c>
      <c r="F1591" t="s">
        <v>17</v>
      </c>
      <c r="G1591" s="1">
        <v>44977</v>
      </c>
      <c r="H1591" s="1">
        <v>45110</v>
      </c>
      <c r="I1591" s="2">
        <f>_xlfn.DAYS(H1591,G1591)</f>
        <v>133</v>
      </c>
      <c r="J1591" t="s">
        <v>44</v>
      </c>
      <c r="K1591">
        <v>295273</v>
      </c>
      <c r="L1591" t="s">
        <v>26</v>
      </c>
      <c r="M1591" t="s">
        <v>20</v>
      </c>
      <c r="N1591">
        <v>178</v>
      </c>
      <c r="O1591">
        <v>73</v>
      </c>
      <c r="P1591">
        <v>35835717370</v>
      </c>
      <c r="Q1591" t="s">
        <v>21</v>
      </c>
      <c r="R1591" t="s">
        <v>22</v>
      </c>
    </row>
    <row r="1592" spans="1:18" hidden="1" x14ac:dyDescent="0.25">
      <c r="A1592">
        <v>1591</v>
      </c>
      <c r="B1592" t="s">
        <v>60</v>
      </c>
      <c r="C1592" t="s">
        <v>465</v>
      </c>
      <c r="D1592">
        <v>60</v>
      </c>
      <c r="E1592" t="str">
        <f t="shared" si="46"/>
        <v>Senior Adult</v>
      </c>
      <c r="F1592" t="s">
        <v>17</v>
      </c>
      <c r="G1592" s="1">
        <v>44929</v>
      </c>
      <c r="H1592" s="1">
        <v>45135</v>
      </c>
      <c r="I1592" s="2">
        <f>_xlfn.DAYS(G1592,H1592)</f>
        <v>-206</v>
      </c>
      <c r="J1592" t="s">
        <v>47</v>
      </c>
      <c r="K1592">
        <v>40802</v>
      </c>
      <c r="L1592" t="s">
        <v>26</v>
      </c>
      <c r="M1592" t="s">
        <v>20</v>
      </c>
      <c r="N1592">
        <v>151</v>
      </c>
      <c r="O1592">
        <v>105</v>
      </c>
      <c r="P1592">
        <v>33227806968</v>
      </c>
      <c r="Q1592" t="s">
        <v>21</v>
      </c>
      <c r="R1592" t="s">
        <v>22</v>
      </c>
    </row>
    <row r="1593" spans="1:18" hidden="1" x14ac:dyDescent="0.25">
      <c r="A1593">
        <v>1592</v>
      </c>
      <c r="B1593" t="s">
        <v>71</v>
      </c>
      <c r="C1593" t="s">
        <v>72</v>
      </c>
      <c r="D1593">
        <v>74</v>
      </c>
      <c r="E1593" t="str">
        <f t="shared" si="46"/>
        <v>Senior Adult</v>
      </c>
      <c r="F1593" t="s">
        <v>31</v>
      </c>
      <c r="G1593" s="1">
        <v>44972</v>
      </c>
      <c r="H1593" s="1">
        <v>45180</v>
      </c>
      <c r="I1593" s="2">
        <f>_xlfn.DAYS(G1593,H1593)</f>
        <v>-208</v>
      </c>
      <c r="J1593" t="s">
        <v>25</v>
      </c>
      <c r="K1593">
        <v>198104</v>
      </c>
      <c r="L1593" t="s">
        <v>26</v>
      </c>
      <c r="M1593" t="s">
        <v>82</v>
      </c>
      <c r="N1593">
        <v>169</v>
      </c>
      <c r="O1593">
        <v>86</v>
      </c>
      <c r="P1593">
        <v>31379468299</v>
      </c>
      <c r="Q1593" t="s">
        <v>21</v>
      </c>
      <c r="R1593" t="s">
        <v>22</v>
      </c>
    </row>
    <row r="1594" spans="1:18" hidden="1" x14ac:dyDescent="0.25">
      <c r="A1594">
        <v>1593</v>
      </c>
      <c r="B1594" t="s">
        <v>69</v>
      </c>
      <c r="C1594" t="s">
        <v>191</v>
      </c>
      <c r="D1594">
        <v>91</v>
      </c>
      <c r="E1594" t="str">
        <f t="shared" si="46"/>
        <v>Senior Adult</v>
      </c>
      <c r="F1594" t="s">
        <v>31</v>
      </c>
      <c r="G1594" s="1">
        <v>45003</v>
      </c>
      <c r="H1594" s="1">
        <v>45124</v>
      </c>
      <c r="I1594" s="2">
        <f>_xlfn.DAYS(H1594,G1594)</f>
        <v>121</v>
      </c>
      <c r="J1594" t="s">
        <v>18</v>
      </c>
      <c r="K1594">
        <v>390265</v>
      </c>
      <c r="L1594" t="s">
        <v>26</v>
      </c>
      <c r="M1594" t="s">
        <v>37</v>
      </c>
      <c r="N1594">
        <v>157</v>
      </c>
      <c r="O1594">
        <v>120</v>
      </c>
      <c r="P1594">
        <v>35826885759</v>
      </c>
      <c r="Q1594" t="s">
        <v>48</v>
      </c>
      <c r="R1594" t="s">
        <v>28</v>
      </c>
    </row>
    <row r="1595" spans="1:18" hidden="1" x14ac:dyDescent="0.25">
      <c r="A1595">
        <v>1594</v>
      </c>
      <c r="B1595" t="s">
        <v>78</v>
      </c>
      <c r="C1595" t="s">
        <v>203</v>
      </c>
      <c r="D1595">
        <v>80</v>
      </c>
      <c r="E1595" t="str">
        <f t="shared" si="46"/>
        <v>Senior Adult</v>
      </c>
      <c r="F1595" t="s">
        <v>31</v>
      </c>
      <c r="G1595" s="1">
        <v>44951</v>
      </c>
      <c r="H1595" s="1">
        <v>45285</v>
      </c>
      <c r="I1595" s="2">
        <f>_xlfn.DAYS(H1595,G1595)</f>
        <v>334</v>
      </c>
      <c r="J1595" t="s">
        <v>44</v>
      </c>
      <c r="K1595">
        <v>100939</v>
      </c>
      <c r="L1595" t="s">
        <v>26</v>
      </c>
      <c r="M1595" t="s">
        <v>45</v>
      </c>
      <c r="N1595">
        <v>147</v>
      </c>
      <c r="O1595">
        <v>52</v>
      </c>
      <c r="P1595">
        <v>34013844771</v>
      </c>
      <c r="Q1595" t="s">
        <v>34</v>
      </c>
      <c r="R1595" t="s">
        <v>38</v>
      </c>
    </row>
    <row r="1596" spans="1:18" hidden="1" x14ac:dyDescent="0.25">
      <c r="A1596">
        <v>1595</v>
      </c>
      <c r="B1596" t="s">
        <v>53</v>
      </c>
      <c r="C1596" t="s">
        <v>133</v>
      </c>
      <c r="D1596">
        <v>45</v>
      </c>
      <c r="E1596" t="str">
        <f t="shared" si="46"/>
        <v>Middle-Aged Adults</v>
      </c>
      <c r="F1596" t="s">
        <v>17</v>
      </c>
      <c r="G1596" s="1">
        <v>44960</v>
      </c>
      <c r="H1596" s="1">
        <v>45082</v>
      </c>
      <c r="I1596" s="2">
        <f>_xlfn.DAYS(G1596,H1596)</f>
        <v>-122</v>
      </c>
      <c r="J1596" t="s">
        <v>18</v>
      </c>
      <c r="K1596">
        <v>427130</v>
      </c>
      <c r="L1596" t="s">
        <v>26</v>
      </c>
      <c r="M1596" t="s">
        <v>45</v>
      </c>
      <c r="N1596">
        <v>144</v>
      </c>
      <c r="O1596">
        <v>43</v>
      </c>
      <c r="P1596">
        <v>34534330737</v>
      </c>
      <c r="Q1596" t="s">
        <v>34</v>
      </c>
      <c r="R1596" t="s">
        <v>28</v>
      </c>
    </row>
    <row r="1597" spans="1:18" hidden="1" x14ac:dyDescent="0.25">
      <c r="A1597">
        <v>1596</v>
      </c>
      <c r="B1597" t="s">
        <v>50</v>
      </c>
      <c r="C1597" t="s">
        <v>179</v>
      </c>
      <c r="D1597">
        <v>21</v>
      </c>
      <c r="E1597" t="str">
        <f t="shared" si="46"/>
        <v>Young Adult</v>
      </c>
      <c r="F1597" t="s">
        <v>17</v>
      </c>
      <c r="G1597" s="1">
        <v>44928</v>
      </c>
      <c r="H1597" s="1">
        <v>45267</v>
      </c>
      <c r="I1597" s="2">
        <f>_xlfn.DAYS(G1597,H1597)</f>
        <v>-339</v>
      </c>
      <c r="J1597" t="s">
        <v>18</v>
      </c>
      <c r="K1597">
        <v>405374</v>
      </c>
      <c r="L1597" t="s">
        <v>26</v>
      </c>
      <c r="M1597" t="s">
        <v>40</v>
      </c>
      <c r="N1597">
        <v>149</v>
      </c>
      <c r="O1597">
        <v>113</v>
      </c>
      <c r="P1597">
        <v>37800188405</v>
      </c>
      <c r="Q1597" t="s">
        <v>63</v>
      </c>
      <c r="R1597" t="s">
        <v>28</v>
      </c>
    </row>
    <row r="1598" spans="1:18" hidden="1" x14ac:dyDescent="0.25">
      <c r="A1598">
        <v>1597</v>
      </c>
      <c r="B1598" t="s">
        <v>53</v>
      </c>
      <c r="C1598" t="s">
        <v>395</v>
      </c>
      <c r="D1598">
        <v>13</v>
      </c>
      <c r="E1598" t="str">
        <f t="shared" si="46"/>
        <v>Teenager</v>
      </c>
      <c r="F1598" t="s">
        <v>17</v>
      </c>
      <c r="G1598" s="1">
        <v>44976</v>
      </c>
      <c r="H1598" s="1">
        <v>45082</v>
      </c>
      <c r="I1598" s="2">
        <f>_xlfn.DAYS(G1598,H1598)</f>
        <v>-106</v>
      </c>
      <c r="J1598" t="s">
        <v>32</v>
      </c>
      <c r="K1598">
        <v>205018</v>
      </c>
      <c r="L1598" t="s">
        <v>26</v>
      </c>
      <c r="M1598" t="s">
        <v>62</v>
      </c>
      <c r="N1598">
        <v>145</v>
      </c>
      <c r="O1598">
        <v>93</v>
      </c>
      <c r="P1598">
        <v>39462755599</v>
      </c>
      <c r="Q1598" t="s">
        <v>34</v>
      </c>
      <c r="R1598" t="s">
        <v>38</v>
      </c>
    </row>
    <row r="1599" spans="1:18" hidden="1" x14ac:dyDescent="0.25">
      <c r="A1599">
        <v>1598</v>
      </c>
      <c r="B1599" t="s">
        <v>50</v>
      </c>
      <c r="C1599" t="s">
        <v>548</v>
      </c>
      <c r="D1599">
        <v>25</v>
      </c>
      <c r="E1599" t="str">
        <f t="shared" si="46"/>
        <v>Young Adult</v>
      </c>
      <c r="F1599" t="s">
        <v>17</v>
      </c>
      <c r="G1599" s="1">
        <v>44979</v>
      </c>
      <c r="H1599" s="1">
        <v>45174</v>
      </c>
      <c r="I1599" s="2">
        <f>_xlfn.DAYS(H1599,G1599)</f>
        <v>195</v>
      </c>
      <c r="J1599" t="s">
        <v>36</v>
      </c>
      <c r="K1599">
        <v>84716</v>
      </c>
      <c r="L1599" t="s">
        <v>26</v>
      </c>
      <c r="M1599" t="s">
        <v>20</v>
      </c>
      <c r="N1599">
        <v>166</v>
      </c>
      <c r="O1599">
        <v>53</v>
      </c>
      <c r="P1599">
        <v>34182575088</v>
      </c>
      <c r="Q1599" t="s">
        <v>52</v>
      </c>
      <c r="R1599" t="s">
        <v>28</v>
      </c>
    </row>
    <row r="1600" spans="1:18" hidden="1" x14ac:dyDescent="0.25">
      <c r="A1600">
        <v>1599</v>
      </c>
      <c r="B1600" t="s">
        <v>64</v>
      </c>
      <c r="C1600" t="s">
        <v>324</v>
      </c>
      <c r="D1600">
        <v>68</v>
      </c>
      <c r="E1600" t="str">
        <f t="shared" si="46"/>
        <v>Senior Adult</v>
      </c>
      <c r="F1600" t="s">
        <v>31</v>
      </c>
      <c r="G1600" s="1">
        <v>45065</v>
      </c>
      <c r="H1600" s="1">
        <v>45146</v>
      </c>
      <c r="I1600" s="2">
        <f>_xlfn.DAYS(H1600,G1600)</f>
        <v>81</v>
      </c>
      <c r="J1600" t="s">
        <v>44</v>
      </c>
      <c r="K1600">
        <v>58798</v>
      </c>
      <c r="L1600" t="s">
        <v>19</v>
      </c>
      <c r="M1600" t="s">
        <v>59</v>
      </c>
      <c r="N1600">
        <v>151</v>
      </c>
      <c r="O1600">
        <v>52</v>
      </c>
      <c r="P1600">
        <v>39045046834</v>
      </c>
      <c r="Q1600" t="s">
        <v>57</v>
      </c>
      <c r="R1600" t="s">
        <v>28</v>
      </c>
    </row>
    <row r="1601" spans="1:18" hidden="1" x14ac:dyDescent="0.25">
      <c r="A1601">
        <v>1600</v>
      </c>
      <c r="B1601" t="s">
        <v>86</v>
      </c>
      <c r="C1601" t="s">
        <v>586</v>
      </c>
      <c r="D1601">
        <v>8</v>
      </c>
      <c r="E1601" t="str">
        <f t="shared" si="46"/>
        <v>Child</v>
      </c>
      <c r="F1601" t="s">
        <v>17</v>
      </c>
      <c r="G1601" s="1">
        <v>44966</v>
      </c>
      <c r="H1601" s="1">
        <v>44975</v>
      </c>
      <c r="I1601" s="2">
        <f>_xlfn.DAYS(G1601,H1601)</f>
        <v>-9</v>
      </c>
      <c r="J1601" t="s">
        <v>25</v>
      </c>
      <c r="K1601">
        <v>214789</v>
      </c>
      <c r="L1601" t="s">
        <v>19</v>
      </c>
      <c r="M1601" t="s">
        <v>45</v>
      </c>
      <c r="N1601">
        <v>146</v>
      </c>
      <c r="O1601">
        <v>57</v>
      </c>
      <c r="P1601">
        <v>37905489258</v>
      </c>
      <c r="Q1601" t="s">
        <v>34</v>
      </c>
      <c r="R1601" t="s">
        <v>38</v>
      </c>
    </row>
    <row r="1602" spans="1:18" hidden="1" x14ac:dyDescent="0.25">
      <c r="A1602">
        <v>1601</v>
      </c>
      <c r="B1602" t="s">
        <v>50</v>
      </c>
      <c r="C1602" t="s">
        <v>512</v>
      </c>
      <c r="D1602">
        <v>68</v>
      </c>
      <c r="E1602" t="str">
        <f t="shared" ref="E1602:E1665" si="47">IF(D1602&lt;=12,"Child",IF(D1602&lt;=18,"Teenager",IF(D1602&lt;=30,"Young Adult",IF(D1602&lt;=45,"Middle-Aged Adults",IF(D1602&gt;45,"Senior Adult")))))</f>
        <v>Senior Adult</v>
      </c>
      <c r="F1602" t="s">
        <v>17</v>
      </c>
      <c r="G1602" s="1">
        <v>44993</v>
      </c>
      <c r="H1602" s="1">
        <v>45129</v>
      </c>
      <c r="I1602" s="2">
        <f>_xlfn.DAYS(H1602,G1602)</f>
        <v>136</v>
      </c>
      <c r="J1602" t="s">
        <v>18</v>
      </c>
      <c r="K1602">
        <v>415528</v>
      </c>
      <c r="L1602" t="s">
        <v>26</v>
      </c>
      <c r="M1602" t="s">
        <v>20</v>
      </c>
      <c r="N1602">
        <v>178</v>
      </c>
      <c r="O1602">
        <v>52</v>
      </c>
      <c r="P1602">
        <v>31272947748</v>
      </c>
      <c r="Q1602" t="s">
        <v>34</v>
      </c>
      <c r="R1602" t="s">
        <v>38</v>
      </c>
    </row>
    <row r="1603" spans="1:18" hidden="1" x14ac:dyDescent="0.25">
      <c r="A1603">
        <v>1602</v>
      </c>
      <c r="B1603" t="s">
        <v>60</v>
      </c>
      <c r="C1603" t="s">
        <v>596</v>
      </c>
      <c r="D1603">
        <v>69</v>
      </c>
      <c r="E1603" t="str">
        <f t="shared" si="47"/>
        <v>Senior Adult</v>
      </c>
      <c r="F1603" t="s">
        <v>17</v>
      </c>
      <c r="G1603" s="1">
        <v>44984</v>
      </c>
      <c r="H1603" s="1">
        <v>45212</v>
      </c>
      <c r="I1603" s="2">
        <f>_xlfn.DAYS(H1603,G1603)</f>
        <v>228</v>
      </c>
      <c r="J1603" t="s">
        <v>47</v>
      </c>
      <c r="K1603">
        <v>18995</v>
      </c>
      <c r="L1603" t="s">
        <v>19</v>
      </c>
      <c r="M1603" t="s">
        <v>62</v>
      </c>
      <c r="N1603">
        <v>200</v>
      </c>
      <c r="O1603">
        <v>79</v>
      </c>
      <c r="P1603">
        <v>39283608446</v>
      </c>
      <c r="Q1603" t="s">
        <v>48</v>
      </c>
      <c r="R1603" t="s">
        <v>28</v>
      </c>
    </row>
    <row r="1604" spans="1:18" hidden="1" x14ac:dyDescent="0.25">
      <c r="A1604">
        <v>1603</v>
      </c>
      <c r="B1604" t="s">
        <v>15</v>
      </c>
      <c r="C1604" t="s">
        <v>405</v>
      </c>
      <c r="D1604">
        <v>96</v>
      </c>
      <c r="E1604" t="str">
        <f t="shared" si="47"/>
        <v>Senior Adult</v>
      </c>
      <c r="F1604" t="s">
        <v>31</v>
      </c>
      <c r="G1604" s="1">
        <v>45140</v>
      </c>
      <c r="H1604" s="1">
        <v>45220</v>
      </c>
      <c r="I1604" s="2">
        <f>_xlfn.DAYS(H1604,G1604)</f>
        <v>80</v>
      </c>
      <c r="J1604" t="s">
        <v>25</v>
      </c>
      <c r="K1604">
        <v>333738</v>
      </c>
      <c r="L1604" t="s">
        <v>26</v>
      </c>
      <c r="M1604" t="s">
        <v>62</v>
      </c>
      <c r="N1604">
        <v>184</v>
      </c>
      <c r="O1604">
        <v>81</v>
      </c>
      <c r="P1604">
        <v>37396472353</v>
      </c>
      <c r="Q1604" t="s">
        <v>21</v>
      </c>
      <c r="R1604" t="s">
        <v>22</v>
      </c>
    </row>
    <row r="1605" spans="1:18" hidden="1" x14ac:dyDescent="0.25">
      <c r="A1605">
        <v>1604</v>
      </c>
      <c r="B1605" t="s">
        <v>29</v>
      </c>
      <c r="C1605" t="s">
        <v>207</v>
      </c>
      <c r="D1605">
        <v>70</v>
      </c>
      <c r="E1605" t="str">
        <f t="shared" si="47"/>
        <v>Senior Adult</v>
      </c>
      <c r="F1605" t="s">
        <v>31</v>
      </c>
      <c r="G1605" s="1">
        <v>44958</v>
      </c>
      <c r="H1605" s="1">
        <v>45001</v>
      </c>
      <c r="I1605" s="2">
        <f>_xlfn.DAYS(H1605,G1605)</f>
        <v>43</v>
      </c>
      <c r="J1605" t="s">
        <v>18</v>
      </c>
      <c r="K1605">
        <v>62121</v>
      </c>
      <c r="L1605" t="s">
        <v>19</v>
      </c>
      <c r="M1605" t="s">
        <v>45</v>
      </c>
      <c r="N1605">
        <v>140</v>
      </c>
      <c r="O1605">
        <v>69</v>
      </c>
      <c r="P1605">
        <v>35470500424</v>
      </c>
      <c r="Q1605" t="s">
        <v>34</v>
      </c>
      <c r="R1605" t="s">
        <v>38</v>
      </c>
    </row>
    <row r="1606" spans="1:18" hidden="1" x14ac:dyDescent="0.25">
      <c r="A1606">
        <v>1605</v>
      </c>
      <c r="B1606" t="s">
        <v>71</v>
      </c>
      <c r="C1606" t="s">
        <v>540</v>
      </c>
      <c r="D1606">
        <v>46</v>
      </c>
      <c r="E1606" t="str">
        <f t="shared" si="47"/>
        <v>Senior Adult</v>
      </c>
      <c r="F1606" t="s">
        <v>31</v>
      </c>
      <c r="G1606" s="1">
        <v>44976</v>
      </c>
      <c r="H1606" s="1">
        <v>45215</v>
      </c>
      <c r="I1606" s="2">
        <f>_xlfn.DAYS(G1606,H1606)</f>
        <v>-239</v>
      </c>
      <c r="J1606" t="s">
        <v>36</v>
      </c>
      <c r="K1606">
        <v>352301</v>
      </c>
      <c r="L1606" t="s">
        <v>19</v>
      </c>
      <c r="M1606" t="s">
        <v>33</v>
      </c>
      <c r="N1606">
        <v>192</v>
      </c>
      <c r="O1606">
        <v>104</v>
      </c>
      <c r="P1606">
        <v>39699775958</v>
      </c>
      <c r="Q1606" t="s">
        <v>34</v>
      </c>
      <c r="R1606" t="s">
        <v>38</v>
      </c>
    </row>
    <row r="1607" spans="1:18" hidden="1" x14ac:dyDescent="0.25">
      <c r="A1607">
        <v>1606</v>
      </c>
      <c r="B1607" t="s">
        <v>86</v>
      </c>
      <c r="C1607" t="s">
        <v>54</v>
      </c>
      <c r="D1607">
        <v>31</v>
      </c>
      <c r="E1607" t="str">
        <f t="shared" si="47"/>
        <v>Middle-Aged Adults</v>
      </c>
      <c r="F1607" t="s">
        <v>31</v>
      </c>
      <c r="G1607" s="1">
        <v>45145</v>
      </c>
      <c r="H1607" s="1">
        <v>45222</v>
      </c>
      <c r="I1607" s="2">
        <f>_xlfn.DAYS(G1607,H1607)</f>
        <v>-77</v>
      </c>
      <c r="J1607" t="s">
        <v>18</v>
      </c>
      <c r="K1607">
        <v>155695</v>
      </c>
      <c r="L1607" t="s">
        <v>26</v>
      </c>
      <c r="M1607" t="s">
        <v>45</v>
      </c>
      <c r="N1607">
        <v>162</v>
      </c>
      <c r="O1607">
        <v>81</v>
      </c>
      <c r="P1607">
        <v>32176971142</v>
      </c>
      <c r="Q1607" t="s">
        <v>21</v>
      </c>
      <c r="R1607" t="s">
        <v>22</v>
      </c>
    </row>
    <row r="1608" spans="1:18" hidden="1" x14ac:dyDescent="0.25">
      <c r="A1608">
        <v>1607</v>
      </c>
      <c r="B1608" t="s">
        <v>86</v>
      </c>
      <c r="C1608" t="s">
        <v>254</v>
      </c>
      <c r="D1608">
        <v>91</v>
      </c>
      <c r="E1608" t="str">
        <f t="shared" si="47"/>
        <v>Senior Adult</v>
      </c>
      <c r="F1608" t="s">
        <v>31</v>
      </c>
      <c r="G1608" s="1">
        <v>45144</v>
      </c>
      <c r="H1608" s="1">
        <v>45180</v>
      </c>
      <c r="I1608" s="2">
        <f>_xlfn.DAYS(H1608,G1608)</f>
        <v>36</v>
      </c>
      <c r="J1608" t="s">
        <v>36</v>
      </c>
      <c r="K1608">
        <v>328393</v>
      </c>
      <c r="L1608" t="s">
        <v>19</v>
      </c>
      <c r="M1608" t="s">
        <v>40</v>
      </c>
      <c r="N1608">
        <v>176</v>
      </c>
      <c r="O1608">
        <v>51</v>
      </c>
      <c r="P1608">
        <v>32243309678</v>
      </c>
      <c r="Q1608" t="s">
        <v>34</v>
      </c>
      <c r="R1608" t="s">
        <v>38</v>
      </c>
    </row>
    <row r="1609" spans="1:18" x14ac:dyDescent="0.25">
      <c r="A1609">
        <v>1608</v>
      </c>
      <c r="B1609" t="s">
        <v>64</v>
      </c>
      <c r="C1609" t="s">
        <v>460</v>
      </c>
      <c r="D1609">
        <v>39</v>
      </c>
      <c r="E1609" t="str">
        <f t="shared" si="47"/>
        <v>Middle-Aged Adults</v>
      </c>
      <c r="F1609" t="s">
        <v>17</v>
      </c>
      <c r="G1609" s="1">
        <v>45025</v>
      </c>
      <c r="H1609" s="1">
        <v>45158</v>
      </c>
      <c r="I1609" s="6">
        <f>_xlfn.DAYS(G1609,H1609)</f>
        <v>-133</v>
      </c>
      <c r="J1609" t="s">
        <v>44</v>
      </c>
      <c r="K1609">
        <v>117061</v>
      </c>
      <c r="L1609" t="s">
        <v>19</v>
      </c>
      <c r="M1609" t="s">
        <v>37</v>
      </c>
      <c r="N1609">
        <v>180</v>
      </c>
      <c r="O1609">
        <v>120</v>
      </c>
      <c r="P1609">
        <v>32357634117</v>
      </c>
      <c r="Q1609" t="s">
        <v>68</v>
      </c>
      <c r="R1609" t="s">
        <v>41</v>
      </c>
    </row>
    <row r="1610" spans="1:18" hidden="1" x14ac:dyDescent="0.25">
      <c r="A1610">
        <v>1609</v>
      </c>
      <c r="B1610" t="s">
        <v>23</v>
      </c>
      <c r="C1610" t="s">
        <v>216</v>
      </c>
      <c r="D1610">
        <v>29</v>
      </c>
      <c r="E1610" t="str">
        <f t="shared" si="47"/>
        <v>Young Adult</v>
      </c>
      <c r="F1610" t="s">
        <v>17</v>
      </c>
      <c r="G1610" s="1">
        <v>45183</v>
      </c>
      <c r="H1610" s="1">
        <v>45215</v>
      </c>
      <c r="I1610" s="2">
        <f>_xlfn.DAYS(G1610,H1610)</f>
        <v>-32</v>
      </c>
      <c r="J1610" t="s">
        <v>32</v>
      </c>
      <c r="K1610">
        <v>371475</v>
      </c>
      <c r="L1610" t="s">
        <v>19</v>
      </c>
      <c r="M1610" t="s">
        <v>37</v>
      </c>
      <c r="N1610">
        <v>188</v>
      </c>
      <c r="O1610">
        <v>44</v>
      </c>
      <c r="P1610">
        <v>34032591809</v>
      </c>
      <c r="Q1610" t="s">
        <v>21</v>
      </c>
      <c r="R1610" t="s">
        <v>22</v>
      </c>
    </row>
    <row r="1611" spans="1:18" hidden="1" x14ac:dyDescent="0.25">
      <c r="A1611">
        <v>1610</v>
      </c>
      <c r="B1611" t="s">
        <v>23</v>
      </c>
      <c r="C1611" t="s">
        <v>358</v>
      </c>
      <c r="D1611">
        <v>79</v>
      </c>
      <c r="E1611" t="str">
        <f t="shared" si="47"/>
        <v>Senior Adult</v>
      </c>
      <c r="F1611" t="s">
        <v>31</v>
      </c>
      <c r="G1611" s="1">
        <v>44933</v>
      </c>
      <c r="H1611" s="1">
        <v>45078</v>
      </c>
      <c r="I1611" s="2">
        <f>_xlfn.DAYS(H1611,G1611)</f>
        <v>145</v>
      </c>
      <c r="J1611" t="s">
        <v>32</v>
      </c>
      <c r="K1611">
        <v>199418</v>
      </c>
      <c r="L1611" t="s">
        <v>26</v>
      </c>
      <c r="M1611" t="s">
        <v>33</v>
      </c>
      <c r="N1611">
        <v>185</v>
      </c>
      <c r="O1611">
        <v>58</v>
      </c>
      <c r="P1611">
        <v>39820996945</v>
      </c>
      <c r="Q1611" t="s">
        <v>48</v>
      </c>
      <c r="R1611" t="s">
        <v>28</v>
      </c>
    </row>
    <row r="1612" spans="1:18" x14ac:dyDescent="0.25">
      <c r="A1612">
        <v>1611</v>
      </c>
      <c r="B1612" t="s">
        <v>86</v>
      </c>
      <c r="C1612" t="s">
        <v>592</v>
      </c>
      <c r="D1612">
        <v>44</v>
      </c>
      <c r="E1612" t="str">
        <f t="shared" si="47"/>
        <v>Middle-Aged Adults</v>
      </c>
      <c r="F1612" t="s">
        <v>31</v>
      </c>
      <c r="G1612" s="1">
        <v>44986</v>
      </c>
      <c r="H1612" s="1">
        <v>45251</v>
      </c>
      <c r="I1612" s="6">
        <f>_xlfn.DAYS(G1612,H1612)</f>
        <v>-265</v>
      </c>
      <c r="J1612" t="s">
        <v>47</v>
      </c>
      <c r="K1612">
        <v>310851</v>
      </c>
      <c r="L1612" t="s">
        <v>19</v>
      </c>
      <c r="M1612" t="s">
        <v>62</v>
      </c>
      <c r="N1612">
        <v>179</v>
      </c>
      <c r="O1612">
        <v>62</v>
      </c>
      <c r="P1612">
        <v>32103450312</v>
      </c>
      <c r="Q1612" t="s">
        <v>68</v>
      </c>
      <c r="R1612" t="s">
        <v>41</v>
      </c>
    </row>
    <row r="1613" spans="1:18" hidden="1" x14ac:dyDescent="0.25">
      <c r="A1613">
        <v>1612</v>
      </c>
      <c r="B1613" t="s">
        <v>60</v>
      </c>
      <c r="C1613" t="s">
        <v>175</v>
      </c>
      <c r="D1613">
        <v>69</v>
      </c>
      <c r="E1613" t="str">
        <f t="shared" si="47"/>
        <v>Senior Adult</v>
      </c>
      <c r="F1613" t="s">
        <v>17</v>
      </c>
      <c r="G1613" s="1">
        <v>45206</v>
      </c>
      <c r="H1613" s="1">
        <v>45243</v>
      </c>
      <c r="I1613" s="2">
        <f>_xlfn.DAYS(H1613,G1613)</f>
        <v>37</v>
      </c>
      <c r="J1613" t="s">
        <v>32</v>
      </c>
      <c r="K1613">
        <v>365993</v>
      </c>
      <c r="L1613" t="s">
        <v>19</v>
      </c>
      <c r="M1613" t="s">
        <v>82</v>
      </c>
      <c r="N1613">
        <v>172</v>
      </c>
      <c r="O1613">
        <v>92</v>
      </c>
      <c r="P1613">
        <v>32799578504</v>
      </c>
      <c r="Q1613" t="s">
        <v>21</v>
      </c>
      <c r="R1613" t="s">
        <v>22</v>
      </c>
    </row>
    <row r="1614" spans="1:18" hidden="1" x14ac:dyDescent="0.25">
      <c r="A1614">
        <v>1613</v>
      </c>
      <c r="B1614" t="s">
        <v>86</v>
      </c>
      <c r="C1614" t="s">
        <v>623</v>
      </c>
      <c r="D1614">
        <v>2</v>
      </c>
      <c r="E1614" t="str">
        <f t="shared" si="47"/>
        <v>Child</v>
      </c>
      <c r="F1614" t="s">
        <v>17</v>
      </c>
      <c r="G1614" s="1">
        <v>45024</v>
      </c>
      <c r="H1614" s="1">
        <v>45145</v>
      </c>
      <c r="I1614" s="2">
        <f>_xlfn.DAYS(G1614,H1614)</f>
        <v>-121</v>
      </c>
      <c r="J1614" t="s">
        <v>32</v>
      </c>
      <c r="K1614">
        <v>393963</v>
      </c>
      <c r="L1614" t="s">
        <v>19</v>
      </c>
      <c r="M1614" t="s">
        <v>45</v>
      </c>
      <c r="N1614">
        <v>169</v>
      </c>
      <c r="O1614">
        <v>83</v>
      </c>
      <c r="P1614">
        <v>37668140035</v>
      </c>
      <c r="Q1614" t="s">
        <v>57</v>
      </c>
      <c r="R1614" t="s">
        <v>28</v>
      </c>
    </row>
    <row r="1615" spans="1:18" hidden="1" x14ac:dyDescent="0.25">
      <c r="A1615">
        <v>1614</v>
      </c>
      <c r="B1615" t="s">
        <v>23</v>
      </c>
      <c r="C1615" t="s">
        <v>558</v>
      </c>
      <c r="D1615">
        <v>37</v>
      </c>
      <c r="E1615" t="str">
        <f t="shared" si="47"/>
        <v>Middle-Aged Adults</v>
      </c>
      <c r="F1615" t="s">
        <v>31</v>
      </c>
      <c r="G1615" s="1">
        <v>44969</v>
      </c>
      <c r="H1615" s="1">
        <v>45238</v>
      </c>
      <c r="I1615" s="2">
        <f>_xlfn.DAYS(H1615,G1615)</f>
        <v>269</v>
      </c>
      <c r="J1615" t="s">
        <v>47</v>
      </c>
      <c r="K1615">
        <v>182694</v>
      </c>
      <c r="L1615" t="s">
        <v>26</v>
      </c>
      <c r="M1615" t="s">
        <v>59</v>
      </c>
      <c r="N1615">
        <v>195</v>
      </c>
      <c r="O1615">
        <v>88</v>
      </c>
      <c r="P1615">
        <v>37507474089</v>
      </c>
      <c r="Q1615" t="s">
        <v>34</v>
      </c>
      <c r="R1615" t="s">
        <v>28</v>
      </c>
    </row>
    <row r="1616" spans="1:18" hidden="1" x14ac:dyDescent="0.25">
      <c r="A1616">
        <v>1615</v>
      </c>
      <c r="B1616" t="s">
        <v>50</v>
      </c>
      <c r="C1616" t="s">
        <v>638</v>
      </c>
      <c r="D1616">
        <v>89</v>
      </c>
      <c r="E1616" t="str">
        <f t="shared" si="47"/>
        <v>Senior Adult</v>
      </c>
      <c r="F1616" t="s">
        <v>31</v>
      </c>
      <c r="G1616" s="1">
        <v>45249</v>
      </c>
      <c r="H1616" s="1">
        <v>45285</v>
      </c>
      <c r="I1616" s="2">
        <f>_xlfn.DAYS(H1616,G1616)</f>
        <v>36</v>
      </c>
      <c r="J1616" t="s">
        <v>47</v>
      </c>
      <c r="K1616">
        <v>48028</v>
      </c>
      <c r="L1616" t="s">
        <v>26</v>
      </c>
      <c r="M1616" t="s">
        <v>45</v>
      </c>
      <c r="N1616">
        <v>158</v>
      </c>
      <c r="O1616">
        <v>57</v>
      </c>
      <c r="P1616">
        <v>33439190413</v>
      </c>
      <c r="Q1616" t="s">
        <v>21</v>
      </c>
      <c r="R1616" t="s">
        <v>22</v>
      </c>
    </row>
    <row r="1617" spans="1:18" x14ac:dyDescent="0.25">
      <c r="A1617">
        <v>1616</v>
      </c>
      <c r="B1617" t="s">
        <v>64</v>
      </c>
      <c r="C1617" t="s">
        <v>375</v>
      </c>
      <c r="D1617">
        <v>68</v>
      </c>
      <c r="E1617" t="str">
        <f t="shared" si="47"/>
        <v>Senior Adult</v>
      </c>
      <c r="F1617" t="s">
        <v>31</v>
      </c>
      <c r="G1617" s="1">
        <v>44939</v>
      </c>
      <c r="H1617" s="1">
        <v>44995</v>
      </c>
      <c r="I1617" s="6">
        <f>_xlfn.DAYS(G1617,H1617)</f>
        <v>-56</v>
      </c>
      <c r="J1617" t="s">
        <v>25</v>
      </c>
      <c r="K1617">
        <v>30959</v>
      </c>
      <c r="L1617" t="s">
        <v>26</v>
      </c>
      <c r="M1617" t="s">
        <v>59</v>
      </c>
      <c r="N1617">
        <v>181</v>
      </c>
      <c r="O1617">
        <v>83</v>
      </c>
      <c r="P1617">
        <v>33244954072</v>
      </c>
      <c r="Q1617" t="s">
        <v>68</v>
      </c>
      <c r="R1617" t="s">
        <v>41</v>
      </c>
    </row>
    <row r="1618" spans="1:18" hidden="1" x14ac:dyDescent="0.25">
      <c r="A1618">
        <v>1617</v>
      </c>
      <c r="B1618" t="s">
        <v>60</v>
      </c>
      <c r="C1618" t="s">
        <v>446</v>
      </c>
      <c r="D1618">
        <v>2</v>
      </c>
      <c r="E1618" t="str">
        <f t="shared" si="47"/>
        <v>Child</v>
      </c>
      <c r="F1618" t="s">
        <v>31</v>
      </c>
      <c r="G1618" s="1">
        <v>45043</v>
      </c>
      <c r="H1618" s="1">
        <v>45272</v>
      </c>
      <c r="I1618" s="2">
        <f>_xlfn.DAYS(G1618,H1618)</f>
        <v>-229</v>
      </c>
      <c r="J1618" t="s">
        <v>32</v>
      </c>
      <c r="K1618">
        <v>351025</v>
      </c>
      <c r="L1618" t="s">
        <v>26</v>
      </c>
      <c r="M1618" t="s">
        <v>62</v>
      </c>
      <c r="N1618">
        <v>156</v>
      </c>
      <c r="O1618">
        <v>84</v>
      </c>
      <c r="P1618">
        <v>36325179424</v>
      </c>
      <c r="Q1618" t="s">
        <v>52</v>
      </c>
      <c r="R1618" t="s">
        <v>28</v>
      </c>
    </row>
    <row r="1619" spans="1:18" x14ac:dyDescent="0.25">
      <c r="A1619">
        <v>1618</v>
      </c>
      <c r="B1619" t="s">
        <v>66</v>
      </c>
      <c r="C1619" t="s">
        <v>267</v>
      </c>
      <c r="D1619">
        <v>31</v>
      </c>
      <c r="E1619" t="str">
        <f t="shared" si="47"/>
        <v>Middle-Aged Adults</v>
      </c>
      <c r="F1619" t="s">
        <v>31</v>
      </c>
      <c r="G1619" s="1">
        <v>44994</v>
      </c>
      <c r="H1619" s="1">
        <v>45174</v>
      </c>
      <c r="I1619" s="6">
        <f>_xlfn.DAYS(G1619,H1619)</f>
        <v>-180</v>
      </c>
      <c r="J1619" t="s">
        <v>36</v>
      </c>
      <c r="K1619">
        <v>298388</v>
      </c>
      <c r="L1619" t="s">
        <v>19</v>
      </c>
      <c r="M1619" t="s">
        <v>82</v>
      </c>
      <c r="N1619">
        <v>186</v>
      </c>
      <c r="O1619">
        <v>69</v>
      </c>
      <c r="P1619">
        <v>38810420201</v>
      </c>
      <c r="Q1619" t="s">
        <v>68</v>
      </c>
      <c r="R1619" t="s">
        <v>41</v>
      </c>
    </row>
    <row r="1620" spans="1:18" hidden="1" x14ac:dyDescent="0.25">
      <c r="A1620">
        <v>1619</v>
      </c>
      <c r="B1620" t="s">
        <v>78</v>
      </c>
      <c r="C1620" t="s">
        <v>507</v>
      </c>
      <c r="D1620">
        <v>90</v>
      </c>
      <c r="E1620" t="str">
        <f t="shared" si="47"/>
        <v>Senior Adult</v>
      </c>
      <c r="F1620" t="s">
        <v>17</v>
      </c>
      <c r="G1620" s="1">
        <v>44930</v>
      </c>
      <c r="H1620" s="1">
        <v>45033</v>
      </c>
      <c r="I1620" s="2">
        <f>_xlfn.DAYS(H1620,G1620)</f>
        <v>103</v>
      </c>
      <c r="J1620" t="s">
        <v>18</v>
      </c>
      <c r="K1620">
        <v>118812</v>
      </c>
      <c r="L1620" t="s">
        <v>26</v>
      </c>
      <c r="M1620" t="s">
        <v>40</v>
      </c>
      <c r="N1620">
        <v>195</v>
      </c>
      <c r="O1620">
        <v>87</v>
      </c>
      <c r="P1620">
        <v>33720199649</v>
      </c>
      <c r="Q1620" t="s">
        <v>34</v>
      </c>
      <c r="R1620" t="s">
        <v>38</v>
      </c>
    </row>
    <row r="1621" spans="1:18" hidden="1" x14ac:dyDescent="0.25">
      <c r="A1621">
        <v>1620</v>
      </c>
      <c r="B1621" t="s">
        <v>60</v>
      </c>
      <c r="C1621" t="s">
        <v>638</v>
      </c>
      <c r="D1621">
        <v>72</v>
      </c>
      <c r="E1621" t="str">
        <f t="shared" si="47"/>
        <v>Senior Adult</v>
      </c>
      <c r="F1621" t="s">
        <v>31</v>
      </c>
      <c r="G1621" s="1">
        <v>44958</v>
      </c>
      <c r="H1621" s="1">
        <v>45272</v>
      </c>
      <c r="I1621" s="2">
        <f>_xlfn.DAYS(H1621,G1621)</f>
        <v>314</v>
      </c>
      <c r="J1621" t="s">
        <v>36</v>
      </c>
      <c r="K1621">
        <v>441997</v>
      </c>
      <c r="L1621" t="s">
        <v>26</v>
      </c>
      <c r="M1621" t="s">
        <v>62</v>
      </c>
      <c r="N1621">
        <v>197</v>
      </c>
      <c r="O1621">
        <v>62</v>
      </c>
      <c r="P1621">
        <v>32133123589</v>
      </c>
      <c r="Q1621" t="s">
        <v>21</v>
      </c>
      <c r="R1621" t="s">
        <v>22</v>
      </c>
    </row>
    <row r="1622" spans="1:18" hidden="1" x14ac:dyDescent="0.25">
      <c r="A1622">
        <v>1621</v>
      </c>
      <c r="B1622" t="s">
        <v>66</v>
      </c>
      <c r="C1622" t="s">
        <v>539</v>
      </c>
      <c r="D1622">
        <v>53</v>
      </c>
      <c r="E1622" t="str">
        <f t="shared" si="47"/>
        <v>Senior Adult</v>
      </c>
      <c r="F1622" t="s">
        <v>31</v>
      </c>
      <c r="G1622" s="1">
        <v>44986</v>
      </c>
      <c r="H1622" s="1">
        <v>45192</v>
      </c>
      <c r="I1622" s="2">
        <f>_xlfn.DAYS(G1622,H1622)</f>
        <v>-206</v>
      </c>
      <c r="J1622" t="s">
        <v>25</v>
      </c>
      <c r="K1622">
        <v>155416</v>
      </c>
      <c r="L1622" t="s">
        <v>19</v>
      </c>
      <c r="M1622" t="s">
        <v>33</v>
      </c>
      <c r="N1622">
        <v>185</v>
      </c>
      <c r="O1622">
        <v>74</v>
      </c>
      <c r="P1622">
        <v>33681894162</v>
      </c>
      <c r="Q1622" t="s">
        <v>34</v>
      </c>
      <c r="R1622" t="s">
        <v>38</v>
      </c>
    </row>
    <row r="1623" spans="1:18" x14ac:dyDescent="0.25">
      <c r="A1623">
        <v>1622</v>
      </c>
      <c r="B1623" t="s">
        <v>23</v>
      </c>
      <c r="C1623" t="s">
        <v>270</v>
      </c>
      <c r="D1623">
        <v>65</v>
      </c>
      <c r="E1623" t="str">
        <f t="shared" si="47"/>
        <v>Senior Adult</v>
      </c>
      <c r="F1623" t="s">
        <v>17</v>
      </c>
      <c r="G1623" s="1">
        <v>44952</v>
      </c>
      <c r="H1623" s="1">
        <v>45096</v>
      </c>
      <c r="I1623" s="6">
        <f>_xlfn.DAYS(G1623,H1623)</f>
        <v>-144</v>
      </c>
      <c r="J1623" t="s">
        <v>44</v>
      </c>
      <c r="K1623">
        <v>301996</v>
      </c>
      <c r="L1623" t="s">
        <v>26</v>
      </c>
      <c r="M1623" t="s">
        <v>45</v>
      </c>
      <c r="N1623">
        <v>170</v>
      </c>
      <c r="O1623">
        <v>103</v>
      </c>
      <c r="P1623">
        <v>32662140775</v>
      </c>
      <c r="Q1623" t="s">
        <v>68</v>
      </c>
      <c r="R1623" t="s">
        <v>41</v>
      </c>
    </row>
    <row r="1624" spans="1:18" hidden="1" x14ac:dyDescent="0.25">
      <c r="A1624">
        <v>1623</v>
      </c>
      <c r="B1624" t="s">
        <v>78</v>
      </c>
      <c r="C1624" t="s">
        <v>148</v>
      </c>
      <c r="D1624">
        <v>18</v>
      </c>
      <c r="E1624" t="str">
        <f t="shared" si="47"/>
        <v>Teenager</v>
      </c>
      <c r="F1624" t="s">
        <v>17</v>
      </c>
      <c r="G1624" s="1">
        <v>45006</v>
      </c>
      <c r="H1624" s="1">
        <v>45021</v>
      </c>
      <c r="I1624" s="2">
        <f>_xlfn.DAYS(H1624,G1624)</f>
        <v>15</v>
      </c>
      <c r="J1624" t="s">
        <v>25</v>
      </c>
      <c r="K1624">
        <v>287720</v>
      </c>
      <c r="L1624" t="s">
        <v>19</v>
      </c>
      <c r="M1624" t="s">
        <v>59</v>
      </c>
      <c r="N1624">
        <v>188</v>
      </c>
      <c r="O1624">
        <v>83</v>
      </c>
      <c r="P1624">
        <v>39024687175</v>
      </c>
      <c r="Q1624" t="s">
        <v>34</v>
      </c>
      <c r="R1624" t="s">
        <v>38</v>
      </c>
    </row>
    <row r="1625" spans="1:18" x14ac:dyDescent="0.25">
      <c r="A1625">
        <v>1624</v>
      </c>
      <c r="B1625" t="s">
        <v>88</v>
      </c>
      <c r="C1625" t="s">
        <v>401</v>
      </c>
      <c r="D1625">
        <v>7</v>
      </c>
      <c r="E1625" t="str">
        <f t="shared" si="47"/>
        <v>Child</v>
      </c>
      <c r="F1625" t="s">
        <v>17</v>
      </c>
      <c r="G1625" s="1">
        <v>45162</v>
      </c>
      <c r="H1625" s="1">
        <v>45264</v>
      </c>
      <c r="I1625" s="6">
        <f>_xlfn.DAYS(H1625,G1625)</f>
        <v>102</v>
      </c>
      <c r="J1625" t="s">
        <v>25</v>
      </c>
      <c r="K1625">
        <v>255763</v>
      </c>
      <c r="L1625" t="s">
        <v>19</v>
      </c>
      <c r="M1625" t="s">
        <v>45</v>
      </c>
      <c r="N1625">
        <v>160</v>
      </c>
      <c r="O1625">
        <v>57</v>
      </c>
      <c r="P1625">
        <v>35148364648</v>
      </c>
      <c r="Q1625" t="s">
        <v>68</v>
      </c>
      <c r="R1625" t="s">
        <v>41</v>
      </c>
    </row>
    <row r="1626" spans="1:18" hidden="1" x14ac:dyDescent="0.25">
      <c r="A1626">
        <v>1625</v>
      </c>
      <c r="B1626" t="s">
        <v>53</v>
      </c>
      <c r="C1626" t="s">
        <v>376</v>
      </c>
      <c r="D1626">
        <v>98</v>
      </c>
      <c r="E1626" t="str">
        <f t="shared" si="47"/>
        <v>Senior Adult</v>
      </c>
      <c r="F1626" t="s">
        <v>17</v>
      </c>
      <c r="G1626" s="1">
        <v>44946</v>
      </c>
      <c r="H1626" s="1">
        <v>44974</v>
      </c>
      <c r="I1626" s="2">
        <f>_xlfn.DAYS(H1626,G1626)</f>
        <v>28</v>
      </c>
      <c r="J1626" t="s">
        <v>18</v>
      </c>
      <c r="K1626">
        <v>51549</v>
      </c>
      <c r="L1626" t="s">
        <v>26</v>
      </c>
      <c r="M1626" t="s">
        <v>33</v>
      </c>
      <c r="N1626">
        <v>144</v>
      </c>
      <c r="O1626">
        <v>59</v>
      </c>
      <c r="P1626">
        <v>38445347717</v>
      </c>
      <c r="Q1626" t="s">
        <v>21</v>
      </c>
      <c r="R1626" t="s">
        <v>22</v>
      </c>
    </row>
    <row r="1627" spans="1:18" hidden="1" x14ac:dyDescent="0.25">
      <c r="A1627">
        <v>1626</v>
      </c>
      <c r="B1627" t="s">
        <v>64</v>
      </c>
      <c r="C1627" t="s">
        <v>505</v>
      </c>
      <c r="D1627">
        <v>30</v>
      </c>
      <c r="E1627" t="str">
        <f t="shared" si="47"/>
        <v>Young Adult</v>
      </c>
      <c r="F1627" t="s">
        <v>17</v>
      </c>
      <c r="G1627" s="1">
        <v>44937</v>
      </c>
      <c r="H1627" s="1">
        <v>45028</v>
      </c>
      <c r="I1627" s="2">
        <f>_xlfn.DAYS(H1627,G1627)</f>
        <v>91</v>
      </c>
      <c r="J1627" t="s">
        <v>18</v>
      </c>
      <c r="K1627">
        <v>304887</v>
      </c>
      <c r="L1627" t="s">
        <v>26</v>
      </c>
      <c r="M1627" t="s">
        <v>45</v>
      </c>
      <c r="N1627">
        <v>162</v>
      </c>
      <c r="O1627">
        <v>60</v>
      </c>
      <c r="P1627">
        <v>31748435897</v>
      </c>
      <c r="Q1627" t="s">
        <v>34</v>
      </c>
      <c r="R1627" t="s">
        <v>38</v>
      </c>
    </row>
    <row r="1628" spans="1:18" x14ac:dyDescent="0.25">
      <c r="A1628">
        <v>1627</v>
      </c>
      <c r="B1628" t="s">
        <v>86</v>
      </c>
      <c r="C1628" t="s">
        <v>142</v>
      </c>
      <c r="D1628">
        <v>67</v>
      </c>
      <c r="E1628" t="str">
        <f t="shared" si="47"/>
        <v>Senior Adult</v>
      </c>
      <c r="F1628" t="s">
        <v>17</v>
      </c>
      <c r="G1628" s="1">
        <v>44962</v>
      </c>
      <c r="H1628" s="1">
        <v>45041</v>
      </c>
      <c r="I1628" s="6">
        <f>_xlfn.DAYS(G1628,H1628)</f>
        <v>-79</v>
      </c>
      <c r="J1628" t="s">
        <v>47</v>
      </c>
      <c r="K1628">
        <v>484630</v>
      </c>
      <c r="L1628" t="s">
        <v>19</v>
      </c>
      <c r="M1628" t="s">
        <v>40</v>
      </c>
      <c r="N1628">
        <v>144</v>
      </c>
      <c r="O1628">
        <v>89</v>
      </c>
      <c r="P1628">
        <v>39242625864</v>
      </c>
      <c r="Q1628" t="s">
        <v>68</v>
      </c>
      <c r="R1628" t="s">
        <v>41</v>
      </c>
    </row>
    <row r="1629" spans="1:18" x14ac:dyDescent="0.25">
      <c r="A1629">
        <v>1628</v>
      </c>
      <c r="B1629" t="s">
        <v>53</v>
      </c>
      <c r="C1629" t="s">
        <v>360</v>
      </c>
      <c r="D1629">
        <v>22</v>
      </c>
      <c r="E1629" t="str">
        <f t="shared" si="47"/>
        <v>Young Adult</v>
      </c>
      <c r="F1629" t="s">
        <v>31</v>
      </c>
      <c r="G1629" s="1">
        <v>44965</v>
      </c>
      <c r="H1629" s="1">
        <v>45207</v>
      </c>
      <c r="I1629" s="6">
        <f>_xlfn.DAYS(H1629,G1629)</f>
        <v>242</v>
      </c>
      <c r="J1629" t="s">
        <v>18</v>
      </c>
      <c r="K1629">
        <v>142829</v>
      </c>
      <c r="L1629" t="s">
        <v>19</v>
      </c>
      <c r="M1629" t="s">
        <v>40</v>
      </c>
      <c r="N1629">
        <v>198</v>
      </c>
      <c r="O1629">
        <v>80</v>
      </c>
      <c r="P1629">
        <v>32871157846</v>
      </c>
      <c r="Q1629" t="s">
        <v>68</v>
      </c>
      <c r="R1629" t="s">
        <v>41</v>
      </c>
    </row>
    <row r="1630" spans="1:18" hidden="1" x14ac:dyDescent="0.25">
      <c r="A1630">
        <v>1629</v>
      </c>
      <c r="B1630" t="s">
        <v>78</v>
      </c>
      <c r="C1630" t="s">
        <v>107</v>
      </c>
      <c r="D1630">
        <v>92</v>
      </c>
      <c r="E1630" t="str">
        <f t="shared" si="47"/>
        <v>Senior Adult</v>
      </c>
      <c r="F1630" t="s">
        <v>31</v>
      </c>
      <c r="G1630" s="1">
        <v>45157</v>
      </c>
      <c r="H1630" s="1">
        <v>45172</v>
      </c>
      <c r="I1630" s="2">
        <f>_xlfn.DAYS(H1630,G1630)</f>
        <v>15</v>
      </c>
      <c r="J1630" t="s">
        <v>47</v>
      </c>
      <c r="K1630">
        <v>355626</v>
      </c>
      <c r="L1630" t="s">
        <v>19</v>
      </c>
      <c r="M1630" t="s">
        <v>40</v>
      </c>
      <c r="N1630">
        <v>164</v>
      </c>
      <c r="O1630">
        <v>60</v>
      </c>
      <c r="P1630">
        <v>37895185289</v>
      </c>
      <c r="Q1630" t="s">
        <v>34</v>
      </c>
      <c r="R1630" t="s">
        <v>38</v>
      </c>
    </row>
    <row r="1631" spans="1:18" x14ac:dyDescent="0.25">
      <c r="A1631">
        <v>1630</v>
      </c>
      <c r="B1631" t="s">
        <v>71</v>
      </c>
      <c r="C1631" t="s">
        <v>289</v>
      </c>
      <c r="D1631">
        <v>83</v>
      </c>
      <c r="E1631" t="str">
        <f t="shared" si="47"/>
        <v>Senior Adult</v>
      </c>
      <c r="F1631" t="s">
        <v>17</v>
      </c>
      <c r="G1631" s="1">
        <v>44984</v>
      </c>
      <c r="H1631" s="1">
        <v>45084</v>
      </c>
      <c r="I1631" s="6">
        <f>_xlfn.DAYS(G1631,H1631)</f>
        <v>-100</v>
      </c>
      <c r="J1631" t="s">
        <v>47</v>
      </c>
      <c r="K1631">
        <v>11403</v>
      </c>
      <c r="L1631" t="s">
        <v>19</v>
      </c>
      <c r="M1631" t="s">
        <v>45</v>
      </c>
      <c r="N1631">
        <v>195</v>
      </c>
      <c r="O1631">
        <v>80</v>
      </c>
      <c r="P1631">
        <v>31418369415</v>
      </c>
      <c r="Q1631" t="s">
        <v>68</v>
      </c>
      <c r="R1631" t="s">
        <v>41</v>
      </c>
    </row>
    <row r="1632" spans="1:18" hidden="1" x14ac:dyDescent="0.25">
      <c r="A1632">
        <v>1631</v>
      </c>
      <c r="B1632" t="s">
        <v>55</v>
      </c>
      <c r="C1632" t="s">
        <v>344</v>
      </c>
      <c r="D1632">
        <v>48</v>
      </c>
      <c r="E1632" t="str">
        <f t="shared" si="47"/>
        <v>Senior Adult</v>
      </c>
      <c r="F1632" t="s">
        <v>31</v>
      </c>
      <c r="G1632" s="1">
        <v>44996</v>
      </c>
      <c r="H1632" s="1">
        <v>45226</v>
      </c>
      <c r="I1632" s="2">
        <f>_xlfn.DAYS(H1632,G1632)</f>
        <v>230</v>
      </c>
      <c r="J1632" t="s">
        <v>47</v>
      </c>
      <c r="K1632">
        <v>48610</v>
      </c>
      <c r="L1632" t="s">
        <v>26</v>
      </c>
      <c r="M1632" t="s">
        <v>33</v>
      </c>
      <c r="N1632">
        <v>184</v>
      </c>
      <c r="O1632">
        <v>112</v>
      </c>
      <c r="P1632">
        <v>38144865909</v>
      </c>
      <c r="Q1632" t="s">
        <v>34</v>
      </c>
      <c r="R1632" t="s">
        <v>28</v>
      </c>
    </row>
    <row r="1633" spans="1:18" hidden="1" x14ac:dyDescent="0.25">
      <c r="A1633">
        <v>1632</v>
      </c>
      <c r="B1633" t="s">
        <v>23</v>
      </c>
      <c r="C1633" t="s">
        <v>311</v>
      </c>
      <c r="D1633">
        <v>96</v>
      </c>
      <c r="E1633" t="str">
        <f t="shared" si="47"/>
        <v>Senior Adult</v>
      </c>
      <c r="F1633" t="s">
        <v>17</v>
      </c>
      <c r="G1633" s="1">
        <v>45084</v>
      </c>
      <c r="H1633" s="1">
        <v>45186</v>
      </c>
      <c r="I1633" s="2">
        <f>_xlfn.DAYS(G1633,H1633)</f>
        <v>-102</v>
      </c>
      <c r="J1633" t="s">
        <v>32</v>
      </c>
      <c r="K1633">
        <v>20255</v>
      </c>
      <c r="L1633" t="s">
        <v>19</v>
      </c>
      <c r="M1633" t="s">
        <v>82</v>
      </c>
      <c r="N1633">
        <v>177</v>
      </c>
      <c r="O1633">
        <v>53</v>
      </c>
      <c r="P1633">
        <v>38694858249</v>
      </c>
      <c r="Q1633" t="s">
        <v>34</v>
      </c>
      <c r="R1633" t="s">
        <v>38</v>
      </c>
    </row>
    <row r="1634" spans="1:18" x14ac:dyDescent="0.25">
      <c r="A1634">
        <v>1633</v>
      </c>
      <c r="B1634" t="s">
        <v>88</v>
      </c>
      <c r="C1634" t="s">
        <v>475</v>
      </c>
      <c r="D1634">
        <v>27</v>
      </c>
      <c r="E1634" t="str">
        <f t="shared" si="47"/>
        <v>Young Adult</v>
      </c>
      <c r="F1634" t="s">
        <v>17</v>
      </c>
      <c r="G1634" s="1">
        <v>44993</v>
      </c>
      <c r="H1634" s="1">
        <v>45051</v>
      </c>
      <c r="I1634" s="6">
        <f>_xlfn.DAYS(H1634,G1634)</f>
        <v>58</v>
      </c>
      <c r="J1634" t="s">
        <v>25</v>
      </c>
      <c r="K1634">
        <v>217778</v>
      </c>
      <c r="L1634" t="s">
        <v>19</v>
      </c>
      <c r="M1634" t="s">
        <v>40</v>
      </c>
      <c r="N1634">
        <v>175</v>
      </c>
      <c r="O1634">
        <v>108</v>
      </c>
      <c r="P1634">
        <v>38610110005</v>
      </c>
      <c r="Q1634" t="s">
        <v>68</v>
      </c>
      <c r="R1634" t="s">
        <v>41</v>
      </c>
    </row>
    <row r="1635" spans="1:18" x14ac:dyDescent="0.25">
      <c r="A1635">
        <v>1634</v>
      </c>
      <c r="B1635" t="s">
        <v>69</v>
      </c>
      <c r="C1635" t="s">
        <v>339</v>
      </c>
      <c r="D1635">
        <v>47</v>
      </c>
      <c r="E1635" t="str">
        <f t="shared" si="47"/>
        <v>Senior Adult</v>
      </c>
      <c r="F1635" t="s">
        <v>31</v>
      </c>
      <c r="G1635" s="1">
        <v>44976</v>
      </c>
      <c r="H1635" s="1">
        <v>45267</v>
      </c>
      <c r="I1635" s="6">
        <f>_xlfn.DAYS(H1635,G1635)</f>
        <v>291</v>
      </c>
      <c r="J1635" t="s">
        <v>47</v>
      </c>
      <c r="K1635">
        <v>158102</v>
      </c>
      <c r="L1635" t="s">
        <v>26</v>
      </c>
      <c r="M1635" t="s">
        <v>33</v>
      </c>
      <c r="N1635">
        <v>188</v>
      </c>
      <c r="O1635">
        <v>78</v>
      </c>
      <c r="P1635">
        <v>34161079041</v>
      </c>
      <c r="Q1635" t="s">
        <v>68</v>
      </c>
      <c r="R1635" t="s">
        <v>41</v>
      </c>
    </row>
    <row r="1636" spans="1:18" hidden="1" x14ac:dyDescent="0.25">
      <c r="A1636">
        <v>1635</v>
      </c>
      <c r="B1636" t="s">
        <v>55</v>
      </c>
      <c r="C1636" t="s">
        <v>378</v>
      </c>
      <c r="D1636">
        <v>6</v>
      </c>
      <c r="E1636" t="str">
        <f t="shared" si="47"/>
        <v>Child</v>
      </c>
      <c r="F1636" t="s">
        <v>17</v>
      </c>
      <c r="G1636" s="1">
        <v>45163</v>
      </c>
      <c r="H1636" s="1">
        <v>45271</v>
      </c>
      <c r="I1636" s="2">
        <f>_xlfn.DAYS(G1636,H1636)</f>
        <v>-108</v>
      </c>
      <c r="J1636" t="s">
        <v>47</v>
      </c>
      <c r="K1636">
        <v>338508</v>
      </c>
      <c r="L1636" t="s">
        <v>19</v>
      </c>
      <c r="M1636" t="s">
        <v>37</v>
      </c>
      <c r="N1636">
        <v>199</v>
      </c>
      <c r="O1636">
        <v>56</v>
      </c>
      <c r="P1636">
        <v>32078034416</v>
      </c>
      <c r="Q1636" t="s">
        <v>21</v>
      </c>
      <c r="R1636" t="s">
        <v>22</v>
      </c>
    </row>
    <row r="1637" spans="1:18" hidden="1" x14ac:dyDescent="0.25">
      <c r="A1637">
        <v>1636</v>
      </c>
      <c r="B1637" t="s">
        <v>55</v>
      </c>
      <c r="C1637" t="s">
        <v>204</v>
      </c>
      <c r="D1637">
        <v>97</v>
      </c>
      <c r="E1637" t="str">
        <f t="shared" si="47"/>
        <v>Senior Adult</v>
      </c>
      <c r="F1637" t="s">
        <v>17</v>
      </c>
      <c r="G1637" s="1">
        <v>44966</v>
      </c>
      <c r="H1637" s="1">
        <v>45172</v>
      </c>
      <c r="I1637" s="2">
        <f>_xlfn.DAYS(H1637,G1637)</f>
        <v>206</v>
      </c>
      <c r="J1637" t="s">
        <v>36</v>
      </c>
      <c r="K1637">
        <v>109274</v>
      </c>
      <c r="L1637" t="s">
        <v>19</v>
      </c>
      <c r="M1637" t="s">
        <v>62</v>
      </c>
      <c r="N1637">
        <v>181</v>
      </c>
      <c r="O1637">
        <v>89</v>
      </c>
      <c r="P1637">
        <v>37028067810</v>
      </c>
      <c r="Q1637" t="s">
        <v>34</v>
      </c>
      <c r="R1637" t="s">
        <v>38</v>
      </c>
    </row>
    <row r="1638" spans="1:18" hidden="1" x14ac:dyDescent="0.25">
      <c r="A1638">
        <v>1637</v>
      </c>
      <c r="B1638" t="s">
        <v>50</v>
      </c>
      <c r="C1638" t="s">
        <v>627</v>
      </c>
      <c r="D1638">
        <v>3</v>
      </c>
      <c r="E1638" t="str">
        <f t="shared" si="47"/>
        <v>Child</v>
      </c>
      <c r="F1638" t="s">
        <v>31</v>
      </c>
      <c r="G1638" s="1">
        <v>44928</v>
      </c>
      <c r="H1638" s="1">
        <v>45119</v>
      </c>
      <c r="I1638" s="2">
        <f>_xlfn.DAYS(H1638,G1638)</f>
        <v>191</v>
      </c>
      <c r="J1638" t="s">
        <v>44</v>
      </c>
      <c r="K1638">
        <v>441012</v>
      </c>
      <c r="L1638" t="s">
        <v>26</v>
      </c>
      <c r="M1638" t="s">
        <v>59</v>
      </c>
      <c r="N1638">
        <v>186</v>
      </c>
      <c r="O1638">
        <v>51</v>
      </c>
      <c r="P1638">
        <v>34137979456</v>
      </c>
      <c r="Q1638" t="s">
        <v>21</v>
      </c>
      <c r="R1638" t="s">
        <v>22</v>
      </c>
    </row>
    <row r="1639" spans="1:18" hidden="1" x14ac:dyDescent="0.25">
      <c r="A1639">
        <v>1638</v>
      </c>
      <c r="B1639" t="s">
        <v>50</v>
      </c>
      <c r="C1639" t="s">
        <v>404</v>
      </c>
      <c r="D1639">
        <v>3</v>
      </c>
      <c r="E1639" t="str">
        <f t="shared" si="47"/>
        <v>Child</v>
      </c>
      <c r="F1639" t="s">
        <v>17</v>
      </c>
      <c r="G1639" s="1">
        <v>45073</v>
      </c>
      <c r="H1639" s="1">
        <v>45190</v>
      </c>
      <c r="I1639" s="2">
        <f>_xlfn.DAYS(G1639,H1639)</f>
        <v>-117</v>
      </c>
      <c r="J1639" t="s">
        <v>47</v>
      </c>
      <c r="K1639">
        <v>201006</v>
      </c>
      <c r="L1639" t="s">
        <v>19</v>
      </c>
      <c r="M1639" t="s">
        <v>59</v>
      </c>
      <c r="N1639">
        <v>161</v>
      </c>
      <c r="O1639">
        <v>119</v>
      </c>
      <c r="P1639">
        <v>38665563566</v>
      </c>
      <c r="Q1639" t="s">
        <v>34</v>
      </c>
      <c r="R1639" t="s">
        <v>38</v>
      </c>
    </row>
    <row r="1640" spans="1:18" x14ac:dyDescent="0.25">
      <c r="A1640">
        <v>1639</v>
      </c>
      <c r="B1640" t="s">
        <v>78</v>
      </c>
      <c r="C1640" t="s">
        <v>39</v>
      </c>
      <c r="D1640">
        <v>55</v>
      </c>
      <c r="E1640" t="str">
        <f t="shared" si="47"/>
        <v>Senior Adult</v>
      </c>
      <c r="F1640" t="s">
        <v>31</v>
      </c>
      <c r="G1640" s="1">
        <v>45008</v>
      </c>
      <c r="H1640" s="1">
        <v>45195</v>
      </c>
      <c r="I1640" s="6">
        <f>_xlfn.DAYS(H1640,G1640)</f>
        <v>187</v>
      </c>
      <c r="J1640" t="s">
        <v>36</v>
      </c>
      <c r="K1640">
        <v>386215</v>
      </c>
      <c r="L1640" t="s">
        <v>26</v>
      </c>
      <c r="M1640" t="s">
        <v>82</v>
      </c>
      <c r="N1640">
        <v>189</v>
      </c>
      <c r="O1640">
        <v>75</v>
      </c>
      <c r="P1640">
        <v>34658370116</v>
      </c>
      <c r="Q1640" t="s">
        <v>68</v>
      </c>
      <c r="R1640" t="s">
        <v>41</v>
      </c>
    </row>
    <row r="1641" spans="1:18" hidden="1" x14ac:dyDescent="0.25">
      <c r="A1641">
        <v>1640</v>
      </c>
      <c r="B1641" t="s">
        <v>42</v>
      </c>
      <c r="C1641" t="s">
        <v>79</v>
      </c>
      <c r="D1641">
        <v>5</v>
      </c>
      <c r="E1641" t="str">
        <f t="shared" si="47"/>
        <v>Child</v>
      </c>
      <c r="F1641" t="s">
        <v>17</v>
      </c>
      <c r="G1641" s="1">
        <v>45135</v>
      </c>
      <c r="H1641" s="1">
        <v>45257</v>
      </c>
      <c r="I1641" s="2">
        <f>_xlfn.DAYS(G1641,H1641)</f>
        <v>-122</v>
      </c>
      <c r="J1641" t="s">
        <v>32</v>
      </c>
      <c r="K1641">
        <v>292586</v>
      </c>
      <c r="L1641" t="s">
        <v>26</v>
      </c>
      <c r="M1641" t="s">
        <v>20</v>
      </c>
      <c r="N1641">
        <v>157</v>
      </c>
      <c r="O1641">
        <v>57</v>
      </c>
      <c r="P1641">
        <v>37136220439</v>
      </c>
      <c r="Q1641" t="s">
        <v>34</v>
      </c>
      <c r="R1641" t="s">
        <v>38</v>
      </c>
    </row>
    <row r="1642" spans="1:18" hidden="1" x14ac:dyDescent="0.25">
      <c r="A1642">
        <v>1641</v>
      </c>
      <c r="B1642" t="s">
        <v>23</v>
      </c>
      <c r="C1642" t="s">
        <v>399</v>
      </c>
      <c r="D1642">
        <v>86</v>
      </c>
      <c r="E1642" t="str">
        <f t="shared" si="47"/>
        <v>Senior Adult</v>
      </c>
      <c r="F1642" t="s">
        <v>31</v>
      </c>
      <c r="G1642" s="1">
        <v>45166</v>
      </c>
      <c r="H1642" s="1">
        <v>45285</v>
      </c>
      <c r="I1642" s="2">
        <f>_xlfn.DAYS(G1642,H1642)</f>
        <v>-119</v>
      </c>
      <c r="J1642" t="s">
        <v>25</v>
      </c>
      <c r="K1642">
        <v>309787</v>
      </c>
      <c r="L1642" t="s">
        <v>26</v>
      </c>
      <c r="M1642" t="s">
        <v>33</v>
      </c>
      <c r="N1642">
        <v>156</v>
      </c>
      <c r="O1642">
        <v>94</v>
      </c>
      <c r="P1642">
        <v>36133177732</v>
      </c>
      <c r="Q1642" t="s">
        <v>21</v>
      </c>
      <c r="R1642" t="s">
        <v>22</v>
      </c>
    </row>
    <row r="1643" spans="1:18" x14ac:dyDescent="0.25">
      <c r="A1643">
        <v>1642</v>
      </c>
      <c r="B1643" t="s">
        <v>78</v>
      </c>
      <c r="C1643" t="s">
        <v>490</v>
      </c>
      <c r="D1643">
        <v>100</v>
      </c>
      <c r="E1643" t="str">
        <f t="shared" si="47"/>
        <v>Senior Adult</v>
      </c>
      <c r="F1643" t="s">
        <v>31</v>
      </c>
      <c r="G1643" s="1">
        <v>45110</v>
      </c>
      <c r="H1643" s="1">
        <v>45173</v>
      </c>
      <c r="I1643" s="6">
        <f>_xlfn.DAYS(G1643,H1643)</f>
        <v>-63</v>
      </c>
      <c r="J1643" t="s">
        <v>44</v>
      </c>
      <c r="K1643">
        <v>340680</v>
      </c>
      <c r="L1643" t="s">
        <v>19</v>
      </c>
      <c r="M1643" t="s">
        <v>62</v>
      </c>
      <c r="N1643">
        <v>173</v>
      </c>
      <c r="O1643">
        <v>108</v>
      </c>
      <c r="P1643">
        <v>35249375329</v>
      </c>
      <c r="Q1643" t="s">
        <v>68</v>
      </c>
      <c r="R1643" t="s">
        <v>41</v>
      </c>
    </row>
    <row r="1644" spans="1:18" hidden="1" x14ac:dyDescent="0.25">
      <c r="A1644">
        <v>1643</v>
      </c>
      <c r="B1644" t="s">
        <v>64</v>
      </c>
      <c r="C1644" t="s">
        <v>140</v>
      </c>
      <c r="D1644">
        <v>84</v>
      </c>
      <c r="E1644" t="str">
        <f t="shared" si="47"/>
        <v>Senior Adult</v>
      </c>
      <c r="F1644" t="s">
        <v>31</v>
      </c>
      <c r="G1644" s="1">
        <v>45005</v>
      </c>
      <c r="H1644" s="1">
        <v>45009</v>
      </c>
      <c r="I1644" s="2">
        <f>_xlfn.DAYS(G1644,H1644)</f>
        <v>-4</v>
      </c>
      <c r="J1644" t="s">
        <v>18</v>
      </c>
      <c r="K1644">
        <v>106086</v>
      </c>
      <c r="L1644" t="s">
        <v>26</v>
      </c>
      <c r="M1644" t="s">
        <v>59</v>
      </c>
      <c r="N1644">
        <v>167</v>
      </c>
      <c r="O1644">
        <v>75</v>
      </c>
      <c r="P1644">
        <v>38973846467</v>
      </c>
      <c r="Q1644" t="s">
        <v>34</v>
      </c>
      <c r="R1644" t="s">
        <v>38</v>
      </c>
    </row>
    <row r="1645" spans="1:18" hidden="1" x14ac:dyDescent="0.25">
      <c r="A1645">
        <v>1644</v>
      </c>
      <c r="B1645" t="s">
        <v>23</v>
      </c>
      <c r="C1645" t="s">
        <v>457</v>
      </c>
      <c r="D1645">
        <v>31</v>
      </c>
      <c r="E1645" t="str">
        <f t="shared" si="47"/>
        <v>Middle-Aged Adults</v>
      </c>
      <c r="F1645" t="s">
        <v>17</v>
      </c>
      <c r="G1645" s="1">
        <v>45011</v>
      </c>
      <c r="H1645" s="1">
        <v>45074</v>
      </c>
      <c r="I1645" s="2">
        <f>_xlfn.DAYS(G1645,H1645)</f>
        <v>-63</v>
      </c>
      <c r="J1645" t="s">
        <v>44</v>
      </c>
      <c r="K1645">
        <v>373645</v>
      </c>
      <c r="L1645" t="s">
        <v>26</v>
      </c>
      <c r="M1645" t="s">
        <v>82</v>
      </c>
      <c r="N1645">
        <v>154</v>
      </c>
      <c r="O1645">
        <v>43</v>
      </c>
      <c r="P1645">
        <v>32643689723</v>
      </c>
      <c r="Q1645" t="s">
        <v>34</v>
      </c>
      <c r="R1645" t="s">
        <v>38</v>
      </c>
    </row>
    <row r="1646" spans="1:18" hidden="1" x14ac:dyDescent="0.25">
      <c r="A1646">
        <v>1645</v>
      </c>
      <c r="B1646" t="s">
        <v>55</v>
      </c>
      <c r="C1646" t="s">
        <v>612</v>
      </c>
      <c r="D1646">
        <v>99</v>
      </c>
      <c r="E1646" t="str">
        <f t="shared" si="47"/>
        <v>Senior Adult</v>
      </c>
      <c r="F1646" t="s">
        <v>17</v>
      </c>
      <c r="G1646" s="1">
        <v>45013</v>
      </c>
      <c r="H1646" s="1">
        <v>45115</v>
      </c>
      <c r="I1646" s="2">
        <f>_xlfn.DAYS(H1646,G1646)</f>
        <v>102</v>
      </c>
      <c r="J1646" t="s">
        <v>32</v>
      </c>
      <c r="K1646">
        <v>97629</v>
      </c>
      <c r="L1646" t="s">
        <v>19</v>
      </c>
      <c r="M1646" t="s">
        <v>40</v>
      </c>
      <c r="N1646">
        <v>151</v>
      </c>
      <c r="O1646">
        <v>105</v>
      </c>
      <c r="P1646">
        <v>38335187000</v>
      </c>
      <c r="Q1646" t="s">
        <v>34</v>
      </c>
      <c r="R1646" t="s">
        <v>38</v>
      </c>
    </row>
    <row r="1647" spans="1:18" hidden="1" x14ac:dyDescent="0.25">
      <c r="A1647">
        <v>1646</v>
      </c>
      <c r="B1647" t="s">
        <v>15</v>
      </c>
      <c r="C1647" t="s">
        <v>468</v>
      </c>
      <c r="D1647">
        <v>54</v>
      </c>
      <c r="E1647" t="str">
        <f t="shared" si="47"/>
        <v>Senior Adult</v>
      </c>
      <c r="F1647" t="s">
        <v>31</v>
      </c>
      <c r="G1647" s="1">
        <v>44938</v>
      </c>
      <c r="H1647" s="1">
        <v>45175</v>
      </c>
      <c r="I1647" s="2">
        <f>_xlfn.DAYS(G1647,H1647)</f>
        <v>-237</v>
      </c>
      <c r="J1647" t="s">
        <v>47</v>
      </c>
      <c r="K1647">
        <v>446192</v>
      </c>
      <c r="L1647" t="s">
        <v>19</v>
      </c>
      <c r="M1647" t="s">
        <v>33</v>
      </c>
      <c r="N1647">
        <v>188</v>
      </c>
      <c r="O1647">
        <v>52</v>
      </c>
      <c r="P1647">
        <v>35241661088</v>
      </c>
      <c r="Q1647" t="s">
        <v>68</v>
      </c>
      <c r="R1647" t="s">
        <v>28</v>
      </c>
    </row>
    <row r="1648" spans="1:18" hidden="1" x14ac:dyDescent="0.25">
      <c r="A1648">
        <v>1647</v>
      </c>
      <c r="B1648" t="s">
        <v>23</v>
      </c>
      <c r="C1648" t="s">
        <v>609</v>
      </c>
      <c r="D1648">
        <v>26</v>
      </c>
      <c r="E1648" t="str">
        <f t="shared" si="47"/>
        <v>Young Adult</v>
      </c>
      <c r="F1648" t="s">
        <v>31</v>
      </c>
      <c r="G1648" s="1">
        <v>45108</v>
      </c>
      <c r="H1648" s="1">
        <v>45206</v>
      </c>
      <c r="I1648" s="2">
        <f t="shared" ref="I1648:I1653" si="48">_xlfn.DAYS(H1648,G1648)</f>
        <v>98</v>
      </c>
      <c r="J1648" t="s">
        <v>18</v>
      </c>
      <c r="K1648">
        <v>463632</v>
      </c>
      <c r="L1648" t="s">
        <v>26</v>
      </c>
      <c r="M1648" t="s">
        <v>45</v>
      </c>
      <c r="N1648">
        <v>170</v>
      </c>
      <c r="O1648">
        <v>98</v>
      </c>
      <c r="P1648">
        <v>39106027286</v>
      </c>
      <c r="Q1648" t="s">
        <v>21</v>
      </c>
      <c r="R1648" t="s">
        <v>22</v>
      </c>
    </row>
    <row r="1649" spans="1:18" hidden="1" x14ac:dyDescent="0.25">
      <c r="A1649">
        <v>1648</v>
      </c>
      <c r="B1649" t="s">
        <v>42</v>
      </c>
      <c r="C1649" t="s">
        <v>621</v>
      </c>
      <c r="D1649">
        <v>18</v>
      </c>
      <c r="E1649" t="str">
        <f t="shared" si="47"/>
        <v>Teenager</v>
      </c>
      <c r="F1649" t="s">
        <v>17</v>
      </c>
      <c r="G1649" s="1">
        <v>45120</v>
      </c>
      <c r="H1649" s="1">
        <v>45243</v>
      </c>
      <c r="I1649" s="2">
        <f t="shared" si="48"/>
        <v>123</v>
      </c>
      <c r="J1649" t="s">
        <v>32</v>
      </c>
      <c r="K1649">
        <v>474810</v>
      </c>
      <c r="L1649" t="s">
        <v>19</v>
      </c>
      <c r="M1649" t="s">
        <v>20</v>
      </c>
      <c r="N1649">
        <v>169</v>
      </c>
      <c r="O1649">
        <v>44</v>
      </c>
      <c r="P1649">
        <v>38619980893</v>
      </c>
      <c r="Q1649" t="s">
        <v>21</v>
      </c>
      <c r="R1649" t="s">
        <v>22</v>
      </c>
    </row>
    <row r="1650" spans="1:18" hidden="1" x14ac:dyDescent="0.25">
      <c r="A1650">
        <v>1649</v>
      </c>
      <c r="B1650" t="s">
        <v>86</v>
      </c>
      <c r="C1650" t="s">
        <v>93</v>
      </c>
      <c r="D1650">
        <v>40</v>
      </c>
      <c r="E1650" t="str">
        <f t="shared" si="47"/>
        <v>Middle-Aged Adults</v>
      </c>
      <c r="F1650" t="s">
        <v>17</v>
      </c>
      <c r="G1650" s="1">
        <v>45010</v>
      </c>
      <c r="H1650" s="1">
        <v>45082</v>
      </c>
      <c r="I1650" s="2">
        <f t="shared" si="48"/>
        <v>72</v>
      </c>
      <c r="J1650" t="s">
        <v>18</v>
      </c>
      <c r="K1650">
        <v>394911</v>
      </c>
      <c r="L1650" t="s">
        <v>26</v>
      </c>
      <c r="M1650" t="s">
        <v>33</v>
      </c>
      <c r="N1650">
        <v>147</v>
      </c>
      <c r="O1650">
        <v>109</v>
      </c>
      <c r="P1650">
        <v>31788220102</v>
      </c>
      <c r="Q1650" t="s">
        <v>21</v>
      </c>
      <c r="R1650" t="s">
        <v>22</v>
      </c>
    </row>
    <row r="1651" spans="1:18" hidden="1" x14ac:dyDescent="0.25">
      <c r="A1651">
        <v>1650</v>
      </c>
      <c r="B1651" t="s">
        <v>50</v>
      </c>
      <c r="C1651" t="s">
        <v>30</v>
      </c>
      <c r="D1651">
        <v>58</v>
      </c>
      <c r="E1651" t="str">
        <f t="shared" si="47"/>
        <v>Senior Adult</v>
      </c>
      <c r="F1651" t="s">
        <v>31</v>
      </c>
      <c r="G1651" s="1">
        <v>45048</v>
      </c>
      <c r="H1651" s="1">
        <v>45072</v>
      </c>
      <c r="I1651" s="2">
        <f t="shared" si="48"/>
        <v>24</v>
      </c>
      <c r="J1651" t="s">
        <v>44</v>
      </c>
      <c r="K1651">
        <v>486429</v>
      </c>
      <c r="L1651" t="s">
        <v>19</v>
      </c>
      <c r="M1651" t="s">
        <v>20</v>
      </c>
      <c r="N1651">
        <v>165</v>
      </c>
      <c r="O1651">
        <v>112</v>
      </c>
      <c r="P1651">
        <v>37110784995</v>
      </c>
      <c r="Q1651" t="s">
        <v>21</v>
      </c>
      <c r="R1651" t="s">
        <v>22</v>
      </c>
    </row>
    <row r="1652" spans="1:18" hidden="1" x14ac:dyDescent="0.25">
      <c r="A1652">
        <v>1651</v>
      </c>
      <c r="B1652" t="s">
        <v>29</v>
      </c>
      <c r="C1652" t="s">
        <v>409</v>
      </c>
      <c r="D1652">
        <v>97</v>
      </c>
      <c r="E1652" t="str">
        <f t="shared" si="47"/>
        <v>Senior Adult</v>
      </c>
      <c r="F1652" t="s">
        <v>17</v>
      </c>
      <c r="G1652" s="1">
        <v>45127</v>
      </c>
      <c r="H1652" s="1">
        <v>45250</v>
      </c>
      <c r="I1652" s="2">
        <f t="shared" si="48"/>
        <v>123</v>
      </c>
      <c r="J1652" t="s">
        <v>36</v>
      </c>
      <c r="K1652">
        <v>74667</v>
      </c>
      <c r="L1652" t="s">
        <v>19</v>
      </c>
      <c r="M1652" t="s">
        <v>82</v>
      </c>
      <c r="N1652">
        <v>160</v>
      </c>
      <c r="O1652">
        <v>54</v>
      </c>
      <c r="P1652">
        <v>31801619260</v>
      </c>
      <c r="Q1652" t="s">
        <v>68</v>
      </c>
      <c r="R1652" t="s">
        <v>28</v>
      </c>
    </row>
    <row r="1653" spans="1:18" hidden="1" x14ac:dyDescent="0.25">
      <c r="A1653">
        <v>1652</v>
      </c>
      <c r="B1653" t="s">
        <v>29</v>
      </c>
      <c r="C1653" t="s">
        <v>16</v>
      </c>
      <c r="D1653">
        <v>6</v>
      </c>
      <c r="E1653" t="str">
        <f t="shared" si="47"/>
        <v>Child</v>
      </c>
      <c r="F1653" t="s">
        <v>31</v>
      </c>
      <c r="G1653" s="1">
        <v>44988</v>
      </c>
      <c r="H1653" s="1">
        <v>45201</v>
      </c>
      <c r="I1653" s="2">
        <f t="shared" si="48"/>
        <v>213</v>
      </c>
      <c r="J1653" t="s">
        <v>18</v>
      </c>
      <c r="K1653">
        <v>242333</v>
      </c>
      <c r="L1653" t="s">
        <v>26</v>
      </c>
      <c r="M1653" t="s">
        <v>33</v>
      </c>
      <c r="N1653">
        <v>142</v>
      </c>
      <c r="O1653">
        <v>85</v>
      </c>
      <c r="P1653">
        <v>35520818116</v>
      </c>
      <c r="Q1653" t="s">
        <v>21</v>
      </c>
      <c r="R1653" t="s">
        <v>22</v>
      </c>
    </row>
    <row r="1654" spans="1:18" hidden="1" x14ac:dyDescent="0.25">
      <c r="A1654">
        <v>1653</v>
      </c>
      <c r="B1654" t="s">
        <v>86</v>
      </c>
      <c r="C1654" t="s">
        <v>65</v>
      </c>
      <c r="D1654">
        <v>69</v>
      </c>
      <c r="E1654" t="str">
        <f t="shared" si="47"/>
        <v>Senior Adult</v>
      </c>
      <c r="F1654" t="s">
        <v>31</v>
      </c>
      <c r="G1654" s="1">
        <v>44940</v>
      </c>
      <c r="H1654" s="1">
        <v>45089</v>
      </c>
      <c r="I1654" s="2">
        <f>_xlfn.DAYS(G1654,H1654)</f>
        <v>-149</v>
      </c>
      <c r="J1654" t="s">
        <v>44</v>
      </c>
      <c r="K1654">
        <v>90946</v>
      </c>
      <c r="L1654" t="s">
        <v>19</v>
      </c>
      <c r="M1654" t="s">
        <v>59</v>
      </c>
      <c r="N1654">
        <v>171</v>
      </c>
      <c r="O1654">
        <v>95</v>
      </c>
      <c r="P1654">
        <v>39673715320</v>
      </c>
      <c r="Q1654" t="s">
        <v>27</v>
      </c>
      <c r="R1654" t="s">
        <v>28</v>
      </c>
    </row>
    <row r="1655" spans="1:18" hidden="1" x14ac:dyDescent="0.25">
      <c r="A1655">
        <v>1654</v>
      </c>
      <c r="B1655" t="s">
        <v>29</v>
      </c>
      <c r="C1655" t="s">
        <v>90</v>
      </c>
      <c r="D1655">
        <v>85</v>
      </c>
      <c r="E1655" t="str">
        <f t="shared" si="47"/>
        <v>Senior Adult</v>
      </c>
      <c r="F1655" t="s">
        <v>31</v>
      </c>
      <c r="G1655" s="1">
        <v>45053</v>
      </c>
      <c r="H1655" s="1">
        <v>45182</v>
      </c>
      <c r="I1655" s="2">
        <f>_xlfn.DAYS(G1655,H1655)</f>
        <v>-129</v>
      </c>
      <c r="J1655" t="s">
        <v>18</v>
      </c>
      <c r="K1655">
        <v>172683</v>
      </c>
      <c r="L1655" t="s">
        <v>26</v>
      </c>
      <c r="M1655" t="s">
        <v>62</v>
      </c>
      <c r="N1655">
        <v>160</v>
      </c>
      <c r="O1655">
        <v>72</v>
      </c>
      <c r="P1655">
        <v>31243087792</v>
      </c>
      <c r="Q1655" t="s">
        <v>34</v>
      </c>
      <c r="R1655" t="s">
        <v>38</v>
      </c>
    </row>
    <row r="1656" spans="1:18" hidden="1" x14ac:dyDescent="0.25">
      <c r="A1656">
        <v>1655</v>
      </c>
      <c r="B1656" t="s">
        <v>50</v>
      </c>
      <c r="C1656" t="s">
        <v>365</v>
      </c>
      <c r="D1656">
        <v>5</v>
      </c>
      <c r="E1656" t="str">
        <f t="shared" si="47"/>
        <v>Child</v>
      </c>
      <c r="F1656" t="s">
        <v>31</v>
      </c>
      <c r="G1656" s="1">
        <v>45032</v>
      </c>
      <c r="H1656" s="1">
        <v>45097</v>
      </c>
      <c r="I1656" s="2">
        <f>_xlfn.DAYS(H1656,G1656)</f>
        <v>65</v>
      </c>
      <c r="J1656" t="s">
        <v>44</v>
      </c>
      <c r="K1656">
        <v>392795</v>
      </c>
      <c r="L1656" t="s">
        <v>26</v>
      </c>
      <c r="M1656" t="s">
        <v>40</v>
      </c>
      <c r="N1656">
        <v>180</v>
      </c>
      <c r="O1656">
        <v>49</v>
      </c>
      <c r="P1656">
        <v>38801619712</v>
      </c>
      <c r="Q1656" t="s">
        <v>63</v>
      </c>
      <c r="R1656" t="s">
        <v>28</v>
      </c>
    </row>
    <row r="1657" spans="1:18" hidden="1" x14ac:dyDescent="0.25">
      <c r="A1657">
        <v>1656</v>
      </c>
      <c r="B1657" t="s">
        <v>55</v>
      </c>
      <c r="C1657" t="s">
        <v>354</v>
      </c>
      <c r="D1657">
        <v>62</v>
      </c>
      <c r="E1657" t="str">
        <f t="shared" si="47"/>
        <v>Senior Adult</v>
      </c>
      <c r="F1657" t="s">
        <v>31</v>
      </c>
      <c r="G1657" s="1">
        <v>45017</v>
      </c>
      <c r="H1657" s="1">
        <v>45282</v>
      </c>
      <c r="I1657" s="2">
        <f>_xlfn.DAYS(G1657,H1657)</f>
        <v>-265</v>
      </c>
      <c r="J1657" t="s">
        <v>47</v>
      </c>
      <c r="K1657">
        <v>490166</v>
      </c>
      <c r="L1657" t="s">
        <v>19</v>
      </c>
      <c r="M1657" t="s">
        <v>20</v>
      </c>
      <c r="N1657">
        <v>170</v>
      </c>
      <c r="O1657">
        <v>46</v>
      </c>
      <c r="P1657">
        <v>34118881216</v>
      </c>
      <c r="Q1657" t="s">
        <v>68</v>
      </c>
      <c r="R1657" t="s">
        <v>28</v>
      </c>
    </row>
    <row r="1658" spans="1:18" x14ac:dyDescent="0.25">
      <c r="A1658">
        <v>1657</v>
      </c>
      <c r="B1658" t="s">
        <v>42</v>
      </c>
      <c r="C1658" t="s">
        <v>252</v>
      </c>
      <c r="D1658">
        <v>35</v>
      </c>
      <c r="E1658" t="str">
        <f t="shared" si="47"/>
        <v>Middle-Aged Adults</v>
      </c>
      <c r="F1658" t="s">
        <v>17</v>
      </c>
      <c r="G1658" s="1">
        <v>45128</v>
      </c>
      <c r="H1658" s="1">
        <v>45151</v>
      </c>
      <c r="I1658" s="6">
        <f>_xlfn.DAYS(H1658,G1658)</f>
        <v>23</v>
      </c>
      <c r="J1658" t="s">
        <v>47</v>
      </c>
      <c r="K1658">
        <v>273872</v>
      </c>
      <c r="L1658" t="s">
        <v>26</v>
      </c>
      <c r="M1658" t="s">
        <v>59</v>
      </c>
      <c r="N1658">
        <v>158</v>
      </c>
      <c r="O1658">
        <v>94</v>
      </c>
      <c r="P1658">
        <v>34515620305</v>
      </c>
      <c r="Q1658" t="s">
        <v>68</v>
      </c>
      <c r="R1658" t="s">
        <v>41</v>
      </c>
    </row>
    <row r="1659" spans="1:18" x14ac:dyDescent="0.25">
      <c r="A1659">
        <v>1658</v>
      </c>
      <c r="B1659" t="s">
        <v>60</v>
      </c>
      <c r="C1659" t="s">
        <v>319</v>
      </c>
      <c r="D1659">
        <v>70</v>
      </c>
      <c r="E1659" t="str">
        <f t="shared" si="47"/>
        <v>Senior Adult</v>
      </c>
      <c r="F1659" t="s">
        <v>31</v>
      </c>
      <c r="G1659" s="1">
        <v>44945</v>
      </c>
      <c r="H1659" s="1">
        <v>45252</v>
      </c>
      <c r="I1659" s="6">
        <f>_xlfn.DAYS(G1659,H1659)</f>
        <v>-307</v>
      </c>
      <c r="J1659" t="s">
        <v>25</v>
      </c>
      <c r="K1659">
        <v>83530</v>
      </c>
      <c r="L1659" t="s">
        <v>26</v>
      </c>
      <c r="M1659" t="s">
        <v>62</v>
      </c>
      <c r="N1659">
        <v>175</v>
      </c>
      <c r="O1659">
        <v>55</v>
      </c>
      <c r="P1659">
        <v>37302342353</v>
      </c>
      <c r="Q1659" t="s">
        <v>68</v>
      </c>
      <c r="R1659" t="s">
        <v>41</v>
      </c>
    </row>
    <row r="1660" spans="1:18" hidden="1" x14ac:dyDescent="0.25">
      <c r="A1660">
        <v>1659</v>
      </c>
      <c r="B1660" t="s">
        <v>42</v>
      </c>
      <c r="C1660" t="s">
        <v>199</v>
      </c>
      <c r="D1660">
        <v>88</v>
      </c>
      <c r="E1660" t="str">
        <f t="shared" si="47"/>
        <v>Senior Adult</v>
      </c>
      <c r="F1660" t="s">
        <v>17</v>
      </c>
      <c r="G1660" s="1">
        <v>44936</v>
      </c>
      <c r="H1660" s="1">
        <v>44966</v>
      </c>
      <c r="I1660" s="2">
        <f>_xlfn.DAYS(H1660,G1660)</f>
        <v>30</v>
      </c>
      <c r="J1660" t="s">
        <v>25</v>
      </c>
      <c r="K1660">
        <v>226720</v>
      </c>
      <c r="L1660" t="s">
        <v>19</v>
      </c>
      <c r="M1660" t="s">
        <v>82</v>
      </c>
      <c r="N1660">
        <v>158</v>
      </c>
      <c r="O1660">
        <v>77</v>
      </c>
      <c r="P1660">
        <v>34699026223</v>
      </c>
      <c r="Q1660" t="s">
        <v>21</v>
      </c>
      <c r="R1660" t="s">
        <v>22</v>
      </c>
    </row>
    <row r="1661" spans="1:18" hidden="1" x14ac:dyDescent="0.25">
      <c r="A1661">
        <v>1660</v>
      </c>
      <c r="B1661" t="s">
        <v>86</v>
      </c>
      <c r="C1661" t="s">
        <v>621</v>
      </c>
      <c r="D1661">
        <v>55</v>
      </c>
      <c r="E1661" t="str">
        <f t="shared" si="47"/>
        <v>Senior Adult</v>
      </c>
      <c r="F1661" t="s">
        <v>31</v>
      </c>
      <c r="G1661" s="1">
        <v>45179</v>
      </c>
      <c r="H1661" s="1">
        <v>45201</v>
      </c>
      <c r="I1661" s="2">
        <f>_xlfn.DAYS(G1661,H1661)</f>
        <v>-22</v>
      </c>
      <c r="J1661" t="s">
        <v>36</v>
      </c>
      <c r="K1661">
        <v>436783</v>
      </c>
      <c r="L1661" t="s">
        <v>26</v>
      </c>
      <c r="M1661" t="s">
        <v>59</v>
      </c>
      <c r="N1661">
        <v>149</v>
      </c>
      <c r="O1661">
        <v>53</v>
      </c>
      <c r="P1661">
        <v>34865865013</v>
      </c>
      <c r="Q1661" t="s">
        <v>34</v>
      </c>
      <c r="R1661" t="s">
        <v>38</v>
      </c>
    </row>
    <row r="1662" spans="1:18" hidden="1" x14ac:dyDescent="0.25">
      <c r="A1662">
        <v>1661</v>
      </c>
      <c r="B1662" t="s">
        <v>78</v>
      </c>
      <c r="C1662" t="s">
        <v>323</v>
      </c>
      <c r="D1662">
        <v>47</v>
      </c>
      <c r="E1662" t="str">
        <f t="shared" si="47"/>
        <v>Senior Adult</v>
      </c>
      <c r="F1662" t="s">
        <v>31</v>
      </c>
      <c r="G1662" s="1">
        <v>45047</v>
      </c>
      <c r="H1662" s="1">
        <v>45285</v>
      </c>
      <c r="I1662" s="2">
        <f>_xlfn.DAYS(H1662,G1662)</f>
        <v>238</v>
      </c>
      <c r="J1662" t="s">
        <v>32</v>
      </c>
      <c r="K1662">
        <v>393115</v>
      </c>
      <c r="L1662" t="s">
        <v>19</v>
      </c>
      <c r="M1662" t="s">
        <v>20</v>
      </c>
      <c r="N1662">
        <v>195</v>
      </c>
      <c r="O1662">
        <v>55</v>
      </c>
      <c r="P1662">
        <v>35369010569</v>
      </c>
      <c r="Q1662" t="s">
        <v>21</v>
      </c>
      <c r="R1662" t="s">
        <v>22</v>
      </c>
    </row>
    <row r="1663" spans="1:18" hidden="1" x14ac:dyDescent="0.25">
      <c r="A1663">
        <v>1662</v>
      </c>
      <c r="B1663" t="s">
        <v>15</v>
      </c>
      <c r="C1663" t="s">
        <v>293</v>
      </c>
      <c r="D1663">
        <v>9</v>
      </c>
      <c r="E1663" t="str">
        <f t="shared" si="47"/>
        <v>Child</v>
      </c>
      <c r="F1663" t="s">
        <v>31</v>
      </c>
      <c r="G1663" s="1">
        <v>45133</v>
      </c>
      <c r="H1663" s="1">
        <v>45272</v>
      </c>
      <c r="I1663" s="2">
        <f>_xlfn.DAYS(G1663,H1663)</f>
        <v>-139</v>
      </c>
      <c r="J1663" t="s">
        <v>44</v>
      </c>
      <c r="K1663">
        <v>394358</v>
      </c>
      <c r="L1663" t="s">
        <v>26</v>
      </c>
      <c r="M1663" t="s">
        <v>20</v>
      </c>
      <c r="N1663">
        <v>185</v>
      </c>
      <c r="O1663">
        <v>109</v>
      </c>
      <c r="P1663">
        <v>34692313996</v>
      </c>
      <c r="Q1663" t="s">
        <v>21</v>
      </c>
      <c r="R1663" t="s">
        <v>22</v>
      </c>
    </row>
    <row r="1664" spans="1:18" hidden="1" x14ac:dyDescent="0.25">
      <c r="A1664">
        <v>1663</v>
      </c>
      <c r="B1664" t="s">
        <v>60</v>
      </c>
      <c r="C1664" t="s">
        <v>608</v>
      </c>
      <c r="D1664">
        <v>59</v>
      </c>
      <c r="E1664" t="str">
        <f t="shared" si="47"/>
        <v>Senior Adult</v>
      </c>
      <c r="F1664" t="s">
        <v>31</v>
      </c>
      <c r="G1664" s="1">
        <v>44954</v>
      </c>
      <c r="H1664" s="1">
        <v>45235</v>
      </c>
      <c r="I1664" s="2">
        <f>_xlfn.DAYS(G1664,H1664)</f>
        <v>-281</v>
      </c>
      <c r="J1664" t="s">
        <v>44</v>
      </c>
      <c r="K1664">
        <v>265213</v>
      </c>
      <c r="L1664" t="s">
        <v>26</v>
      </c>
      <c r="M1664" t="s">
        <v>45</v>
      </c>
      <c r="N1664">
        <v>143</v>
      </c>
      <c r="O1664">
        <v>92</v>
      </c>
      <c r="P1664">
        <v>38272505845</v>
      </c>
      <c r="Q1664" t="s">
        <v>34</v>
      </c>
      <c r="R1664" t="s">
        <v>38</v>
      </c>
    </row>
    <row r="1665" spans="1:18" hidden="1" x14ac:dyDescent="0.25">
      <c r="A1665">
        <v>1664</v>
      </c>
      <c r="B1665" t="s">
        <v>55</v>
      </c>
      <c r="C1665" t="s">
        <v>546</v>
      </c>
      <c r="D1665">
        <v>61</v>
      </c>
      <c r="E1665" t="str">
        <f t="shared" si="47"/>
        <v>Senior Adult</v>
      </c>
      <c r="F1665" t="s">
        <v>31</v>
      </c>
      <c r="G1665" s="1">
        <v>44997</v>
      </c>
      <c r="H1665" s="1">
        <v>45208</v>
      </c>
      <c r="I1665" s="2">
        <f>_xlfn.DAYS(G1665,H1665)</f>
        <v>-211</v>
      </c>
      <c r="J1665" t="s">
        <v>47</v>
      </c>
      <c r="K1665">
        <v>84979</v>
      </c>
      <c r="L1665" t="s">
        <v>19</v>
      </c>
      <c r="M1665" t="s">
        <v>45</v>
      </c>
      <c r="N1665">
        <v>200</v>
      </c>
      <c r="O1665">
        <v>50</v>
      </c>
      <c r="P1665">
        <v>38877014120</v>
      </c>
      <c r="Q1665" t="s">
        <v>48</v>
      </c>
      <c r="R1665" t="s">
        <v>28</v>
      </c>
    </row>
    <row r="1666" spans="1:18" x14ac:dyDescent="0.25">
      <c r="A1666">
        <v>1665</v>
      </c>
      <c r="B1666" t="s">
        <v>78</v>
      </c>
      <c r="C1666" t="s">
        <v>333</v>
      </c>
      <c r="D1666">
        <v>87</v>
      </c>
      <c r="E1666" t="str">
        <f t="shared" ref="E1666:E1729" si="49">IF(D1666&lt;=12,"Child",IF(D1666&lt;=18,"Teenager",IF(D1666&lt;=30,"Young Adult",IF(D1666&lt;=45,"Middle-Aged Adults",IF(D1666&gt;45,"Senior Adult")))))</f>
        <v>Senior Adult</v>
      </c>
      <c r="F1666" t="s">
        <v>31</v>
      </c>
      <c r="G1666" s="1">
        <v>45147</v>
      </c>
      <c r="H1666" s="1">
        <v>45190</v>
      </c>
      <c r="I1666" s="6">
        <f>_xlfn.DAYS(H1666,G1666)</f>
        <v>43</v>
      </c>
      <c r="J1666" t="s">
        <v>18</v>
      </c>
      <c r="K1666">
        <v>458142</v>
      </c>
      <c r="L1666" t="s">
        <v>19</v>
      </c>
      <c r="M1666" t="s">
        <v>62</v>
      </c>
      <c r="N1666">
        <v>151</v>
      </c>
      <c r="O1666">
        <v>78</v>
      </c>
      <c r="P1666">
        <v>31495977065</v>
      </c>
      <c r="Q1666" t="s">
        <v>68</v>
      </c>
      <c r="R1666" t="s">
        <v>41</v>
      </c>
    </row>
    <row r="1667" spans="1:18" hidden="1" x14ac:dyDescent="0.25">
      <c r="A1667">
        <v>1666</v>
      </c>
      <c r="B1667" t="s">
        <v>15</v>
      </c>
      <c r="C1667" t="s">
        <v>256</v>
      </c>
      <c r="D1667">
        <v>14</v>
      </c>
      <c r="E1667" t="str">
        <f t="shared" si="49"/>
        <v>Teenager</v>
      </c>
      <c r="F1667" t="s">
        <v>17</v>
      </c>
      <c r="G1667" s="1">
        <v>45248</v>
      </c>
      <c r="H1667" s="1">
        <v>45279</v>
      </c>
      <c r="I1667" s="2">
        <f>_xlfn.DAYS(G1667,H1667)</f>
        <v>-31</v>
      </c>
      <c r="J1667" t="s">
        <v>25</v>
      </c>
      <c r="K1667">
        <v>312148</v>
      </c>
      <c r="L1667" t="s">
        <v>19</v>
      </c>
      <c r="M1667" t="s">
        <v>20</v>
      </c>
      <c r="N1667">
        <v>162</v>
      </c>
      <c r="O1667">
        <v>69</v>
      </c>
      <c r="P1667">
        <v>31489800183</v>
      </c>
      <c r="Q1667" t="s">
        <v>34</v>
      </c>
      <c r="R1667" t="s">
        <v>38</v>
      </c>
    </row>
    <row r="1668" spans="1:18" hidden="1" x14ac:dyDescent="0.25">
      <c r="A1668">
        <v>1667</v>
      </c>
      <c r="B1668" t="s">
        <v>29</v>
      </c>
      <c r="C1668" t="s">
        <v>642</v>
      </c>
      <c r="D1668">
        <v>12</v>
      </c>
      <c r="E1668" t="str">
        <f t="shared" si="49"/>
        <v>Child</v>
      </c>
      <c r="F1668" t="s">
        <v>17</v>
      </c>
      <c r="G1668" s="1">
        <v>44971</v>
      </c>
      <c r="H1668" s="1">
        <v>45236</v>
      </c>
      <c r="I1668" s="2">
        <f>_xlfn.DAYS(H1668,G1668)</f>
        <v>265</v>
      </c>
      <c r="J1668" t="s">
        <v>25</v>
      </c>
      <c r="K1668">
        <v>237573</v>
      </c>
      <c r="L1668" t="s">
        <v>26</v>
      </c>
      <c r="M1668" t="s">
        <v>62</v>
      </c>
      <c r="N1668">
        <v>159</v>
      </c>
      <c r="O1668">
        <v>90</v>
      </c>
      <c r="P1668">
        <v>35178377450</v>
      </c>
      <c r="Q1668" t="s">
        <v>34</v>
      </c>
      <c r="R1668" t="s">
        <v>28</v>
      </c>
    </row>
    <row r="1669" spans="1:18" hidden="1" x14ac:dyDescent="0.25">
      <c r="A1669">
        <v>1668</v>
      </c>
      <c r="B1669" t="s">
        <v>42</v>
      </c>
      <c r="C1669" t="s">
        <v>526</v>
      </c>
      <c r="D1669">
        <v>53</v>
      </c>
      <c r="E1669" t="str">
        <f t="shared" si="49"/>
        <v>Senior Adult</v>
      </c>
      <c r="F1669" t="s">
        <v>31</v>
      </c>
      <c r="G1669" s="1">
        <v>45023</v>
      </c>
      <c r="H1669" s="1">
        <v>45055</v>
      </c>
      <c r="I1669" s="2">
        <f>_xlfn.DAYS(H1669,G1669)</f>
        <v>32</v>
      </c>
      <c r="J1669" t="s">
        <v>32</v>
      </c>
      <c r="K1669">
        <v>209342</v>
      </c>
      <c r="L1669" t="s">
        <v>26</v>
      </c>
      <c r="M1669" t="s">
        <v>40</v>
      </c>
      <c r="N1669">
        <v>179</v>
      </c>
      <c r="O1669">
        <v>114</v>
      </c>
      <c r="P1669">
        <v>38293628882</v>
      </c>
      <c r="Q1669" t="s">
        <v>21</v>
      </c>
      <c r="R1669" t="s">
        <v>22</v>
      </c>
    </row>
    <row r="1670" spans="1:18" hidden="1" x14ac:dyDescent="0.25">
      <c r="A1670">
        <v>1669</v>
      </c>
      <c r="B1670" t="s">
        <v>64</v>
      </c>
      <c r="C1670" t="s">
        <v>293</v>
      </c>
      <c r="D1670">
        <v>80</v>
      </c>
      <c r="E1670" t="str">
        <f t="shared" si="49"/>
        <v>Senior Adult</v>
      </c>
      <c r="F1670" t="s">
        <v>31</v>
      </c>
      <c r="G1670" s="1">
        <v>44990</v>
      </c>
      <c r="H1670" s="1">
        <v>45047</v>
      </c>
      <c r="I1670" s="2">
        <f>_xlfn.DAYS(H1670,G1670)</f>
        <v>57</v>
      </c>
      <c r="J1670" t="s">
        <v>36</v>
      </c>
      <c r="K1670">
        <v>55713</v>
      </c>
      <c r="L1670" t="s">
        <v>26</v>
      </c>
      <c r="M1670" t="s">
        <v>45</v>
      </c>
      <c r="N1670">
        <v>165</v>
      </c>
      <c r="O1670">
        <v>98</v>
      </c>
      <c r="P1670">
        <v>38118023501</v>
      </c>
      <c r="Q1670" t="s">
        <v>21</v>
      </c>
      <c r="R1670" t="s">
        <v>22</v>
      </c>
    </row>
    <row r="1671" spans="1:18" hidden="1" x14ac:dyDescent="0.25">
      <c r="A1671">
        <v>1670</v>
      </c>
      <c r="B1671" t="s">
        <v>64</v>
      </c>
      <c r="C1671" t="s">
        <v>343</v>
      </c>
      <c r="D1671">
        <v>79</v>
      </c>
      <c r="E1671" t="str">
        <f t="shared" si="49"/>
        <v>Senior Adult</v>
      </c>
      <c r="F1671" t="s">
        <v>17</v>
      </c>
      <c r="G1671" s="1">
        <v>45029</v>
      </c>
      <c r="H1671" s="1">
        <v>45190</v>
      </c>
      <c r="I1671" s="2">
        <f>_xlfn.DAYS(G1671,H1671)</f>
        <v>-161</v>
      </c>
      <c r="J1671" t="s">
        <v>25</v>
      </c>
      <c r="K1671">
        <v>94762</v>
      </c>
      <c r="L1671" t="s">
        <v>26</v>
      </c>
      <c r="M1671" t="s">
        <v>20</v>
      </c>
      <c r="N1671">
        <v>187</v>
      </c>
      <c r="O1671">
        <v>109</v>
      </c>
      <c r="P1671">
        <v>36857840417</v>
      </c>
      <c r="Q1671" t="s">
        <v>34</v>
      </c>
      <c r="R1671" t="s">
        <v>38</v>
      </c>
    </row>
    <row r="1672" spans="1:18" x14ac:dyDescent="0.25">
      <c r="A1672">
        <v>1671</v>
      </c>
      <c r="B1672" t="s">
        <v>50</v>
      </c>
      <c r="C1672" t="s">
        <v>162</v>
      </c>
      <c r="D1672">
        <v>10</v>
      </c>
      <c r="E1672" t="str">
        <f t="shared" si="49"/>
        <v>Child</v>
      </c>
      <c r="F1672" t="s">
        <v>17</v>
      </c>
      <c r="G1672" s="1">
        <v>44944</v>
      </c>
      <c r="H1672" s="1">
        <v>44970</v>
      </c>
      <c r="I1672" s="6">
        <f>_xlfn.DAYS(G1672,H1672)</f>
        <v>-26</v>
      </c>
      <c r="J1672" t="s">
        <v>32</v>
      </c>
      <c r="K1672">
        <v>485227</v>
      </c>
      <c r="L1672" t="s">
        <v>19</v>
      </c>
      <c r="M1672" t="s">
        <v>62</v>
      </c>
      <c r="N1672">
        <v>140</v>
      </c>
      <c r="O1672">
        <v>99</v>
      </c>
      <c r="P1672">
        <v>34315581960</v>
      </c>
      <c r="Q1672" t="s">
        <v>68</v>
      </c>
      <c r="R1672" t="s">
        <v>41</v>
      </c>
    </row>
    <row r="1673" spans="1:18" hidden="1" x14ac:dyDescent="0.25">
      <c r="A1673">
        <v>1672</v>
      </c>
      <c r="B1673" t="s">
        <v>42</v>
      </c>
      <c r="C1673" t="s">
        <v>312</v>
      </c>
      <c r="D1673">
        <v>6</v>
      </c>
      <c r="E1673" t="str">
        <f t="shared" si="49"/>
        <v>Child</v>
      </c>
      <c r="F1673" t="s">
        <v>31</v>
      </c>
      <c r="G1673" s="1">
        <v>45139</v>
      </c>
      <c r="H1673" s="1">
        <v>45238</v>
      </c>
      <c r="I1673" s="2">
        <f>_xlfn.DAYS(H1673,G1673)</f>
        <v>99</v>
      </c>
      <c r="J1673" t="s">
        <v>36</v>
      </c>
      <c r="K1673">
        <v>20988</v>
      </c>
      <c r="L1673" t="s">
        <v>26</v>
      </c>
      <c r="M1673" t="s">
        <v>37</v>
      </c>
      <c r="N1673">
        <v>195</v>
      </c>
      <c r="O1673">
        <v>60</v>
      </c>
      <c r="P1673">
        <v>32935366372</v>
      </c>
      <c r="Q1673" t="s">
        <v>34</v>
      </c>
      <c r="R1673" t="s">
        <v>38</v>
      </c>
    </row>
    <row r="1674" spans="1:18" hidden="1" x14ac:dyDescent="0.25">
      <c r="A1674">
        <v>1673</v>
      </c>
      <c r="B1674" t="s">
        <v>53</v>
      </c>
      <c r="C1674" t="s">
        <v>623</v>
      </c>
      <c r="D1674">
        <v>4</v>
      </c>
      <c r="E1674" t="str">
        <f t="shared" si="49"/>
        <v>Child</v>
      </c>
      <c r="F1674" t="s">
        <v>17</v>
      </c>
      <c r="G1674" s="1">
        <v>44961</v>
      </c>
      <c r="H1674" s="1">
        <v>45095</v>
      </c>
      <c r="I1674" s="2">
        <f>_xlfn.DAYS(G1674,H1674)</f>
        <v>-134</v>
      </c>
      <c r="J1674" t="s">
        <v>32</v>
      </c>
      <c r="K1674">
        <v>99131</v>
      </c>
      <c r="L1674" t="s">
        <v>19</v>
      </c>
      <c r="M1674" t="s">
        <v>45</v>
      </c>
      <c r="N1674">
        <v>200</v>
      </c>
      <c r="O1674">
        <v>120</v>
      </c>
      <c r="P1674">
        <v>33115180452</v>
      </c>
      <c r="Q1674" t="s">
        <v>21</v>
      </c>
      <c r="R1674" t="s">
        <v>22</v>
      </c>
    </row>
    <row r="1675" spans="1:18" hidden="1" x14ac:dyDescent="0.25">
      <c r="A1675">
        <v>1674</v>
      </c>
      <c r="B1675" t="s">
        <v>60</v>
      </c>
      <c r="C1675" t="s">
        <v>397</v>
      </c>
      <c r="D1675">
        <v>36</v>
      </c>
      <c r="E1675" t="str">
        <f t="shared" si="49"/>
        <v>Middle-Aged Adults</v>
      </c>
      <c r="F1675" t="s">
        <v>17</v>
      </c>
      <c r="G1675" s="1">
        <v>44977</v>
      </c>
      <c r="H1675" s="1">
        <v>45111</v>
      </c>
      <c r="I1675" s="2">
        <f>_xlfn.DAYS(H1675,G1675)</f>
        <v>134</v>
      </c>
      <c r="J1675" t="s">
        <v>32</v>
      </c>
      <c r="K1675">
        <v>103590</v>
      </c>
      <c r="L1675" t="s">
        <v>26</v>
      </c>
      <c r="M1675" t="s">
        <v>33</v>
      </c>
      <c r="N1675">
        <v>171</v>
      </c>
      <c r="O1675">
        <v>111</v>
      </c>
      <c r="P1675">
        <v>34138548094</v>
      </c>
      <c r="Q1675" t="s">
        <v>34</v>
      </c>
      <c r="R1675" t="s">
        <v>38</v>
      </c>
    </row>
    <row r="1676" spans="1:18" hidden="1" x14ac:dyDescent="0.25">
      <c r="A1676">
        <v>1675</v>
      </c>
      <c r="B1676" t="s">
        <v>50</v>
      </c>
      <c r="C1676" t="s">
        <v>290</v>
      </c>
      <c r="D1676">
        <v>10</v>
      </c>
      <c r="E1676" t="str">
        <f t="shared" si="49"/>
        <v>Child</v>
      </c>
      <c r="F1676" t="s">
        <v>31</v>
      </c>
      <c r="G1676" s="1">
        <v>45053</v>
      </c>
      <c r="H1676" s="1">
        <v>45279</v>
      </c>
      <c r="I1676" s="2">
        <f>_xlfn.DAYS(G1676,H1676)</f>
        <v>-226</v>
      </c>
      <c r="J1676" t="s">
        <v>18</v>
      </c>
      <c r="K1676">
        <v>409201</v>
      </c>
      <c r="L1676" t="s">
        <v>19</v>
      </c>
      <c r="M1676" t="s">
        <v>62</v>
      </c>
      <c r="N1676">
        <v>195</v>
      </c>
      <c r="O1676">
        <v>106</v>
      </c>
      <c r="P1676">
        <v>35741410409</v>
      </c>
      <c r="Q1676" t="s">
        <v>34</v>
      </c>
      <c r="R1676" t="s">
        <v>38</v>
      </c>
    </row>
    <row r="1677" spans="1:18" hidden="1" x14ac:dyDescent="0.25">
      <c r="A1677">
        <v>1676</v>
      </c>
      <c r="B1677" t="s">
        <v>60</v>
      </c>
      <c r="C1677" t="s">
        <v>99</v>
      </c>
      <c r="D1677">
        <v>93</v>
      </c>
      <c r="E1677" t="str">
        <f t="shared" si="49"/>
        <v>Senior Adult</v>
      </c>
      <c r="F1677" t="s">
        <v>17</v>
      </c>
      <c r="G1677" s="1">
        <v>44998</v>
      </c>
      <c r="H1677" s="1">
        <v>45062</v>
      </c>
      <c r="I1677" s="2">
        <f>_xlfn.DAYS(H1677,G1677)</f>
        <v>64</v>
      </c>
      <c r="J1677" t="s">
        <v>18</v>
      </c>
      <c r="K1677">
        <v>229643</v>
      </c>
      <c r="L1677" t="s">
        <v>19</v>
      </c>
      <c r="M1677" t="s">
        <v>40</v>
      </c>
      <c r="N1677">
        <v>199</v>
      </c>
      <c r="O1677">
        <v>55</v>
      </c>
      <c r="P1677">
        <v>38937207060</v>
      </c>
      <c r="Q1677" t="s">
        <v>21</v>
      </c>
      <c r="R1677" t="s">
        <v>22</v>
      </c>
    </row>
    <row r="1678" spans="1:18" x14ac:dyDescent="0.25">
      <c r="A1678">
        <v>1677</v>
      </c>
      <c r="B1678" t="s">
        <v>64</v>
      </c>
      <c r="C1678" t="s">
        <v>464</v>
      </c>
      <c r="D1678">
        <v>89</v>
      </c>
      <c r="E1678" t="str">
        <f t="shared" si="49"/>
        <v>Senior Adult</v>
      </c>
      <c r="F1678" t="s">
        <v>17</v>
      </c>
      <c r="G1678" s="1">
        <v>44983</v>
      </c>
      <c r="H1678" s="1">
        <v>45165</v>
      </c>
      <c r="I1678" s="6">
        <f>_xlfn.DAYS(H1678,G1678)</f>
        <v>182</v>
      </c>
      <c r="J1678" t="s">
        <v>25</v>
      </c>
      <c r="K1678">
        <v>175269</v>
      </c>
      <c r="L1678" t="s">
        <v>26</v>
      </c>
      <c r="M1678" t="s">
        <v>59</v>
      </c>
      <c r="N1678">
        <v>193</v>
      </c>
      <c r="O1678">
        <v>40</v>
      </c>
      <c r="P1678">
        <v>37951512910</v>
      </c>
      <c r="Q1678" t="s">
        <v>68</v>
      </c>
      <c r="R1678" t="s">
        <v>41</v>
      </c>
    </row>
    <row r="1679" spans="1:18" hidden="1" x14ac:dyDescent="0.25">
      <c r="A1679">
        <v>1678</v>
      </c>
      <c r="B1679" t="s">
        <v>50</v>
      </c>
      <c r="C1679" t="s">
        <v>382</v>
      </c>
      <c r="D1679">
        <v>7</v>
      </c>
      <c r="E1679" t="str">
        <f t="shared" si="49"/>
        <v>Child</v>
      </c>
      <c r="F1679" t="s">
        <v>17</v>
      </c>
      <c r="G1679" s="1">
        <v>45056</v>
      </c>
      <c r="H1679" s="1">
        <v>45235</v>
      </c>
      <c r="I1679" s="2">
        <f>_xlfn.DAYS(G1679,H1679)</f>
        <v>-179</v>
      </c>
      <c r="J1679" t="s">
        <v>44</v>
      </c>
      <c r="K1679">
        <v>57830</v>
      </c>
      <c r="L1679" t="s">
        <v>19</v>
      </c>
      <c r="M1679" t="s">
        <v>59</v>
      </c>
      <c r="N1679">
        <v>190</v>
      </c>
      <c r="O1679">
        <v>73</v>
      </c>
      <c r="P1679">
        <v>34031287866</v>
      </c>
      <c r="Q1679" t="s">
        <v>34</v>
      </c>
      <c r="R1679" t="s">
        <v>38</v>
      </c>
    </row>
    <row r="1680" spans="1:18" hidden="1" x14ac:dyDescent="0.25">
      <c r="A1680">
        <v>1679</v>
      </c>
      <c r="B1680" t="s">
        <v>86</v>
      </c>
      <c r="C1680" t="s">
        <v>246</v>
      </c>
      <c r="D1680">
        <v>3</v>
      </c>
      <c r="E1680" t="str">
        <f t="shared" si="49"/>
        <v>Child</v>
      </c>
      <c r="F1680" t="s">
        <v>17</v>
      </c>
      <c r="G1680" s="1">
        <v>45113</v>
      </c>
      <c r="H1680" s="1">
        <v>45176</v>
      </c>
      <c r="I1680" s="2">
        <f>_xlfn.DAYS(G1680,H1680)</f>
        <v>-63</v>
      </c>
      <c r="J1680" t="s">
        <v>36</v>
      </c>
      <c r="K1680">
        <v>21686</v>
      </c>
      <c r="L1680" t="s">
        <v>19</v>
      </c>
      <c r="M1680" t="s">
        <v>62</v>
      </c>
      <c r="N1680">
        <v>186</v>
      </c>
      <c r="O1680">
        <v>72</v>
      </c>
      <c r="P1680">
        <v>34301481017</v>
      </c>
      <c r="Q1680" t="s">
        <v>34</v>
      </c>
      <c r="R1680" t="s">
        <v>38</v>
      </c>
    </row>
    <row r="1681" spans="1:18" hidden="1" x14ac:dyDescent="0.25">
      <c r="A1681">
        <v>1680</v>
      </c>
      <c r="B1681" t="s">
        <v>78</v>
      </c>
      <c r="C1681" t="s">
        <v>340</v>
      </c>
      <c r="D1681">
        <v>27</v>
      </c>
      <c r="E1681" t="str">
        <f t="shared" si="49"/>
        <v>Young Adult</v>
      </c>
      <c r="F1681" t="s">
        <v>31</v>
      </c>
      <c r="G1681" s="1">
        <v>45013</v>
      </c>
      <c r="H1681" s="1">
        <v>45152</v>
      </c>
      <c r="I1681" s="2">
        <f>_xlfn.DAYS(H1681,G1681)</f>
        <v>139</v>
      </c>
      <c r="J1681" t="s">
        <v>36</v>
      </c>
      <c r="K1681">
        <v>215407</v>
      </c>
      <c r="L1681" t="s">
        <v>26</v>
      </c>
      <c r="M1681" t="s">
        <v>33</v>
      </c>
      <c r="N1681">
        <v>141</v>
      </c>
      <c r="O1681">
        <v>94</v>
      </c>
      <c r="P1681">
        <v>35172010331</v>
      </c>
      <c r="Q1681" t="s">
        <v>21</v>
      </c>
      <c r="R1681" t="s">
        <v>22</v>
      </c>
    </row>
    <row r="1682" spans="1:18" hidden="1" x14ac:dyDescent="0.25">
      <c r="A1682">
        <v>1681</v>
      </c>
      <c r="B1682" t="s">
        <v>55</v>
      </c>
      <c r="C1682" t="s">
        <v>333</v>
      </c>
      <c r="D1682">
        <v>47</v>
      </c>
      <c r="E1682" t="str">
        <f t="shared" si="49"/>
        <v>Senior Adult</v>
      </c>
      <c r="F1682" t="s">
        <v>31</v>
      </c>
      <c r="G1682" s="1">
        <v>44947</v>
      </c>
      <c r="H1682" s="1">
        <v>45182</v>
      </c>
      <c r="I1682" s="2">
        <f>_xlfn.DAYS(H1682,G1682)</f>
        <v>235</v>
      </c>
      <c r="J1682" t="s">
        <v>32</v>
      </c>
      <c r="K1682">
        <v>176285</v>
      </c>
      <c r="L1682" t="s">
        <v>19</v>
      </c>
      <c r="M1682" t="s">
        <v>59</v>
      </c>
      <c r="N1682">
        <v>194</v>
      </c>
      <c r="O1682">
        <v>50</v>
      </c>
      <c r="P1682">
        <v>35861018107</v>
      </c>
      <c r="Q1682" t="s">
        <v>34</v>
      </c>
      <c r="R1682" t="s">
        <v>38</v>
      </c>
    </row>
    <row r="1683" spans="1:18" hidden="1" x14ac:dyDescent="0.25">
      <c r="A1683">
        <v>1682</v>
      </c>
      <c r="B1683" t="s">
        <v>86</v>
      </c>
      <c r="C1683" t="s">
        <v>90</v>
      </c>
      <c r="D1683">
        <v>16</v>
      </c>
      <c r="E1683" t="str">
        <f t="shared" si="49"/>
        <v>Teenager</v>
      </c>
      <c r="F1683" t="s">
        <v>17</v>
      </c>
      <c r="G1683" s="1">
        <v>44934</v>
      </c>
      <c r="H1683" s="1">
        <v>45165</v>
      </c>
      <c r="I1683" s="2">
        <f>_xlfn.DAYS(G1683,H1683)</f>
        <v>-231</v>
      </c>
      <c r="J1683" t="s">
        <v>36</v>
      </c>
      <c r="K1683">
        <v>220003</v>
      </c>
      <c r="L1683" t="s">
        <v>19</v>
      </c>
      <c r="M1683" t="s">
        <v>82</v>
      </c>
      <c r="N1683">
        <v>150</v>
      </c>
      <c r="O1683">
        <v>68</v>
      </c>
      <c r="P1683">
        <v>38234840414</v>
      </c>
      <c r="Q1683" t="s">
        <v>21</v>
      </c>
      <c r="R1683" t="s">
        <v>22</v>
      </c>
    </row>
    <row r="1684" spans="1:18" hidden="1" x14ac:dyDescent="0.25">
      <c r="A1684">
        <v>1683</v>
      </c>
      <c r="B1684" t="s">
        <v>86</v>
      </c>
      <c r="C1684" t="s">
        <v>459</v>
      </c>
      <c r="D1684">
        <v>87</v>
      </c>
      <c r="E1684" t="str">
        <f t="shared" si="49"/>
        <v>Senior Adult</v>
      </c>
      <c r="F1684" t="s">
        <v>31</v>
      </c>
      <c r="G1684" s="1">
        <v>45139</v>
      </c>
      <c r="H1684" s="1">
        <v>45218</v>
      </c>
      <c r="I1684" s="2">
        <f>_xlfn.DAYS(H1684,G1684)</f>
        <v>79</v>
      </c>
      <c r="J1684" t="s">
        <v>32</v>
      </c>
      <c r="K1684">
        <v>62818</v>
      </c>
      <c r="L1684" t="s">
        <v>26</v>
      </c>
      <c r="M1684" t="s">
        <v>40</v>
      </c>
      <c r="N1684">
        <v>156</v>
      </c>
      <c r="O1684">
        <v>103</v>
      </c>
      <c r="P1684">
        <v>39334769834</v>
      </c>
      <c r="Q1684" t="s">
        <v>52</v>
      </c>
      <c r="R1684" t="s">
        <v>28</v>
      </c>
    </row>
    <row r="1685" spans="1:18" x14ac:dyDescent="0.25">
      <c r="A1685">
        <v>1684</v>
      </c>
      <c r="B1685" t="s">
        <v>64</v>
      </c>
      <c r="C1685" t="s">
        <v>273</v>
      </c>
      <c r="D1685">
        <v>97</v>
      </c>
      <c r="E1685" t="str">
        <f t="shared" si="49"/>
        <v>Senior Adult</v>
      </c>
      <c r="F1685" t="s">
        <v>31</v>
      </c>
      <c r="G1685" s="1">
        <v>45164</v>
      </c>
      <c r="H1685" s="1">
        <v>45264</v>
      </c>
      <c r="I1685" s="6">
        <f>_xlfn.DAYS(G1685,H1685)</f>
        <v>-100</v>
      </c>
      <c r="J1685" t="s">
        <v>36</v>
      </c>
      <c r="K1685">
        <v>421762</v>
      </c>
      <c r="L1685" t="s">
        <v>19</v>
      </c>
      <c r="M1685" t="s">
        <v>45</v>
      </c>
      <c r="N1685">
        <v>177</v>
      </c>
      <c r="O1685">
        <v>115</v>
      </c>
      <c r="P1685">
        <v>35142083702</v>
      </c>
      <c r="Q1685" t="s">
        <v>68</v>
      </c>
      <c r="R1685" t="s">
        <v>41</v>
      </c>
    </row>
    <row r="1686" spans="1:18" x14ac:dyDescent="0.25">
      <c r="A1686">
        <v>1685</v>
      </c>
      <c r="B1686" t="s">
        <v>71</v>
      </c>
      <c r="C1686" t="s">
        <v>494</v>
      </c>
      <c r="D1686">
        <v>15</v>
      </c>
      <c r="E1686" t="str">
        <f t="shared" si="49"/>
        <v>Teenager</v>
      </c>
      <c r="F1686" t="s">
        <v>31</v>
      </c>
      <c r="G1686" s="1">
        <v>45132</v>
      </c>
      <c r="H1686" s="1">
        <v>45188</v>
      </c>
      <c r="I1686" s="6">
        <f>_xlfn.DAYS(H1686,G1686)</f>
        <v>56</v>
      </c>
      <c r="J1686" t="s">
        <v>36</v>
      </c>
      <c r="K1686">
        <v>465211</v>
      </c>
      <c r="L1686" t="s">
        <v>26</v>
      </c>
      <c r="M1686" t="s">
        <v>45</v>
      </c>
      <c r="N1686">
        <v>186</v>
      </c>
      <c r="O1686">
        <v>120</v>
      </c>
      <c r="P1686">
        <v>31084103209</v>
      </c>
      <c r="Q1686" t="s">
        <v>68</v>
      </c>
      <c r="R1686" t="s">
        <v>41</v>
      </c>
    </row>
    <row r="1687" spans="1:18" hidden="1" x14ac:dyDescent="0.25">
      <c r="A1687">
        <v>1686</v>
      </c>
      <c r="B1687" t="s">
        <v>88</v>
      </c>
      <c r="C1687" t="s">
        <v>133</v>
      </c>
      <c r="D1687">
        <v>22</v>
      </c>
      <c r="E1687" t="str">
        <f t="shared" si="49"/>
        <v>Young Adult</v>
      </c>
      <c r="F1687" t="s">
        <v>17</v>
      </c>
      <c r="G1687" s="1">
        <v>45134</v>
      </c>
      <c r="H1687" s="1">
        <v>45209</v>
      </c>
      <c r="I1687" s="2">
        <f>_xlfn.DAYS(G1687,H1687)</f>
        <v>-75</v>
      </c>
      <c r="J1687" t="s">
        <v>36</v>
      </c>
      <c r="K1687">
        <v>307759</v>
      </c>
      <c r="L1687" t="s">
        <v>26</v>
      </c>
      <c r="M1687" t="s">
        <v>45</v>
      </c>
      <c r="N1687">
        <v>175</v>
      </c>
      <c r="O1687">
        <v>48</v>
      </c>
      <c r="P1687">
        <v>32041887149</v>
      </c>
      <c r="Q1687" t="s">
        <v>34</v>
      </c>
      <c r="R1687" t="s">
        <v>38</v>
      </c>
    </row>
    <row r="1688" spans="1:18" x14ac:dyDescent="0.25">
      <c r="A1688">
        <v>1687</v>
      </c>
      <c r="B1688" t="s">
        <v>53</v>
      </c>
      <c r="C1688" t="s">
        <v>411</v>
      </c>
      <c r="D1688">
        <v>93</v>
      </c>
      <c r="E1688" t="str">
        <f t="shared" si="49"/>
        <v>Senior Adult</v>
      </c>
      <c r="F1688" t="s">
        <v>31</v>
      </c>
      <c r="G1688" s="1">
        <v>44948</v>
      </c>
      <c r="H1688" s="1">
        <v>45179</v>
      </c>
      <c r="I1688" s="6">
        <f>_xlfn.DAYS(H1688,G1688)</f>
        <v>231</v>
      </c>
      <c r="J1688" t="s">
        <v>44</v>
      </c>
      <c r="K1688">
        <v>432417</v>
      </c>
      <c r="L1688" t="s">
        <v>26</v>
      </c>
      <c r="M1688" t="s">
        <v>59</v>
      </c>
      <c r="N1688">
        <v>166</v>
      </c>
      <c r="O1688">
        <v>45</v>
      </c>
      <c r="P1688">
        <v>37070404434</v>
      </c>
      <c r="Q1688" t="s">
        <v>68</v>
      </c>
      <c r="R1688" t="s">
        <v>41</v>
      </c>
    </row>
    <row r="1689" spans="1:18" hidden="1" x14ac:dyDescent="0.25">
      <c r="A1689">
        <v>1688</v>
      </c>
      <c r="B1689" t="s">
        <v>23</v>
      </c>
      <c r="C1689" t="s">
        <v>387</v>
      </c>
      <c r="D1689">
        <v>28</v>
      </c>
      <c r="E1689" t="str">
        <f t="shared" si="49"/>
        <v>Young Adult</v>
      </c>
      <c r="F1689" t="s">
        <v>31</v>
      </c>
      <c r="G1689" s="1">
        <v>45034</v>
      </c>
      <c r="H1689" s="1">
        <v>45261</v>
      </c>
      <c r="I1689" s="2">
        <f>_xlfn.DAYS(H1689,G1689)</f>
        <v>227</v>
      </c>
      <c r="J1689" t="s">
        <v>44</v>
      </c>
      <c r="K1689">
        <v>387265</v>
      </c>
      <c r="L1689" t="s">
        <v>26</v>
      </c>
      <c r="M1689" t="s">
        <v>62</v>
      </c>
      <c r="N1689">
        <v>175</v>
      </c>
      <c r="O1689">
        <v>75</v>
      </c>
      <c r="P1689">
        <v>38696155261</v>
      </c>
      <c r="Q1689" t="s">
        <v>68</v>
      </c>
      <c r="R1689" t="s">
        <v>28</v>
      </c>
    </row>
    <row r="1690" spans="1:18" hidden="1" x14ac:dyDescent="0.25">
      <c r="A1690">
        <v>1689</v>
      </c>
      <c r="B1690" t="s">
        <v>88</v>
      </c>
      <c r="C1690" t="s">
        <v>368</v>
      </c>
      <c r="D1690">
        <v>99</v>
      </c>
      <c r="E1690" t="str">
        <f t="shared" si="49"/>
        <v>Senior Adult</v>
      </c>
      <c r="F1690" t="s">
        <v>31</v>
      </c>
      <c r="G1690" s="1">
        <v>45115</v>
      </c>
      <c r="H1690" s="1">
        <v>45134</v>
      </c>
      <c r="I1690" s="2">
        <f>_xlfn.DAYS(H1690,G1690)</f>
        <v>19</v>
      </c>
      <c r="J1690" t="s">
        <v>32</v>
      </c>
      <c r="K1690">
        <v>352176</v>
      </c>
      <c r="L1690" t="s">
        <v>19</v>
      </c>
      <c r="M1690" t="s">
        <v>33</v>
      </c>
      <c r="N1690">
        <v>170</v>
      </c>
      <c r="O1690">
        <v>92</v>
      </c>
      <c r="P1690">
        <v>37634339554</v>
      </c>
      <c r="Q1690" t="s">
        <v>21</v>
      </c>
      <c r="R1690" t="s">
        <v>22</v>
      </c>
    </row>
    <row r="1691" spans="1:18" hidden="1" x14ac:dyDescent="0.25">
      <c r="A1691">
        <v>1690</v>
      </c>
      <c r="B1691" t="s">
        <v>23</v>
      </c>
      <c r="C1691" t="s">
        <v>643</v>
      </c>
      <c r="D1691">
        <v>31</v>
      </c>
      <c r="E1691" t="str">
        <f t="shared" si="49"/>
        <v>Middle-Aged Adults</v>
      </c>
      <c r="F1691" t="s">
        <v>31</v>
      </c>
      <c r="G1691" s="1">
        <v>44931</v>
      </c>
      <c r="H1691" s="1">
        <v>45288</v>
      </c>
      <c r="I1691" s="2">
        <f>_xlfn.DAYS(G1691,H1691)</f>
        <v>-357</v>
      </c>
      <c r="J1691" t="s">
        <v>47</v>
      </c>
      <c r="K1691">
        <v>400496</v>
      </c>
      <c r="L1691" t="s">
        <v>19</v>
      </c>
      <c r="M1691" t="s">
        <v>59</v>
      </c>
      <c r="N1691">
        <v>163</v>
      </c>
      <c r="O1691">
        <v>111</v>
      </c>
      <c r="P1691">
        <v>31123556181</v>
      </c>
      <c r="Q1691" t="s">
        <v>21</v>
      </c>
      <c r="R1691" t="s">
        <v>22</v>
      </c>
    </row>
    <row r="1692" spans="1:18" hidden="1" x14ac:dyDescent="0.25">
      <c r="A1692">
        <v>1691</v>
      </c>
      <c r="B1692" t="s">
        <v>50</v>
      </c>
      <c r="C1692" t="s">
        <v>638</v>
      </c>
      <c r="D1692">
        <v>11</v>
      </c>
      <c r="E1692" t="str">
        <f t="shared" si="49"/>
        <v>Child</v>
      </c>
      <c r="F1692" t="s">
        <v>17</v>
      </c>
      <c r="G1692" s="1">
        <v>45213</v>
      </c>
      <c r="H1692" s="1">
        <v>45234</v>
      </c>
      <c r="I1692" s="2">
        <f>_xlfn.DAYS(G1692,H1692)</f>
        <v>-21</v>
      </c>
      <c r="J1692" t="s">
        <v>32</v>
      </c>
      <c r="K1692">
        <v>256358</v>
      </c>
      <c r="L1692" t="s">
        <v>26</v>
      </c>
      <c r="M1692" t="s">
        <v>59</v>
      </c>
      <c r="N1692">
        <v>197</v>
      </c>
      <c r="O1692">
        <v>57</v>
      </c>
      <c r="P1692">
        <v>32495817902</v>
      </c>
      <c r="Q1692" t="s">
        <v>34</v>
      </c>
      <c r="R1692" t="s">
        <v>38</v>
      </c>
    </row>
    <row r="1693" spans="1:18" hidden="1" x14ac:dyDescent="0.25">
      <c r="A1693">
        <v>1692</v>
      </c>
      <c r="B1693" t="s">
        <v>42</v>
      </c>
      <c r="C1693" t="s">
        <v>351</v>
      </c>
      <c r="D1693">
        <v>50</v>
      </c>
      <c r="E1693" t="str">
        <f t="shared" si="49"/>
        <v>Senior Adult</v>
      </c>
      <c r="F1693" t="s">
        <v>31</v>
      </c>
      <c r="G1693" s="1">
        <v>45093</v>
      </c>
      <c r="H1693" s="1">
        <v>45234</v>
      </c>
      <c r="I1693" s="2">
        <f>_xlfn.DAYS(G1693,H1693)</f>
        <v>-141</v>
      </c>
      <c r="J1693" t="s">
        <v>36</v>
      </c>
      <c r="K1693">
        <v>237632</v>
      </c>
      <c r="L1693" t="s">
        <v>26</v>
      </c>
      <c r="M1693" t="s">
        <v>62</v>
      </c>
      <c r="N1693">
        <v>186</v>
      </c>
      <c r="O1693">
        <v>45</v>
      </c>
      <c r="P1693">
        <v>39207621347</v>
      </c>
      <c r="Q1693" t="s">
        <v>27</v>
      </c>
      <c r="R1693" t="s">
        <v>28</v>
      </c>
    </row>
    <row r="1694" spans="1:18" hidden="1" x14ac:dyDescent="0.25">
      <c r="A1694">
        <v>1693</v>
      </c>
      <c r="B1694" t="s">
        <v>71</v>
      </c>
      <c r="C1694" t="s">
        <v>184</v>
      </c>
      <c r="D1694">
        <v>14</v>
      </c>
      <c r="E1694" t="str">
        <f t="shared" si="49"/>
        <v>Teenager</v>
      </c>
      <c r="F1694" t="s">
        <v>17</v>
      </c>
      <c r="G1694" s="1">
        <v>45175</v>
      </c>
      <c r="H1694" s="1">
        <v>45245</v>
      </c>
      <c r="I1694" s="2">
        <f>_xlfn.DAYS(H1694,G1694)</f>
        <v>70</v>
      </c>
      <c r="J1694" t="s">
        <v>18</v>
      </c>
      <c r="K1694">
        <v>290392</v>
      </c>
      <c r="L1694" t="s">
        <v>19</v>
      </c>
      <c r="M1694" t="s">
        <v>62</v>
      </c>
      <c r="N1694">
        <v>152</v>
      </c>
      <c r="O1694">
        <v>83</v>
      </c>
      <c r="P1694">
        <v>39379491599</v>
      </c>
      <c r="Q1694" t="s">
        <v>34</v>
      </c>
      <c r="R1694" t="s">
        <v>38</v>
      </c>
    </row>
    <row r="1695" spans="1:18" x14ac:dyDescent="0.25">
      <c r="A1695">
        <v>1694</v>
      </c>
      <c r="B1695" t="s">
        <v>66</v>
      </c>
      <c r="C1695" t="s">
        <v>114</v>
      </c>
      <c r="D1695">
        <v>45</v>
      </c>
      <c r="E1695" t="str">
        <f t="shared" si="49"/>
        <v>Middle-Aged Adults</v>
      </c>
      <c r="F1695" t="s">
        <v>17</v>
      </c>
      <c r="G1695" s="1">
        <v>44965</v>
      </c>
      <c r="H1695" s="1">
        <v>45005</v>
      </c>
      <c r="I1695" s="6">
        <f>_xlfn.DAYS(G1695,H1695)</f>
        <v>-40</v>
      </c>
      <c r="J1695" t="s">
        <v>36</v>
      </c>
      <c r="K1695">
        <v>24052</v>
      </c>
      <c r="L1695" t="s">
        <v>19</v>
      </c>
      <c r="M1695" t="s">
        <v>45</v>
      </c>
      <c r="N1695">
        <v>172</v>
      </c>
      <c r="O1695">
        <v>64</v>
      </c>
      <c r="P1695">
        <v>31690860234</v>
      </c>
      <c r="Q1695" t="s">
        <v>68</v>
      </c>
      <c r="R1695" t="s">
        <v>41</v>
      </c>
    </row>
    <row r="1696" spans="1:18" hidden="1" x14ac:dyDescent="0.25">
      <c r="A1696">
        <v>1695</v>
      </c>
      <c r="B1696" t="s">
        <v>71</v>
      </c>
      <c r="C1696" t="s">
        <v>114</v>
      </c>
      <c r="D1696">
        <v>29</v>
      </c>
      <c r="E1696" t="str">
        <f t="shared" si="49"/>
        <v>Young Adult</v>
      </c>
      <c r="F1696" t="s">
        <v>31</v>
      </c>
      <c r="G1696" s="1">
        <v>45119</v>
      </c>
      <c r="H1696" s="1">
        <v>45142</v>
      </c>
      <c r="I1696" s="2">
        <f>_xlfn.DAYS(G1696,H1696)</f>
        <v>-23</v>
      </c>
      <c r="J1696" t="s">
        <v>47</v>
      </c>
      <c r="K1696">
        <v>490032</v>
      </c>
      <c r="L1696" t="s">
        <v>19</v>
      </c>
      <c r="M1696" t="s">
        <v>37</v>
      </c>
      <c r="N1696">
        <v>180</v>
      </c>
      <c r="O1696">
        <v>52</v>
      </c>
      <c r="P1696">
        <v>32699980001</v>
      </c>
      <c r="Q1696" t="s">
        <v>34</v>
      </c>
      <c r="R1696" t="s">
        <v>38</v>
      </c>
    </row>
    <row r="1697" spans="1:18" x14ac:dyDescent="0.25">
      <c r="A1697">
        <v>1696</v>
      </c>
      <c r="B1697" t="s">
        <v>69</v>
      </c>
      <c r="C1697" t="s">
        <v>138</v>
      </c>
      <c r="D1697">
        <v>77</v>
      </c>
      <c r="E1697" t="str">
        <f t="shared" si="49"/>
        <v>Senior Adult</v>
      </c>
      <c r="F1697" t="s">
        <v>31</v>
      </c>
      <c r="G1697" s="1">
        <v>45047</v>
      </c>
      <c r="H1697" s="1">
        <v>45121</v>
      </c>
      <c r="I1697" s="6">
        <f>_xlfn.DAYS(H1697,G1697)</f>
        <v>74</v>
      </c>
      <c r="J1697" t="s">
        <v>47</v>
      </c>
      <c r="K1697">
        <v>117492</v>
      </c>
      <c r="L1697" t="s">
        <v>19</v>
      </c>
      <c r="M1697" t="s">
        <v>37</v>
      </c>
      <c r="N1697">
        <v>163</v>
      </c>
      <c r="O1697">
        <v>63</v>
      </c>
      <c r="P1697">
        <v>31980927786</v>
      </c>
      <c r="Q1697" t="s">
        <v>68</v>
      </c>
      <c r="R1697" t="s">
        <v>41</v>
      </c>
    </row>
    <row r="1698" spans="1:18" x14ac:dyDescent="0.25">
      <c r="A1698">
        <v>1697</v>
      </c>
      <c r="B1698" t="s">
        <v>53</v>
      </c>
      <c r="C1698" t="s">
        <v>436</v>
      </c>
      <c r="D1698">
        <v>13</v>
      </c>
      <c r="E1698" t="str">
        <f t="shared" si="49"/>
        <v>Teenager</v>
      </c>
      <c r="F1698" t="s">
        <v>17</v>
      </c>
      <c r="G1698" s="1">
        <v>45092</v>
      </c>
      <c r="H1698" s="1">
        <v>45258</v>
      </c>
      <c r="I1698" s="6">
        <f>_xlfn.DAYS(H1698,G1698)</f>
        <v>166</v>
      </c>
      <c r="J1698" t="s">
        <v>44</v>
      </c>
      <c r="K1698">
        <v>412952</v>
      </c>
      <c r="L1698" t="s">
        <v>19</v>
      </c>
      <c r="M1698" t="s">
        <v>59</v>
      </c>
      <c r="N1698">
        <v>162</v>
      </c>
      <c r="O1698">
        <v>46</v>
      </c>
      <c r="P1698">
        <v>34980724167</v>
      </c>
      <c r="Q1698" t="s">
        <v>68</v>
      </c>
      <c r="R1698" t="s">
        <v>41</v>
      </c>
    </row>
    <row r="1699" spans="1:18" hidden="1" x14ac:dyDescent="0.25">
      <c r="A1699">
        <v>1698</v>
      </c>
      <c r="B1699" t="s">
        <v>29</v>
      </c>
      <c r="C1699" t="s">
        <v>356</v>
      </c>
      <c r="D1699">
        <v>85</v>
      </c>
      <c r="E1699" t="str">
        <f t="shared" si="49"/>
        <v>Senior Adult</v>
      </c>
      <c r="F1699" t="s">
        <v>31</v>
      </c>
      <c r="G1699" s="1">
        <v>45130</v>
      </c>
      <c r="H1699" s="1">
        <v>45214</v>
      </c>
      <c r="I1699" s="2">
        <f>_xlfn.DAYS(G1699,H1699)</f>
        <v>-84</v>
      </c>
      <c r="J1699" t="s">
        <v>44</v>
      </c>
      <c r="K1699">
        <v>229517</v>
      </c>
      <c r="L1699" t="s">
        <v>19</v>
      </c>
      <c r="M1699" t="s">
        <v>62</v>
      </c>
      <c r="N1699">
        <v>177</v>
      </c>
      <c r="O1699">
        <v>103</v>
      </c>
      <c r="P1699">
        <v>36338404543</v>
      </c>
      <c r="Q1699" t="s">
        <v>21</v>
      </c>
      <c r="R1699" t="s">
        <v>22</v>
      </c>
    </row>
    <row r="1700" spans="1:18" x14ac:dyDescent="0.25">
      <c r="A1700">
        <v>1699</v>
      </c>
      <c r="B1700" t="s">
        <v>69</v>
      </c>
      <c r="C1700" t="s">
        <v>184</v>
      </c>
      <c r="D1700">
        <v>90</v>
      </c>
      <c r="E1700" t="str">
        <f t="shared" si="49"/>
        <v>Senior Adult</v>
      </c>
      <c r="F1700" t="s">
        <v>17</v>
      </c>
      <c r="G1700" s="1">
        <v>45085</v>
      </c>
      <c r="H1700" s="1">
        <v>45110</v>
      </c>
      <c r="I1700" s="6">
        <f>_xlfn.DAYS(H1700,G1700)</f>
        <v>25</v>
      </c>
      <c r="J1700" t="s">
        <v>47</v>
      </c>
      <c r="K1700">
        <v>161315</v>
      </c>
      <c r="L1700" t="s">
        <v>19</v>
      </c>
      <c r="M1700" t="s">
        <v>82</v>
      </c>
      <c r="N1700">
        <v>180</v>
      </c>
      <c r="O1700">
        <v>86</v>
      </c>
      <c r="P1700">
        <v>36368251790</v>
      </c>
      <c r="Q1700" t="s">
        <v>68</v>
      </c>
      <c r="R1700" t="s">
        <v>41</v>
      </c>
    </row>
    <row r="1701" spans="1:18" x14ac:dyDescent="0.25">
      <c r="A1701">
        <v>1700</v>
      </c>
      <c r="B1701" t="s">
        <v>66</v>
      </c>
      <c r="C1701" t="s">
        <v>639</v>
      </c>
      <c r="D1701">
        <v>4</v>
      </c>
      <c r="E1701" t="str">
        <f t="shared" si="49"/>
        <v>Child</v>
      </c>
      <c r="F1701" t="s">
        <v>17</v>
      </c>
      <c r="G1701" s="1">
        <v>44990</v>
      </c>
      <c r="H1701" s="1">
        <v>45096</v>
      </c>
      <c r="I1701" s="6">
        <f>_xlfn.DAYS(G1701,H1701)</f>
        <v>-106</v>
      </c>
      <c r="J1701" t="s">
        <v>32</v>
      </c>
      <c r="K1701">
        <v>26663</v>
      </c>
      <c r="L1701" t="s">
        <v>19</v>
      </c>
      <c r="M1701" t="s">
        <v>82</v>
      </c>
      <c r="N1701">
        <v>174</v>
      </c>
      <c r="O1701">
        <v>52</v>
      </c>
      <c r="P1701">
        <v>32594518835</v>
      </c>
      <c r="Q1701" t="s">
        <v>68</v>
      </c>
      <c r="R1701" t="s">
        <v>41</v>
      </c>
    </row>
    <row r="1702" spans="1:18" hidden="1" x14ac:dyDescent="0.25">
      <c r="A1702">
        <v>1701</v>
      </c>
      <c r="B1702" t="s">
        <v>42</v>
      </c>
      <c r="C1702" t="s">
        <v>301</v>
      </c>
      <c r="D1702">
        <v>27</v>
      </c>
      <c r="E1702" t="str">
        <f t="shared" si="49"/>
        <v>Young Adult</v>
      </c>
      <c r="F1702" t="s">
        <v>17</v>
      </c>
      <c r="G1702" s="1">
        <v>44937</v>
      </c>
      <c r="H1702" s="1">
        <v>45109</v>
      </c>
      <c r="I1702" s="2">
        <f>_xlfn.DAYS(H1702,G1702)</f>
        <v>172</v>
      </c>
      <c r="J1702" t="s">
        <v>18</v>
      </c>
      <c r="K1702">
        <v>119119</v>
      </c>
      <c r="L1702" t="s">
        <v>19</v>
      </c>
      <c r="M1702" t="s">
        <v>33</v>
      </c>
      <c r="N1702">
        <v>142</v>
      </c>
      <c r="O1702">
        <v>112</v>
      </c>
      <c r="P1702">
        <v>39133174745</v>
      </c>
      <c r="Q1702" t="s">
        <v>34</v>
      </c>
      <c r="R1702" t="s">
        <v>38</v>
      </c>
    </row>
    <row r="1703" spans="1:18" hidden="1" x14ac:dyDescent="0.25">
      <c r="A1703">
        <v>1702</v>
      </c>
      <c r="B1703" t="s">
        <v>23</v>
      </c>
      <c r="C1703" t="s">
        <v>277</v>
      </c>
      <c r="D1703">
        <v>26</v>
      </c>
      <c r="E1703" t="str">
        <f t="shared" si="49"/>
        <v>Young Adult</v>
      </c>
      <c r="F1703" t="s">
        <v>31</v>
      </c>
      <c r="G1703" s="1">
        <v>45063</v>
      </c>
      <c r="H1703" s="1">
        <v>45171</v>
      </c>
      <c r="I1703" s="2">
        <f>_xlfn.DAYS(G1703,H1703)</f>
        <v>-108</v>
      </c>
      <c r="J1703" t="s">
        <v>44</v>
      </c>
      <c r="K1703">
        <v>309803</v>
      </c>
      <c r="L1703" t="s">
        <v>26</v>
      </c>
      <c r="M1703" t="s">
        <v>33</v>
      </c>
      <c r="N1703">
        <v>148</v>
      </c>
      <c r="O1703">
        <v>46</v>
      </c>
      <c r="P1703">
        <v>39706766080</v>
      </c>
      <c r="Q1703" t="s">
        <v>34</v>
      </c>
      <c r="R1703" t="s">
        <v>38</v>
      </c>
    </row>
    <row r="1704" spans="1:18" hidden="1" x14ac:dyDescent="0.25">
      <c r="A1704">
        <v>1703</v>
      </c>
      <c r="B1704" t="s">
        <v>78</v>
      </c>
      <c r="C1704" t="s">
        <v>194</v>
      </c>
      <c r="D1704">
        <v>25</v>
      </c>
      <c r="E1704" t="str">
        <f t="shared" si="49"/>
        <v>Young Adult</v>
      </c>
      <c r="F1704" t="s">
        <v>31</v>
      </c>
      <c r="G1704" s="1">
        <v>45013</v>
      </c>
      <c r="H1704" s="1">
        <v>45157</v>
      </c>
      <c r="I1704" s="2">
        <f>_xlfn.DAYS(H1704,G1704)</f>
        <v>144</v>
      </c>
      <c r="J1704" t="s">
        <v>47</v>
      </c>
      <c r="K1704">
        <v>104192</v>
      </c>
      <c r="L1704" t="s">
        <v>19</v>
      </c>
      <c r="M1704" t="s">
        <v>20</v>
      </c>
      <c r="N1704">
        <v>185</v>
      </c>
      <c r="O1704">
        <v>63</v>
      </c>
      <c r="P1704">
        <v>38928200954</v>
      </c>
      <c r="Q1704" t="s">
        <v>21</v>
      </c>
      <c r="R1704" t="s">
        <v>22</v>
      </c>
    </row>
    <row r="1705" spans="1:18" hidden="1" x14ac:dyDescent="0.25">
      <c r="A1705">
        <v>1704</v>
      </c>
      <c r="B1705" t="s">
        <v>42</v>
      </c>
      <c r="C1705" t="s">
        <v>228</v>
      </c>
      <c r="D1705">
        <v>53</v>
      </c>
      <c r="E1705" t="str">
        <f t="shared" si="49"/>
        <v>Senior Adult</v>
      </c>
      <c r="F1705" t="s">
        <v>17</v>
      </c>
      <c r="G1705" s="1">
        <v>45146</v>
      </c>
      <c r="H1705" s="1">
        <v>45208</v>
      </c>
      <c r="I1705" s="2">
        <f>_xlfn.DAYS(H1705,G1705)</f>
        <v>62</v>
      </c>
      <c r="J1705" t="s">
        <v>44</v>
      </c>
      <c r="K1705">
        <v>132989</v>
      </c>
      <c r="L1705" t="s">
        <v>19</v>
      </c>
      <c r="M1705" t="s">
        <v>82</v>
      </c>
      <c r="N1705">
        <v>156</v>
      </c>
      <c r="O1705">
        <v>117</v>
      </c>
      <c r="P1705">
        <v>39595118164</v>
      </c>
      <c r="Q1705" t="s">
        <v>27</v>
      </c>
      <c r="R1705" t="s">
        <v>28</v>
      </c>
    </row>
    <row r="1706" spans="1:18" hidden="1" x14ac:dyDescent="0.25">
      <c r="A1706">
        <v>1705</v>
      </c>
      <c r="B1706" t="s">
        <v>66</v>
      </c>
      <c r="C1706" t="s">
        <v>563</v>
      </c>
      <c r="D1706">
        <v>78</v>
      </c>
      <c r="E1706" t="str">
        <f t="shared" si="49"/>
        <v>Senior Adult</v>
      </c>
      <c r="F1706" t="s">
        <v>17</v>
      </c>
      <c r="G1706" s="1">
        <v>44983</v>
      </c>
      <c r="H1706" s="1">
        <v>45183</v>
      </c>
      <c r="I1706" s="2">
        <f>_xlfn.DAYS(G1706,H1706)</f>
        <v>-200</v>
      </c>
      <c r="J1706" t="s">
        <v>18</v>
      </c>
      <c r="K1706">
        <v>269527</v>
      </c>
      <c r="L1706" t="s">
        <v>19</v>
      </c>
      <c r="M1706" t="s">
        <v>45</v>
      </c>
      <c r="N1706">
        <v>176</v>
      </c>
      <c r="O1706">
        <v>103</v>
      </c>
      <c r="P1706">
        <v>38570757138</v>
      </c>
      <c r="Q1706" t="s">
        <v>52</v>
      </c>
      <c r="R1706" t="s">
        <v>28</v>
      </c>
    </row>
    <row r="1707" spans="1:18" x14ac:dyDescent="0.25">
      <c r="A1707">
        <v>1706</v>
      </c>
      <c r="B1707" t="s">
        <v>55</v>
      </c>
      <c r="C1707" t="s">
        <v>504</v>
      </c>
      <c r="D1707">
        <v>63</v>
      </c>
      <c r="E1707" t="str">
        <f t="shared" si="49"/>
        <v>Senior Adult</v>
      </c>
      <c r="F1707" t="s">
        <v>31</v>
      </c>
      <c r="G1707" s="1">
        <v>45142</v>
      </c>
      <c r="H1707" s="1">
        <v>45196</v>
      </c>
      <c r="I1707" s="6">
        <f>_xlfn.DAYS(G1707,H1707)</f>
        <v>-54</v>
      </c>
      <c r="J1707" t="s">
        <v>32</v>
      </c>
      <c r="K1707">
        <v>108165</v>
      </c>
      <c r="L1707" t="s">
        <v>26</v>
      </c>
      <c r="M1707" t="s">
        <v>59</v>
      </c>
      <c r="N1707">
        <v>189</v>
      </c>
      <c r="O1707">
        <v>113</v>
      </c>
      <c r="P1707">
        <v>31869232409</v>
      </c>
      <c r="Q1707" t="s">
        <v>68</v>
      </c>
      <c r="R1707" t="s">
        <v>41</v>
      </c>
    </row>
    <row r="1708" spans="1:18" hidden="1" x14ac:dyDescent="0.25">
      <c r="A1708">
        <v>1707</v>
      </c>
      <c r="B1708" t="s">
        <v>64</v>
      </c>
      <c r="C1708" t="s">
        <v>371</v>
      </c>
      <c r="D1708">
        <v>11</v>
      </c>
      <c r="E1708" t="str">
        <f t="shared" si="49"/>
        <v>Child</v>
      </c>
      <c r="F1708" t="s">
        <v>17</v>
      </c>
      <c r="G1708" s="1">
        <v>45053</v>
      </c>
      <c r="H1708" s="1">
        <v>45176</v>
      </c>
      <c r="I1708" s="2">
        <f>_xlfn.DAYS(H1708,G1708)</f>
        <v>123</v>
      </c>
      <c r="J1708" t="s">
        <v>44</v>
      </c>
      <c r="K1708">
        <v>341019</v>
      </c>
      <c r="L1708" t="s">
        <v>19</v>
      </c>
      <c r="M1708" t="s">
        <v>59</v>
      </c>
      <c r="N1708">
        <v>168</v>
      </c>
      <c r="O1708">
        <v>68</v>
      </c>
      <c r="P1708">
        <v>32849812226</v>
      </c>
      <c r="Q1708" t="s">
        <v>21</v>
      </c>
      <c r="R1708" t="s">
        <v>22</v>
      </c>
    </row>
    <row r="1709" spans="1:18" hidden="1" x14ac:dyDescent="0.25">
      <c r="A1709">
        <v>1708</v>
      </c>
      <c r="B1709" t="s">
        <v>78</v>
      </c>
      <c r="C1709" t="s">
        <v>560</v>
      </c>
      <c r="D1709">
        <v>84</v>
      </c>
      <c r="E1709" t="str">
        <f t="shared" si="49"/>
        <v>Senior Adult</v>
      </c>
      <c r="F1709" t="s">
        <v>17</v>
      </c>
      <c r="G1709" s="1">
        <v>45004</v>
      </c>
      <c r="H1709" s="1">
        <v>45012</v>
      </c>
      <c r="I1709" s="2">
        <f>_xlfn.DAYS(H1709,G1709)</f>
        <v>8</v>
      </c>
      <c r="J1709" t="s">
        <v>44</v>
      </c>
      <c r="K1709">
        <v>407350</v>
      </c>
      <c r="L1709" t="s">
        <v>19</v>
      </c>
      <c r="M1709" t="s">
        <v>62</v>
      </c>
      <c r="N1709">
        <v>152</v>
      </c>
      <c r="O1709">
        <v>75</v>
      </c>
      <c r="P1709">
        <v>37086817975</v>
      </c>
      <c r="Q1709" t="s">
        <v>34</v>
      </c>
      <c r="R1709" t="s">
        <v>38</v>
      </c>
    </row>
    <row r="1710" spans="1:18" hidden="1" x14ac:dyDescent="0.25">
      <c r="A1710">
        <v>1709</v>
      </c>
      <c r="B1710" t="s">
        <v>78</v>
      </c>
      <c r="C1710" t="s">
        <v>448</v>
      </c>
      <c r="D1710">
        <v>33</v>
      </c>
      <c r="E1710" t="str">
        <f t="shared" si="49"/>
        <v>Middle-Aged Adults</v>
      </c>
      <c r="F1710" t="s">
        <v>31</v>
      </c>
      <c r="G1710" s="1">
        <v>45039</v>
      </c>
      <c r="H1710" s="1">
        <v>45239</v>
      </c>
      <c r="I1710" s="2">
        <f>_xlfn.DAYS(H1710,G1710)</f>
        <v>200</v>
      </c>
      <c r="J1710" t="s">
        <v>47</v>
      </c>
      <c r="K1710">
        <v>340639</v>
      </c>
      <c r="L1710" t="s">
        <v>26</v>
      </c>
      <c r="M1710" t="s">
        <v>59</v>
      </c>
      <c r="N1710">
        <v>142</v>
      </c>
      <c r="O1710">
        <v>116</v>
      </c>
      <c r="P1710">
        <v>32586535590</v>
      </c>
      <c r="Q1710" t="s">
        <v>21</v>
      </c>
      <c r="R1710" t="s">
        <v>22</v>
      </c>
    </row>
    <row r="1711" spans="1:18" hidden="1" x14ac:dyDescent="0.25">
      <c r="A1711">
        <v>1710</v>
      </c>
      <c r="B1711" t="s">
        <v>60</v>
      </c>
      <c r="C1711" t="s">
        <v>370</v>
      </c>
      <c r="D1711">
        <v>86</v>
      </c>
      <c r="E1711" t="str">
        <f t="shared" si="49"/>
        <v>Senior Adult</v>
      </c>
      <c r="F1711" t="s">
        <v>31</v>
      </c>
      <c r="G1711" s="1">
        <v>45245</v>
      </c>
      <c r="H1711" s="1">
        <v>45275</v>
      </c>
      <c r="I1711" s="2">
        <f>_xlfn.DAYS(H1711,G1711)</f>
        <v>30</v>
      </c>
      <c r="J1711" t="s">
        <v>44</v>
      </c>
      <c r="K1711">
        <v>313624</v>
      </c>
      <c r="L1711" t="s">
        <v>26</v>
      </c>
      <c r="M1711" t="s">
        <v>62</v>
      </c>
      <c r="N1711">
        <v>160</v>
      </c>
      <c r="O1711">
        <v>66</v>
      </c>
      <c r="P1711">
        <v>32634666420</v>
      </c>
      <c r="Q1711" t="s">
        <v>21</v>
      </c>
      <c r="R1711" t="s">
        <v>22</v>
      </c>
    </row>
    <row r="1712" spans="1:18" hidden="1" x14ac:dyDescent="0.25">
      <c r="A1712">
        <v>1711</v>
      </c>
      <c r="B1712" t="s">
        <v>53</v>
      </c>
      <c r="C1712" t="s">
        <v>403</v>
      </c>
      <c r="D1712">
        <v>89</v>
      </c>
      <c r="E1712" t="str">
        <f t="shared" si="49"/>
        <v>Senior Adult</v>
      </c>
      <c r="F1712" t="s">
        <v>17</v>
      </c>
      <c r="G1712" s="1">
        <v>44934</v>
      </c>
      <c r="H1712" s="1">
        <v>45175</v>
      </c>
      <c r="I1712" s="2">
        <f>_xlfn.DAYS(G1712,H1712)</f>
        <v>-241</v>
      </c>
      <c r="J1712" t="s">
        <v>36</v>
      </c>
      <c r="K1712">
        <v>152974</v>
      </c>
      <c r="L1712" t="s">
        <v>26</v>
      </c>
      <c r="M1712" t="s">
        <v>62</v>
      </c>
      <c r="N1712">
        <v>165</v>
      </c>
      <c r="O1712">
        <v>90</v>
      </c>
      <c r="P1712">
        <v>36942301438</v>
      </c>
      <c r="Q1712" t="s">
        <v>34</v>
      </c>
      <c r="R1712" t="s">
        <v>38</v>
      </c>
    </row>
    <row r="1713" spans="1:18" hidden="1" x14ac:dyDescent="0.25">
      <c r="A1713">
        <v>1712</v>
      </c>
      <c r="B1713" t="s">
        <v>60</v>
      </c>
      <c r="C1713" t="s">
        <v>412</v>
      </c>
      <c r="D1713">
        <v>26</v>
      </c>
      <c r="E1713" t="str">
        <f t="shared" si="49"/>
        <v>Young Adult</v>
      </c>
      <c r="F1713" t="s">
        <v>17</v>
      </c>
      <c r="G1713" s="1">
        <v>45119</v>
      </c>
      <c r="H1713" s="1">
        <v>45151</v>
      </c>
      <c r="I1713" s="2">
        <f>_xlfn.DAYS(G1713,H1713)</f>
        <v>-32</v>
      </c>
      <c r="J1713" t="s">
        <v>47</v>
      </c>
      <c r="K1713">
        <v>102619</v>
      </c>
      <c r="L1713" t="s">
        <v>26</v>
      </c>
      <c r="M1713" t="s">
        <v>40</v>
      </c>
      <c r="N1713">
        <v>159</v>
      </c>
      <c r="O1713">
        <v>51</v>
      </c>
      <c r="P1713">
        <v>38131636804</v>
      </c>
      <c r="Q1713" t="s">
        <v>21</v>
      </c>
      <c r="R1713" t="s">
        <v>22</v>
      </c>
    </row>
    <row r="1714" spans="1:18" hidden="1" x14ac:dyDescent="0.25">
      <c r="A1714">
        <v>1713</v>
      </c>
      <c r="B1714" t="s">
        <v>50</v>
      </c>
      <c r="C1714" t="s">
        <v>192</v>
      </c>
      <c r="D1714">
        <v>68</v>
      </c>
      <c r="E1714" t="str">
        <f t="shared" si="49"/>
        <v>Senior Adult</v>
      </c>
      <c r="F1714" t="s">
        <v>31</v>
      </c>
      <c r="G1714" s="1">
        <v>44937</v>
      </c>
      <c r="H1714" s="1">
        <v>44977</v>
      </c>
      <c r="I1714" s="2">
        <f>_xlfn.DAYS(G1714,H1714)</f>
        <v>-40</v>
      </c>
      <c r="J1714" t="s">
        <v>18</v>
      </c>
      <c r="K1714">
        <v>402015</v>
      </c>
      <c r="L1714" t="s">
        <v>26</v>
      </c>
      <c r="M1714" t="s">
        <v>20</v>
      </c>
      <c r="N1714">
        <v>179</v>
      </c>
      <c r="O1714">
        <v>44</v>
      </c>
      <c r="P1714">
        <v>39826876739</v>
      </c>
      <c r="Q1714" t="s">
        <v>34</v>
      </c>
      <c r="R1714" t="s">
        <v>38</v>
      </c>
    </row>
    <row r="1715" spans="1:18" hidden="1" x14ac:dyDescent="0.25">
      <c r="A1715">
        <v>1714</v>
      </c>
      <c r="B1715" t="s">
        <v>55</v>
      </c>
      <c r="C1715" t="s">
        <v>644</v>
      </c>
      <c r="D1715">
        <v>17</v>
      </c>
      <c r="E1715" t="str">
        <f t="shared" si="49"/>
        <v>Teenager</v>
      </c>
      <c r="F1715" t="s">
        <v>17</v>
      </c>
      <c r="G1715" s="1">
        <v>45207</v>
      </c>
      <c r="H1715" s="1">
        <v>45254</v>
      </c>
      <c r="I1715" s="2">
        <f>_xlfn.DAYS(H1715,G1715)</f>
        <v>47</v>
      </c>
      <c r="J1715" t="s">
        <v>18</v>
      </c>
      <c r="K1715">
        <v>109711</v>
      </c>
      <c r="L1715" t="s">
        <v>26</v>
      </c>
      <c r="M1715" t="s">
        <v>62</v>
      </c>
      <c r="N1715">
        <v>140</v>
      </c>
      <c r="O1715">
        <v>88</v>
      </c>
      <c r="P1715">
        <v>38791985669</v>
      </c>
      <c r="Q1715" t="s">
        <v>34</v>
      </c>
      <c r="R1715" t="s">
        <v>28</v>
      </c>
    </row>
    <row r="1716" spans="1:18" hidden="1" x14ac:dyDescent="0.25">
      <c r="A1716">
        <v>1715</v>
      </c>
      <c r="B1716" t="s">
        <v>29</v>
      </c>
      <c r="C1716" t="s">
        <v>645</v>
      </c>
      <c r="D1716">
        <v>49</v>
      </c>
      <c r="E1716" t="str">
        <f t="shared" si="49"/>
        <v>Senior Adult</v>
      </c>
      <c r="F1716" t="s">
        <v>17</v>
      </c>
      <c r="G1716" s="1">
        <v>44961</v>
      </c>
      <c r="H1716" s="1">
        <v>45003</v>
      </c>
      <c r="I1716" s="2">
        <f>_xlfn.DAYS(H1716,G1716)</f>
        <v>42</v>
      </c>
      <c r="J1716" t="s">
        <v>47</v>
      </c>
      <c r="K1716">
        <v>429317</v>
      </c>
      <c r="L1716" t="s">
        <v>19</v>
      </c>
      <c r="M1716" t="s">
        <v>33</v>
      </c>
      <c r="N1716">
        <v>149</v>
      </c>
      <c r="O1716">
        <v>114</v>
      </c>
      <c r="P1716">
        <v>37623183847</v>
      </c>
      <c r="Q1716" t="s">
        <v>21</v>
      </c>
      <c r="R1716" t="s">
        <v>22</v>
      </c>
    </row>
    <row r="1717" spans="1:18" hidden="1" x14ac:dyDescent="0.25">
      <c r="A1717">
        <v>1716</v>
      </c>
      <c r="B1717" t="s">
        <v>15</v>
      </c>
      <c r="C1717" t="s">
        <v>557</v>
      </c>
      <c r="D1717">
        <v>47</v>
      </c>
      <c r="E1717" t="str">
        <f t="shared" si="49"/>
        <v>Senior Adult</v>
      </c>
      <c r="F1717" t="s">
        <v>17</v>
      </c>
      <c r="G1717" s="1">
        <v>45072</v>
      </c>
      <c r="H1717" s="1">
        <v>45150</v>
      </c>
      <c r="I1717" s="2">
        <f>_xlfn.DAYS(G1717,H1717)</f>
        <v>-78</v>
      </c>
      <c r="J1717" t="s">
        <v>44</v>
      </c>
      <c r="K1717">
        <v>30532</v>
      </c>
      <c r="L1717" t="s">
        <v>19</v>
      </c>
      <c r="M1717" t="s">
        <v>59</v>
      </c>
      <c r="N1717">
        <v>162</v>
      </c>
      <c r="O1717">
        <v>74</v>
      </c>
      <c r="P1717">
        <v>35297274887</v>
      </c>
      <c r="Q1717" t="s">
        <v>34</v>
      </c>
      <c r="R1717" t="s">
        <v>38</v>
      </c>
    </row>
    <row r="1718" spans="1:18" hidden="1" x14ac:dyDescent="0.25">
      <c r="A1718">
        <v>1717</v>
      </c>
      <c r="B1718" t="s">
        <v>69</v>
      </c>
      <c r="C1718" t="s">
        <v>556</v>
      </c>
      <c r="D1718">
        <v>44</v>
      </c>
      <c r="E1718" t="str">
        <f t="shared" si="49"/>
        <v>Middle-Aged Adults</v>
      </c>
      <c r="F1718" t="s">
        <v>31</v>
      </c>
      <c r="G1718" s="1">
        <v>45027</v>
      </c>
      <c r="H1718" s="1">
        <v>45115</v>
      </c>
      <c r="I1718" s="2">
        <f>_xlfn.DAYS(G1718,H1718)</f>
        <v>-88</v>
      </c>
      <c r="J1718" t="s">
        <v>32</v>
      </c>
      <c r="K1718">
        <v>288694</v>
      </c>
      <c r="L1718" t="s">
        <v>26</v>
      </c>
      <c r="M1718" t="s">
        <v>62</v>
      </c>
      <c r="N1718">
        <v>140</v>
      </c>
      <c r="O1718">
        <v>69</v>
      </c>
      <c r="P1718">
        <v>36242289177</v>
      </c>
      <c r="Q1718" t="s">
        <v>48</v>
      </c>
      <c r="R1718" t="s">
        <v>28</v>
      </c>
    </row>
    <row r="1719" spans="1:18" hidden="1" x14ac:dyDescent="0.25">
      <c r="A1719">
        <v>1718</v>
      </c>
      <c r="B1719" t="s">
        <v>55</v>
      </c>
      <c r="C1719" t="s">
        <v>646</v>
      </c>
      <c r="D1719">
        <v>42</v>
      </c>
      <c r="E1719" t="str">
        <f t="shared" si="49"/>
        <v>Middle-Aged Adults</v>
      </c>
      <c r="F1719" t="s">
        <v>17</v>
      </c>
      <c r="G1719" s="1">
        <v>44963</v>
      </c>
      <c r="H1719" s="1">
        <v>45231</v>
      </c>
      <c r="I1719" s="2">
        <f>_xlfn.DAYS(H1719,G1719)</f>
        <v>268</v>
      </c>
      <c r="J1719" t="s">
        <v>32</v>
      </c>
      <c r="K1719">
        <v>48406</v>
      </c>
      <c r="L1719" t="s">
        <v>26</v>
      </c>
      <c r="M1719" t="s">
        <v>59</v>
      </c>
      <c r="N1719">
        <v>156</v>
      </c>
      <c r="O1719">
        <v>63</v>
      </c>
      <c r="P1719">
        <v>32356180708</v>
      </c>
      <c r="Q1719" t="s">
        <v>21</v>
      </c>
      <c r="R1719" t="s">
        <v>22</v>
      </c>
    </row>
    <row r="1720" spans="1:18" hidden="1" x14ac:dyDescent="0.25">
      <c r="A1720">
        <v>1719</v>
      </c>
      <c r="B1720" t="s">
        <v>50</v>
      </c>
      <c r="C1720" t="s">
        <v>634</v>
      </c>
      <c r="D1720">
        <v>85</v>
      </c>
      <c r="E1720" t="str">
        <f t="shared" si="49"/>
        <v>Senior Adult</v>
      </c>
      <c r="F1720" t="s">
        <v>31</v>
      </c>
      <c r="G1720" s="1">
        <v>44991</v>
      </c>
      <c r="H1720" s="1">
        <v>45218</v>
      </c>
      <c r="I1720" s="2">
        <f>_xlfn.DAYS(G1720,H1720)</f>
        <v>-227</v>
      </c>
      <c r="J1720" t="s">
        <v>36</v>
      </c>
      <c r="K1720">
        <v>30463</v>
      </c>
      <c r="L1720" t="s">
        <v>19</v>
      </c>
      <c r="M1720" t="s">
        <v>59</v>
      </c>
      <c r="N1720">
        <v>198</v>
      </c>
      <c r="O1720">
        <v>48</v>
      </c>
      <c r="P1720">
        <v>35479394843</v>
      </c>
      <c r="Q1720" t="s">
        <v>34</v>
      </c>
      <c r="R1720" t="s">
        <v>38</v>
      </c>
    </row>
    <row r="1721" spans="1:18" hidden="1" x14ac:dyDescent="0.25">
      <c r="A1721">
        <v>1720</v>
      </c>
      <c r="B1721" t="s">
        <v>69</v>
      </c>
      <c r="C1721" t="s">
        <v>200</v>
      </c>
      <c r="D1721">
        <v>70</v>
      </c>
      <c r="E1721" t="str">
        <f t="shared" si="49"/>
        <v>Senior Adult</v>
      </c>
      <c r="F1721" t="s">
        <v>31</v>
      </c>
      <c r="G1721" s="1">
        <v>44964</v>
      </c>
      <c r="H1721" s="1">
        <v>45011</v>
      </c>
      <c r="I1721" s="2">
        <f>_xlfn.DAYS(H1721,G1721)</f>
        <v>47</v>
      </c>
      <c r="J1721" t="s">
        <v>25</v>
      </c>
      <c r="K1721">
        <v>148161</v>
      </c>
      <c r="L1721" t="s">
        <v>19</v>
      </c>
      <c r="M1721" t="s">
        <v>20</v>
      </c>
      <c r="N1721">
        <v>180</v>
      </c>
      <c r="O1721">
        <v>102</v>
      </c>
      <c r="P1721">
        <v>32332899694</v>
      </c>
      <c r="Q1721" t="s">
        <v>21</v>
      </c>
      <c r="R1721" t="s">
        <v>28</v>
      </c>
    </row>
    <row r="1722" spans="1:18" hidden="1" x14ac:dyDescent="0.25">
      <c r="A1722">
        <v>1721</v>
      </c>
      <c r="B1722" t="s">
        <v>60</v>
      </c>
      <c r="C1722" t="s">
        <v>323</v>
      </c>
      <c r="D1722">
        <v>23</v>
      </c>
      <c r="E1722" t="str">
        <f t="shared" si="49"/>
        <v>Young Adult</v>
      </c>
      <c r="F1722" t="s">
        <v>17</v>
      </c>
      <c r="G1722" s="1">
        <v>45066</v>
      </c>
      <c r="H1722" s="1">
        <v>45182</v>
      </c>
      <c r="I1722" s="2">
        <f>_xlfn.DAYS(H1722,G1722)</f>
        <v>116</v>
      </c>
      <c r="J1722" t="s">
        <v>18</v>
      </c>
      <c r="K1722">
        <v>382161</v>
      </c>
      <c r="L1722" t="s">
        <v>26</v>
      </c>
      <c r="M1722" t="s">
        <v>82</v>
      </c>
      <c r="N1722">
        <v>198</v>
      </c>
      <c r="O1722">
        <v>110</v>
      </c>
      <c r="P1722">
        <v>31737816197</v>
      </c>
      <c r="Q1722" t="s">
        <v>21</v>
      </c>
      <c r="R1722" t="s">
        <v>22</v>
      </c>
    </row>
    <row r="1723" spans="1:18" x14ac:dyDescent="0.25">
      <c r="A1723">
        <v>1722</v>
      </c>
      <c r="B1723" t="s">
        <v>66</v>
      </c>
      <c r="C1723" t="s">
        <v>90</v>
      </c>
      <c r="D1723">
        <v>68</v>
      </c>
      <c r="E1723" t="str">
        <f t="shared" si="49"/>
        <v>Senior Adult</v>
      </c>
      <c r="F1723" t="s">
        <v>17</v>
      </c>
      <c r="G1723" s="1">
        <v>45068</v>
      </c>
      <c r="H1723" s="1">
        <v>45115</v>
      </c>
      <c r="I1723" s="6">
        <f>_xlfn.DAYS(G1723,H1723)</f>
        <v>-47</v>
      </c>
      <c r="J1723" t="s">
        <v>36</v>
      </c>
      <c r="K1723">
        <v>77980</v>
      </c>
      <c r="L1723" t="s">
        <v>26</v>
      </c>
      <c r="M1723" t="s">
        <v>59</v>
      </c>
      <c r="N1723">
        <v>199</v>
      </c>
      <c r="O1723">
        <v>113</v>
      </c>
      <c r="P1723">
        <v>37712325137</v>
      </c>
      <c r="Q1723" t="s">
        <v>68</v>
      </c>
      <c r="R1723" t="s">
        <v>41</v>
      </c>
    </row>
    <row r="1724" spans="1:18" hidden="1" x14ac:dyDescent="0.25">
      <c r="A1724">
        <v>1723</v>
      </c>
      <c r="B1724" t="s">
        <v>50</v>
      </c>
      <c r="C1724" t="s">
        <v>232</v>
      </c>
      <c r="D1724">
        <v>48</v>
      </c>
      <c r="E1724" t="str">
        <f t="shared" si="49"/>
        <v>Senior Adult</v>
      </c>
      <c r="F1724" t="s">
        <v>31</v>
      </c>
      <c r="G1724" s="1">
        <v>44952</v>
      </c>
      <c r="H1724" s="1">
        <v>45120</v>
      </c>
      <c r="I1724" s="2">
        <f>_xlfn.DAYS(H1724,G1724)</f>
        <v>168</v>
      </c>
      <c r="J1724" t="s">
        <v>36</v>
      </c>
      <c r="K1724">
        <v>247923</v>
      </c>
      <c r="L1724" t="s">
        <v>26</v>
      </c>
      <c r="M1724" t="s">
        <v>20</v>
      </c>
      <c r="N1724">
        <v>194</v>
      </c>
      <c r="O1724">
        <v>47</v>
      </c>
      <c r="P1724">
        <v>35751584589</v>
      </c>
      <c r="Q1724" t="s">
        <v>21</v>
      </c>
      <c r="R1724" t="s">
        <v>22</v>
      </c>
    </row>
    <row r="1725" spans="1:18" x14ac:dyDescent="0.25">
      <c r="A1725">
        <v>1724</v>
      </c>
      <c r="B1725" t="s">
        <v>69</v>
      </c>
      <c r="C1725" t="s">
        <v>340</v>
      </c>
      <c r="D1725">
        <v>34</v>
      </c>
      <c r="E1725" t="str">
        <f t="shared" si="49"/>
        <v>Middle-Aged Adults</v>
      </c>
      <c r="F1725" t="s">
        <v>17</v>
      </c>
      <c r="G1725" s="1">
        <v>44936</v>
      </c>
      <c r="H1725" s="1">
        <v>45020</v>
      </c>
      <c r="I1725" s="6">
        <f>_xlfn.DAYS(G1725,H1725)</f>
        <v>-84</v>
      </c>
      <c r="J1725" t="s">
        <v>36</v>
      </c>
      <c r="K1725">
        <v>363485</v>
      </c>
      <c r="L1725" t="s">
        <v>26</v>
      </c>
      <c r="M1725" t="s">
        <v>45</v>
      </c>
      <c r="N1725">
        <v>196</v>
      </c>
      <c r="O1725">
        <v>65</v>
      </c>
      <c r="P1725">
        <v>35855084223</v>
      </c>
      <c r="Q1725" t="s">
        <v>68</v>
      </c>
      <c r="R1725" t="s">
        <v>41</v>
      </c>
    </row>
    <row r="1726" spans="1:18" hidden="1" x14ac:dyDescent="0.25">
      <c r="A1726">
        <v>1725</v>
      </c>
      <c r="B1726" t="s">
        <v>60</v>
      </c>
      <c r="C1726" t="s">
        <v>500</v>
      </c>
      <c r="D1726">
        <v>63</v>
      </c>
      <c r="E1726" t="str">
        <f t="shared" si="49"/>
        <v>Senior Adult</v>
      </c>
      <c r="F1726" t="s">
        <v>17</v>
      </c>
      <c r="G1726" s="1">
        <v>44951</v>
      </c>
      <c r="H1726" s="1">
        <v>45135</v>
      </c>
      <c r="I1726" s="2">
        <f>_xlfn.DAYS(G1726,H1726)</f>
        <v>-184</v>
      </c>
      <c r="J1726" t="s">
        <v>44</v>
      </c>
      <c r="K1726">
        <v>88052</v>
      </c>
      <c r="L1726" t="s">
        <v>26</v>
      </c>
      <c r="M1726" t="s">
        <v>40</v>
      </c>
      <c r="N1726">
        <v>190</v>
      </c>
      <c r="O1726">
        <v>108</v>
      </c>
      <c r="P1726">
        <v>34166637113</v>
      </c>
      <c r="Q1726" t="s">
        <v>34</v>
      </c>
      <c r="R1726" t="s">
        <v>38</v>
      </c>
    </row>
    <row r="1727" spans="1:18" x14ac:dyDescent="0.25">
      <c r="A1727">
        <v>1726</v>
      </c>
      <c r="B1727" t="s">
        <v>53</v>
      </c>
      <c r="C1727" t="s">
        <v>466</v>
      </c>
      <c r="D1727">
        <v>60</v>
      </c>
      <c r="E1727" t="str">
        <f t="shared" si="49"/>
        <v>Senior Adult</v>
      </c>
      <c r="F1727" t="s">
        <v>31</v>
      </c>
      <c r="G1727" s="1">
        <v>44961</v>
      </c>
      <c r="H1727" s="1">
        <v>45173</v>
      </c>
      <c r="I1727" s="6">
        <f>_xlfn.DAYS(G1727,H1727)</f>
        <v>-212</v>
      </c>
      <c r="J1727" t="s">
        <v>18</v>
      </c>
      <c r="K1727">
        <v>464739</v>
      </c>
      <c r="L1727" t="s">
        <v>26</v>
      </c>
      <c r="M1727" t="s">
        <v>62</v>
      </c>
      <c r="N1727">
        <v>163</v>
      </c>
      <c r="O1727">
        <v>41</v>
      </c>
      <c r="P1727">
        <v>31636189828</v>
      </c>
      <c r="Q1727" t="s">
        <v>68</v>
      </c>
      <c r="R1727" t="s">
        <v>41</v>
      </c>
    </row>
    <row r="1728" spans="1:18" hidden="1" x14ac:dyDescent="0.25">
      <c r="A1728">
        <v>1727</v>
      </c>
      <c r="B1728" t="s">
        <v>66</v>
      </c>
      <c r="C1728" t="s">
        <v>573</v>
      </c>
      <c r="D1728">
        <v>2</v>
      </c>
      <c r="E1728" t="str">
        <f t="shared" si="49"/>
        <v>Child</v>
      </c>
      <c r="F1728" t="s">
        <v>17</v>
      </c>
      <c r="G1728" s="1">
        <v>45049</v>
      </c>
      <c r="H1728" s="1">
        <v>45090</v>
      </c>
      <c r="I1728" s="2">
        <f>_xlfn.DAYS(H1728,G1728)</f>
        <v>41</v>
      </c>
      <c r="J1728" t="s">
        <v>36</v>
      </c>
      <c r="K1728">
        <v>467756</v>
      </c>
      <c r="L1728" t="s">
        <v>19</v>
      </c>
      <c r="M1728" t="s">
        <v>20</v>
      </c>
      <c r="N1728">
        <v>180</v>
      </c>
      <c r="O1728">
        <v>72</v>
      </c>
      <c r="P1728">
        <v>35592746488</v>
      </c>
      <c r="Q1728" t="s">
        <v>21</v>
      </c>
      <c r="R1728" t="s">
        <v>22</v>
      </c>
    </row>
    <row r="1729" spans="1:18" hidden="1" x14ac:dyDescent="0.25">
      <c r="A1729">
        <v>1728</v>
      </c>
      <c r="B1729" t="s">
        <v>50</v>
      </c>
      <c r="C1729" t="s">
        <v>174</v>
      </c>
      <c r="D1729">
        <v>95</v>
      </c>
      <c r="E1729" t="str">
        <f t="shared" si="49"/>
        <v>Senior Adult</v>
      </c>
      <c r="F1729" t="s">
        <v>31</v>
      </c>
      <c r="G1729" s="1">
        <v>45017</v>
      </c>
      <c r="H1729" s="1">
        <v>45254</v>
      </c>
      <c r="I1729" s="2">
        <f>_xlfn.DAYS(G1729,H1729)</f>
        <v>-237</v>
      </c>
      <c r="J1729" t="s">
        <v>32</v>
      </c>
      <c r="K1729">
        <v>408443</v>
      </c>
      <c r="L1729" t="s">
        <v>26</v>
      </c>
      <c r="M1729" t="s">
        <v>62</v>
      </c>
      <c r="N1729">
        <v>182</v>
      </c>
      <c r="O1729">
        <v>81</v>
      </c>
      <c r="P1729">
        <v>33947706289</v>
      </c>
      <c r="Q1729" t="s">
        <v>21</v>
      </c>
      <c r="R1729" t="s">
        <v>28</v>
      </c>
    </row>
    <row r="1730" spans="1:18" x14ac:dyDescent="0.25">
      <c r="A1730">
        <v>1729</v>
      </c>
      <c r="B1730" t="s">
        <v>50</v>
      </c>
      <c r="C1730" t="s">
        <v>433</v>
      </c>
      <c r="D1730">
        <v>61</v>
      </c>
      <c r="E1730" t="str">
        <f t="shared" ref="E1730:E1793" si="50">IF(D1730&lt;=12,"Child",IF(D1730&lt;=18,"Teenager",IF(D1730&lt;=30,"Young Adult",IF(D1730&lt;=45,"Middle-Aged Adults",IF(D1730&gt;45,"Senior Adult")))))</f>
        <v>Senior Adult</v>
      </c>
      <c r="F1730" t="s">
        <v>17</v>
      </c>
      <c r="G1730" s="1">
        <v>44986</v>
      </c>
      <c r="H1730" s="1">
        <v>45164</v>
      </c>
      <c r="I1730" s="6">
        <f>_xlfn.DAYS(H1730,G1730)</f>
        <v>178</v>
      </c>
      <c r="J1730" t="s">
        <v>18</v>
      </c>
      <c r="K1730">
        <v>319114</v>
      </c>
      <c r="L1730" t="s">
        <v>19</v>
      </c>
      <c r="M1730" t="s">
        <v>59</v>
      </c>
      <c r="N1730">
        <v>181</v>
      </c>
      <c r="O1730">
        <v>91</v>
      </c>
      <c r="P1730">
        <v>33540681365</v>
      </c>
      <c r="Q1730" t="s">
        <v>68</v>
      </c>
      <c r="R1730" t="s">
        <v>41</v>
      </c>
    </row>
    <row r="1731" spans="1:18" x14ac:dyDescent="0.25">
      <c r="A1731">
        <v>1730</v>
      </c>
      <c r="B1731" t="s">
        <v>53</v>
      </c>
      <c r="C1731" t="s">
        <v>647</v>
      </c>
      <c r="D1731">
        <v>95</v>
      </c>
      <c r="E1731" t="str">
        <f t="shared" si="50"/>
        <v>Senior Adult</v>
      </c>
      <c r="F1731" t="s">
        <v>31</v>
      </c>
      <c r="G1731" s="1">
        <v>44997</v>
      </c>
      <c r="H1731" s="1">
        <v>45032</v>
      </c>
      <c r="I1731" s="6">
        <f>_xlfn.DAYS(G1731,H1731)</f>
        <v>-35</v>
      </c>
      <c r="J1731" t="s">
        <v>18</v>
      </c>
      <c r="K1731">
        <v>386990</v>
      </c>
      <c r="L1731" t="s">
        <v>19</v>
      </c>
      <c r="M1731" t="s">
        <v>59</v>
      </c>
      <c r="N1731">
        <v>183</v>
      </c>
      <c r="O1731">
        <v>50</v>
      </c>
      <c r="P1731">
        <v>38535920415</v>
      </c>
      <c r="Q1731" t="s">
        <v>68</v>
      </c>
      <c r="R1731" t="s">
        <v>41</v>
      </c>
    </row>
    <row r="1732" spans="1:18" hidden="1" x14ac:dyDescent="0.25">
      <c r="A1732">
        <v>1731</v>
      </c>
      <c r="B1732" t="s">
        <v>69</v>
      </c>
      <c r="C1732" t="s">
        <v>402</v>
      </c>
      <c r="D1732">
        <v>61</v>
      </c>
      <c r="E1732" t="str">
        <f t="shared" si="50"/>
        <v>Senior Adult</v>
      </c>
      <c r="F1732" t="s">
        <v>31</v>
      </c>
      <c r="G1732" s="1">
        <v>45102</v>
      </c>
      <c r="H1732" s="1">
        <v>45182</v>
      </c>
      <c r="I1732" s="2">
        <f>_xlfn.DAYS(H1732,G1732)</f>
        <v>80</v>
      </c>
      <c r="J1732" t="s">
        <v>25</v>
      </c>
      <c r="K1732">
        <v>6622</v>
      </c>
      <c r="L1732" t="s">
        <v>26</v>
      </c>
      <c r="M1732" t="s">
        <v>40</v>
      </c>
      <c r="N1732">
        <v>175</v>
      </c>
      <c r="O1732">
        <v>72</v>
      </c>
      <c r="P1732">
        <v>34009981280</v>
      </c>
      <c r="Q1732" t="s">
        <v>34</v>
      </c>
      <c r="R1732" t="s">
        <v>38</v>
      </c>
    </row>
    <row r="1733" spans="1:18" hidden="1" x14ac:dyDescent="0.25">
      <c r="A1733">
        <v>1732</v>
      </c>
      <c r="B1733" t="s">
        <v>69</v>
      </c>
      <c r="C1733" t="s">
        <v>77</v>
      </c>
      <c r="D1733">
        <v>50</v>
      </c>
      <c r="E1733" t="str">
        <f t="shared" si="50"/>
        <v>Senior Adult</v>
      </c>
      <c r="F1733" t="s">
        <v>31</v>
      </c>
      <c r="G1733" s="1">
        <v>45074</v>
      </c>
      <c r="H1733" s="1">
        <v>45147</v>
      </c>
      <c r="I1733" s="2">
        <f>_xlfn.DAYS(G1733,H1733)</f>
        <v>-73</v>
      </c>
      <c r="J1733" t="s">
        <v>25</v>
      </c>
      <c r="K1733">
        <v>301039</v>
      </c>
      <c r="L1733" t="s">
        <v>19</v>
      </c>
      <c r="M1733" t="s">
        <v>40</v>
      </c>
      <c r="N1733">
        <v>196</v>
      </c>
      <c r="O1733">
        <v>41</v>
      </c>
      <c r="P1733">
        <v>35468787860</v>
      </c>
      <c r="Q1733" t="s">
        <v>21</v>
      </c>
      <c r="R1733" t="s">
        <v>22</v>
      </c>
    </row>
    <row r="1734" spans="1:18" hidden="1" x14ac:dyDescent="0.25">
      <c r="A1734">
        <v>1733</v>
      </c>
      <c r="B1734" t="s">
        <v>60</v>
      </c>
      <c r="C1734" t="s">
        <v>300</v>
      </c>
      <c r="D1734">
        <v>89</v>
      </c>
      <c r="E1734" t="str">
        <f t="shared" si="50"/>
        <v>Senior Adult</v>
      </c>
      <c r="F1734" t="s">
        <v>17</v>
      </c>
      <c r="G1734" s="1">
        <v>45004</v>
      </c>
      <c r="H1734" s="1">
        <v>45213</v>
      </c>
      <c r="I1734" s="2">
        <f t="shared" ref="I1734:I1739" si="51">_xlfn.DAYS(H1734,G1734)</f>
        <v>209</v>
      </c>
      <c r="J1734" t="s">
        <v>47</v>
      </c>
      <c r="K1734">
        <v>360207</v>
      </c>
      <c r="L1734" t="s">
        <v>26</v>
      </c>
      <c r="M1734" t="s">
        <v>20</v>
      </c>
      <c r="N1734">
        <v>150</v>
      </c>
      <c r="O1734">
        <v>101</v>
      </c>
      <c r="P1734">
        <v>39892334382</v>
      </c>
      <c r="Q1734" t="s">
        <v>34</v>
      </c>
      <c r="R1734" t="s">
        <v>38</v>
      </c>
    </row>
    <row r="1735" spans="1:18" hidden="1" x14ac:dyDescent="0.25">
      <c r="A1735">
        <v>1734</v>
      </c>
      <c r="B1735" t="s">
        <v>69</v>
      </c>
      <c r="C1735" t="s">
        <v>77</v>
      </c>
      <c r="D1735">
        <v>5</v>
      </c>
      <c r="E1735" t="str">
        <f t="shared" si="50"/>
        <v>Child</v>
      </c>
      <c r="F1735" t="s">
        <v>17</v>
      </c>
      <c r="G1735" s="1">
        <v>44927</v>
      </c>
      <c r="H1735" s="1">
        <v>45082</v>
      </c>
      <c r="I1735" s="2">
        <f t="shared" si="51"/>
        <v>155</v>
      </c>
      <c r="J1735" t="s">
        <v>44</v>
      </c>
      <c r="K1735">
        <v>462828</v>
      </c>
      <c r="L1735" t="s">
        <v>26</v>
      </c>
      <c r="M1735" t="s">
        <v>37</v>
      </c>
      <c r="N1735">
        <v>140</v>
      </c>
      <c r="O1735">
        <v>112</v>
      </c>
      <c r="P1735">
        <v>35866269911</v>
      </c>
      <c r="Q1735" t="s">
        <v>34</v>
      </c>
      <c r="R1735" t="s">
        <v>38</v>
      </c>
    </row>
    <row r="1736" spans="1:18" x14ac:dyDescent="0.25">
      <c r="A1736">
        <v>1735</v>
      </c>
      <c r="B1736" t="s">
        <v>86</v>
      </c>
      <c r="C1736" t="s">
        <v>635</v>
      </c>
      <c r="D1736">
        <v>97</v>
      </c>
      <c r="E1736" t="str">
        <f t="shared" si="50"/>
        <v>Senior Adult</v>
      </c>
      <c r="F1736" t="s">
        <v>17</v>
      </c>
      <c r="G1736" s="1">
        <v>44950</v>
      </c>
      <c r="H1736" s="1">
        <v>45083</v>
      </c>
      <c r="I1736" s="6">
        <f t="shared" si="51"/>
        <v>133</v>
      </c>
      <c r="J1736" t="s">
        <v>32</v>
      </c>
      <c r="K1736">
        <v>15634</v>
      </c>
      <c r="L1736" t="s">
        <v>26</v>
      </c>
      <c r="M1736" t="s">
        <v>62</v>
      </c>
      <c r="N1736">
        <v>188</v>
      </c>
      <c r="O1736">
        <v>98</v>
      </c>
      <c r="P1736">
        <v>35325827531</v>
      </c>
      <c r="Q1736" t="s">
        <v>68</v>
      </c>
      <c r="R1736" t="s">
        <v>41</v>
      </c>
    </row>
    <row r="1737" spans="1:18" hidden="1" x14ac:dyDescent="0.25">
      <c r="A1737">
        <v>1736</v>
      </c>
      <c r="B1737" t="s">
        <v>55</v>
      </c>
      <c r="C1737" t="s">
        <v>197</v>
      </c>
      <c r="D1737">
        <v>99</v>
      </c>
      <c r="E1737" t="str">
        <f t="shared" si="50"/>
        <v>Senior Adult</v>
      </c>
      <c r="F1737" t="s">
        <v>31</v>
      </c>
      <c r="G1737" s="1">
        <v>45021</v>
      </c>
      <c r="H1737" s="1">
        <v>45080</v>
      </c>
      <c r="I1737" s="2">
        <f t="shared" si="51"/>
        <v>59</v>
      </c>
      <c r="J1737" t="s">
        <v>36</v>
      </c>
      <c r="K1737">
        <v>225378</v>
      </c>
      <c r="L1737" t="s">
        <v>19</v>
      </c>
      <c r="M1737" t="s">
        <v>37</v>
      </c>
      <c r="N1737">
        <v>164</v>
      </c>
      <c r="O1737">
        <v>53</v>
      </c>
      <c r="P1737">
        <v>36957416532</v>
      </c>
      <c r="Q1737" t="s">
        <v>21</v>
      </c>
      <c r="R1737" t="s">
        <v>22</v>
      </c>
    </row>
    <row r="1738" spans="1:18" x14ac:dyDescent="0.25">
      <c r="A1738">
        <v>1737</v>
      </c>
      <c r="B1738" t="s">
        <v>64</v>
      </c>
      <c r="C1738" t="s">
        <v>238</v>
      </c>
      <c r="D1738">
        <v>77</v>
      </c>
      <c r="E1738" t="str">
        <f t="shared" si="50"/>
        <v>Senior Adult</v>
      </c>
      <c r="F1738" t="s">
        <v>31</v>
      </c>
      <c r="G1738" s="1">
        <v>45147</v>
      </c>
      <c r="H1738" s="1">
        <v>45245</v>
      </c>
      <c r="I1738" s="6">
        <f t="shared" si="51"/>
        <v>98</v>
      </c>
      <c r="J1738" t="s">
        <v>47</v>
      </c>
      <c r="K1738">
        <v>83792</v>
      </c>
      <c r="L1738" t="s">
        <v>26</v>
      </c>
      <c r="M1738" t="s">
        <v>82</v>
      </c>
      <c r="N1738">
        <v>188</v>
      </c>
      <c r="O1738">
        <v>111</v>
      </c>
      <c r="P1738">
        <v>39151398891</v>
      </c>
      <c r="Q1738" t="s">
        <v>68</v>
      </c>
      <c r="R1738" t="s">
        <v>41</v>
      </c>
    </row>
    <row r="1739" spans="1:18" hidden="1" x14ac:dyDescent="0.25">
      <c r="A1739">
        <v>1738</v>
      </c>
      <c r="B1739" t="s">
        <v>50</v>
      </c>
      <c r="C1739" t="s">
        <v>575</v>
      </c>
      <c r="D1739">
        <v>34</v>
      </c>
      <c r="E1739" t="str">
        <f t="shared" si="50"/>
        <v>Middle-Aged Adults</v>
      </c>
      <c r="F1739" t="s">
        <v>17</v>
      </c>
      <c r="G1739" s="1">
        <v>44942</v>
      </c>
      <c r="H1739" s="1">
        <v>45004</v>
      </c>
      <c r="I1739" s="2">
        <f t="shared" si="51"/>
        <v>62</v>
      </c>
      <c r="J1739" t="s">
        <v>44</v>
      </c>
      <c r="K1739">
        <v>251824</v>
      </c>
      <c r="L1739" t="s">
        <v>19</v>
      </c>
      <c r="M1739" t="s">
        <v>37</v>
      </c>
      <c r="N1739">
        <v>173</v>
      </c>
      <c r="O1739">
        <v>86</v>
      </c>
      <c r="P1739">
        <v>38840772583</v>
      </c>
      <c r="Q1739" t="s">
        <v>21</v>
      </c>
      <c r="R1739" t="s">
        <v>22</v>
      </c>
    </row>
    <row r="1740" spans="1:18" hidden="1" x14ac:dyDescent="0.25">
      <c r="A1740">
        <v>1739</v>
      </c>
      <c r="B1740" t="s">
        <v>29</v>
      </c>
      <c r="C1740" t="s">
        <v>466</v>
      </c>
      <c r="D1740">
        <v>77</v>
      </c>
      <c r="E1740" t="str">
        <f t="shared" si="50"/>
        <v>Senior Adult</v>
      </c>
      <c r="F1740" t="s">
        <v>31</v>
      </c>
      <c r="G1740" s="1">
        <v>44959</v>
      </c>
      <c r="H1740" s="1">
        <v>45027</v>
      </c>
      <c r="I1740" s="2">
        <f>_xlfn.DAYS(G1740,H1740)</f>
        <v>-68</v>
      </c>
      <c r="J1740" t="s">
        <v>18</v>
      </c>
      <c r="K1740">
        <v>422525</v>
      </c>
      <c r="L1740" t="s">
        <v>26</v>
      </c>
      <c r="M1740" t="s">
        <v>62</v>
      </c>
      <c r="N1740">
        <v>176</v>
      </c>
      <c r="O1740">
        <v>42</v>
      </c>
      <c r="P1740">
        <v>31303333767</v>
      </c>
      <c r="Q1740" t="s">
        <v>48</v>
      </c>
      <c r="R1740" t="s">
        <v>28</v>
      </c>
    </row>
    <row r="1741" spans="1:18" x14ac:dyDescent="0.25">
      <c r="A1741">
        <v>1740</v>
      </c>
      <c r="B1741" t="s">
        <v>78</v>
      </c>
      <c r="C1741" t="s">
        <v>477</v>
      </c>
      <c r="D1741">
        <v>70</v>
      </c>
      <c r="E1741" t="str">
        <f t="shared" si="50"/>
        <v>Senior Adult</v>
      </c>
      <c r="F1741" t="s">
        <v>17</v>
      </c>
      <c r="G1741" s="1">
        <v>44963</v>
      </c>
      <c r="H1741" s="1">
        <v>45053</v>
      </c>
      <c r="I1741" s="6">
        <f>_xlfn.DAYS(H1741,G1741)</f>
        <v>90</v>
      </c>
      <c r="J1741" t="s">
        <v>47</v>
      </c>
      <c r="K1741">
        <v>70463</v>
      </c>
      <c r="L1741" t="s">
        <v>26</v>
      </c>
      <c r="M1741" t="s">
        <v>33</v>
      </c>
      <c r="N1741">
        <v>186</v>
      </c>
      <c r="O1741">
        <v>90</v>
      </c>
      <c r="P1741">
        <v>37154280090</v>
      </c>
      <c r="Q1741" t="s">
        <v>68</v>
      </c>
      <c r="R1741" t="s">
        <v>41</v>
      </c>
    </row>
    <row r="1742" spans="1:18" hidden="1" x14ac:dyDescent="0.25">
      <c r="A1742">
        <v>1741</v>
      </c>
      <c r="B1742" t="s">
        <v>78</v>
      </c>
      <c r="C1742" t="s">
        <v>285</v>
      </c>
      <c r="D1742">
        <v>62</v>
      </c>
      <c r="E1742" t="str">
        <f t="shared" si="50"/>
        <v>Senior Adult</v>
      </c>
      <c r="F1742" t="s">
        <v>17</v>
      </c>
      <c r="G1742" s="1">
        <v>45174</v>
      </c>
      <c r="H1742" s="1">
        <v>45239</v>
      </c>
      <c r="I1742" s="2">
        <f>_xlfn.DAYS(G1742,H1742)</f>
        <v>-65</v>
      </c>
      <c r="J1742" t="s">
        <v>44</v>
      </c>
      <c r="K1742">
        <v>112728</v>
      </c>
      <c r="L1742" t="s">
        <v>19</v>
      </c>
      <c r="M1742" t="s">
        <v>40</v>
      </c>
      <c r="N1742">
        <v>147</v>
      </c>
      <c r="O1742">
        <v>118</v>
      </c>
      <c r="P1742">
        <v>31576166674</v>
      </c>
      <c r="Q1742" t="s">
        <v>34</v>
      </c>
      <c r="R1742" t="s">
        <v>38</v>
      </c>
    </row>
    <row r="1743" spans="1:18" hidden="1" x14ac:dyDescent="0.25">
      <c r="A1743">
        <v>1742</v>
      </c>
      <c r="B1743" t="s">
        <v>69</v>
      </c>
      <c r="C1743" t="s">
        <v>577</v>
      </c>
      <c r="D1743">
        <v>7</v>
      </c>
      <c r="E1743" t="str">
        <f t="shared" si="50"/>
        <v>Child</v>
      </c>
      <c r="F1743" t="s">
        <v>17</v>
      </c>
      <c r="G1743" s="1">
        <v>44946</v>
      </c>
      <c r="H1743" s="1">
        <v>44978</v>
      </c>
      <c r="I1743" s="2">
        <f>_xlfn.DAYS(G1743,H1743)</f>
        <v>-32</v>
      </c>
      <c r="J1743" t="s">
        <v>47</v>
      </c>
      <c r="K1743">
        <v>331214</v>
      </c>
      <c r="L1743" t="s">
        <v>26</v>
      </c>
      <c r="M1743" t="s">
        <v>82</v>
      </c>
      <c r="N1743">
        <v>156</v>
      </c>
      <c r="O1743">
        <v>65</v>
      </c>
      <c r="P1743">
        <v>37978975597</v>
      </c>
      <c r="Q1743" t="s">
        <v>34</v>
      </c>
      <c r="R1743" t="s">
        <v>38</v>
      </c>
    </row>
    <row r="1744" spans="1:18" x14ac:dyDescent="0.25">
      <c r="A1744">
        <v>1743</v>
      </c>
      <c r="B1744" t="s">
        <v>66</v>
      </c>
      <c r="C1744" t="s">
        <v>318</v>
      </c>
      <c r="D1744">
        <v>71</v>
      </c>
      <c r="E1744" t="str">
        <f t="shared" si="50"/>
        <v>Senior Adult</v>
      </c>
      <c r="F1744" t="s">
        <v>31</v>
      </c>
      <c r="G1744" s="1">
        <v>44977</v>
      </c>
      <c r="H1744" s="1">
        <v>45094</v>
      </c>
      <c r="I1744" s="6">
        <f>_xlfn.DAYS(H1744,G1744)</f>
        <v>117</v>
      </c>
      <c r="J1744" t="s">
        <v>25</v>
      </c>
      <c r="K1744">
        <v>10824</v>
      </c>
      <c r="L1744" t="s">
        <v>26</v>
      </c>
      <c r="M1744" t="s">
        <v>82</v>
      </c>
      <c r="N1744">
        <v>156</v>
      </c>
      <c r="O1744">
        <v>112</v>
      </c>
      <c r="P1744">
        <v>33536582939</v>
      </c>
      <c r="Q1744" t="s">
        <v>68</v>
      </c>
      <c r="R1744" t="s">
        <v>41</v>
      </c>
    </row>
    <row r="1745" spans="1:18" hidden="1" x14ac:dyDescent="0.25">
      <c r="A1745">
        <v>1744</v>
      </c>
      <c r="B1745" t="s">
        <v>69</v>
      </c>
      <c r="C1745" t="s">
        <v>605</v>
      </c>
      <c r="D1745">
        <v>38</v>
      </c>
      <c r="E1745" t="str">
        <f t="shared" si="50"/>
        <v>Middle-Aged Adults</v>
      </c>
      <c r="F1745" t="s">
        <v>17</v>
      </c>
      <c r="G1745" s="1">
        <v>45042</v>
      </c>
      <c r="H1745" s="1">
        <v>45066</v>
      </c>
      <c r="I1745" s="2">
        <f>_xlfn.DAYS(G1745,H1745)</f>
        <v>-24</v>
      </c>
      <c r="J1745" t="s">
        <v>47</v>
      </c>
      <c r="K1745">
        <v>410153</v>
      </c>
      <c r="L1745" t="s">
        <v>26</v>
      </c>
      <c r="M1745" t="s">
        <v>37</v>
      </c>
      <c r="N1745">
        <v>189</v>
      </c>
      <c r="O1745">
        <v>51</v>
      </c>
      <c r="P1745">
        <v>34241352164</v>
      </c>
      <c r="Q1745" t="s">
        <v>34</v>
      </c>
      <c r="R1745" t="s">
        <v>38</v>
      </c>
    </row>
    <row r="1746" spans="1:18" hidden="1" x14ac:dyDescent="0.25">
      <c r="A1746">
        <v>1745</v>
      </c>
      <c r="B1746" t="s">
        <v>29</v>
      </c>
      <c r="C1746" t="s">
        <v>173</v>
      </c>
      <c r="D1746">
        <v>49</v>
      </c>
      <c r="E1746" t="str">
        <f t="shared" si="50"/>
        <v>Senior Adult</v>
      </c>
      <c r="F1746" t="s">
        <v>17</v>
      </c>
      <c r="G1746" s="1">
        <v>45248</v>
      </c>
      <c r="H1746" s="1">
        <v>45267</v>
      </c>
      <c r="I1746" s="2">
        <f>_xlfn.DAYS(H1746,G1746)</f>
        <v>19</v>
      </c>
      <c r="J1746" t="s">
        <v>47</v>
      </c>
      <c r="K1746">
        <v>145018</v>
      </c>
      <c r="L1746" t="s">
        <v>26</v>
      </c>
      <c r="M1746" t="s">
        <v>37</v>
      </c>
      <c r="N1746">
        <v>143</v>
      </c>
      <c r="O1746">
        <v>76</v>
      </c>
      <c r="P1746">
        <v>31706446391</v>
      </c>
      <c r="Q1746" t="s">
        <v>52</v>
      </c>
      <c r="R1746" t="s">
        <v>28</v>
      </c>
    </row>
    <row r="1747" spans="1:18" hidden="1" x14ac:dyDescent="0.25">
      <c r="A1747">
        <v>1746</v>
      </c>
      <c r="B1747" t="s">
        <v>71</v>
      </c>
      <c r="C1747" t="s">
        <v>399</v>
      </c>
      <c r="D1747">
        <v>7</v>
      </c>
      <c r="E1747" t="str">
        <f t="shared" si="50"/>
        <v>Child</v>
      </c>
      <c r="F1747" t="s">
        <v>17</v>
      </c>
      <c r="G1747" s="1">
        <v>45064</v>
      </c>
      <c r="H1747" s="1">
        <v>45100</v>
      </c>
      <c r="I1747" s="2">
        <f>_xlfn.DAYS(H1747,G1747)</f>
        <v>36</v>
      </c>
      <c r="J1747" t="s">
        <v>47</v>
      </c>
      <c r="K1747">
        <v>181266</v>
      </c>
      <c r="L1747" t="s">
        <v>19</v>
      </c>
      <c r="M1747" t="s">
        <v>40</v>
      </c>
      <c r="N1747">
        <v>165</v>
      </c>
      <c r="O1747">
        <v>83</v>
      </c>
      <c r="P1747">
        <v>34870564229</v>
      </c>
      <c r="Q1747" t="s">
        <v>21</v>
      </c>
      <c r="R1747" t="s">
        <v>22</v>
      </c>
    </row>
    <row r="1748" spans="1:18" hidden="1" x14ac:dyDescent="0.25">
      <c r="A1748">
        <v>1747</v>
      </c>
      <c r="B1748" t="s">
        <v>53</v>
      </c>
      <c r="C1748" t="s">
        <v>648</v>
      </c>
      <c r="D1748">
        <v>41</v>
      </c>
      <c r="E1748" t="str">
        <f t="shared" si="50"/>
        <v>Middle-Aged Adults</v>
      </c>
      <c r="F1748" t="s">
        <v>31</v>
      </c>
      <c r="G1748" s="1">
        <v>45026</v>
      </c>
      <c r="H1748" s="1">
        <v>45069</v>
      </c>
      <c r="I1748" s="2">
        <f>_xlfn.DAYS(H1748,G1748)</f>
        <v>43</v>
      </c>
      <c r="J1748" t="s">
        <v>44</v>
      </c>
      <c r="K1748">
        <v>324184</v>
      </c>
      <c r="L1748" t="s">
        <v>19</v>
      </c>
      <c r="M1748" t="s">
        <v>33</v>
      </c>
      <c r="N1748">
        <v>194</v>
      </c>
      <c r="O1748">
        <v>64</v>
      </c>
      <c r="P1748">
        <v>31824730540</v>
      </c>
      <c r="Q1748" t="s">
        <v>21</v>
      </c>
      <c r="R1748" t="s">
        <v>22</v>
      </c>
    </row>
    <row r="1749" spans="1:18" hidden="1" x14ac:dyDescent="0.25">
      <c r="A1749">
        <v>1748</v>
      </c>
      <c r="B1749" t="s">
        <v>29</v>
      </c>
      <c r="C1749" t="s">
        <v>154</v>
      </c>
      <c r="D1749">
        <v>95</v>
      </c>
      <c r="E1749" t="str">
        <f t="shared" si="50"/>
        <v>Senior Adult</v>
      </c>
      <c r="F1749" t="s">
        <v>17</v>
      </c>
      <c r="G1749" s="1">
        <v>45001</v>
      </c>
      <c r="H1749" s="1">
        <v>45283</v>
      </c>
      <c r="I1749" s="2">
        <f>_xlfn.DAYS(H1749,G1749)</f>
        <v>282</v>
      </c>
      <c r="J1749" t="s">
        <v>44</v>
      </c>
      <c r="K1749">
        <v>397742</v>
      </c>
      <c r="L1749" t="s">
        <v>19</v>
      </c>
      <c r="M1749" t="s">
        <v>45</v>
      </c>
      <c r="N1749">
        <v>148</v>
      </c>
      <c r="O1749">
        <v>94</v>
      </c>
      <c r="P1749">
        <v>38278201024</v>
      </c>
      <c r="Q1749" t="s">
        <v>21</v>
      </c>
      <c r="R1749" t="s">
        <v>22</v>
      </c>
    </row>
    <row r="1750" spans="1:18" hidden="1" x14ac:dyDescent="0.25">
      <c r="A1750">
        <v>1749</v>
      </c>
      <c r="B1750" t="s">
        <v>55</v>
      </c>
      <c r="C1750" t="s">
        <v>649</v>
      </c>
      <c r="D1750">
        <v>98</v>
      </c>
      <c r="E1750" t="str">
        <f t="shared" si="50"/>
        <v>Senior Adult</v>
      </c>
      <c r="F1750" t="s">
        <v>17</v>
      </c>
      <c r="G1750" s="1">
        <v>45018</v>
      </c>
      <c r="H1750" s="1">
        <v>45100</v>
      </c>
      <c r="I1750" s="2">
        <f>_xlfn.DAYS(H1750,G1750)</f>
        <v>82</v>
      </c>
      <c r="J1750" t="s">
        <v>18</v>
      </c>
      <c r="K1750">
        <v>241364</v>
      </c>
      <c r="L1750" t="s">
        <v>19</v>
      </c>
      <c r="M1750" t="s">
        <v>45</v>
      </c>
      <c r="N1750">
        <v>179</v>
      </c>
      <c r="O1750">
        <v>90</v>
      </c>
      <c r="P1750">
        <v>39904848002</v>
      </c>
      <c r="Q1750" t="s">
        <v>34</v>
      </c>
      <c r="R1750" t="s">
        <v>38</v>
      </c>
    </row>
    <row r="1751" spans="1:18" hidden="1" x14ac:dyDescent="0.25">
      <c r="A1751">
        <v>1750</v>
      </c>
      <c r="B1751" t="s">
        <v>64</v>
      </c>
      <c r="C1751" t="s">
        <v>650</v>
      </c>
      <c r="D1751">
        <v>69</v>
      </c>
      <c r="E1751" t="str">
        <f t="shared" si="50"/>
        <v>Senior Adult</v>
      </c>
      <c r="F1751" t="s">
        <v>31</v>
      </c>
      <c r="G1751" s="1">
        <v>45150</v>
      </c>
      <c r="H1751" s="1">
        <v>45223</v>
      </c>
      <c r="I1751" s="2">
        <f>_xlfn.DAYS(G1751,H1751)</f>
        <v>-73</v>
      </c>
      <c r="J1751" t="s">
        <v>25</v>
      </c>
      <c r="K1751">
        <v>342283</v>
      </c>
      <c r="L1751" t="s">
        <v>19</v>
      </c>
      <c r="M1751" t="s">
        <v>40</v>
      </c>
      <c r="N1751">
        <v>172</v>
      </c>
      <c r="O1751">
        <v>79</v>
      </c>
      <c r="P1751">
        <v>32425454304</v>
      </c>
      <c r="Q1751" t="s">
        <v>21</v>
      </c>
      <c r="R1751" t="s">
        <v>22</v>
      </c>
    </row>
    <row r="1752" spans="1:18" x14ac:dyDescent="0.25">
      <c r="A1752">
        <v>1751</v>
      </c>
      <c r="B1752" t="s">
        <v>15</v>
      </c>
      <c r="C1752" t="s">
        <v>155</v>
      </c>
      <c r="D1752">
        <v>52</v>
      </c>
      <c r="E1752" t="str">
        <f t="shared" si="50"/>
        <v>Senior Adult</v>
      </c>
      <c r="F1752" t="s">
        <v>17</v>
      </c>
      <c r="G1752" s="1">
        <v>44998</v>
      </c>
      <c r="H1752" s="1">
        <v>45166</v>
      </c>
      <c r="I1752" s="6">
        <f>_xlfn.DAYS(H1752,G1752)</f>
        <v>168</v>
      </c>
      <c r="J1752" t="s">
        <v>44</v>
      </c>
      <c r="K1752">
        <v>274707</v>
      </c>
      <c r="L1752" t="s">
        <v>19</v>
      </c>
      <c r="M1752" t="s">
        <v>62</v>
      </c>
      <c r="N1752">
        <v>159</v>
      </c>
      <c r="O1752">
        <v>43</v>
      </c>
      <c r="P1752">
        <v>38822873294</v>
      </c>
      <c r="Q1752" t="s">
        <v>68</v>
      </c>
      <c r="R1752" t="s">
        <v>41</v>
      </c>
    </row>
    <row r="1753" spans="1:18" hidden="1" x14ac:dyDescent="0.25">
      <c r="A1753">
        <v>1752</v>
      </c>
      <c r="B1753" t="s">
        <v>53</v>
      </c>
      <c r="C1753" t="s">
        <v>647</v>
      </c>
      <c r="D1753">
        <v>85</v>
      </c>
      <c r="E1753" t="str">
        <f t="shared" si="50"/>
        <v>Senior Adult</v>
      </c>
      <c r="F1753" t="s">
        <v>17</v>
      </c>
      <c r="G1753" s="1">
        <v>45010</v>
      </c>
      <c r="H1753" s="1">
        <v>45030</v>
      </c>
      <c r="I1753" s="2">
        <f>_xlfn.DAYS(H1753,G1753)</f>
        <v>20</v>
      </c>
      <c r="J1753" t="s">
        <v>47</v>
      </c>
      <c r="K1753">
        <v>394942</v>
      </c>
      <c r="L1753" t="s">
        <v>26</v>
      </c>
      <c r="M1753" t="s">
        <v>40</v>
      </c>
      <c r="N1753">
        <v>173</v>
      </c>
      <c r="O1753">
        <v>101</v>
      </c>
      <c r="P1753">
        <v>34198558733</v>
      </c>
      <c r="Q1753" t="s">
        <v>21</v>
      </c>
      <c r="R1753" t="s">
        <v>22</v>
      </c>
    </row>
    <row r="1754" spans="1:18" x14ac:dyDescent="0.25">
      <c r="A1754">
        <v>1753</v>
      </c>
      <c r="B1754" t="s">
        <v>60</v>
      </c>
      <c r="C1754" t="s">
        <v>359</v>
      </c>
      <c r="D1754">
        <v>44</v>
      </c>
      <c r="E1754" t="str">
        <f t="shared" si="50"/>
        <v>Middle-Aged Adults</v>
      </c>
      <c r="F1754" t="s">
        <v>17</v>
      </c>
      <c r="G1754" s="1">
        <v>44969</v>
      </c>
      <c r="H1754" s="1">
        <v>45153</v>
      </c>
      <c r="I1754" s="6">
        <f>_xlfn.DAYS(H1754,G1754)</f>
        <v>184</v>
      </c>
      <c r="J1754" t="s">
        <v>32</v>
      </c>
      <c r="K1754">
        <v>223285</v>
      </c>
      <c r="L1754" t="s">
        <v>26</v>
      </c>
      <c r="M1754" t="s">
        <v>59</v>
      </c>
      <c r="N1754">
        <v>193</v>
      </c>
      <c r="O1754">
        <v>87</v>
      </c>
      <c r="P1754">
        <v>39752872811</v>
      </c>
      <c r="Q1754" t="s">
        <v>68</v>
      </c>
      <c r="R1754" t="s">
        <v>41</v>
      </c>
    </row>
    <row r="1755" spans="1:18" x14ac:dyDescent="0.25">
      <c r="A1755">
        <v>1754</v>
      </c>
      <c r="B1755" t="s">
        <v>29</v>
      </c>
      <c r="C1755" t="s">
        <v>109</v>
      </c>
      <c r="D1755">
        <v>89</v>
      </c>
      <c r="E1755" t="str">
        <f t="shared" si="50"/>
        <v>Senior Adult</v>
      </c>
      <c r="F1755" t="s">
        <v>17</v>
      </c>
      <c r="G1755" s="1">
        <v>45109</v>
      </c>
      <c r="H1755" s="1">
        <v>45287</v>
      </c>
      <c r="I1755" s="6">
        <f>_xlfn.DAYS(G1755,H1755)</f>
        <v>-178</v>
      </c>
      <c r="J1755" t="s">
        <v>36</v>
      </c>
      <c r="K1755">
        <v>379251</v>
      </c>
      <c r="L1755" t="s">
        <v>26</v>
      </c>
      <c r="M1755" t="s">
        <v>62</v>
      </c>
      <c r="N1755">
        <v>145</v>
      </c>
      <c r="O1755">
        <v>90</v>
      </c>
      <c r="P1755">
        <v>39129255504</v>
      </c>
      <c r="Q1755" t="s">
        <v>68</v>
      </c>
      <c r="R1755" t="s">
        <v>41</v>
      </c>
    </row>
    <row r="1756" spans="1:18" hidden="1" x14ac:dyDescent="0.25">
      <c r="A1756">
        <v>1755</v>
      </c>
      <c r="B1756" t="s">
        <v>71</v>
      </c>
      <c r="C1756" t="s">
        <v>444</v>
      </c>
      <c r="D1756">
        <v>19</v>
      </c>
      <c r="E1756" t="str">
        <f t="shared" si="50"/>
        <v>Young Adult</v>
      </c>
      <c r="F1756" t="s">
        <v>31</v>
      </c>
      <c r="G1756" s="1">
        <v>45091</v>
      </c>
      <c r="H1756" s="1">
        <v>45126</v>
      </c>
      <c r="I1756" s="2">
        <f>_xlfn.DAYS(H1756,G1756)</f>
        <v>35</v>
      </c>
      <c r="J1756" t="s">
        <v>25</v>
      </c>
      <c r="K1756">
        <v>104305</v>
      </c>
      <c r="L1756" t="s">
        <v>19</v>
      </c>
      <c r="M1756" t="s">
        <v>82</v>
      </c>
      <c r="N1756">
        <v>167</v>
      </c>
      <c r="O1756">
        <v>102</v>
      </c>
      <c r="P1756">
        <v>35238407349</v>
      </c>
      <c r="Q1756" t="s">
        <v>34</v>
      </c>
      <c r="R1756" t="s">
        <v>38</v>
      </c>
    </row>
    <row r="1757" spans="1:18" hidden="1" x14ac:dyDescent="0.25">
      <c r="A1757">
        <v>1756</v>
      </c>
      <c r="B1757" t="s">
        <v>55</v>
      </c>
      <c r="C1757" t="s">
        <v>587</v>
      </c>
      <c r="D1757">
        <v>25</v>
      </c>
      <c r="E1757" t="str">
        <f t="shared" si="50"/>
        <v>Young Adult</v>
      </c>
      <c r="F1757" t="s">
        <v>17</v>
      </c>
      <c r="G1757" s="1">
        <v>45202</v>
      </c>
      <c r="H1757" s="1">
        <v>45251</v>
      </c>
      <c r="I1757" s="2">
        <f>_xlfn.DAYS(H1757,G1757)</f>
        <v>49</v>
      </c>
      <c r="J1757" t="s">
        <v>44</v>
      </c>
      <c r="K1757">
        <v>485336</v>
      </c>
      <c r="L1757" t="s">
        <v>19</v>
      </c>
      <c r="M1757" t="s">
        <v>40</v>
      </c>
      <c r="N1757">
        <v>169</v>
      </c>
      <c r="O1757">
        <v>54</v>
      </c>
      <c r="P1757">
        <v>31855090283</v>
      </c>
      <c r="Q1757" t="s">
        <v>34</v>
      </c>
      <c r="R1757" t="s">
        <v>38</v>
      </c>
    </row>
    <row r="1758" spans="1:18" hidden="1" x14ac:dyDescent="0.25">
      <c r="A1758">
        <v>1757</v>
      </c>
      <c r="B1758" t="s">
        <v>88</v>
      </c>
      <c r="C1758" t="s">
        <v>358</v>
      </c>
      <c r="D1758">
        <v>81</v>
      </c>
      <c r="E1758" t="str">
        <f t="shared" si="50"/>
        <v>Senior Adult</v>
      </c>
      <c r="F1758" t="s">
        <v>17</v>
      </c>
      <c r="G1758" s="1">
        <v>45104</v>
      </c>
      <c r="H1758" s="1">
        <v>45233</v>
      </c>
      <c r="I1758" s="2">
        <f>_xlfn.DAYS(G1758,H1758)</f>
        <v>-129</v>
      </c>
      <c r="J1758" t="s">
        <v>18</v>
      </c>
      <c r="K1758">
        <v>119142</v>
      </c>
      <c r="L1758" t="s">
        <v>26</v>
      </c>
      <c r="M1758" t="s">
        <v>82</v>
      </c>
      <c r="N1758">
        <v>172</v>
      </c>
      <c r="O1758">
        <v>81</v>
      </c>
      <c r="P1758">
        <v>34092961156</v>
      </c>
      <c r="Q1758" t="s">
        <v>21</v>
      </c>
      <c r="R1758" t="s">
        <v>22</v>
      </c>
    </row>
    <row r="1759" spans="1:18" hidden="1" x14ac:dyDescent="0.25">
      <c r="A1759">
        <v>1758</v>
      </c>
      <c r="B1759" t="s">
        <v>86</v>
      </c>
      <c r="C1759" t="s">
        <v>634</v>
      </c>
      <c r="D1759">
        <v>94</v>
      </c>
      <c r="E1759" t="str">
        <f t="shared" si="50"/>
        <v>Senior Adult</v>
      </c>
      <c r="F1759" t="s">
        <v>17</v>
      </c>
      <c r="G1759" s="1">
        <v>45112</v>
      </c>
      <c r="H1759" s="1">
        <v>45190</v>
      </c>
      <c r="I1759" s="2">
        <f>_xlfn.DAYS(H1759,G1759)</f>
        <v>78</v>
      </c>
      <c r="J1759" t="s">
        <v>44</v>
      </c>
      <c r="K1759">
        <v>112181</v>
      </c>
      <c r="L1759" t="s">
        <v>19</v>
      </c>
      <c r="M1759" t="s">
        <v>20</v>
      </c>
      <c r="N1759">
        <v>145</v>
      </c>
      <c r="O1759">
        <v>43</v>
      </c>
      <c r="P1759">
        <v>35991395757</v>
      </c>
      <c r="Q1759" t="s">
        <v>21</v>
      </c>
      <c r="R1759" t="s">
        <v>22</v>
      </c>
    </row>
    <row r="1760" spans="1:18" x14ac:dyDescent="0.25">
      <c r="A1760">
        <v>1759</v>
      </c>
      <c r="B1760" t="s">
        <v>86</v>
      </c>
      <c r="C1760" t="s">
        <v>585</v>
      </c>
      <c r="D1760">
        <v>88</v>
      </c>
      <c r="E1760" t="str">
        <f t="shared" si="50"/>
        <v>Senior Adult</v>
      </c>
      <c r="F1760" t="s">
        <v>31</v>
      </c>
      <c r="G1760" s="1">
        <v>45085</v>
      </c>
      <c r="H1760" s="1">
        <v>45227</v>
      </c>
      <c r="I1760" s="6">
        <f>_xlfn.DAYS(G1760,H1760)</f>
        <v>-142</v>
      </c>
      <c r="J1760" t="s">
        <v>18</v>
      </c>
      <c r="K1760">
        <v>449586</v>
      </c>
      <c r="L1760" t="s">
        <v>19</v>
      </c>
      <c r="M1760" t="s">
        <v>37</v>
      </c>
      <c r="N1760">
        <v>164</v>
      </c>
      <c r="O1760">
        <v>73</v>
      </c>
      <c r="P1760">
        <v>34130461791</v>
      </c>
      <c r="Q1760" t="s">
        <v>68</v>
      </c>
      <c r="R1760" t="s">
        <v>41</v>
      </c>
    </row>
    <row r="1761" spans="1:18" hidden="1" x14ac:dyDescent="0.25">
      <c r="A1761">
        <v>1760</v>
      </c>
      <c r="B1761" t="s">
        <v>78</v>
      </c>
      <c r="C1761" t="s">
        <v>651</v>
      </c>
      <c r="D1761">
        <v>73</v>
      </c>
      <c r="E1761" t="str">
        <f t="shared" si="50"/>
        <v>Senior Adult</v>
      </c>
      <c r="F1761" t="s">
        <v>17</v>
      </c>
      <c r="G1761" s="1">
        <v>45020</v>
      </c>
      <c r="H1761" s="1">
        <v>45082</v>
      </c>
      <c r="I1761" s="2">
        <f>_xlfn.DAYS(G1761,H1761)</f>
        <v>-62</v>
      </c>
      <c r="J1761" t="s">
        <v>32</v>
      </c>
      <c r="K1761">
        <v>428036</v>
      </c>
      <c r="L1761" t="s">
        <v>26</v>
      </c>
      <c r="M1761" t="s">
        <v>59</v>
      </c>
      <c r="N1761">
        <v>189</v>
      </c>
      <c r="O1761">
        <v>116</v>
      </c>
      <c r="P1761">
        <v>35657948394</v>
      </c>
      <c r="Q1761" t="s">
        <v>57</v>
      </c>
      <c r="R1761" t="s">
        <v>28</v>
      </c>
    </row>
    <row r="1762" spans="1:18" hidden="1" x14ac:dyDescent="0.25">
      <c r="A1762">
        <v>1761</v>
      </c>
      <c r="B1762" t="s">
        <v>60</v>
      </c>
      <c r="C1762" t="s">
        <v>265</v>
      </c>
      <c r="D1762">
        <v>39</v>
      </c>
      <c r="E1762" t="str">
        <f t="shared" si="50"/>
        <v>Middle-Aged Adults</v>
      </c>
      <c r="F1762" t="s">
        <v>17</v>
      </c>
      <c r="G1762" s="1">
        <v>45166</v>
      </c>
      <c r="H1762" s="1">
        <v>45262</v>
      </c>
      <c r="I1762" s="2">
        <f>_xlfn.DAYS(G1762,H1762)</f>
        <v>-96</v>
      </c>
      <c r="J1762" t="s">
        <v>18</v>
      </c>
      <c r="K1762">
        <v>377919</v>
      </c>
      <c r="L1762" t="s">
        <v>26</v>
      </c>
      <c r="M1762" t="s">
        <v>62</v>
      </c>
      <c r="N1762">
        <v>195</v>
      </c>
      <c r="O1762">
        <v>90</v>
      </c>
      <c r="P1762">
        <v>37533593355</v>
      </c>
      <c r="Q1762" t="s">
        <v>48</v>
      </c>
      <c r="R1762" t="s">
        <v>28</v>
      </c>
    </row>
    <row r="1763" spans="1:18" hidden="1" x14ac:dyDescent="0.25">
      <c r="A1763">
        <v>1762</v>
      </c>
      <c r="B1763" t="s">
        <v>50</v>
      </c>
      <c r="C1763" t="s">
        <v>156</v>
      </c>
      <c r="D1763">
        <v>87</v>
      </c>
      <c r="E1763" t="str">
        <f t="shared" si="50"/>
        <v>Senior Adult</v>
      </c>
      <c r="F1763" t="s">
        <v>31</v>
      </c>
      <c r="G1763" s="1">
        <v>45023</v>
      </c>
      <c r="H1763" s="1">
        <v>45067</v>
      </c>
      <c r="I1763" s="2">
        <f>_xlfn.DAYS(H1763,G1763)</f>
        <v>44</v>
      </c>
      <c r="J1763" t="s">
        <v>32</v>
      </c>
      <c r="K1763">
        <v>291814</v>
      </c>
      <c r="L1763" t="s">
        <v>26</v>
      </c>
      <c r="M1763" t="s">
        <v>62</v>
      </c>
      <c r="N1763">
        <v>163</v>
      </c>
      <c r="O1763">
        <v>80</v>
      </c>
      <c r="P1763">
        <v>32080153558</v>
      </c>
      <c r="Q1763" t="s">
        <v>21</v>
      </c>
      <c r="R1763" t="s">
        <v>22</v>
      </c>
    </row>
    <row r="1764" spans="1:18" hidden="1" x14ac:dyDescent="0.25">
      <c r="A1764">
        <v>1763</v>
      </c>
      <c r="B1764" t="s">
        <v>71</v>
      </c>
      <c r="C1764" t="s">
        <v>432</v>
      </c>
      <c r="D1764">
        <v>56</v>
      </c>
      <c r="E1764" t="str">
        <f t="shared" si="50"/>
        <v>Senior Adult</v>
      </c>
      <c r="F1764" t="s">
        <v>17</v>
      </c>
      <c r="G1764" s="1">
        <v>44979</v>
      </c>
      <c r="H1764" s="1">
        <v>45031</v>
      </c>
      <c r="I1764" s="2">
        <f>_xlfn.DAYS(H1764,G1764)</f>
        <v>52</v>
      </c>
      <c r="J1764" t="s">
        <v>36</v>
      </c>
      <c r="K1764">
        <v>173108</v>
      </c>
      <c r="L1764" t="s">
        <v>19</v>
      </c>
      <c r="M1764" t="s">
        <v>37</v>
      </c>
      <c r="N1764">
        <v>180</v>
      </c>
      <c r="O1764">
        <v>92</v>
      </c>
      <c r="P1764">
        <v>36073052666</v>
      </c>
      <c r="Q1764" t="s">
        <v>21</v>
      </c>
      <c r="R1764" t="s">
        <v>28</v>
      </c>
    </row>
    <row r="1765" spans="1:18" hidden="1" x14ac:dyDescent="0.25">
      <c r="A1765">
        <v>1764</v>
      </c>
      <c r="B1765" t="s">
        <v>86</v>
      </c>
      <c r="C1765" t="s">
        <v>280</v>
      </c>
      <c r="D1765">
        <v>31</v>
      </c>
      <c r="E1765" t="str">
        <f t="shared" si="50"/>
        <v>Middle-Aged Adults</v>
      </c>
      <c r="F1765" t="s">
        <v>17</v>
      </c>
      <c r="G1765" s="1">
        <v>45017</v>
      </c>
      <c r="H1765" s="1">
        <v>45155</v>
      </c>
      <c r="I1765" s="2">
        <f>_xlfn.DAYS(H1765,G1765)</f>
        <v>138</v>
      </c>
      <c r="J1765" t="s">
        <v>25</v>
      </c>
      <c r="K1765">
        <v>363810</v>
      </c>
      <c r="L1765" t="s">
        <v>26</v>
      </c>
      <c r="M1765" t="s">
        <v>40</v>
      </c>
      <c r="N1765">
        <v>162</v>
      </c>
      <c r="O1765">
        <v>99</v>
      </c>
      <c r="P1765">
        <v>37065850680</v>
      </c>
      <c r="Q1765" t="s">
        <v>21</v>
      </c>
      <c r="R1765" t="s">
        <v>22</v>
      </c>
    </row>
    <row r="1766" spans="1:18" x14ac:dyDescent="0.25">
      <c r="A1766">
        <v>1765</v>
      </c>
      <c r="B1766" t="s">
        <v>55</v>
      </c>
      <c r="C1766" t="s">
        <v>524</v>
      </c>
      <c r="D1766">
        <v>72</v>
      </c>
      <c r="E1766" t="str">
        <f t="shared" si="50"/>
        <v>Senior Adult</v>
      </c>
      <c r="F1766" t="s">
        <v>31</v>
      </c>
      <c r="G1766" s="1">
        <v>45183</v>
      </c>
      <c r="H1766" s="1">
        <v>45190</v>
      </c>
      <c r="I1766" s="6">
        <f>_xlfn.DAYS(G1766,H1766)</f>
        <v>-7</v>
      </c>
      <c r="J1766" t="s">
        <v>32</v>
      </c>
      <c r="K1766">
        <v>313782</v>
      </c>
      <c r="L1766" t="s">
        <v>26</v>
      </c>
      <c r="M1766" t="s">
        <v>59</v>
      </c>
      <c r="N1766">
        <v>196</v>
      </c>
      <c r="O1766">
        <v>63</v>
      </c>
      <c r="P1766">
        <v>32624482599</v>
      </c>
      <c r="Q1766" t="s">
        <v>68</v>
      </c>
      <c r="R1766" t="s">
        <v>41</v>
      </c>
    </row>
    <row r="1767" spans="1:18" x14ac:dyDescent="0.25">
      <c r="A1767">
        <v>1766</v>
      </c>
      <c r="B1767" t="s">
        <v>86</v>
      </c>
      <c r="C1767" t="s">
        <v>646</v>
      </c>
      <c r="D1767">
        <v>13</v>
      </c>
      <c r="E1767" t="str">
        <f t="shared" si="50"/>
        <v>Teenager</v>
      </c>
      <c r="F1767" t="s">
        <v>17</v>
      </c>
      <c r="G1767" s="1">
        <v>45246</v>
      </c>
      <c r="H1767" s="1">
        <v>45281</v>
      </c>
      <c r="I1767" s="6">
        <f>_xlfn.DAYS(H1767,G1767)</f>
        <v>35</v>
      </c>
      <c r="J1767" t="s">
        <v>44</v>
      </c>
      <c r="K1767">
        <v>318026</v>
      </c>
      <c r="L1767" t="s">
        <v>26</v>
      </c>
      <c r="M1767" t="s">
        <v>62</v>
      </c>
      <c r="N1767">
        <v>150</v>
      </c>
      <c r="O1767">
        <v>88</v>
      </c>
      <c r="P1767">
        <v>34893045351</v>
      </c>
      <c r="Q1767" t="s">
        <v>68</v>
      </c>
      <c r="R1767" t="s">
        <v>41</v>
      </c>
    </row>
    <row r="1768" spans="1:18" hidden="1" x14ac:dyDescent="0.25">
      <c r="A1768">
        <v>1767</v>
      </c>
      <c r="B1768" t="s">
        <v>55</v>
      </c>
      <c r="C1768" t="s">
        <v>96</v>
      </c>
      <c r="D1768">
        <v>54</v>
      </c>
      <c r="E1768" t="str">
        <f t="shared" si="50"/>
        <v>Senior Adult</v>
      </c>
      <c r="F1768" t="s">
        <v>31</v>
      </c>
      <c r="G1768" s="1">
        <v>45025</v>
      </c>
      <c r="H1768" s="1">
        <v>45053</v>
      </c>
      <c r="I1768" s="2">
        <f>_xlfn.DAYS(G1768,H1768)</f>
        <v>-28</v>
      </c>
      <c r="J1768" t="s">
        <v>47</v>
      </c>
      <c r="K1768">
        <v>56886</v>
      </c>
      <c r="L1768" t="s">
        <v>26</v>
      </c>
      <c r="M1768" t="s">
        <v>59</v>
      </c>
      <c r="N1768">
        <v>149</v>
      </c>
      <c r="O1768">
        <v>70</v>
      </c>
      <c r="P1768">
        <v>32438050634</v>
      </c>
      <c r="Q1768" t="s">
        <v>34</v>
      </c>
      <c r="R1768" t="s">
        <v>38</v>
      </c>
    </row>
    <row r="1769" spans="1:18" hidden="1" x14ac:dyDescent="0.25">
      <c r="A1769">
        <v>1768</v>
      </c>
      <c r="B1769" t="s">
        <v>42</v>
      </c>
      <c r="C1769" t="s">
        <v>515</v>
      </c>
      <c r="D1769">
        <v>93</v>
      </c>
      <c r="E1769" t="str">
        <f t="shared" si="50"/>
        <v>Senior Adult</v>
      </c>
      <c r="F1769" t="s">
        <v>17</v>
      </c>
      <c r="G1769" s="1">
        <v>44959</v>
      </c>
      <c r="H1769" s="1">
        <v>45232</v>
      </c>
      <c r="I1769" s="2">
        <f>_xlfn.DAYS(H1769,G1769)</f>
        <v>273</v>
      </c>
      <c r="J1769" t="s">
        <v>36</v>
      </c>
      <c r="K1769">
        <v>212094</v>
      </c>
      <c r="L1769" t="s">
        <v>19</v>
      </c>
      <c r="M1769" t="s">
        <v>37</v>
      </c>
      <c r="N1769">
        <v>144</v>
      </c>
      <c r="O1769">
        <v>88</v>
      </c>
      <c r="P1769">
        <v>37956688521</v>
      </c>
      <c r="Q1769" t="s">
        <v>21</v>
      </c>
      <c r="R1769" t="s">
        <v>22</v>
      </c>
    </row>
    <row r="1770" spans="1:18" hidden="1" x14ac:dyDescent="0.25">
      <c r="A1770">
        <v>1769</v>
      </c>
      <c r="B1770" t="s">
        <v>71</v>
      </c>
      <c r="C1770" t="s">
        <v>499</v>
      </c>
      <c r="D1770">
        <v>16</v>
      </c>
      <c r="E1770" t="str">
        <f t="shared" si="50"/>
        <v>Teenager</v>
      </c>
      <c r="F1770" t="s">
        <v>31</v>
      </c>
      <c r="G1770" s="1">
        <v>45008</v>
      </c>
      <c r="H1770" s="1">
        <v>45037</v>
      </c>
      <c r="I1770" s="2">
        <f>_xlfn.DAYS(G1770,H1770)</f>
        <v>-29</v>
      </c>
      <c r="J1770" t="s">
        <v>47</v>
      </c>
      <c r="K1770">
        <v>300658</v>
      </c>
      <c r="L1770" t="s">
        <v>26</v>
      </c>
      <c r="M1770" t="s">
        <v>20</v>
      </c>
      <c r="N1770">
        <v>145</v>
      </c>
      <c r="O1770">
        <v>77</v>
      </c>
      <c r="P1770">
        <v>31356944521</v>
      </c>
      <c r="Q1770" t="s">
        <v>21</v>
      </c>
      <c r="R1770" t="s">
        <v>22</v>
      </c>
    </row>
    <row r="1771" spans="1:18" hidden="1" x14ac:dyDescent="0.25">
      <c r="A1771">
        <v>1770</v>
      </c>
      <c r="B1771" t="s">
        <v>23</v>
      </c>
      <c r="C1771" t="s">
        <v>371</v>
      </c>
      <c r="D1771">
        <v>60</v>
      </c>
      <c r="E1771" t="str">
        <f t="shared" si="50"/>
        <v>Senior Adult</v>
      </c>
      <c r="F1771" t="s">
        <v>31</v>
      </c>
      <c r="G1771" s="1">
        <v>45172</v>
      </c>
      <c r="H1771" s="1">
        <v>45220</v>
      </c>
      <c r="I1771" s="2">
        <f>_xlfn.DAYS(H1771,G1771)</f>
        <v>48</v>
      </c>
      <c r="J1771" t="s">
        <v>47</v>
      </c>
      <c r="K1771">
        <v>128536</v>
      </c>
      <c r="L1771" t="s">
        <v>26</v>
      </c>
      <c r="M1771" t="s">
        <v>20</v>
      </c>
      <c r="N1771">
        <v>169</v>
      </c>
      <c r="O1771">
        <v>84</v>
      </c>
      <c r="P1771">
        <v>39375027845</v>
      </c>
      <c r="Q1771" t="s">
        <v>21</v>
      </c>
      <c r="R1771" t="s">
        <v>22</v>
      </c>
    </row>
    <row r="1772" spans="1:18" hidden="1" x14ac:dyDescent="0.25">
      <c r="A1772">
        <v>1771</v>
      </c>
      <c r="B1772" t="s">
        <v>15</v>
      </c>
      <c r="C1772" t="s">
        <v>311</v>
      </c>
      <c r="D1772">
        <v>60</v>
      </c>
      <c r="E1772" t="str">
        <f t="shared" si="50"/>
        <v>Senior Adult</v>
      </c>
      <c r="F1772" t="s">
        <v>17</v>
      </c>
      <c r="G1772" s="1">
        <v>44940</v>
      </c>
      <c r="H1772" s="1">
        <v>45004</v>
      </c>
      <c r="I1772" s="2">
        <f>_xlfn.DAYS(H1772,G1772)</f>
        <v>64</v>
      </c>
      <c r="J1772" t="s">
        <v>36</v>
      </c>
      <c r="K1772">
        <v>178466</v>
      </c>
      <c r="L1772" t="s">
        <v>26</v>
      </c>
      <c r="M1772" t="s">
        <v>62</v>
      </c>
      <c r="N1772">
        <v>184</v>
      </c>
      <c r="O1772">
        <v>40</v>
      </c>
      <c r="P1772">
        <v>31126727398</v>
      </c>
      <c r="Q1772" t="s">
        <v>34</v>
      </c>
      <c r="R1772" t="s">
        <v>38</v>
      </c>
    </row>
    <row r="1773" spans="1:18" hidden="1" x14ac:dyDescent="0.25">
      <c r="A1773">
        <v>1772</v>
      </c>
      <c r="B1773" t="s">
        <v>88</v>
      </c>
      <c r="C1773" t="s">
        <v>298</v>
      </c>
      <c r="D1773">
        <v>13</v>
      </c>
      <c r="E1773" t="str">
        <f t="shared" si="50"/>
        <v>Teenager</v>
      </c>
      <c r="F1773" t="s">
        <v>31</v>
      </c>
      <c r="G1773" s="1">
        <v>45135</v>
      </c>
      <c r="H1773" s="1">
        <v>45276</v>
      </c>
      <c r="I1773" s="2">
        <f>_xlfn.DAYS(H1773,G1773)</f>
        <v>141</v>
      </c>
      <c r="J1773" t="s">
        <v>44</v>
      </c>
      <c r="K1773">
        <v>86358</v>
      </c>
      <c r="L1773" t="s">
        <v>26</v>
      </c>
      <c r="M1773" t="s">
        <v>82</v>
      </c>
      <c r="N1773">
        <v>175</v>
      </c>
      <c r="O1773">
        <v>43</v>
      </c>
      <c r="P1773">
        <v>37309370265</v>
      </c>
      <c r="Q1773" t="s">
        <v>21</v>
      </c>
      <c r="R1773" t="s">
        <v>22</v>
      </c>
    </row>
    <row r="1774" spans="1:18" hidden="1" x14ac:dyDescent="0.25">
      <c r="A1774">
        <v>1773</v>
      </c>
      <c r="B1774" t="s">
        <v>88</v>
      </c>
      <c r="C1774" t="s">
        <v>642</v>
      </c>
      <c r="D1774">
        <v>75</v>
      </c>
      <c r="E1774" t="str">
        <f t="shared" si="50"/>
        <v>Senior Adult</v>
      </c>
      <c r="F1774" t="s">
        <v>31</v>
      </c>
      <c r="G1774" s="1">
        <v>45039</v>
      </c>
      <c r="H1774" s="1">
        <v>45103</v>
      </c>
      <c r="I1774" s="2">
        <f>_xlfn.DAYS(G1774,H1774)</f>
        <v>-64</v>
      </c>
      <c r="J1774" t="s">
        <v>47</v>
      </c>
      <c r="K1774">
        <v>52059</v>
      </c>
      <c r="L1774" t="s">
        <v>26</v>
      </c>
      <c r="M1774" t="s">
        <v>59</v>
      </c>
      <c r="N1774">
        <v>180</v>
      </c>
      <c r="O1774">
        <v>82</v>
      </c>
      <c r="P1774">
        <v>33428061044</v>
      </c>
      <c r="Q1774" t="s">
        <v>21</v>
      </c>
      <c r="R1774" t="s">
        <v>22</v>
      </c>
    </row>
    <row r="1775" spans="1:18" hidden="1" x14ac:dyDescent="0.25">
      <c r="A1775">
        <v>1774</v>
      </c>
      <c r="B1775" t="s">
        <v>15</v>
      </c>
      <c r="C1775" t="s">
        <v>196</v>
      </c>
      <c r="D1775">
        <v>53</v>
      </c>
      <c r="E1775" t="str">
        <f t="shared" si="50"/>
        <v>Senior Adult</v>
      </c>
      <c r="F1775" t="s">
        <v>17</v>
      </c>
      <c r="G1775" s="1">
        <v>44972</v>
      </c>
      <c r="H1775" s="1">
        <v>45073</v>
      </c>
      <c r="I1775" s="2">
        <f>_xlfn.DAYS(H1775,G1775)</f>
        <v>101</v>
      </c>
      <c r="J1775" t="s">
        <v>32</v>
      </c>
      <c r="K1775">
        <v>400437</v>
      </c>
      <c r="L1775" t="s">
        <v>26</v>
      </c>
      <c r="M1775" t="s">
        <v>40</v>
      </c>
      <c r="N1775">
        <v>198</v>
      </c>
      <c r="O1775">
        <v>62</v>
      </c>
      <c r="P1775">
        <v>37879640972</v>
      </c>
      <c r="Q1775" t="s">
        <v>21</v>
      </c>
      <c r="R1775" t="s">
        <v>22</v>
      </c>
    </row>
    <row r="1776" spans="1:18" hidden="1" x14ac:dyDescent="0.25">
      <c r="A1776">
        <v>1775</v>
      </c>
      <c r="B1776" t="s">
        <v>53</v>
      </c>
      <c r="C1776" t="s">
        <v>329</v>
      </c>
      <c r="D1776">
        <v>17</v>
      </c>
      <c r="E1776" t="str">
        <f t="shared" si="50"/>
        <v>Teenager</v>
      </c>
      <c r="F1776" t="s">
        <v>31</v>
      </c>
      <c r="G1776" s="1">
        <v>45068</v>
      </c>
      <c r="H1776" s="1">
        <v>45071</v>
      </c>
      <c r="I1776" s="2">
        <f>_xlfn.DAYS(H1776,G1776)</f>
        <v>3</v>
      </c>
      <c r="J1776" t="s">
        <v>25</v>
      </c>
      <c r="K1776">
        <v>308152</v>
      </c>
      <c r="L1776" t="s">
        <v>19</v>
      </c>
      <c r="M1776" t="s">
        <v>37</v>
      </c>
      <c r="N1776">
        <v>148</v>
      </c>
      <c r="O1776">
        <v>106</v>
      </c>
      <c r="P1776">
        <v>33957337754</v>
      </c>
      <c r="Q1776" t="s">
        <v>34</v>
      </c>
      <c r="R1776" t="s">
        <v>38</v>
      </c>
    </row>
    <row r="1777" spans="1:18" hidden="1" x14ac:dyDescent="0.25">
      <c r="A1777">
        <v>1776</v>
      </c>
      <c r="B1777" t="s">
        <v>88</v>
      </c>
      <c r="C1777" t="s">
        <v>602</v>
      </c>
      <c r="D1777">
        <v>79</v>
      </c>
      <c r="E1777" t="str">
        <f t="shared" si="50"/>
        <v>Senior Adult</v>
      </c>
      <c r="F1777" t="s">
        <v>17</v>
      </c>
      <c r="G1777" s="1">
        <v>45040</v>
      </c>
      <c r="H1777" s="1">
        <v>45151</v>
      </c>
      <c r="I1777" s="2">
        <f>_xlfn.DAYS(G1777,H1777)</f>
        <v>-111</v>
      </c>
      <c r="J1777" t="s">
        <v>36</v>
      </c>
      <c r="K1777">
        <v>237124</v>
      </c>
      <c r="L1777" t="s">
        <v>19</v>
      </c>
      <c r="M1777" t="s">
        <v>82</v>
      </c>
      <c r="N1777">
        <v>196</v>
      </c>
      <c r="O1777">
        <v>82</v>
      </c>
      <c r="P1777">
        <v>36456072587</v>
      </c>
      <c r="Q1777" t="s">
        <v>34</v>
      </c>
      <c r="R1777" t="s">
        <v>38</v>
      </c>
    </row>
    <row r="1778" spans="1:18" hidden="1" x14ac:dyDescent="0.25">
      <c r="A1778">
        <v>1777</v>
      </c>
      <c r="B1778" t="s">
        <v>66</v>
      </c>
      <c r="C1778" t="s">
        <v>253</v>
      </c>
      <c r="D1778">
        <v>59</v>
      </c>
      <c r="E1778" t="str">
        <f t="shared" si="50"/>
        <v>Senior Adult</v>
      </c>
      <c r="F1778" t="s">
        <v>31</v>
      </c>
      <c r="G1778" s="1">
        <v>45097</v>
      </c>
      <c r="H1778" s="1">
        <v>45272</v>
      </c>
      <c r="I1778" s="2">
        <f t="shared" ref="I1778:I1784" si="52">_xlfn.DAYS(H1778,G1778)</f>
        <v>175</v>
      </c>
      <c r="J1778" t="s">
        <v>44</v>
      </c>
      <c r="K1778">
        <v>121481</v>
      </c>
      <c r="L1778" t="s">
        <v>19</v>
      </c>
      <c r="M1778" t="s">
        <v>59</v>
      </c>
      <c r="N1778">
        <v>177</v>
      </c>
      <c r="O1778">
        <v>60</v>
      </c>
      <c r="P1778">
        <v>34440412975</v>
      </c>
      <c r="Q1778" t="s">
        <v>21</v>
      </c>
      <c r="R1778" t="s">
        <v>22</v>
      </c>
    </row>
    <row r="1779" spans="1:18" x14ac:dyDescent="0.25">
      <c r="A1779">
        <v>1778</v>
      </c>
      <c r="B1779" t="s">
        <v>42</v>
      </c>
      <c r="C1779" t="s">
        <v>522</v>
      </c>
      <c r="D1779">
        <v>55</v>
      </c>
      <c r="E1779" t="str">
        <f t="shared" si="50"/>
        <v>Senior Adult</v>
      </c>
      <c r="F1779" t="s">
        <v>17</v>
      </c>
      <c r="G1779" s="1">
        <v>44936</v>
      </c>
      <c r="H1779" s="1">
        <v>45171</v>
      </c>
      <c r="I1779" s="6">
        <f t="shared" si="52"/>
        <v>235</v>
      </c>
      <c r="J1779" t="s">
        <v>47</v>
      </c>
      <c r="K1779">
        <v>409690</v>
      </c>
      <c r="L1779" t="s">
        <v>26</v>
      </c>
      <c r="M1779" t="s">
        <v>33</v>
      </c>
      <c r="N1779">
        <v>180</v>
      </c>
      <c r="O1779">
        <v>53</v>
      </c>
      <c r="P1779">
        <v>35212387869</v>
      </c>
      <c r="Q1779" t="s">
        <v>68</v>
      </c>
      <c r="R1779" t="s">
        <v>41</v>
      </c>
    </row>
    <row r="1780" spans="1:18" hidden="1" x14ac:dyDescent="0.25">
      <c r="A1780">
        <v>1779</v>
      </c>
      <c r="B1780" t="s">
        <v>42</v>
      </c>
      <c r="C1780" t="s">
        <v>107</v>
      </c>
      <c r="D1780">
        <v>22</v>
      </c>
      <c r="E1780" t="str">
        <f t="shared" si="50"/>
        <v>Young Adult</v>
      </c>
      <c r="F1780" t="s">
        <v>17</v>
      </c>
      <c r="G1780" s="1">
        <v>45079</v>
      </c>
      <c r="H1780" s="1">
        <v>45264</v>
      </c>
      <c r="I1780" s="2">
        <f t="shared" si="52"/>
        <v>185</v>
      </c>
      <c r="J1780" t="s">
        <v>44</v>
      </c>
      <c r="K1780">
        <v>142148</v>
      </c>
      <c r="L1780" t="s">
        <v>19</v>
      </c>
      <c r="M1780" t="s">
        <v>33</v>
      </c>
      <c r="N1780">
        <v>143</v>
      </c>
      <c r="O1780">
        <v>62</v>
      </c>
      <c r="P1780">
        <v>38238885616</v>
      </c>
      <c r="Q1780" t="s">
        <v>21</v>
      </c>
      <c r="R1780" t="s">
        <v>22</v>
      </c>
    </row>
    <row r="1781" spans="1:18" hidden="1" x14ac:dyDescent="0.25">
      <c r="A1781">
        <v>1780</v>
      </c>
      <c r="B1781" t="s">
        <v>66</v>
      </c>
      <c r="C1781" t="s">
        <v>580</v>
      </c>
      <c r="D1781">
        <v>30</v>
      </c>
      <c r="E1781" t="str">
        <f t="shared" si="50"/>
        <v>Young Adult</v>
      </c>
      <c r="F1781" t="s">
        <v>31</v>
      </c>
      <c r="G1781" s="1">
        <v>45021</v>
      </c>
      <c r="H1781" s="1">
        <v>45282</v>
      </c>
      <c r="I1781" s="2">
        <f t="shared" si="52"/>
        <v>261</v>
      </c>
      <c r="J1781" t="s">
        <v>32</v>
      </c>
      <c r="K1781">
        <v>302497</v>
      </c>
      <c r="L1781" t="s">
        <v>26</v>
      </c>
      <c r="M1781" t="s">
        <v>33</v>
      </c>
      <c r="N1781">
        <v>149</v>
      </c>
      <c r="O1781">
        <v>67</v>
      </c>
      <c r="P1781">
        <v>34583963142</v>
      </c>
      <c r="Q1781" t="s">
        <v>34</v>
      </c>
      <c r="R1781" t="s">
        <v>38</v>
      </c>
    </row>
    <row r="1782" spans="1:18" x14ac:dyDescent="0.25">
      <c r="A1782">
        <v>1781</v>
      </c>
      <c r="B1782" t="s">
        <v>15</v>
      </c>
      <c r="C1782" t="s">
        <v>601</v>
      </c>
      <c r="D1782">
        <v>33</v>
      </c>
      <c r="E1782" t="str">
        <f t="shared" si="50"/>
        <v>Middle-Aged Adults</v>
      </c>
      <c r="F1782" t="s">
        <v>31</v>
      </c>
      <c r="G1782" s="1">
        <v>45108</v>
      </c>
      <c r="H1782" s="1">
        <v>45246</v>
      </c>
      <c r="I1782" s="6">
        <f t="shared" si="52"/>
        <v>138</v>
      </c>
      <c r="J1782" t="s">
        <v>32</v>
      </c>
      <c r="K1782">
        <v>110698</v>
      </c>
      <c r="L1782" t="s">
        <v>26</v>
      </c>
      <c r="M1782" t="s">
        <v>82</v>
      </c>
      <c r="N1782">
        <v>183</v>
      </c>
      <c r="O1782">
        <v>55</v>
      </c>
      <c r="P1782">
        <v>35647631571</v>
      </c>
      <c r="Q1782" t="s">
        <v>68</v>
      </c>
      <c r="R1782" t="s">
        <v>41</v>
      </c>
    </row>
    <row r="1783" spans="1:18" hidden="1" x14ac:dyDescent="0.25">
      <c r="A1783">
        <v>1782</v>
      </c>
      <c r="B1783" t="s">
        <v>78</v>
      </c>
      <c r="C1783" t="s">
        <v>100</v>
      </c>
      <c r="D1783">
        <v>92</v>
      </c>
      <c r="E1783" t="str">
        <f t="shared" si="50"/>
        <v>Senior Adult</v>
      </c>
      <c r="F1783" t="s">
        <v>31</v>
      </c>
      <c r="G1783" s="1">
        <v>45047</v>
      </c>
      <c r="H1783" s="1">
        <v>45153</v>
      </c>
      <c r="I1783" s="2">
        <f t="shared" si="52"/>
        <v>106</v>
      </c>
      <c r="J1783" t="s">
        <v>47</v>
      </c>
      <c r="K1783">
        <v>253468</v>
      </c>
      <c r="L1783" t="s">
        <v>26</v>
      </c>
      <c r="M1783" t="s">
        <v>20</v>
      </c>
      <c r="N1783">
        <v>146</v>
      </c>
      <c r="O1783">
        <v>70</v>
      </c>
      <c r="P1783">
        <v>34361075004</v>
      </c>
      <c r="Q1783" t="s">
        <v>34</v>
      </c>
      <c r="R1783" t="s">
        <v>38</v>
      </c>
    </row>
    <row r="1784" spans="1:18" hidden="1" x14ac:dyDescent="0.25">
      <c r="A1784">
        <v>1783</v>
      </c>
      <c r="B1784" t="s">
        <v>55</v>
      </c>
      <c r="C1784" t="s">
        <v>123</v>
      </c>
      <c r="D1784">
        <v>25</v>
      </c>
      <c r="E1784" t="str">
        <f t="shared" si="50"/>
        <v>Young Adult</v>
      </c>
      <c r="F1784" t="s">
        <v>17</v>
      </c>
      <c r="G1784" s="1">
        <v>45163</v>
      </c>
      <c r="H1784" s="1">
        <v>45246</v>
      </c>
      <c r="I1784" s="2">
        <f t="shared" si="52"/>
        <v>83</v>
      </c>
      <c r="J1784" t="s">
        <v>47</v>
      </c>
      <c r="K1784">
        <v>58001</v>
      </c>
      <c r="L1784" t="s">
        <v>19</v>
      </c>
      <c r="M1784" t="s">
        <v>33</v>
      </c>
      <c r="N1784">
        <v>160</v>
      </c>
      <c r="O1784">
        <v>93</v>
      </c>
      <c r="P1784">
        <v>36346606219</v>
      </c>
      <c r="Q1784" t="s">
        <v>48</v>
      </c>
      <c r="R1784" t="s">
        <v>28</v>
      </c>
    </row>
    <row r="1785" spans="1:18" hidden="1" x14ac:dyDescent="0.25">
      <c r="A1785">
        <v>1784</v>
      </c>
      <c r="B1785" t="s">
        <v>69</v>
      </c>
      <c r="C1785" t="s">
        <v>262</v>
      </c>
      <c r="D1785">
        <v>65</v>
      </c>
      <c r="E1785" t="str">
        <f t="shared" si="50"/>
        <v>Senior Adult</v>
      </c>
      <c r="F1785" t="s">
        <v>17</v>
      </c>
      <c r="G1785" s="1">
        <v>45081</v>
      </c>
      <c r="H1785" s="1">
        <v>45099</v>
      </c>
      <c r="I1785" s="2">
        <f>_xlfn.DAYS(G1785,H1785)</f>
        <v>-18</v>
      </c>
      <c r="J1785" t="s">
        <v>47</v>
      </c>
      <c r="K1785">
        <v>338826</v>
      </c>
      <c r="L1785" t="s">
        <v>26</v>
      </c>
      <c r="M1785" t="s">
        <v>59</v>
      </c>
      <c r="N1785">
        <v>144</v>
      </c>
      <c r="O1785">
        <v>90</v>
      </c>
      <c r="P1785">
        <v>34509329693</v>
      </c>
      <c r="Q1785" t="s">
        <v>34</v>
      </c>
      <c r="R1785" t="s">
        <v>38</v>
      </c>
    </row>
    <row r="1786" spans="1:18" hidden="1" x14ac:dyDescent="0.25">
      <c r="A1786">
        <v>1785</v>
      </c>
      <c r="B1786" t="s">
        <v>55</v>
      </c>
      <c r="C1786" t="s">
        <v>87</v>
      </c>
      <c r="D1786">
        <v>23</v>
      </c>
      <c r="E1786" t="str">
        <f t="shared" si="50"/>
        <v>Young Adult</v>
      </c>
      <c r="F1786" t="s">
        <v>31</v>
      </c>
      <c r="G1786" s="1">
        <v>44969</v>
      </c>
      <c r="H1786" s="1">
        <v>45120</v>
      </c>
      <c r="I1786" s="2">
        <f>_xlfn.DAYS(G1786,H1786)</f>
        <v>-151</v>
      </c>
      <c r="J1786" t="s">
        <v>47</v>
      </c>
      <c r="K1786">
        <v>103915</v>
      </c>
      <c r="L1786" t="s">
        <v>26</v>
      </c>
      <c r="M1786" t="s">
        <v>45</v>
      </c>
      <c r="N1786">
        <v>151</v>
      </c>
      <c r="O1786">
        <v>74</v>
      </c>
      <c r="P1786">
        <v>34912181433</v>
      </c>
      <c r="Q1786" t="s">
        <v>21</v>
      </c>
      <c r="R1786" t="s">
        <v>22</v>
      </c>
    </row>
    <row r="1787" spans="1:18" hidden="1" x14ac:dyDescent="0.25">
      <c r="A1787">
        <v>1786</v>
      </c>
      <c r="B1787" t="s">
        <v>53</v>
      </c>
      <c r="C1787" t="s">
        <v>539</v>
      </c>
      <c r="D1787">
        <v>13</v>
      </c>
      <c r="E1787" t="str">
        <f t="shared" si="50"/>
        <v>Teenager</v>
      </c>
      <c r="F1787" t="s">
        <v>17</v>
      </c>
      <c r="G1787" s="1">
        <v>45113</v>
      </c>
      <c r="H1787" s="1">
        <v>45216</v>
      </c>
      <c r="I1787" s="2">
        <f>_xlfn.DAYS(G1787,H1787)</f>
        <v>-103</v>
      </c>
      <c r="J1787" t="s">
        <v>47</v>
      </c>
      <c r="K1787">
        <v>183666</v>
      </c>
      <c r="L1787" t="s">
        <v>26</v>
      </c>
      <c r="M1787" t="s">
        <v>33</v>
      </c>
      <c r="N1787">
        <v>180</v>
      </c>
      <c r="O1787">
        <v>50</v>
      </c>
      <c r="P1787">
        <v>37625127947</v>
      </c>
      <c r="Q1787" t="s">
        <v>27</v>
      </c>
      <c r="R1787" t="s">
        <v>28</v>
      </c>
    </row>
    <row r="1788" spans="1:18" hidden="1" x14ac:dyDescent="0.25">
      <c r="A1788">
        <v>1787</v>
      </c>
      <c r="B1788" t="s">
        <v>86</v>
      </c>
      <c r="C1788" t="s">
        <v>326</v>
      </c>
      <c r="D1788">
        <v>29</v>
      </c>
      <c r="E1788" t="str">
        <f t="shared" si="50"/>
        <v>Young Adult</v>
      </c>
      <c r="F1788" t="s">
        <v>31</v>
      </c>
      <c r="G1788" s="1">
        <v>45142</v>
      </c>
      <c r="H1788" s="1">
        <v>45192</v>
      </c>
      <c r="I1788" s="2">
        <f>_xlfn.DAYS(H1788,G1788)</f>
        <v>50</v>
      </c>
      <c r="J1788" t="s">
        <v>44</v>
      </c>
      <c r="K1788">
        <v>9383</v>
      </c>
      <c r="L1788" t="s">
        <v>19</v>
      </c>
      <c r="M1788" t="s">
        <v>33</v>
      </c>
      <c r="N1788">
        <v>154</v>
      </c>
      <c r="O1788">
        <v>113</v>
      </c>
      <c r="P1788">
        <v>38745917581</v>
      </c>
      <c r="Q1788" t="s">
        <v>21</v>
      </c>
      <c r="R1788" t="s">
        <v>22</v>
      </c>
    </row>
    <row r="1789" spans="1:18" hidden="1" x14ac:dyDescent="0.25">
      <c r="A1789">
        <v>1788</v>
      </c>
      <c r="B1789" t="s">
        <v>78</v>
      </c>
      <c r="C1789" t="s">
        <v>81</v>
      </c>
      <c r="D1789">
        <v>51</v>
      </c>
      <c r="E1789" t="str">
        <f t="shared" si="50"/>
        <v>Senior Adult</v>
      </c>
      <c r="F1789" t="s">
        <v>31</v>
      </c>
      <c r="G1789" s="1">
        <v>45027</v>
      </c>
      <c r="H1789" s="1">
        <v>45201</v>
      </c>
      <c r="I1789" s="2">
        <f>_xlfn.DAYS(G1789,H1789)</f>
        <v>-174</v>
      </c>
      <c r="J1789" t="s">
        <v>36</v>
      </c>
      <c r="K1789">
        <v>353763</v>
      </c>
      <c r="L1789" t="s">
        <v>26</v>
      </c>
      <c r="M1789" t="s">
        <v>40</v>
      </c>
      <c r="N1789">
        <v>156</v>
      </c>
      <c r="O1789">
        <v>97</v>
      </c>
      <c r="P1789">
        <v>32372939631</v>
      </c>
      <c r="Q1789" t="s">
        <v>21</v>
      </c>
      <c r="R1789" t="s">
        <v>28</v>
      </c>
    </row>
    <row r="1790" spans="1:18" hidden="1" x14ac:dyDescent="0.25">
      <c r="A1790">
        <v>1789</v>
      </c>
      <c r="B1790" t="s">
        <v>29</v>
      </c>
      <c r="C1790" t="s">
        <v>571</v>
      </c>
      <c r="D1790">
        <v>45</v>
      </c>
      <c r="E1790" t="str">
        <f t="shared" si="50"/>
        <v>Middle-Aged Adults</v>
      </c>
      <c r="F1790" t="s">
        <v>17</v>
      </c>
      <c r="G1790" s="1">
        <v>45108</v>
      </c>
      <c r="H1790" s="1">
        <v>45200</v>
      </c>
      <c r="I1790" s="2">
        <f>_xlfn.DAYS(G1790,H1790)</f>
        <v>-92</v>
      </c>
      <c r="J1790" t="s">
        <v>47</v>
      </c>
      <c r="K1790">
        <v>470072</v>
      </c>
      <c r="L1790" t="s">
        <v>26</v>
      </c>
      <c r="M1790" t="s">
        <v>59</v>
      </c>
      <c r="N1790">
        <v>146</v>
      </c>
      <c r="O1790">
        <v>47</v>
      </c>
      <c r="P1790">
        <v>36280396039</v>
      </c>
      <c r="Q1790" t="s">
        <v>21</v>
      </c>
      <c r="R1790" t="s">
        <v>22</v>
      </c>
    </row>
    <row r="1791" spans="1:18" hidden="1" x14ac:dyDescent="0.25">
      <c r="A1791">
        <v>1790</v>
      </c>
      <c r="B1791" t="s">
        <v>69</v>
      </c>
      <c r="C1791" t="s">
        <v>239</v>
      </c>
      <c r="D1791">
        <v>83</v>
      </c>
      <c r="E1791" t="str">
        <f t="shared" si="50"/>
        <v>Senior Adult</v>
      </c>
      <c r="F1791" t="s">
        <v>17</v>
      </c>
      <c r="G1791" s="1">
        <v>44946</v>
      </c>
      <c r="H1791" s="1">
        <v>45164</v>
      </c>
      <c r="I1791" s="2">
        <f>_xlfn.DAYS(G1791,H1791)</f>
        <v>-218</v>
      </c>
      <c r="J1791" t="s">
        <v>25</v>
      </c>
      <c r="K1791">
        <v>158393</v>
      </c>
      <c r="L1791" t="s">
        <v>19</v>
      </c>
      <c r="M1791" t="s">
        <v>82</v>
      </c>
      <c r="N1791">
        <v>178</v>
      </c>
      <c r="O1791">
        <v>110</v>
      </c>
      <c r="P1791">
        <v>34596639843</v>
      </c>
      <c r="Q1791" t="s">
        <v>21</v>
      </c>
      <c r="R1791" t="s">
        <v>22</v>
      </c>
    </row>
    <row r="1792" spans="1:18" hidden="1" x14ac:dyDescent="0.25">
      <c r="A1792">
        <v>1791</v>
      </c>
      <c r="B1792" t="s">
        <v>23</v>
      </c>
      <c r="C1792" t="s">
        <v>569</v>
      </c>
      <c r="D1792">
        <v>51</v>
      </c>
      <c r="E1792" t="str">
        <f t="shared" si="50"/>
        <v>Senior Adult</v>
      </c>
      <c r="F1792" t="s">
        <v>17</v>
      </c>
      <c r="G1792" s="1">
        <v>44936</v>
      </c>
      <c r="H1792" s="1">
        <v>45268</v>
      </c>
      <c r="I1792" s="2">
        <f>_xlfn.DAYS(H1792,G1792)</f>
        <v>332</v>
      </c>
      <c r="J1792" t="s">
        <v>47</v>
      </c>
      <c r="K1792">
        <v>363898</v>
      </c>
      <c r="L1792" t="s">
        <v>26</v>
      </c>
      <c r="M1792" t="s">
        <v>40</v>
      </c>
      <c r="N1792">
        <v>167</v>
      </c>
      <c r="O1792">
        <v>46</v>
      </c>
      <c r="P1792">
        <v>36213350117</v>
      </c>
      <c r="Q1792" t="s">
        <v>57</v>
      </c>
      <c r="R1792" t="s">
        <v>28</v>
      </c>
    </row>
    <row r="1793" spans="1:18" hidden="1" x14ac:dyDescent="0.25">
      <c r="A1793">
        <v>1792</v>
      </c>
      <c r="B1793" t="s">
        <v>23</v>
      </c>
      <c r="C1793" t="s">
        <v>116</v>
      </c>
      <c r="D1793">
        <v>15</v>
      </c>
      <c r="E1793" t="str">
        <f t="shared" si="50"/>
        <v>Teenager</v>
      </c>
      <c r="F1793" t="s">
        <v>31</v>
      </c>
      <c r="G1793" s="1">
        <v>45174</v>
      </c>
      <c r="H1793" s="1">
        <v>45178</v>
      </c>
      <c r="I1793" s="2">
        <f>_xlfn.DAYS(G1793,H1793)</f>
        <v>-4</v>
      </c>
      <c r="J1793" t="s">
        <v>18</v>
      </c>
      <c r="K1793">
        <v>378867</v>
      </c>
      <c r="L1793" t="s">
        <v>26</v>
      </c>
      <c r="M1793" t="s">
        <v>33</v>
      </c>
      <c r="N1793">
        <v>149</v>
      </c>
      <c r="O1793">
        <v>64</v>
      </c>
      <c r="P1793">
        <v>31808137002</v>
      </c>
      <c r="Q1793" t="s">
        <v>34</v>
      </c>
      <c r="R1793" t="s">
        <v>38</v>
      </c>
    </row>
    <row r="1794" spans="1:18" hidden="1" x14ac:dyDescent="0.25">
      <c r="A1794">
        <v>1793</v>
      </c>
      <c r="B1794" t="s">
        <v>60</v>
      </c>
      <c r="C1794" t="s">
        <v>478</v>
      </c>
      <c r="D1794">
        <v>5</v>
      </c>
      <c r="E1794" t="str">
        <f t="shared" ref="E1794:E1857" si="53">IF(D1794&lt;=12,"Child",IF(D1794&lt;=18,"Teenager",IF(D1794&lt;=30,"Young Adult",IF(D1794&lt;=45,"Middle-Aged Adults",IF(D1794&gt;45,"Senior Adult")))))</f>
        <v>Child</v>
      </c>
      <c r="F1794" t="s">
        <v>31</v>
      </c>
      <c r="G1794" s="1">
        <v>45175</v>
      </c>
      <c r="H1794" s="1">
        <v>45192</v>
      </c>
      <c r="I1794" s="2">
        <f>_xlfn.DAYS(G1794,H1794)</f>
        <v>-17</v>
      </c>
      <c r="J1794" t="s">
        <v>36</v>
      </c>
      <c r="K1794">
        <v>172378</v>
      </c>
      <c r="L1794" t="s">
        <v>26</v>
      </c>
      <c r="M1794" t="s">
        <v>82</v>
      </c>
      <c r="N1794">
        <v>176</v>
      </c>
      <c r="O1794">
        <v>67</v>
      </c>
      <c r="P1794">
        <v>37028232806</v>
      </c>
      <c r="Q1794" t="s">
        <v>21</v>
      </c>
      <c r="R1794" t="s">
        <v>22</v>
      </c>
    </row>
    <row r="1795" spans="1:18" hidden="1" x14ac:dyDescent="0.25">
      <c r="A1795">
        <v>1794</v>
      </c>
      <c r="B1795" t="s">
        <v>42</v>
      </c>
      <c r="C1795" t="s">
        <v>325</v>
      </c>
      <c r="D1795">
        <v>90</v>
      </c>
      <c r="E1795" t="str">
        <f t="shared" si="53"/>
        <v>Senior Adult</v>
      </c>
      <c r="F1795" t="s">
        <v>31</v>
      </c>
      <c r="G1795" s="1">
        <v>44968</v>
      </c>
      <c r="H1795" s="1">
        <v>45027</v>
      </c>
      <c r="I1795" s="2">
        <f>_xlfn.DAYS(H1795,G1795)</f>
        <v>59</v>
      </c>
      <c r="J1795" t="s">
        <v>36</v>
      </c>
      <c r="K1795">
        <v>366087</v>
      </c>
      <c r="L1795" t="s">
        <v>19</v>
      </c>
      <c r="M1795" t="s">
        <v>20</v>
      </c>
      <c r="N1795">
        <v>173</v>
      </c>
      <c r="O1795">
        <v>40</v>
      </c>
      <c r="P1795">
        <v>33159484013</v>
      </c>
      <c r="Q1795" t="s">
        <v>21</v>
      </c>
      <c r="R1795" t="s">
        <v>22</v>
      </c>
    </row>
    <row r="1796" spans="1:18" x14ac:dyDescent="0.25">
      <c r="A1796">
        <v>1795</v>
      </c>
      <c r="B1796" t="s">
        <v>29</v>
      </c>
      <c r="C1796" t="s">
        <v>250</v>
      </c>
      <c r="D1796">
        <v>17</v>
      </c>
      <c r="E1796" t="str">
        <f t="shared" si="53"/>
        <v>Teenager</v>
      </c>
      <c r="F1796" t="s">
        <v>31</v>
      </c>
      <c r="G1796" s="1">
        <v>45038</v>
      </c>
      <c r="H1796" s="1">
        <v>45110</v>
      </c>
      <c r="I1796" s="6">
        <f>_xlfn.DAYS(G1796,H1796)</f>
        <v>-72</v>
      </c>
      <c r="J1796" t="s">
        <v>36</v>
      </c>
      <c r="K1796">
        <v>77790</v>
      </c>
      <c r="L1796" t="s">
        <v>19</v>
      </c>
      <c r="M1796" t="s">
        <v>59</v>
      </c>
      <c r="N1796">
        <v>140</v>
      </c>
      <c r="O1796">
        <v>81</v>
      </c>
      <c r="P1796">
        <v>35272559502</v>
      </c>
      <c r="Q1796" t="s">
        <v>68</v>
      </c>
      <c r="R1796" t="s">
        <v>41</v>
      </c>
    </row>
    <row r="1797" spans="1:18" hidden="1" x14ac:dyDescent="0.25">
      <c r="A1797">
        <v>1796</v>
      </c>
      <c r="B1797" t="s">
        <v>64</v>
      </c>
      <c r="C1797" t="s">
        <v>619</v>
      </c>
      <c r="D1797">
        <v>91</v>
      </c>
      <c r="E1797" t="str">
        <f t="shared" si="53"/>
        <v>Senior Adult</v>
      </c>
      <c r="F1797" t="s">
        <v>31</v>
      </c>
      <c r="G1797" s="1">
        <v>44977</v>
      </c>
      <c r="H1797" s="1">
        <v>45143</v>
      </c>
      <c r="I1797" s="2">
        <f>_xlfn.DAYS(G1797,H1797)</f>
        <v>-166</v>
      </c>
      <c r="J1797" t="s">
        <v>44</v>
      </c>
      <c r="K1797">
        <v>344144</v>
      </c>
      <c r="L1797" t="s">
        <v>19</v>
      </c>
      <c r="M1797" t="s">
        <v>20</v>
      </c>
      <c r="N1797">
        <v>140</v>
      </c>
      <c r="O1797">
        <v>120</v>
      </c>
      <c r="P1797">
        <v>32696404547</v>
      </c>
      <c r="Q1797" t="s">
        <v>21</v>
      </c>
      <c r="R1797" t="s">
        <v>22</v>
      </c>
    </row>
    <row r="1798" spans="1:18" hidden="1" x14ac:dyDescent="0.25">
      <c r="A1798">
        <v>1797</v>
      </c>
      <c r="B1798" t="s">
        <v>86</v>
      </c>
      <c r="C1798" t="s">
        <v>320</v>
      </c>
      <c r="D1798">
        <v>53</v>
      </c>
      <c r="E1798" t="str">
        <f t="shared" si="53"/>
        <v>Senior Adult</v>
      </c>
      <c r="F1798" t="s">
        <v>17</v>
      </c>
      <c r="G1798" s="1">
        <v>44997</v>
      </c>
      <c r="H1798" s="1">
        <v>45022</v>
      </c>
      <c r="I1798" s="2">
        <f>_xlfn.DAYS(H1798,G1798)</f>
        <v>25</v>
      </c>
      <c r="J1798" t="s">
        <v>36</v>
      </c>
      <c r="K1798">
        <v>230262</v>
      </c>
      <c r="L1798" t="s">
        <v>26</v>
      </c>
      <c r="M1798" t="s">
        <v>59</v>
      </c>
      <c r="N1798">
        <v>171</v>
      </c>
      <c r="O1798">
        <v>68</v>
      </c>
      <c r="P1798">
        <v>32290583297</v>
      </c>
      <c r="Q1798" t="s">
        <v>68</v>
      </c>
      <c r="R1798" t="s">
        <v>28</v>
      </c>
    </row>
    <row r="1799" spans="1:18" hidden="1" x14ac:dyDescent="0.25">
      <c r="A1799">
        <v>1798</v>
      </c>
      <c r="B1799" t="s">
        <v>64</v>
      </c>
      <c r="C1799" t="s">
        <v>437</v>
      </c>
      <c r="D1799">
        <v>85</v>
      </c>
      <c r="E1799" t="str">
        <f t="shared" si="53"/>
        <v>Senior Adult</v>
      </c>
      <c r="F1799" t="s">
        <v>31</v>
      </c>
      <c r="G1799" s="1">
        <v>45057</v>
      </c>
      <c r="H1799" s="1">
        <v>45246</v>
      </c>
      <c r="I1799" s="2">
        <f>_xlfn.DAYS(H1799,G1799)</f>
        <v>189</v>
      </c>
      <c r="J1799" t="s">
        <v>44</v>
      </c>
      <c r="K1799">
        <v>73324</v>
      </c>
      <c r="L1799" t="s">
        <v>19</v>
      </c>
      <c r="M1799" t="s">
        <v>20</v>
      </c>
      <c r="N1799">
        <v>184</v>
      </c>
      <c r="O1799">
        <v>114</v>
      </c>
      <c r="P1799">
        <v>36767251447</v>
      </c>
      <c r="Q1799" t="s">
        <v>34</v>
      </c>
      <c r="R1799" t="s">
        <v>38</v>
      </c>
    </row>
    <row r="1800" spans="1:18" hidden="1" x14ac:dyDescent="0.25">
      <c r="A1800">
        <v>1799</v>
      </c>
      <c r="B1800" t="s">
        <v>55</v>
      </c>
      <c r="C1800" t="s">
        <v>553</v>
      </c>
      <c r="D1800">
        <v>33</v>
      </c>
      <c r="E1800" t="str">
        <f t="shared" si="53"/>
        <v>Middle-Aged Adults</v>
      </c>
      <c r="F1800" t="s">
        <v>17</v>
      </c>
      <c r="G1800" s="1">
        <v>45175</v>
      </c>
      <c r="H1800" s="1">
        <v>45280</v>
      </c>
      <c r="I1800" s="2">
        <f>_xlfn.DAYS(H1800,G1800)</f>
        <v>105</v>
      </c>
      <c r="J1800" t="s">
        <v>36</v>
      </c>
      <c r="K1800">
        <v>460981</v>
      </c>
      <c r="L1800" t="s">
        <v>19</v>
      </c>
      <c r="M1800" t="s">
        <v>40</v>
      </c>
      <c r="N1800">
        <v>184</v>
      </c>
      <c r="O1800">
        <v>61</v>
      </c>
      <c r="P1800">
        <v>38759617586</v>
      </c>
      <c r="Q1800" t="s">
        <v>63</v>
      </c>
      <c r="R1800" t="s">
        <v>28</v>
      </c>
    </row>
    <row r="1801" spans="1:18" hidden="1" x14ac:dyDescent="0.25">
      <c r="A1801">
        <v>1800</v>
      </c>
      <c r="B1801" t="s">
        <v>60</v>
      </c>
      <c r="C1801" t="s">
        <v>540</v>
      </c>
      <c r="D1801">
        <v>24</v>
      </c>
      <c r="E1801" t="str">
        <f t="shared" si="53"/>
        <v>Young Adult</v>
      </c>
      <c r="F1801" t="s">
        <v>17</v>
      </c>
      <c r="G1801" s="1">
        <v>45185</v>
      </c>
      <c r="H1801" s="1">
        <v>45253</v>
      </c>
      <c r="I1801" s="2">
        <f>_xlfn.DAYS(G1801,H1801)</f>
        <v>-68</v>
      </c>
      <c r="J1801" t="s">
        <v>44</v>
      </c>
      <c r="K1801">
        <v>172766</v>
      </c>
      <c r="L1801" t="s">
        <v>26</v>
      </c>
      <c r="M1801" t="s">
        <v>45</v>
      </c>
      <c r="N1801">
        <v>163</v>
      </c>
      <c r="O1801">
        <v>89</v>
      </c>
      <c r="P1801">
        <v>32692029890</v>
      </c>
      <c r="Q1801" t="s">
        <v>34</v>
      </c>
      <c r="R1801" t="s">
        <v>38</v>
      </c>
    </row>
    <row r="1802" spans="1:18" hidden="1" x14ac:dyDescent="0.25">
      <c r="A1802">
        <v>1801</v>
      </c>
      <c r="B1802" t="s">
        <v>86</v>
      </c>
      <c r="C1802" t="s">
        <v>319</v>
      </c>
      <c r="D1802">
        <v>55</v>
      </c>
      <c r="E1802" t="str">
        <f t="shared" si="53"/>
        <v>Senior Adult</v>
      </c>
      <c r="F1802" t="s">
        <v>17</v>
      </c>
      <c r="G1802" s="1">
        <v>45008</v>
      </c>
      <c r="H1802" s="1">
        <v>45246</v>
      </c>
      <c r="I1802" s="2">
        <f>_xlfn.DAYS(H1802,G1802)</f>
        <v>238</v>
      </c>
      <c r="J1802" t="s">
        <v>32</v>
      </c>
      <c r="K1802">
        <v>333538</v>
      </c>
      <c r="L1802" t="s">
        <v>26</v>
      </c>
      <c r="M1802" t="s">
        <v>59</v>
      </c>
      <c r="N1802">
        <v>181</v>
      </c>
      <c r="O1802">
        <v>91</v>
      </c>
      <c r="P1802">
        <v>35498996195</v>
      </c>
      <c r="Q1802" t="s">
        <v>34</v>
      </c>
      <c r="R1802" t="s">
        <v>38</v>
      </c>
    </row>
    <row r="1803" spans="1:18" x14ac:dyDescent="0.25">
      <c r="A1803">
        <v>1802</v>
      </c>
      <c r="B1803" t="s">
        <v>78</v>
      </c>
      <c r="C1803" t="s">
        <v>297</v>
      </c>
      <c r="D1803">
        <v>73</v>
      </c>
      <c r="E1803" t="str">
        <f t="shared" si="53"/>
        <v>Senior Adult</v>
      </c>
      <c r="F1803" t="s">
        <v>17</v>
      </c>
      <c r="G1803" s="1">
        <v>45145</v>
      </c>
      <c r="H1803" s="1">
        <v>45252</v>
      </c>
      <c r="I1803" s="6">
        <f>_xlfn.DAYS(G1803,H1803)</f>
        <v>-107</v>
      </c>
      <c r="J1803" t="s">
        <v>25</v>
      </c>
      <c r="K1803">
        <v>122032</v>
      </c>
      <c r="L1803" t="s">
        <v>26</v>
      </c>
      <c r="M1803" t="s">
        <v>33</v>
      </c>
      <c r="N1803">
        <v>143</v>
      </c>
      <c r="O1803">
        <v>66</v>
      </c>
      <c r="P1803">
        <v>35033000677</v>
      </c>
      <c r="Q1803" t="s">
        <v>68</v>
      </c>
      <c r="R1803" t="s">
        <v>41</v>
      </c>
    </row>
    <row r="1804" spans="1:18" x14ac:dyDescent="0.25">
      <c r="A1804">
        <v>1803</v>
      </c>
      <c r="B1804" t="s">
        <v>64</v>
      </c>
      <c r="C1804" t="s">
        <v>135</v>
      </c>
      <c r="D1804">
        <v>17</v>
      </c>
      <c r="E1804" t="str">
        <f t="shared" si="53"/>
        <v>Teenager</v>
      </c>
      <c r="F1804" t="s">
        <v>31</v>
      </c>
      <c r="G1804" s="1">
        <v>45135</v>
      </c>
      <c r="H1804" s="1">
        <v>45263</v>
      </c>
      <c r="I1804" s="6">
        <f>_xlfn.DAYS(H1804,G1804)</f>
        <v>128</v>
      </c>
      <c r="J1804" t="s">
        <v>44</v>
      </c>
      <c r="K1804">
        <v>146047</v>
      </c>
      <c r="L1804" t="s">
        <v>26</v>
      </c>
      <c r="M1804" t="s">
        <v>40</v>
      </c>
      <c r="N1804">
        <v>199</v>
      </c>
      <c r="O1804">
        <v>114</v>
      </c>
      <c r="P1804">
        <v>32646602242</v>
      </c>
      <c r="Q1804" t="s">
        <v>68</v>
      </c>
      <c r="R1804" t="s">
        <v>41</v>
      </c>
    </row>
    <row r="1805" spans="1:18" hidden="1" x14ac:dyDescent="0.25">
      <c r="A1805">
        <v>1804</v>
      </c>
      <c r="B1805" t="s">
        <v>50</v>
      </c>
      <c r="C1805" t="s">
        <v>446</v>
      </c>
      <c r="D1805">
        <v>100</v>
      </c>
      <c r="E1805" t="str">
        <f t="shared" si="53"/>
        <v>Senior Adult</v>
      </c>
      <c r="F1805" t="s">
        <v>31</v>
      </c>
      <c r="G1805" s="1">
        <v>45063</v>
      </c>
      <c r="H1805" s="1">
        <v>45142</v>
      </c>
      <c r="I1805" s="2">
        <f>_xlfn.DAYS(G1805,H1805)</f>
        <v>-79</v>
      </c>
      <c r="J1805" t="s">
        <v>44</v>
      </c>
      <c r="K1805">
        <v>464066</v>
      </c>
      <c r="L1805" t="s">
        <v>26</v>
      </c>
      <c r="M1805" t="s">
        <v>45</v>
      </c>
      <c r="N1805">
        <v>159</v>
      </c>
      <c r="O1805">
        <v>47</v>
      </c>
      <c r="P1805">
        <v>35266471047</v>
      </c>
      <c r="Q1805" t="s">
        <v>52</v>
      </c>
      <c r="R1805" t="s">
        <v>28</v>
      </c>
    </row>
    <row r="1806" spans="1:18" x14ac:dyDescent="0.25">
      <c r="A1806">
        <v>1805</v>
      </c>
      <c r="B1806" t="s">
        <v>78</v>
      </c>
      <c r="C1806" t="s">
        <v>65</v>
      </c>
      <c r="D1806">
        <v>83</v>
      </c>
      <c r="E1806" t="str">
        <f t="shared" si="53"/>
        <v>Senior Adult</v>
      </c>
      <c r="F1806" t="s">
        <v>31</v>
      </c>
      <c r="G1806" s="1">
        <v>44947</v>
      </c>
      <c r="H1806" s="1">
        <v>45060</v>
      </c>
      <c r="I1806" s="6">
        <f>_xlfn.DAYS(G1806,H1806)</f>
        <v>-113</v>
      </c>
      <c r="J1806" t="s">
        <v>47</v>
      </c>
      <c r="K1806">
        <v>325782</v>
      </c>
      <c r="L1806" t="s">
        <v>19</v>
      </c>
      <c r="M1806" t="s">
        <v>62</v>
      </c>
      <c r="N1806">
        <v>198</v>
      </c>
      <c r="O1806">
        <v>45</v>
      </c>
      <c r="P1806">
        <v>37442223533</v>
      </c>
      <c r="Q1806" t="s">
        <v>68</v>
      </c>
      <c r="R1806" t="s">
        <v>41</v>
      </c>
    </row>
    <row r="1807" spans="1:18" hidden="1" x14ac:dyDescent="0.25">
      <c r="A1807">
        <v>1806</v>
      </c>
      <c r="B1807" t="s">
        <v>23</v>
      </c>
      <c r="C1807" t="s">
        <v>49</v>
      </c>
      <c r="D1807">
        <v>19</v>
      </c>
      <c r="E1807" t="str">
        <f t="shared" si="53"/>
        <v>Young Adult</v>
      </c>
      <c r="F1807" t="s">
        <v>31</v>
      </c>
      <c r="G1807" s="1">
        <v>44982</v>
      </c>
      <c r="H1807" s="1">
        <v>45191</v>
      </c>
      <c r="I1807" s="2">
        <f>_xlfn.DAYS(G1807,H1807)</f>
        <v>-209</v>
      </c>
      <c r="J1807" t="s">
        <v>32</v>
      </c>
      <c r="K1807">
        <v>330474</v>
      </c>
      <c r="L1807" t="s">
        <v>26</v>
      </c>
      <c r="M1807" t="s">
        <v>59</v>
      </c>
      <c r="N1807">
        <v>191</v>
      </c>
      <c r="O1807">
        <v>76</v>
      </c>
      <c r="P1807">
        <v>37239000188</v>
      </c>
      <c r="Q1807" t="s">
        <v>48</v>
      </c>
      <c r="R1807" t="s">
        <v>28</v>
      </c>
    </row>
    <row r="1808" spans="1:18" hidden="1" x14ac:dyDescent="0.25">
      <c r="A1808">
        <v>1807</v>
      </c>
      <c r="B1808" t="s">
        <v>71</v>
      </c>
      <c r="C1808" t="s">
        <v>649</v>
      </c>
      <c r="D1808">
        <v>42</v>
      </c>
      <c r="E1808" t="str">
        <f t="shared" si="53"/>
        <v>Middle-Aged Adults</v>
      </c>
      <c r="F1808" t="s">
        <v>31</v>
      </c>
      <c r="G1808" s="1">
        <v>44951</v>
      </c>
      <c r="H1808" s="1">
        <v>45122</v>
      </c>
      <c r="I1808" s="2">
        <f>_xlfn.DAYS(H1808,G1808)</f>
        <v>171</v>
      </c>
      <c r="J1808" t="s">
        <v>47</v>
      </c>
      <c r="K1808">
        <v>69544</v>
      </c>
      <c r="L1808" t="s">
        <v>26</v>
      </c>
      <c r="M1808" t="s">
        <v>62</v>
      </c>
      <c r="N1808">
        <v>199</v>
      </c>
      <c r="O1808">
        <v>82</v>
      </c>
      <c r="P1808">
        <v>36157884911</v>
      </c>
      <c r="Q1808" t="s">
        <v>34</v>
      </c>
      <c r="R1808" t="s">
        <v>38</v>
      </c>
    </row>
    <row r="1809" spans="1:18" hidden="1" x14ac:dyDescent="0.25">
      <c r="A1809">
        <v>1808</v>
      </c>
      <c r="B1809" t="s">
        <v>86</v>
      </c>
      <c r="C1809" t="s">
        <v>604</v>
      </c>
      <c r="D1809">
        <v>45</v>
      </c>
      <c r="E1809" t="str">
        <f t="shared" si="53"/>
        <v>Middle-Aged Adults</v>
      </c>
      <c r="F1809" t="s">
        <v>31</v>
      </c>
      <c r="G1809" s="1">
        <v>45101</v>
      </c>
      <c r="H1809" s="1">
        <v>45146</v>
      </c>
      <c r="I1809" s="2">
        <f>_xlfn.DAYS(H1809,G1809)</f>
        <v>45</v>
      </c>
      <c r="J1809" t="s">
        <v>47</v>
      </c>
      <c r="K1809">
        <v>177919</v>
      </c>
      <c r="L1809" t="s">
        <v>19</v>
      </c>
      <c r="M1809" t="s">
        <v>59</v>
      </c>
      <c r="N1809">
        <v>184</v>
      </c>
      <c r="O1809">
        <v>61</v>
      </c>
      <c r="P1809">
        <v>35851505393</v>
      </c>
      <c r="Q1809" t="s">
        <v>52</v>
      </c>
      <c r="R1809" t="s">
        <v>28</v>
      </c>
    </row>
    <row r="1810" spans="1:18" x14ac:dyDescent="0.25">
      <c r="A1810">
        <v>1809</v>
      </c>
      <c r="B1810" t="s">
        <v>86</v>
      </c>
      <c r="C1810" t="s">
        <v>149</v>
      </c>
      <c r="D1810">
        <v>64</v>
      </c>
      <c r="E1810" t="str">
        <f t="shared" si="53"/>
        <v>Senior Adult</v>
      </c>
      <c r="F1810" t="s">
        <v>31</v>
      </c>
      <c r="G1810" s="1">
        <v>44950</v>
      </c>
      <c r="H1810" s="1">
        <v>44958</v>
      </c>
      <c r="I1810" s="6">
        <f>_xlfn.DAYS(G1810,H1810)</f>
        <v>-8</v>
      </c>
      <c r="J1810" t="s">
        <v>32</v>
      </c>
      <c r="K1810">
        <v>263874</v>
      </c>
      <c r="L1810" t="s">
        <v>19</v>
      </c>
      <c r="M1810" t="s">
        <v>37</v>
      </c>
      <c r="N1810">
        <v>166</v>
      </c>
      <c r="O1810">
        <v>67</v>
      </c>
      <c r="P1810">
        <v>39419095478</v>
      </c>
      <c r="Q1810" t="s">
        <v>68</v>
      </c>
      <c r="R1810" t="s">
        <v>41</v>
      </c>
    </row>
    <row r="1811" spans="1:18" hidden="1" x14ac:dyDescent="0.25">
      <c r="A1811">
        <v>1810</v>
      </c>
      <c r="B1811" t="s">
        <v>42</v>
      </c>
      <c r="C1811" t="s">
        <v>612</v>
      </c>
      <c r="D1811">
        <v>15</v>
      </c>
      <c r="E1811" t="str">
        <f t="shared" si="53"/>
        <v>Teenager</v>
      </c>
      <c r="F1811" t="s">
        <v>17</v>
      </c>
      <c r="G1811" s="1">
        <v>44978</v>
      </c>
      <c r="H1811" s="1">
        <v>45040</v>
      </c>
      <c r="I1811" s="2">
        <f>_xlfn.DAYS(G1811,H1811)</f>
        <v>-62</v>
      </c>
      <c r="J1811" t="s">
        <v>36</v>
      </c>
      <c r="K1811">
        <v>346874</v>
      </c>
      <c r="L1811" t="s">
        <v>19</v>
      </c>
      <c r="M1811" t="s">
        <v>45</v>
      </c>
      <c r="N1811">
        <v>158</v>
      </c>
      <c r="O1811">
        <v>107</v>
      </c>
      <c r="P1811">
        <v>31356897002</v>
      </c>
      <c r="Q1811" t="s">
        <v>34</v>
      </c>
      <c r="R1811" t="s">
        <v>38</v>
      </c>
    </row>
    <row r="1812" spans="1:18" hidden="1" x14ac:dyDescent="0.25">
      <c r="A1812">
        <v>1811</v>
      </c>
      <c r="B1812" t="s">
        <v>55</v>
      </c>
      <c r="C1812" t="s">
        <v>35</v>
      </c>
      <c r="D1812">
        <v>26</v>
      </c>
      <c r="E1812" t="str">
        <f t="shared" si="53"/>
        <v>Young Adult</v>
      </c>
      <c r="F1812" t="s">
        <v>31</v>
      </c>
      <c r="G1812" s="1">
        <v>45096</v>
      </c>
      <c r="H1812" s="1">
        <v>45128</v>
      </c>
      <c r="I1812" s="2">
        <f>_xlfn.DAYS(H1812,G1812)</f>
        <v>32</v>
      </c>
      <c r="J1812" t="s">
        <v>44</v>
      </c>
      <c r="K1812">
        <v>499393</v>
      </c>
      <c r="L1812" t="s">
        <v>26</v>
      </c>
      <c r="M1812" t="s">
        <v>33</v>
      </c>
      <c r="N1812">
        <v>164</v>
      </c>
      <c r="O1812">
        <v>92</v>
      </c>
      <c r="P1812">
        <v>35702593674</v>
      </c>
      <c r="Q1812" t="s">
        <v>34</v>
      </c>
      <c r="R1812" t="s">
        <v>38</v>
      </c>
    </row>
    <row r="1813" spans="1:18" hidden="1" x14ac:dyDescent="0.25">
      <c r="A1813">
        <v>1812</v>
      </c>
      <c r="B1813" t="s">
        <v>66</v>
      </c>
      <c r="C1813" t="s">
        <v>116</v>
      </c>
      <c r="D1813">
        <v>82</v>
      </c>
      <c r="E1813" t="str">
        <f t="shared" si="53"/>
        <v>Senior Adult</v>
      </c>
      <c r="F1813" t="s">
        <v>31</v>
      </c>
      <c r="G1813" s="1">
        <v>45114</v>
      </c>
      <c r="H1813" s="1">
        <v>45189</v>
      </c>
      <c r="I1813" s="2">
        <f>_xlfn.DAYS(H1813,G1813)</f>
        <v>75</v>
      </c>
      <c r="J1813" t="s">
        <v>47</v>
      </c>
      <c r="K1813">
        <v>124611</v>
      </c>
      <c r="L1813" t="s">
        <v>26</v>
      </c>
      <c r="M1813" t="s">
        <v>62</v>
      </c>
      <c r="N1813">
        <v>176</v>
      </c>
      <c r="O1813">
        <v>68</v>
      </c>
      <c r="P1813">
        <v>38005109921</v>
      </c>
      <c r="Q1813" t="s">
        <v>27</v>
      </c>
      <c r="R1813" t="s">
        <v>28</v>
      </c>
    </row>
    <row r="1814" spans="1:18" hidden="1" x14ac:dyDescent="0.25">
      <c r="A1814">
        <v>1813</v>
      </c>
      <c r="B1814" t="s">
        <v>42</v>
      </c>
      <c r="C1814" t="s">
        <v>298</v>
      </c>
      <c r="D1814">
        <v>96</v>
      </c>
      <c r="E1814" t="str">
        <f t="shared" si="53"/>
        <v>Senior Adult</v>
      </c>
      <c r="F1814" t="s">
        <v>17</v>
      </c>
      <c r="G1814" s="1">
        <v>44969</v>
      </c>
      <c r="H1814" s="1">
        <v>45184</v>
      </c>
      <c r="I1814" s="2">
        <f>_xlfn.DAYS(H1814,G1814)</f>
        <v>215</v>
      </c>
      <c r="J1814" t="s">
        <v>47</v>
      </c>
      <c r="K1814">
        <v>40591</v>
      </c>
      <c r="L1814" t="s">
        <v>19</v>
      </c>
      <c r="M1814" t="s">
        <v>20</v>
      </c>
      <c r="N1814">
        <v>175</v>
      </c>
      <c r="O1814">
        <v>84</v>
      </c>
      <c r="P1814">
        <v>37909069864</v>
      </c>
      <c r="Q1814" t="s">
        <v>68</v>
      </c>
      <c r="R1814" t="s">
        <v>28</v>
      </c>
    </row>
    <row r="1815" spans="1:18" hidden="1" x14ac:dyDescent="0.25">
      <c r="A1815">
        <v>1814</v>
      </c>
      <c r="B1815" t="s">
        <v>71</v>
      </c>
      <c r="C1815" t="s">
        <v>430</v>
      </c>
      <c r="D1815">
        <v>82</v>
      </c>
      <c r="E1815" t="str">
        <f t="shared" si="53"/>
        <v>Senior Adult</v>
      </c>
      <c r="F1815" t="s">
        <v>17</v>
      </c>
      <c r="G1815" s="1">
        <v>44994</v>
      </c>
      <c r="H1815" s="1">
        <v>45193</v>
      </c>
      <c r="I1815" s="2">
        <f>_xlfn.DAYS(G1815,H1815)</f>
        <v>-199</v>
      </c>
      <c r="J1815" t="s">
        <v>32</v>
      </c>
      <c r="K1815">
        <v>57195</v>
      </c>
      <c r="L1815" t="s">
        <v>26</v>
      </c>
      <c r="M1815" t="s">
        <v>62</v>
      </c>
      <c r="N1815">
        <v>146</v>
      </c>
      <c r="O1815">
        <v>62</v>
      </c>
      <c r="P1815">
        <v>37455621527</v>
      </c>
      <c r="Q1815" t="s">
        <v>21</v>
      </c>
      <c r="R1815" t="s">
        <v>22</v>
      </c>
    </row>
    <row r="1816" spans="1:18" hidden="1" x14ac:dyDescent="0.25">
      <c r="A1816">
        <v>1815</v>
      </c>
      <c r="B1816" t="s">
        <v>23</v>
      </c>
      <c r="C1816" t="s">
        <v>89</v>
      </c>
      <c r="D1816">
        <v>97</v>
      </c>
      <c r="E1816" t="str">
        <f t="shared" si="53"/>
        <v>Senior Adult</v>
      </c>
      <c r="F1816" t="s">
        <v>17</v>
      </c>
      <c r="G1816" s="1">
        <v>44942</v>
      </c>
      <c r="H1816" s="1">
        <v>45005</v>
      </c>
      <c r="I1816" s="2">
        <f>_xlfn.DAYS(G1816,H1816)</f>
        <v>-63</v>
      </c>
      <c r="J1816" t="s">
        <v>36</v>
      </c>
      <c r="K1816">
        <v>375471</v>
      </c>
      <c r="L1816" t="s">
        <v>19</v>
      </c>
      <c r="M1816" t="s">
        <v>20</v>
      </c>
      <c r="N1816">
        <v>173</v>
      </c>
      <c r="O1816">
        <v>80</v>
      </c>
      <c r="P1816">
        <v>33583998928</v>
      </c>
      <c r="Q1816" t="s">
        <v>34</v>
      </c>
      <c r="R1816" t="s">
        <v>38</v>
      </c>
    </row>
    <row r="1817" spans="1:18" hidden="1" x14ac:dyDescent="0.25">
      <c r="A1817">
        <v>1816</v>
      </c>
      <c r="B1817" t="s">
        <v>78</v>
      </c>
      <c r="C1817" t="s">
        <v>584</v>
      </c>
      <c r="D1817">
        <v>99</v>
      </c>
      <c r="E1817" t="str">
        <f t="shared" si="53"/>
        <v>Senior Adult</v>
      </c>
      <c r="F1817" t="s">
        <v>31</v>
      </c>
      <c r="G1817" s="1">
        <v>45010</v>
      </c>
      <c r="H1817" s="1">
        <v>45158</v>
      </c>
      <c r="I1817" s="2">
        <f>_xlfn.DAYS(G1817,H1817)</f>
        <v>-148</v>
      </c>
      <c r="J1817" t="s">
        <v>25</v>
      </c>
      <c r="K1817">
        <v>485227</v>
      </c>
      <c r="L1817" t="s">
        <v>26</v>
      </c>
      <c r="M1817" t="s">
        <v>20</v>
      </c>
      <c r="N1817">
        <v>148</v>
      </c>
      <c r="O1817">
        <v>56</v>
      </c>
      <c r="P1817">
        <v>35889855052</v>
      </c>
      <c r="Q1817" t="s">
        <v>34</v>
      </c>
      <c r="R1817" t="s">
        <v>28</v>
      </c>
    </row>
    <row r="1818" spans="1:18" x14ac:dyDescent="0.25">
      <c r="A1818">
        <v>1817</v>
      </c>
      <c r="B1818" t="s">
        <v>71</v>
      </c>
      <c r="C1818" t="s">
        <v>500</v>
      </c>
      <c r="D1818">
        <v>25</v>
      </c>
      <c r="E1818" t="str">
        <f t="shared" si="53"/>
        <v>Young Adult</v>
      </c>
      <c r="F1818" t="s">
        <v>31</v>
      </c>
      <c r="G1818" s="1">
        <v>45062</v>
      </c>
      <c r="H1818" s="1">
        <v>45232</v>
      </c>
      <c r="I1818" s="6">
        <f>_xlfn.DAYS(H1818,G1818)</f>
        <v>170</v>
      </c>
      <c r="J1818" t="s">
        <v>25</v>
      </c>
      <c r="K1818">
        <v>229905</v>
      </c>
      <c r="L1818" t="s">
        <v>26</v>
      </c>
      <c r="M1818" t="s">
        <v>40</v>
      </c>
      <c r="N1818">
        <v>193</v>
      </c>
      <c r="O1818">
        <v>45</v>
      </c>
      <c r="P1818">
        <v>31386914100</v>
      </c>
      <c r="Q1818" t="s">
        <v>68</v>
      </c>
      <c r="R1818" t="s">
        <v>41</v>
      </c>
    </row>
    <row r="1819" spans="1:18" hidden="1" x14ac:dyDescent="0.25">
      <c r="A1819">
        <v>1818</v>
      </c>
      <c r="B1819" t="s">
        <v>69</v>
      </c>
      <c r="C1819" t="s">
        <v>239</v>
      </c>
      <c r="D1819">
        <v>74</v>
      </c>
      <c r="E1819" t="str">
        <f t="shared" si="53"/>
        <v>Senior Adult</v>
      </c>
      <c r="F1819" t="s">
        <v>17</v>
      </c>
      <c r="G1819" s="1">
        <v>45057</v>
      </c>
      <c r="H1819" s="1">
        <v>45288</v>
      </c>
      <c r="I1819" s="2">
        <f>_xlfn.DAYS(G1819,H1819)</f>
        <v>-231</v>
      </c>
      <c r="J1819" t="s">
        <v>25</v>
      </c>
      <c r="K1819">
        <v>244443</v>
      </c>
      <c r="L1819" t="s">
        <v>19</v>
      </c>
      <c r="M1819" t="s">
        <v>45</v>
      </c>
      <c r="N1819">
        <v>188</v>
      </c>
      <c r="O1819">
        <v>118</v>
      </c>
      <c r="P1819">
        <v>39495109195</v>
      </c>
      <c r="Q1819" t="s">
        <v>57</v>
      </c>
      <c r="R1819" t="s">
        <v>28</v>
      </c>
    </row>
    <row r="1820" spans="1:18" hidden="1" x14ac:dyDescent="0.25">
      <c r="A1820">
        <v>1819</v>
      </c>
      <c r="B1820" t="s">
        <v>71</v>
      </c>
      <c r="C1820" t="s">
        <v>627</v>
      </c>
      <c r="D1820">
        <v>14</v>
      </c>
      <c r="E1820" t="str">
        <f t="shared" si="53"/>
        <v>Teenager</v>
      </c>
      <c r="F1820" t="s">
        <v>31</v>
      </c>
      <c r="G1820" s="1">
        <v>45092</v>
      </c>
      <c r="H1820" s="1">
        <v>45112</v>
      </c>
      <c r="I1820" s="2">
        <f>_xlfn.DAYS(H1820,G1820)</f>
        <v>20</v>
      </c>
      <c r="J1820" t="s">
        <v>18</v>
      </c>
      <c r="K1820">
        <v>290380</v>
      </c>
      <c r="L1820" t="s">
        <v>26</v>
      </c>
      <c r="M1820" t="s">
        <v>40</v>
      </c>
      <c r="N1820">
        <v>182</v>
      </c>
      <c r="O1820">
        <v>53</v>
      </c>
      <c r="P1820">
        <v>36174811599</v>
      </c>
      <c r="Q1820" t="s">
        <v>21</v>
      </c>
      <c r="R1820" t="s">
        <v>22</v>
      </c>
    </row>
    <row r="1821" spans="1:18" x14ac:dyDescent="0.25">
      <c r="A1821">
        <v>1820</v>
      </c>
      <c r="B1821" t="s">
        <v>23</v>
      </c>
      <c r="C1821" t="s">
        <v>422</v>
      </c>
      <c r="D1821">
        <v>82</v>
      </c>
      <c r="E1821" t="str">
        <f t="shared" si="53"/>
        <v>Senior Adult</v>
      </c>
      <c r="F1821" t="s">
        <v>31</v>
      </c>
      <c r="G1821" s="1">
        <v>45018</v>
      </c>
      <c r="H1821" s="1">
        <v>45062</v>
      </c>
      <c r="I1821" s="6">
        <f>_xlfn.DAYS(H1821,G1821)</f>
        <v>44</v>
      </c>
      <c r="J1821" t="s">
        <v>47</v>
      </c>
      <c r="K1821">
        <v>366172</v>
      </c>
      <c r="L1821" t="s">
        <v>19</v>
      </c>
      <c r="M1821" t="s">
        <v>82</v>
      </c>
      <c r="N1821">
        <v>142</v>
      </c>
      <c r="O1821">
        <v>81</v>
      </c>
      <c r="P1821">
        <v>37764056327</v>
      </c>
      <c r="Q1821" t="s">
        <v>68</v>
      </c>
      <c r="R1821" t="s">
        <v>41</v>
      </c>
    </row>
    <row r="1822" spans="1:18" hidden="1" x14ac:dyDescent="0.25">
      <c r="A1822">
        <v>1821</v>
      </c>
      <c r="B1822" t="s">
        <v>42</v>
      </c>
      <c r="C1822" t="s">
        <v>274</v>
      </c>
      <c r="D1822">
        <v>41</v>
      </c>
      <c r="E1822" t="str">
        <f t="shared" si="53"/>
        <v>Middle-Aged Adults</v>
      </c>
      <c r="F1822" t="s">
        <v>17</v>
      </c>
      <c r="G1822" s="1">
        <v>44963</v>
      </c>
      <c r="H1822" s="1">
        <v>45284</v>
      </c>
      <c r="I1822" s="2">
        <f>_xlfn.DAYS(G1822,H1822)</f>
        <v>-321</v>
      </c>
      <c r="J1822" t="s">
        <v>25</v>
      </c>
      <c r="K1822">
        <v>292748</v>
      </c>
      <c r="L1822" t="s">
        <v>26</v>
      </c>
      <c r="M1822" t="s">
        <v>45</v>
      </c>
      <c r="N1822">
        <v>144</v>
      </c>
      <c r="O1822">
        <v>80</v>
      </c>
      <c r="P1822">
        <v>37660896522</v>
      </c>
      <c r="Q1822" t="s">
        <v>27</v>
      </c>
      <c r="R1822" t="s">
        <v>28</v>
      </c>
    </row>
    <row r="1823" spans="1:18" hidden="1" x14ac:dyDescent="0.25">
      <c r="A1823">
        <v>1822</v>
      </c>
      <c r="B1823" t="s">
        <v>42</v>
      </c>
      <c r="C1823" t="s">
        <v>482</v>
      </c>
      <c r="D1823">
        <v>80</v>
      </c>
      <c r="E1823" t="str">
        <f t="shared" si="53"/>
        <v>Senior Adult</v>
      </c>
      <c r="F1823" t="s">
        <v>31</v>
      </c>
      <c r="G1823" s="1">
        <v>45227</v>
      </c>
      <c r="H1823" s="1">
        <v>45231</v>
      </c>
      <c r="I1823" s="2">
        <f>_xlfn.DAYS(H1823,G1823)</f>
        <v>4</v>
      </c>
      <c r="J1823" t="s">
        <v>18</v>
      </c>
      <c r="K1823">
        <v>195382</v>
      </c>
      <c r="L1823" t="s">
        <v>26</v>
      </c>
      <c r="M1823" t="s">
        <v>20</v>
      </c>
      <c r="N1823">
        <v>175</v>
      </c>
      <c r="O1823">
        <v>41</v>
      </c>
      <c r="P1823">
        <v>34730001742</v>
      </c>
      <c r="Q1823" t="s">
        <v>27</v>
      </c>
      <c r="R1823" t="s">
        <v>28</v>
      </c>
    </row>
    <row r="1824" spans="1:18" hidden="1" x14ac:dyDescent="0.25">
      <c r="A1824">
        <v>1823</v>
      </c>
      <c r="B1824" t="s">
        <v>42</v>
      </c>
      <c r="C1824" t="s">
        <v>262</v>
      </c>
      <c r="D1824">
        <v>16</v>
      </c>
      <c r="E1824" t="str">
        <f t="shared" si="53"/>
        <v>Teenager</v>
      </c>
      <c r="F1824" t="s">
        <v>17</v>
      </c>
      <c r="G1824" s="1">
        <v>45030</v>
      </c>
      <c r="H1824" s="1">
        <v>45037</v>
      </c>
      <c r="I1824" s="2">
        <f>_xlfn.DAYS(G1824,H1824)</f>
        <v>-7</v>
      </c>
      <c r="J1824" t="s">
        <v>47</v>
      </c>
      <c r="K1824">
        <v>387137</v>
      </c>
      <c r="L1824" t="s">
        <v>19</v>
      </c>
      <c r="M1824" t="s">
        <v>59</v>
      </c>
      <c r="N1824">
        <v>150</v>
      </c>
      <c r="O1824">
        <v>97</v>
      </c>
      <c r="P1824">
        <v>36290352101</v>
      </c>
      <c r="Q1824" t="s">
        <v>21</v>
      </c>
      <c r="R1824" t="s">
        <v>22</v>
      </c>
    </row>
    <row r="1825" spans="1:18" hidden="1" x14ac:dyDescent="0.25">
      <c r="A1825">
        <v>1824</v>
      </c>
      <c r="B1825" t="s">
        <v>23</v>
      </c>
      <c r="C1825" t="s">
        <v>223</v>
      </c>
      <c r="D1825">
        <v>75</v>
      </c>
      <c r="E1825" t="str">
        <f t="shared" si="53"/>
        <v>Senior Adult</v>
      </c>
      <c r="F1825" t="s">
        <v>31</v>
      </c>
      <c r="G1825" s="1">
        <v>45080</v>
      </c>
      <c r="H1825" s="1">
        <v>45182</v>
      </c>
      <c r="I1825" s="2">
        <f>_xlfn.DAYS(H1825,G1825)</f>
        <v>102</v>
      </c>
      <c r="J1825" t="s">
        <v>36</v>
      </c>
      <c r="K1825">
        <v>226451</v>
      </c>
      <c r="L1825" t="s">
        <v>19</v>
      </c>
      <c r="M1825" t="s">
        <v>59</v>
      </c>
      <c r="N1825">
        <v>147</v>
      </c>
      <c r="O1825">
        <v>74</v>
      </c>
      <c r="P1825">
        <v>33919933987</v>
      </c>
      <c r="Q1825" t="s">
        <v>21</v>
      </c>
      <c r="R1825" t="s">
        <v>22</v>
      </c>
    </row>
    <row r="1826" spans="1:18" hidden="1" x14ac:dyDescent="0.25">
      <c r="A1826">
        <v>1825</v>
      </c>
      <c r="B1826" t="s">
        <v>78</v>
      </c>
      <c r="C1826" t="s">
        <v>438</v>
      </c>
      <c r="D1826">
        <v>69</v>
      </c>
      <c r="E1826" t="str">
        <f t="shared" si="53"/>
        <v>Senior Adult</v>
      </c>
      <c r="F1826" t="s">
        <v>31</v>
      </c>
      <c r="G1826" s="1">
        <v>45159</v>
      </c>
      <c r="H1826" s="1">
        <v>45231</v>
      </c>
      <c r="I1826" s="2">
        <f>_xlfn.DAYS(G1826,H1826)</f>
        <v>-72</v>
      </c>
      <c r="J1826" t="s">
        <v>18</v>
      </c>
      <c r="K1826">
        <v>13140</v>
      </c>
      <c r="L1826" t="s">
        <v>19</v>
      </c>
      <c r="M1826" t="s">
        <v>20</v>
      </c>
      <c r="N1826">
        <v>199</v>
      </c>
      <c r="O1826">
        <v>78</v>
      </c>
      <c r="P1826">
        <v>38997446071</v>
      </c>
      <c r="Q1826" t="s">
        <v>21</v>
      </c>
      <c r="R1826" t="s">
        <v>22</v>
      </c>
    </row>
    <row r="1827" spans="1:18" hidden="1" x14ac:dyDescent="0.25">
      <c r="A1827">
        <v>1826</v>
      </c>
      <c r="B1827" t="s">
        <v>42</v>
      </c>
      <c r="C1827" t="s">
        <v>477</v>
      </c>
      <c r="D1827">
        <v>61</v>
      </c>
      <c r="E1827" t="str">
        <f t="shared" si="53"/>
        <v>Senior Adult</v>
      </c>
      <c r="F1827" t="s">
        <v>31</v>
      </c>
      <c r="G1827" s="1">
        <v>45093</v>
      </c>
      <c r="H1827" s="1">
        <v>45164</v>
      </c>
      <c r="I1827" s="2">
        <f>_xlfn.DAYS(H1827,G1827)</f>
        <v>71</v>
      </c>
      <c r="J1827" t="s">
        <v>18</v>
      </c>
      <c r="K1827">
        <v>429090</v>
      </c>
      <c r="L1827" t="s">
        <v>19</v>
      </c>
      <c r="M1827" t="s">
        <v>33</v>
      </c>
      <c r="N1827">
        <v>167</v>
      </c>
      <c r="O1827">
        <v>92</v>
      </c>
      <c r="P1827">
        <v>33964943731</v>
      </c>
      <c r="Q1827" t="s">
        <v>21</v>
      </c>
      <c r="R1827" t="s">
        <v>22</v>
      </c>
    </row>
    <row r="1828" spans="1:18" hidden="1" x14ac:dyDescent="0.25">
      <c r="A1828">
        <v>1827</v>
      </c>
      <c r="B1828" t="s">
        <v>71</v>
      </c>
      <c r="C1828" t="s">
        <v>401</v>
      </c>
      <c r="D1828">
        <v>58</v>
      </c>
      <c r="E1828" t="str">
        <f t="shared" si="53"/>
        <v>Senior Adult</v>
      </c>
      <c r="F1828" t="s">
        <v>31</v>
      </c>
      <c r="G1828" s="1">
        <v>45012</v>
      </c>
      <c r="H1828" s="1">
        <v>45202</v>
      </c>
      <c r="I1828" s="2">
        <f>_xlfn.DAYS(G1828,H1828)</f>
        <v>-190</v>
      </c>
      <c r="J1828" t="s">
        <v>47</v>
      </c>
      <c r="K1828">
        <v>175876</v>
      </c>
      <c r="L1828" t="s">
        <v>26</v>
      </c>
      <c r="M1828" t="s">
        <v>37</v>
      </c>
      <c r="N1828">
        <v>156</v>
      </c>
      <c r="O1828">
        <v>89</v>
      </c>
      <c r="P1828">
        <v>31012367366</v>
      </c>
      <c r="Q1828" t="s">
        <v>21</v>
      </c>
      <c r="R1828" t="s">
        <v>22</v>
      </c>
    </row>
    <row r="1829" spans="1:18" hidden="1" x14ac:dyDescent="0.25">
      <c r="A1829">
        <v>1828</v>
      </c>
      <c r="B1829" t="s">
        <v>60</v>
      </c>
      <c r="C1829" t="s">
        <v>385</v>
      </c>
      <c r="D1829">
        <v>58</v>
      </c>
      <c r="E1829" t="str">
        <f t="shared" si="53"/>
        <v>Senior Adult</v>
      </c>
      <c r="F1829" t="s">
        <v>31</v>
      </c>
      <c r="G1829" s="1">
        <v>44932</v>
      </c>
      <c r="H1829" s="1">
        <v>45258</v>
      </c>
      <c r="I1829" s="2">
        <f>_xlfn.DAYS(H1829,G1829)</f>
        <v>326</v>
      </c>
      <c r="J1829" t="s">
        <v>25</v>
      </c>
      <c r="K1829">
        <v>292369</v>
      </c>
      <c r="L1829" t="s">
        <v>26</v>
      </c>
      <c r="M1829" t="s">
        <v>20</v>
      </c>
      <c r="N1829">
        <v>194</v>
      </c>
      <c r="O1829">
        <v>87</v>
      </c>
      <c r="P1829">
        <v>37948922132</v>
      </c>
      <c r="Q1829" t="s">
        <v>63</v>
      </c>
      <c r="R1829" t="s">
        <v>28</v>
      </c>
    </row>
    <row r="1830" spans="1:18" hidden="1" x14ac:dyDescent="0.25">
      <c r="A1830">
        <v>1829</v>
      </c>
      <c r="B1830" t="s">
        <v>23</v>
      </c>
      <c r="C1830" t="s">
        <v>617</v>
      </c>
      <c r="D1830">
        <v>3</v>
      </c>
      <c r="E1830" t="str">
        <f t="shared" si="53"/>
        <v>Child</v>
      </c>
      <c r="F1830" t="s">
        <v>17</v>
      </c>
      <c r="G1830" s="1">
        <v>45122</v>
      </c>
      <c r="H1830" s="1">
        <v>45186</v>
      </c>
      <c r="I1830" s="2">
        <f>_xlfn.DAYS(H1830,G1830)</f>
        <v>64</v>
      </c>
      <c r="J1830" t="s">
        <v>32</v>
      </c>
      <c r="K1830">
        <v>208322</v>
      </c>
      <c r="L1830" t="s">
        <v>19</v>
      </c>
      <c r="M1830" t="s">
        <v>37</v>
      </c>
      <c r="N1830">
        <v>143</v>
      </c>
      <c r="O1830">
        <v>101</v>
      </c>
      <c r="P1830">
        <v>39737865811</v>
      </c>
      <c r="Q1830" t="s">
        <v>34</v>
      </c>
      <c r="R1830" t="s">
        <v>38</v>
      </c>
    </row>
    <row r="1831" spans="1:18" hidden="1" x14ac:dyDescent="0.25">
      <c r="A1831">
        <v>1830</v>
      </c>
      <c r="B1831" t="s">
        <v>42</v>
      </c>
      <c r="C1831" t="s">
        <v>139</v>
      </c>
      <c r="D1831">
        <v>25</v>
      </c>
      <c r="E1831" t="str">
        <f t="shared" si="53"/>
        <v>Young Adult</v>
      </c>
      <c r="F1831" t="s">
        <v>31</v>
      </c>
      <c r="G1831" s="1">
        <v>44999</v>
      </c>
      <c r="H1831" s="1">
        <v>45124</v>
      </c>
      <c r="I1831" s="2">
        <f>_xlfn.DAYS(G1831,H1831)</f>
        <v>-125</v>
      </c>
      <c r="J1831" t="s">
        <v>25</v>
      </c>
      <c r="K1831">
        <v>229057</v>
      </c>
      <c r="L1831" t="s">
        <v>26</v>
      </c>
      <c r="M1831" t="s">
        <v>62</v>
      </c>
      <c r="N1831">
        <v>175</v>
      </c>
      <c r="O1831">
        <v>61</v>
      </c>
      <c r="P1831">
        <v>31937059429</v>
      </c>
      <c r="Q1831" t="s">
        <v>34</v>
      </c>
      <c r="R1831" t="s">
        <v>38</v>
      </c>
    </row>
    <row r="1832" spans="1:18" x14ac:dyDescent="0.25">
      <c r="A1832">
        <v>1831</v>
      </c>
      <c r="B1832" t="s">
        <v>15</v>
      </c>
      <c r="C1832" t="s">
        <v>222</v>
      </c>
      <c r="D1832">
        <v>74</v>
      </c>
      <c r="E1832" t="str">
        <f t="shared" si="53"/>
        <v>Senior Adult</v>
      </c>
      <c r="F1832" t="s">
        <v>17</v>
      </c>
      <c r="G1832" s="1">
        <v>45049</v>
      </c>
      <c r="H1832" s="1">
        <v>45140</v>
      </c>
      <c r="I1832" s="6">
        <f>_xlfn.DAYS(H1832,G1832)</f>
        <v>91</v>
      </c>
      <c r="J1832" t="s">
        <v>18</v>
      </c>
      <c r="K1832">
        <v>222578</v>
      </c>
      <c r="L1832" t="s">
        <v>19</v>
      </c>
      <c r="M1832" t="s">
        <v>62</v>
      </c>
      <c r="N1832">
        <v>147</v>
      </c>
      <c r="O1832">
        <v>49</v>
      </c>
      <c r="P1832">
        <v>31617468208</v>
      </c>
      <c r="Q1832" t="s">
        <v>68</v>
      </c>
      <c r="R1832" t="s">
        <v>41</v>
      </c>
    </row>
    <row r="1833" spans="1:18" hidden="1" x14ac:dyDescent="0.25">
      <c r="A1833">
        <v>1832</v>
      </c>
      <c r="B1833" t="s">
        <v>71</v>
      </c>
      <c r="C1833" t="s">
        <v>389</v>
      </c>
      <c r="D1833">
        <v>56</v>
      </c>
      <c r="E1833" t="str">
        <f t="shared" si="53"/>
        <v>Senior Adult</v>
      </c>
      <c r="F1833" t="s">
        <v>17</v>
      </c>
      <c r="G1833" s="1">
        <v>44928</v>
      </c>
      <c r="H1833" s="1">
        <v>45005</v>
      </c>
      <c r="I1833" s="2">
        <f>_xlfn.DAYS(H1833,G1833)</f>
        <v>77</v>
      </c>
      <c r="J1833" t="s">
        <v>36</v>
      </c>
      <c r="K1833">
        <v>46103</v>
      </c>
      <c r="L1833" t="s">
        <v>26</v>
      </c>
      <c r="M1833" t="s">
        <v>45</v>
      </c>
      <c r="N1833">
        <v>189</v>
      </c>
      <c r="O1833">
        <v>75</v>
      </c>
      <c r="P1833">
        <v>36877517386</v>
      </c>
      <c r="Q1833" t="s">
        <v>27</v>
      </c>
      <c r="R1833" t="s">
        <v>28</v>
      </c>
    </row>
    <row r="1834" spans="1:18" hidden="1" x14ac:dyDescent="0.25">
      <c r="A1834">
        <v>1833</v>
      </c>
      <c r="B1834" t="s">
        <v>88</v>
      </c>
      <c r="C1834" t="s">
        <v>558</v>
      </c>
      <c r="D1834">
        <v>100</v>
      </c>
      <c r="E1834" t="str">
        <f t="shared" si="53"/>
        <v>Senior Adult</v>
      </c>
      <c r="F1834" t="s">
        <v>17</v>
      </c>
      <c r="G1834" s="1">
        <v>44935</v>
      </c>
      <c r="H1834" s="1">
        <v>44959</v>
      </c>
      <c r="I1834" s="2">
        <f>_xlfn.DAYS(H1834,G1834)</f>
        <v>24</v>
      </c>
      <c r="J1834" t="s">
        <v>36</v>
      </c>
      <c r="K1834">
        <v>11820</v>
      </c>
      <c r="L1834" t="s">
        <v>26</v>
      </c>
      <c r="M1834" t="s">
        <v>37</v>
      </c>
      <c r="N1834">
        <v>149</v>
      </c>
      <c r="O1834">
        <v>108</v>
      </c>
      <c r="P1834">
        <v>31880652429</v>
      </c>
      <c r="Q1834" t="s">
        <v>21</v>
      </c>
      <c r="R1834" t="s">
        <v>22</v>
      </c>
    </row>
    <row r="1835" spans="1:18" hidden="1" x14ac:dyDescent="0.25">
      <c r="A1835">
        <v>1834</v>
      </c>
      <c r="B1835" t="s">
        <v>53</v>
      </c>
      <c r="C1835" t="s">
        <v>473</v>
      </c>
      <c r="D1835">
        <v>84</v>
      </c>
      <c r="E1835" t="str">
        <f t="shared" si="53"/>
        <v>Senior Adult</v>
      </c>
      <c r="F1835" t="s">
        <v>17</v>
      </c>
      <c r="G1835" s="1">
        <v>45062</v>
      </c>
      <c r="H1835" s="1">
        <v>45237</v>
      </c>
      <c r="I1835" s="2">
        <f>_xlfn.DAYS(G1835,H1835)</f>
        <v>-175</v>
      </c>
      <c r="J1835" t="s">
        <v>47</v>
      </c>
      <c r="K1835">
        <v>89113</v>
      </c>
      <c r="L1835" t="s">
        <v>19</v>
      </c>
      <c r="M1835" t="s">
        <v>33</v>
      </c>
      <c r="N1835">
        <v>190</v>
      </c>
      <c r="O1835">
        <v>79</v>
      </c>
      <c r="P1835">
        <v>39540763601</v>
      </c>
      <c r="Q1835" t="s">
        <v>34</v>
      </c>
      <c r="R1835" t="s">
        <v>38</v>
      </c>
    </row>
    <row r="1836" spans="1:18" hidden="1" x14ac:dyDescent="0.25">
      <c r="A1836">
        <v>1835</v>
      </c>
      <c r="B1836" t="s">
        <v>42</v>
      </c>
      <c r="C1836" t="s">
        <v>313</v>
      </c>
      <c r="D1836">
        <v>35</v>
      </c>
      <c r="E1836" t="str">
        <f t="shared" si="53"/>
        <v>Middle-Aged Adults</v>
      </c>
      <c r="F1836" t="s">
        <v>31</v>
      </c>
      <c r="G1836" s="1">
        <v>44951</v>
      </c>
      <c r="H1836" s="1">
        <v>45001</v>
      </c>
      <c r="I1836" s="2">
        <f>_xlfn.DAYS(H1836,G1836)</f>
        <v>50</v>
      </c>
      <c r="J1836" t="s">
        <v>32</v>
      </c>
      <c r="K1836">
        <v>5516</v>
      </c>
      <c r="L1836" t="s">
        <v>19</v>
      </c>
      <c r="M1836" t="s">
        <v>37</v>
      </c>
      <c r="N1836">
        <v>175</v>
      </c>
      <c r="O1836">
        <v>73</v>
      </c>
      <c r="P1836">
        <v>38248782778</v>
      </c>
      <c r="Q1836" t="s">
        <v>34</v>
      </c>
      <c r="R1836" t="s">
        <v>38</v>
      </c>
    </row>
    <row r="1837" spans="1:18" hidden="1" x14ac:dyDescent="0.25">
      <c r="A1837">
        <v>1836</v>
      </c>
      <c r="B1837" t="s">
        <v>71</v>
      </c>
      <c r="C1837" t="s">
        <v>453</v>
      </c>
      <c r="D1837">
        <v>77</v>
      </c>
      <c r="E1837" t="str">
        <f t="shared" si="53"/>
        <v>Senior Adult</v>
      </c>
      <c r="F1837" t="s">
        <v>17</v>
      </c>
      <c r="G1837" s="1">
        <v>45163</v>
      </c>
      <c r="H1837" s="1">
        <v>45248</v>
      </c>
      <c r="I1837" s="2">
        <f>_xlfn.DAYS(G1837,H1837)</f>
        <v>-85</v>
      </c>
      <c r="J1837" t="s">
        <v>32</v>
      </c>
      <c r="K1837">
        <v>328059</v>
      </c>
      <c r="L1837" t="s">
        <v>26</v>
      </c>
      <c r="M1837" t="s">
        <v>20</v>
      </c>
      <c r="N1837">
        <v>179</v>
      </c>
      <c r="O1837">
        <v>75</v>
      </c>
      <c r="P1837">
        <v>32495784274</v>
      </c>
      <c r="Q1837" t="s">
        <v>21</v>
      </c>
      <c r="R1837" t="s">
        <v>28</v>
      </c>
    </row>
    <row r="1838" spans="1:18" hidden="1" x14ac:dyDescent="0.25">
      <c r="A1838">
        <v>1837</v>
      </c>
      <c r="B1838" t="s">
        <v>78</v>
      </c>
      <c r="C1838" t="s">
        <v>463</v>
      </c>
      <c r="D1838">
        <v>11</v>
      </c>
      <c r="E1838" t="str">
        <f t="shared" si="53"/>
        <v>Child</v>
      </c>
      <c r="F1838" t="s">
        <v>31</v>
      </c>
      <c r="G1838" s="1">
        <v>45232</v>
      </c>
      <c r="H1838" s="1">
        <v>45288</v>
      </c>
      <c r="I1838" s="2">
        <f>_xlfn.DAYS(G1838,H1838)</f>
        <v>-56</v>
      </c>
      <c r="J1838" t="s">
        <v>36</v>
      </c>
      <c r="K1838">
        <v>118631</v>
      </c>
      <c r="L1838" t="s">
        <v>19</v>
      </c>
      <c r="M1838" t="s">
        <v>37</v>
      </c>
      <c r="N1838">
        <v>197</v>
      </c>
      <c r="O1838">
        <v>40</v>
      </c>
      <c r="P1838">
        <v>31905149880</v>
      </c>
      <c r="Q1838" t="s">
        <v>21</v>
      </c>
      <c r="R1838" t="s">
        <v>28</v>
      </c>
    </row>
    <row r="1839" spans="1:18" x14ac:dyDescent="0.25">
      <c r="A1839">
        <v>1838</v>
      </c>
      <c r="B1839" t="s">
        <v>53</v>
      </c>
      <c r="C1839" t="s">
        <v>247</v>
      </c>
      <c r="D1839">
        <v>14</v>
      </c>
      <c r="E1839" t="str">
        <f t="shared" si="53"/>
        <v>Teenager</v>
      </c>
      <c r="F1839" t="s">
        <v>31</v>
      </c>
      <c r="G1839" s="1">
        <v>45225</v>
      </c>
      <c r="H1839" s="1">
        <v>45233</v>
      </c>
      <c r="I1839" s="6">
        <f>_xlfn.DAYS(G1839,H1839)</f>
        <v>-8</v>
      </c>
      <c r="J1839" t="s">
        <v>47</v>
      </c>
      <c r="K1839">
        <v>387451</v>
      </c>
      <c r="L1839" t="s">
        <v>19</v>
      </c>
      <c r="M1839" t="s">
        <v>37</v>
      </c>
      <c r="N1839">
        <v>195</v>
      </c>
      <c r="O1839">
        <v>80</v>
      </c>
      <c r="P1839">
        <v>34903247522</v>
      </c>
      <c r="Q1839" t="s">
        <v>68</v>
      </c>
      <c r="R1839" t="s">
        <v>41</v>
      </c>
    </row>
    <row r="1840" spans="1:18" hidden="1" x14ac:dyDescent="0.25">
      <c r="A1840">
        <v>1839</v>
      </c>
      <c r="B1840" t="s">
        <v>23</v>
      </c>
      <c r="C1840" t="s">
        <v>626</v>
      </c>
      <c r="D1840">
        <v>89</v>
      </c>
      <c r="E1840" t="str">
        <f t="shared" si="53"/>
        <v>Senior Adult</v>
      </c>
      <c r="F1840" t="s">
        <v>31</v>
      </c>
      <c r="G1840" s="1">
        <v>45218</v>
      </c>
      <c r="H1840" s="1">
        <v>45265</v>
      </c>
      <c r="I1840" s="2">
        <f>_xlfn.DAYS(G1840,H1840)</f>
        <v>-47</v>
      </c>
      <c r="J1840" t="s">
        <v>25</v>
      </c>
      <c r="K1840">
        <v>33433</v>
      </c>
      <c r="L1840" t="s">
        <v>19</v>
      </c>
      <c r="M1840" t="s">
        <v>33</v>
      </c>
      <c r="N1840">
        <v>200</v>
      </c>
      <c r="O1840">
        <v>75</v>
      </c>
      <c r="P1840">
        <v>37801698232</v>
      </c>
      <c r="Q1840" t="s">
        <v>34</v>
      </c>
      <c r="R1840" t="s">
        <v>38</v>
      </c>
    </row>
    <row r="1841" spans="1:18" x14ac:dyDescent="0.25">
      <c r="A1841">
        <v>1840</v>
      </c>
      <c r="B1841" t="s">
        <v>69</v>
      </c>
      <c r="C1841" t="s">
        <v>96</v>
      </c>
      <c r="D1841">
        <v>34</v>
      </c>
      <c r="E1841" t="str">
        <f t="shared" si="53"/>
        <v>Middle-Aged Adults</v>
      </c>
      <c r="F1841" t="s">
        <v>17</v>
      </c>
      <c r="G1841" s="1">
        <v>45009</v>
      </c>
      <c r="H1841" s="1">
        <v>45275</v>
      </c>
      <c r="I1841" s="6">
        <f t="shared" ref="I1841:I1847" si="54">_xlfn.DAYS(H1841,G1841)</f>
        <v>266</v>
      </c>
      <c r="J1841" t="s">
        <v>36</v>
      </c>
      <c r="K1841">
        <v>44640</v>
      </c>
      <c r="L1841" t="s">
        <v>19</v>
      </c>
      <c r="M1841" t="s">
        <v>59</v>
      </c>
      <c r="N1841">
        <v>146</v>
      </c>
      <c r="O1841">
        <v>45</v>
      </c>
      <c r="P1841">
        <v>39116242964</v>
      </c>
      <c r="Q1841" t="s">
        <v>68</v>
      </c>
      <c r="R1841" t="s">
        <v>41</v>
      </c>
    </row>
    <row r="1842" spans="1:18" hidden="1" x14ac:dyDescent="0.25">
      <c r="A1842">
        <v>1841</v>
      </c>
      <c r="B1842" t="s">
        <v>50</v>
      </c>
      <c r="C1842" t="s">
        <v>585</v>
      </c>
      <c r="D1842">
        <v>17</v>
      </c>
      <c r="E1842" t="str">
        <f t="shared" si="53"/>
        <v>Teenager</v>
      </c>
      <c r="F1842" t="s">
        <v>17</v>
      </c>
      <c r="G1842" s="1">
        <v>44983</v>
      </c>
      <c r="H1842" s="1">
        <v>45081</v>
      </c>
      <c r="I1842" s="2">
        <f t="shared" si="54"/>
        <v>98</v>
      </c>
      <c r="J1842" t="s">
        <v>36</v>
      </c>
      <c r="K1842">
        <v>197177</v>
      </c>
      <c r="L1842" t="s">
        <v>19</v>
      </c>
      <c r="M1842" t="s">
        <v>82</v>
      </c>
      <c r="N1842">
        <v>164</v>
      </c>
      <c r="O1842">
        <v>66</v>
      </c>
      <c r="P1842">
        <v>32742432774</v>
      </c>
      <c r="Q1842" t="s">
        <v>21</v>
      </c>
      <c r="R1842" t="s">
        <v>22</v>
      </c>
    </row>
    <row r="1843" spans="1:18" hidden="1" x14ac:dyDescent="0.25">
      <c r="A1843">
        <v>1842</v>
      </c>
      <c r="B1843" t="s">
        <v>42</v>
      </c>
      <c r="C1843" t="s">
        <v>611</v>
      </c>
      <c r="D1843">
        <v>74</v>
      </c>
      <c r="E1843" t="str">
        <f t="shared" si="53"/>
        <v>Senior Adult</v>
      </c>
      <c r="F1843" t="s">
        <v>31</v>
      </c>
      <c r="G1843" s="1">
        <v>45094</v>
      </c>
      <c r="H1843" s="1">
        <v>45119</v>
      </c>
      <c r="I1843" s="2">
        <f t="shared" si="54"/>
        <v>25</v>
      </c>
      <c r="J1843" t="s">
        <v>32</v>
      </c>
      <c r="K1843">
        <v>31028</v>
      </c>
      <c r="L1843" t="s">
        <v>26</v>
      </c>
      <c r="M1843" t="s">
        <v>82</v>
      </c>
      <c r="N1843">
        <v>174</v>
      </c>
      <c r="O1843">
        <v>80</v>
      </c>
      <c r="P1843">
        <v>36843305625</v>
      </c>
      <c r="Q1843" t="s">
        <v>21</v>
      </c>
      <c r="R1843" t="s">
        <v>22</v>
      </c>
    </row>
    <row r="1844" spans="1:18" hidden="1" x14ac:dyDescent="0.25">
      <c r="A1844">
        <v>1843</v>
      </c>
      <c r="B1844" t="s">
        <v>50</v>
      </c>
      <c r="C1844" t="s">
        <v>149</v>
      </c>
      <c r="D1844">
        <v>43</v>
      </c>
      <c r="E1844" t="str">
        <f t="shared" si="53"/>
        <v>Middle-Aged Adults</v>
      </c>
      <c r="F1844" t="s">
        <v>17</v>
      </c>
      <c r="G1844" s="1">
        <v>45048</v>
      </c>
      <c r="H1844" s="1">
        <v>45143</v>
      </c>
      <c r="I1844" s="2">
        <f t="shared" si="54"/>
        <v>95</v>
      </c>
      <c r="J1844" t="s">
        <v>32</v>
      </c>
      <c r="K1844">
        <v>7968</v>
      </c>
      <c r="L1844" t="s">
        <v>19</v>
      </c>
      <c r="M1844" t="s">
        <v>20</v>
      </c>
      <c r="N1844">
        <v>177</v>
      </c>
      <c r="O1844">
        <v>53</v>
      </c>
      <c r="P1844">
        <v>39729996167</v>
      </c>
      <c r="Q1844" t="s">
        <v>34</v>
      </c>
      <c r="R1844" t="s">
        <v>38</v>
      </c>
    </row>
    <row r="1845" spans="1:18" hidden="1" x14ac:dyDescent="0.25">
      <c r="A1845">
        <v>1844</v>
      </c>
      <c r="B1845" t="s">
        <v>64</v>
      </c>
      <c r="C1845" t="s">
        <v>394</v>
      </c>
      <c r="D1845">
        <v>32</v>
      </c>
      <c r="E1845" t="str">
        <f t="shared" si="53"/>
        <v>Middle-Aged Adults</v>
      </c>
      <c r="F1845" t="s">
        <v>17</v>
      </c>
      <c r="G1845" s="1">
        <v>44990</v>
      </c>
      <c r="H1845" s="1">
        <v>45151</v>
      </c>
      <c r="I1845" s="2">
        <f t="shared" si="54"/>
        <v>161</v>
      </c>
      <c r="J1845" t="s">
        <v>44</v>
      </c>
      <c r="K1845">
        <v>98316</v>
      </c>
      <c r="L1845" t="s">
        <v>26</v>
      </c>
      <c r="M1845" t="s">
        <v>59</v>
      </c>
      <c r="N1845">
        <v>173</v>
      </c>
      <c r="O1845">
        <v>65</v>
      </c>
      <c r="P1845">
        <v>31220781781</v>
      </c>
      <c r="Q1845" t="s">
        <v>52</v>
      </c>
      <c r="R1845" t="s">
        <v>28</v>
      </c>
    </row>
    <row r="1846" spans="1:18" hidden="1" x14ac:dyDescent="0.25">
      <c r="A1846">
        <v>1845</v>
      </c>
      <c r="B1846" t="s">
        <v>42</v>
      </c>
      <c r="C1846" t="s">
        <v>507</v>
      </c>
      <c r="D1846">
        <v>18</v>
      </c>
      <c r="E1846" t="str">
        <f t="shared" si="53"/>
        <v>Teenager</v>
      </c>
      <c r="F1846" t="s">
        <v>31</v>
      </c>
      <c r="G1846" s="1">
        <v>44940</v>
      </c>
      <c r="H1846" s="1">
        <v>45071</v>
      </c>
      <c r="I1846" s="2">
        <f t="shared" si="54"/>
        <v>131</v>
      </c>
      <c r="J1846" t="s">
        <v>32</v>
      </c>
      <c r="K1846">
        <v>299113</v>
      </c>
      <c r="L1846" t="s">
        <v>26</v>
      </c>
      <c r="M1846" t="s">
        <v>45</v>
      </c>
      <c r="N1846">
        <v>195</v>
      </c>
      <c r="O1846">
        <v>82</v>
      </c>
      <c r="P1846">
        <v>35765851624</v>
      </c>
      <c r="Q1846" t="s">
        <v>21</v>
      </c>
      <c r="R1846" t="s">
        <v>22</v>
      </c>
    </row>
    <row r="1847" spans="1:18" x14ac:dyDescent="0.25">
      <c r="A1847">
        <v>1846</v>
      </c>
      <c r="B1847" t="s">
        <v>78</v>
      </c>
      <c r="C1847" t="s">
        <v>441</v>
      </c>
      <c r="D1847">
        <v>66</v>
      </c>
      <c r="E1847" t="str">
        <f t="shared" si="53"/>
        <v>Senior Adult</v>
      </c>
      <c r="F1847" t="s">
        <v>31</v>
      </c>
      <c r="G1847" s="1">
        <v>45003</v>
      </c>
      <c r="H1847" s="1">
        <v>45062</v>
      </c>
      <c r="I1847" s="6">
        <f t="shared" si="54"/>
        <v>59</v>
      </c>
      <c r="J1847" t="s">
        <v>25</v>
      </c>
      <c r="K1847">
        <v>455788</v>
      </c>
      <c r="L1847" t="s">
        <v>19</v>
      </c>
      <c r="M1847" t="s">
        <v>59</v>
      </c>
      <c r="N1847">
        <v>189</v>
      </c>
      <c r="O1847">
        <v>49</v>
      </c>
      <c r="P1847">
        <v>36852343978</v>
      </c>
      <c r="Q1847" t="s">
        <v>68</v>
      </c>
      <c r="R1847" t="s">
        <v>41</v>
      </c>
    </row>
    <row r="1848" spans="1:18" hidden="1" x14ac:dyDescent="0.25">
      <c r="A1848">
        <v>1847</v>
      </c>
      <c r="B1848" t="s">
        <v>71</v>
      </c>
      <c r="C1848" t="s">
        <v>211</v>
      </c>
      <c r="D1848">
        <v>30</v>
      </c>
      <c r="E1848" t="str">
        <f t="shared" si="53"/>
        <v>Young Adult</v>
      </c>
      <c r="F1848" t="s">
        <v>17</v>
      </c>
      <c r="G1848" s="1">
        <v>44945</v>
      </c>
      <c r="H1848" s="1">
        <v>45091</v>
      </c>
      <c r="I1848" s="2">
        <f>_xlfn.DAYS(G1848,H1848)</f>
        <v>-146</v>
      </c>
      <c r="J1848" t="s">
        <v>36</v>
      </c>
      <c r="K1848">
        <v>58079</v>
      </c>
      <c r="L1848" t="s">
        <v>26</v>
      </c>
      <c r="M1848" t="s">
        <v>45</v>
      </c>
      <c r="N1848">
        <v>188</v>
      </c>
      <c r="O1848">
        <v>41</v>
      </c>
      <c r="P1848">
        <v>38672976544</v>
      </c>
      <c r="Q1848" t="s">
        <v>34</v>
      </c>
      <c r="R1848" t="s">
        <v>28</v>
      </c>
    </row>
    <row r="1849" spans="1:18" hidden="1" x14ac:dyDescent="0.25">
      <c r="A1849">
        <v>1848</v>
      </c>
      <c r="B1849" t="s">
        <v>15</v>
      </c>
      <c r="C1849" t="s">
        <v>343</v>
      </c>
      <c r="D1849">
        <v>84</v>
      </c>
      <c r="E1849" t="str">
        <f t="shared" si="53"/>
        <v>Senior Adult</v>
      </c>
      <c r="F1849" t="s">
        <v>17</v>
      </c>
      <c r="G1849" s="1">
        <v>45086</v>
      </c>
      <c r="H1849" s="1">
        <v>45265</v>
      </c>
      <c r="I1849" s="2">
        <f>_xlfn.DAYS(H1849,G1849)</f>
        <v>179</v>
      </c>
      <c r="J1849" t="s">
        <v>44</v>
      </c>
      <c r="K1849">
        <v>214070</v>
      </c>
      <c r="L1849" t="s">
        <v>19</v>
      </c>
      <c r="M1849" t="s">
        <v>20</v>
      </c>
      <c r="N1849">
        <v>150</v>
      </c>
      <c r="O1849">
        <v>100</v>
      </c>
      <c r="P1849">
        <v>31669320163</v>
      </c>
      <c r="Q1849" t="s">
        <v>34</v>
      </c>
      <c r="R1849" t="s">
        <v>38</v>
      </c>
    </row>
    <row r="1850" spans="1:18" x14ac:dyDescent="0.25">
      <c r="A1850">
        <v>1849</v>
      </c>
      <c r="B1850" t="s">
        <v>88</v>
      </c>
      <c r="C1850" t="s">
        <v>445</v>
      </c>
      <c r="D1850">
        <v>53</v>
      </c>
      <c r="E1850" t="str">
        <f t="shared" si="53"/>
        <v>Senior Adult</v>
      </c>
      <c r="F1850" t="s">
        <v>17</v>
      </c>
      <c r="G1850" s="1">
        <v>45125</v>
      </c>
      <c r="H1850" s="1">
        <v>45184</v>
      </c>
      <c r="I1850" s="6">
        <f>_xlfn.DAYS(G1850,H1850)</f>
        <v>-59</v>
      </c>
      <c r="J1850" t="s">
        <v>36</v>
      </c>
      <c r="K1850">
        <v>195599</v>
      </c>
      <c r="L1850" t="s">
        <v>26</v>
      </c>
      <c r="M1850" t="s">
        <v>33</v>
      </c>
      <c r="N1850">
        <v>162</v>
      </c>
      <c r="O1850">
        <v>102</v>
      </c>
      <c r="P1850">
        <v>39204930542</v>
      </c>
      <c r="Q1850" t="s">
        <v>68</v>
      </c>
      <c r="R1850" t="s">
        <v>41</v>
      </c>
    </row>
    <row r="1851" spans="1:18" x14ac:dyDescent="0.25">
      <c r="A1851">
        <v>1850</v>
      </c>
      <c r="B1851" t="s">
        <v>66</v>
      </c>
      <c r="C1851" t="s">
        <v>652</v>
      </c>
      <c r="D1851">
        <v>66</v>
      </c>
      <c r="E1851" t="str">
        <f t="shared" si="53"/>
        <v>Senior Adult</v>
      </c>
      <c r="F1851" t="s">
        <v>31</v>
      </c>
      <c r="G1851" s="1">
        <v>45160</v>
      </c>
      <c r="H1851" s="1">
        <v>45205</v>
      </c>
      <c r="I1851" s="6">
        <f>_xlfn.DAYS(H1851,G1851)</f>
        <v>45</v>
      </c>
      <c r="J1851" t="s">
        <v>47</v>
      </c>
      <c r="K1851">
        <v>90180</v>
      </c>
      <c r="L1851" t="s">
        <v>26</v>
      </c>
      <c r="M1851" t="s">
        <v>82</v>
      </c>
      <c r="N1851">
        <v>172</v>
      </c>
      <c r="O1851">
        <v>51</v>
      </c>
      <c r="P1851">
        <v>35438992199</v>
      </c>
      <c r="Q1851" t="s">
        <v>68</v>
      </c>
      <c r="R1851" t="s">
        <v>41</v>
      </c>
    </row>
    <row r="1852" spans="1:18" hidden="1" x14ac:dyDescent="0.25">
      <c r="A1852">
        <v>1851</v>
      </c>
      <c r="B1852" t="s">
        <v>86</v>
      </c>
      <c r="C1852" t="s">
        <v>298</v>
      </c>
      <c r="D1852">
        <v>74</v>
      </c>
      <c r="E1852" t="str">
        <f t="shared" si="53"/>
        <v>Senior Adult</v>
      </c>
      <c r="F1852" t="s">
        <v>31</v>
      </c>
      <c r="G1852" s="1">
        <v>45008</v>
      </c>
      <c r="H1852" s="1">
        <v>45058</v>
      </c>
      <c r="I1852" s="2">
        <f>_xlfn.DAYS(G1852,H1852)</f>
        <v>-50</v>
      </c>
      <c r="J1852" t="s">
        <v>47</v>
      </c>
      <c r="K1852">
        <v>17415</v>
      </c>
      <c r="L1852" t="s">
        <v>19</v>
      </c>
      <c r="M1852" t="s">
        <v>62</v>
      </c>
      <c r="N1852">
        <v>160</v>
      </c>
      <c r="O1852">
        <v>75</v>
      </c>
      <c r="P1852">
        <v>35171920802</v>
      </c>
      <c r="Q1852" t="s">
        <v>34</v>
      </c>
      <c r="R1852" t="s">
        <v>28</v>
      </c>
    </row>
    <row r="1853" spans="1:18" hidden="1" x14ac:dyDescent="0.25">
      <c r="A1853">
        <v>1852</v>
      </c>
      <c r="B1853" t="s">
        <v>15</v>
      </c>
      <c r="C1853" t="s">
        <v>531</v>
      </c>
      <c r="D1853">
        <v>73</v>
      </c>
      <c r="E1853" t="str">
        <f t="shared" si="53"/>
        <v>Senior Adult</v>
      </c>
      <c r="F1853" t="s">
        <v>31</v>
      </c>
      <c r="G1853" s="1">
        <v>45000</v>
      </c>
      <c r="H1853" s="1">
        <v>45040</v>
      </c>
      <c r="I1853" s="2">
        <f>_xlfn.DAYS(H1853,G1853)</f>
        <v>40</v>
      </c>
      <c r="J1853" t="s">
        <v>32</v>
      </c>
      <c r="K1853">
        <v>229398</v>
      </c>
      <c r="L1853" t="s">
        <v>19</v>
      </c>
      <c r="M1853" t="s">
        <v>37</v>
      </c>
      <c r="N1853">
        <v>154</v>
      </c>
      <c r="O1853">
        <v>100</v>
      </c>
      <c r="P1853">
        <v>33192084375</v>
      </c>
      <c r="Q1853" t="s">
        <v>34</v>
      </c>
      <c r="R1853" t="s">
        <v>38</v>
      </c>
    </row>
    <row r="1854" spans="1:18" hidden="1" x14ac:dyDescent="0.25">
      <c r="A1854">
        <v>1853</v>
      </c>
      <c r="B1854" t="s">
        <v>42</v>
      </c>
      <c r="C1854" t="s">
        <v>206</v>
      </c>
      <c r="D1854">
        <v>55</v>
      </c>
      <c r="E1854" t="str">
        <f t="shared" si="53"/>
        <v>Senior Adult</v>
      </c>
      <c r="F1854" t="s">
        <v>31</v>
      </c>
      <c r="G1854" s="1">
        <v>45110</v>
      </c>
      <c r="H1854" s="1">
        <v>45279</v>
      </c>
      <c r="I1854" s="2">
        <f>_xlfn.DAYS(G1854,H1854)</f>
        <v>-169</v>
      </c>
      <c r="J1854" t="s">
        <v>47</v>
      </c>
      <c r="K1854">
        <v>449150</v>
      </c>
      <c r="L1854" t="s">
        <v>19</v>
      </c>
      <c r="M1854" t="s">
        <v>40</v>
      </c>
      <c r="N1854">
        <v>184</v>
      </c>
      <c r="O1854">
        <v>116</v>
      </c>
      <c r="P1854">
        <v>36572689868</v>
      </c>
      <c r="Q1854" t="s">
        <v>68</v>
      </c>
      <c r="R1854" t="s">
        <v>28</v>
      </c>
    </row>
    <row r="1855" spans="1:18" hidden="1" x14ac:dyDescent="0.25">
      <c r="A1855">
        <v>1854</v>
      </c>
      <c r="B1855" t="s">
        <v>69</v>
      </c>
      <c r="C1855" t="s">
        <v>141</v>
      </c>
      <c r="D1855">
        <v>93</v>
      </c>
      <c r="E1855" t="str">
        <f t="shared" si="53"/>
        <v>Senior Adult</v>
      </c>
      <c r="F1855" t="s">
        <v>17</v>
      </c>
      <c r="G1855" s="1">
        <v>44938</v>
      </c>
      <c r="H1855" s="1">
        <v>45196</v>
      </c>
      <c r="I1855" s="2">
        <f>_xlfn.DAYS(H1855,G1855)</f>
        <v>258</v>
      </c>
      <c r="J1855" t="s">
        <v>25</v>
      </c>
      <c r="K1855">
        <v>128111</v>
      </c>
      <c r="L1855" t="s">
        <v>19</v>
      </c>
      <c r="M1855" t="s">
        <v>33</v>
      </c>
      <c r="N1855">
        <v>156</v>
      </c>
      <c r="O1855">
        <v>110</v>
      </c>
      <c r="P1855">
        <v>32975692730</v>
      </c>
      <c r="Q1855" t="s">
        <v>34</v>
      </c>
      <c r="R1855" t="s">
        <v>38</v>
      </c>
    </row>
    <row r="1856" spans="1:18" hidden="1" x14ac:dyDescent="0.25">
      <c r="A1856">
        <v>1855</v>
      </c>
      <c r="B1856" t="s">
        <v>88</v>
      </c>
      <c r="C1856" t="s">
        <v>444</v>
      </c>
      <c r="D1856">
        <v>19</v>
      </c>
      <c r="E1856" t="str">
        <f t="shared" si="53"/>
        <v>Young Adult</v>
      </c>
      <c r="F1856" t="s">
        <v>17</v>
      </c>
      <c r="G1856" s="1">
        <v>44998</v>
      </c>
      <c r="H1856" s="1">
        <v>45193</v>
      </c>
      <c r="I1856" s="2">
        <f>_xlfn.DAYS(H1856,G1856)</f>
        <v>195</v>
      </c>
      <c r="J1856" t="s">
        <v>47</v>
      </c>
      <c r="K1856">
        <v>386636</v>
      </c>
      <c r="L1856" t="s">
        <v>26</v>
      </c>
      <c r="M1856" t="s">
        <v>37</v>
      </c>
      <c r="N1856">
        <v>157</v>
      </c>
      <c r="O1856">
        <v>112</v>
      </c>
      <c r="P1856">
        <v>33362476143</v>
      </c>
      <c r="Q1856" t="s">
        <v>34</v>
      </c>
      <c r="R1856" t="s">
        <v>38</v>
      </c>
    </row>
    <row r="1857" spans="1:18" hidden="1" x14ac:dyDescent="0.25">
      <c r="A1857">
        <v>1856</v>
      </c>
      <c r="B1857" t="s">
        <v>29</v>
      </c>
      <c r="C1857" t="s">
        <v>457</v>
      </c>
      <c r="D1857">
        <v>97</v>
      </c>
      <c r="E1857" t="str">
        <f t="shared" si="53"/>
        <v>Senior Adult</v>
      </c>
      <c r="F1857" t="s">
        <v>17</v>
      </c>
      <c r="G1857" s="1">
        <v>45002</v>
      </c>
      <c r="H1857" s="1">
        <v>45238</v>
      </c>
      <c r="I1857" s="2">
        <f>_xlfn.DAYS(G1857,H1857)</f>
        <v>-236</v>
      </c>
      <c r="J1857" t="s">
        <v>47</v>
      </c>
      <c r="K1857">
        <v>178290</v>
      </c>
      <c r="L1857" t="s">
        <v>19</v>
      </c>
      <c r="M1857" t="s">
        <v>20</v>
      </c>
      <c r="N1857">
        <v>183</v>
      </c>
      <c r="O1857">
        <v>55</v>
      </c>
      <c r="P1857">
        <v>37289939951</v>
      </c>
      <c r="Q1857" t="s">
        <v>21</v>
      </c>
      <c r="R1857" t="s">
        <v>22</v>
      </c>
    </row>
    <row r="1858" spans="1:18" hidden="1" x14ac:dyDescent="0.25">
      <c r="A1858">
        <v>1857</v>
      </c>
      <c r="B1858" t="s">
        <v>29</v>
      </c>
      <c r="C1858" t="s">
        <v>541</v>
      </c>
      <c r="D1858">
        <v>46</v>
      </c>
      <c r="E1858" t="str">
        <f t="shared" ref="E1858:E1921" si="55">IF(D1858&lt;=12,"Child",IF(D1858&lt;=18,"Teenager",IF(D1858&lt;=30,"Young Adult",IF(D1858&lt;=45,"Middle-Aged Adults",IF(D1858&gt;45,"Senior Adult")))))</f>
        <v>Senior Adult</v>
      </c>
      <c r="F1858" t="s">
        <v>17</v>
      </c>
      <c r="G1858" s="1">
        <v>44944</v>
      </c>
      <c r="H1858" s="1">
        <v>45204</v>
      </c>
      <c r="I1858" s="2">
        <f>_xlfn.DAYS(G1858,H1858)</f>
        <v>-260</v>
      </c>
      <c r="J1858" t="s">
        <v>18</v>
      </c>
      <c r="K1858">
        <v>368997</v>
      </c>
      <c r="L1858" t="s">
        <v>19</v>
      </c>
      <c r="M1858" t="s">
        <v>40</v>
      </c>
      <c r="N1858">
        <v>185</v>
      </c>
      <c r="O1858">
        <v>89</v>
      </c>
      <c r="P1858">
        <v>35288550166</v>
      </c>
      <c r="Q1858" t="s">
        <v>21</v>
      </c>
      <c r="R1858" t="s">
        <v>22</v>
      </c>
    </row>
    <row r="1859" spans="1:18" hidden="1" x14ac:dyDescent="0.25">
      <c r="A1859">
        <v>1858</v>
      </c>
      <c r="B1859" t="s">
        <v>23</v>
      </c>
      <c r="C1859" t="s">
        <v>270</v>
      </c>
      <c r="D1859">
        <v>65</v>
      </c>
      <c r="E1859" t="str">
        <f t="shared" si="55"/>
        <v>Senior Adult</v>
      </c>
      <c r="F1859" t="s">
        <v>17</v>
      </c>
      <c r="G1859" s="1">
        <v>44948</v>
      </c>
      <c r="H1859" s="1">
        <v>45058</v>
      </c>
      <c r="I1859" s="2">
        <f>_xlfn.DAYS(H1859,G1859)</f>
        <v>110</v>
      </c>
      <c r="J1859" t="s">
        <v>32</v>
      </c>
      <c r="K1859">
        <v>274151</v>
      </c>
      <c r="L1859" t="s">
        <v>19</v>
      </c>
      <c r="M1859" t="s">
        <v>20</v>
      </c>
      <c r="N1859">
        <v>166</v>
      </c>
      <c r="O1859">
        <v>71</v>
      </c>
      <c r="P1859">
        <v>32541571749</v>
      </c>
      <c r="Q1859" t="s">
        <v>57</v>
      </c>
      <c r="R1859" t="s">
        <v>28</v>
      </c>
    </row>
    <row r="1860" spans="1:18" hidden="1" x14ac:dyDescent="0.25">
      <c r="A1860">
        <v>1859</v>
      </c>
      <c r="B1860" t="s">
        <v>66</v>
      </c>
      <c r="C1860" t="s">
        <v>486</v>
      </c>
      <c r="D1860">
        <v>67</v>
      </c>
      <c r="E1860" t="str">
        <f t="shared" si="55"/>
        <v>Senior Adult</v>
      </c>
      <c r="F1860" t="s">
        <v>31</v>
      </c>
      <c r="G1860" s="1">
        <v>45207</v>
      </c>
      <c r="H1860" s="1">
        <v>45280</v>
      </c>
      <c r="I1860" s="2">
        <f>_xlfn.DAYS(H1860,G1860)</f>
        <v>73</v>
      </c>
      <c r="J1860" t="s">
        <v>25</v>
      </c>
      <c r="K1860">
        <v>278201</v>
      </c>
      <c r="L1860" t="s">
        <v>19</v>
      </c>
      <c r="M1860" t="s">
        <v>20</v>
      </c>
      <c r="N1860">
        <v>165</v>
      </c>
      <c r="O1860">
        <v>40</v>
      </c>
      <c r="P1860">
        <v>37551458868</v>
      </c>
      <c r="Q1860" t="s">
        <v>68</v>
      </c>
      <c r="R1860" t="s">
        <v>28</v>
      </c>
    </row>
    <row r="1861" spans="1:18" x14ac:dyDescent="0.25">
      <c r="A1861">
        <v>1860</v>
      </c>
      <c r="B1861" t="s">
        <v>50</v>
      </c>
      <c r="C1861" t="s">
        <v>378</v>
      </c>
      <c r="D1861">
        <v>74</v>
      </c>
      <c r="E1861" t="str">
        <f t="shared" si="55"/>
        <v>Senior Adult</v>
      </c>
      <c r="F1861" t="s">
        <v>31</v>
      </c>
      <c r="G1861" s="1">
        <v>44944</v>
      </c>
      <c r="H1861" s="1">
        <v>45235</v>
      </c>
      <c r="I1861" s="6">
        <f>_xlfn.DAYS(G1861,H1861)</f>
        <v>-291</v>
      </c>
      <c r="J1861" t="s">
        <v>36</v>
      </c>
      <c r="K1861">
        <v>27789</v>
      </c>
      <c r="L1861" t="s">
        <v>26</v>
      </c>
      <c r="M1861" t="s">
        <v>62</v>
      </c>
      <c r="N1861">
        <v>180</v>
      </c>
      <c r="O1861">
        <v>94</v>
      </c>
      <c r="P1861">
        <v>31346092148</v>
      </c>
      <c r="Q1861" t="s">
        <v>68</v>
      </c>
      <c r="R1861" t="s">
        <v>41</v>
      </c>
    </row>
    <row r="1862" spans="1:18" x14ac:dyDescent="0.25">
      <c r="A1862">
        <v>1861</v>
      </c>
      <c r="B1862" t="s">
        <v>29</v>
      </c>
      <c r="C1862" t="s">
        <v>236</v>
      </c>
      <c r="D1862">
        <v>60</v>
      </c>
      <c r="E1862" t="str">
        <f t="shared" si="55"/>
        <v>Senior Adult</v>
      </c>
      <c r="F1862" t="s">
        <v>31</v>
      </c>
      <c r="G1862" s="1">
        <v>45019</v>
      </c>
      <c r="H1862" s="1">
        <v>45213</v>
      </c>
      <c r="I1862" s="6">
        <f>_xlfn.DAYS(G1862,H1862)</f>
        <v>-194</v>
      </c>
      <c r="J1862" t="s">
        <v>32</v>
      </c>
      <c r="K1862">
        <v>452553</v>
      </c>
      <c r="L1862" t="s">
        <v>19</v>
      </c>
      <c r="M1862" t="s">
        <v>45</v>
      </c>
      <c r="N1862">
        <v>194</v>
      </c>
      <c r="O1862">
        <v>91</v>
      </c>
      <c r="P1862">
        <v>37629203734</v>
      </c>
      <c r="Q1862" t="s">
        <v>68</v>
      </c>
      <c r="R1862" t="s">
        <v>41</v>
      </c>
    </row>
    <row r="1863" spans="1:18" hidden="1" x14ac:dyDescent="0.25">
      <c r="A1863">
        <v>1862</v>
      </c>
      <c r="B1863" t="s">
        <v>42</v>
      </c>
      <c r="C1863" t="s">
        <v>109</v>
      </c>
      <c r="D1863">
        <v>53</v>
      </c>
      <c r="E1863" t="str">
        <f t="shared" si="55"/>
        <v>Senior Adult</v>
      </c>
      <c r="F1863" t="s">
        <v>31</v>
      </c>
      <c r="G1863" s="1">
        <v>45140</v>
      </c>
      <c r="H1863" s="1">
        <v>45280</v>
      </c>
      <c r="I1863" s="2">
        <f t="shared" ref="I1863:I1869" si="56">_xlfn.DAYS(H1863,G1863)</f>
        <v>140</v>
      </c>
      <c r="J1863" t="s">
        <v>47</v>
      </c>
      <c r="K1863">
        <v>220987</v>
      </c>
      <c r="L1863" t="s">
        <v>19</v>
      </c>
      <c r="M1863" t="s">
        <v>62</v>
      </c>
      <c r="N1863">
        <v>187</v>
      </c>
      <c r="O1863">
        <v>71</v>
      </c>
      <c r="P1863">
        <v>33710758993</v>
      </c>
      <c r="Q1863" t="s">
        <v>34</v>
      </c>
      <c r="R1863" t="s">
        <v>38</v>
      </c>
    </row>
    <row r="1864" spans="1:18" x14ac:dyDescent="0.25">
      <c r="A1864">
        <v>1863</v>
      </c>
      <c r="B1864" t="s">
        <v>66</v>
      </c>
      <c r="C1864" t="s">
        <v>267</v>
      </c>
      <c r="D1864">
        <v>20</v>
      </c>
      <c r="E1864" t="str">
        <f t="shared" si="55"/>
        <v>Young Adult</v>
      </c>
      <c r="F1864" t="s">
        <v>17</v>
      </c>
      <c r="G1864" s="1">
        <v>45023</v>
      </c>
      <c r="H1864" s="1">
        <v>45193</v>
      </c>
      <c r="I1864" s="6">
        <f t="shared" si="56"/>
        <v>170</v>
      </c>
      <c r="J1864" t="s">
        <v>44</v>
      </c>
      <c r="K1864">
        <v>215586</v>
      </c>
      <c r="L1864" t="s">
        <v>19</v>
      </c>
      <c r="M1864" t="s">
        <v>82</v>
      </c>
      <c r="N1864">
        <v>155</v>
      </c>
      <c r="O1864">
        <v>50</v>
      </c>
      <c r="P1864">
        <v>32348094160</v>
      </c>
      <c r="Q1864" t="s">
        <v>68</v>
      </c>
      <c r="R1864" t="s">
        <v>41</v>
      </c>
    </row>
    <row r="1865" spans="1:18" hidden="1" x14ac:dyDescent="0.25">
      <c r="A1865">
        <v>1864</v>
      </c>
      <c r="B1865" t="s">
        <v>50</v>
      </c>
      <c r="C1865" t="s">
        <v>96</v>
      </c>
      <c r="D1865">
        <v>62</v>
      </c>
      <c r="E1865" t="str">
        <f t="shared" si="55"/>
        <v>Senior Adult</v>
      </c>
      <c r="F1865" t="s">
        <v>31</v>
      </c>
      <c r="G1865" s="1">
        <v>45067</v>
      </c>
      <c r="H1865" s="1">
        <v>45207</v>
      </c>
      <c r="I1865" s="2">
        <f t="shared" si="56"/>
        <v>140</v>
      </c>
      <c r="J1865" t="s">
        <v>36</v>
      </c>
      <c r="K1865">
        <v>72073</v>
      </c>
      <c r="L1865" t="s">
        <v>19</v>
      </c>
      <c r="M1865" t="s">
        <v>33</v>
      </c>
      <c r="N1865">
        <v>183</v>
      </c>
      <c r="O1865">
        <v>97</v>
      </c>
      <c r="P1865">
        <v>38025351725</v>
      </c>
      <c r="Q1865" t="s">
        <v>21</v>
      </c>
      <c r="R1865" t="s">
        <v>22</v>
      </c>
    </row>
    <row r="1866" spans="1:18" hidden="1" x14ac:dyDescent="0.25">
      <c r="A1866">
        <v>1865</v>
      </c>
      <c r="B1866" t="s">
        <v>42</v>
      </c>
      <c r="C1866" t="s">
        <v>160</v>
      </c>
      <c r="D1866">
        <v>96</v>
      </c>
      <c r="E1866" t="str">
        <f t="shared" si="55"/>
        <v>Senior Adult</v>
      </c>
      <c r="F1866" t="s">
        <v>17</v>
      </c>
      <c r="G1866" s="1">
        <v>44976</v>
      </c>
      <c r="H1866" s="1">
        <v>45180</v>
      </c>
      <c r="I1866" s="2">
        <f t="shared" si="56"/>
        <v>204</v>
      </c>
      <c r="J1866" t="s">
        <v>18</v>
      </c>
      <c r="K1866">
        <v>450521</v>
      </c>
      <c r="L1866" t="s">
        <v>26</v>
      </c>
      <c r="M1866" t="s">
        <v>82</v>
      </c>
      <c r="N1866">
        <v>183</v>
      </c>
      <c r="O1866">
        <v>79</v>
      </c>
      <c r="P1866">
        <v>34874920028</v>
      </c>
      <c r="Q1866" t="s">
        <v>21</v>
      </c>
      <c r="R1866" t="s">
        <v>28</v>
      </c>
    </row>
    <row r="1867" spans="1:18" hidden="1" x14ac:dyDescent="0.25">
      <c r="A1867">
        <v>1866</v>
      </c>
      <c r="B1867" t="s">
        <v>29</v>
      </c>
      <c r="C1867" t="s">
        <v>646</v>
      </c>
      <c r="D1867">
        <v>95</v>
      </c>
      <c r="E1867" t="str">
        <f t="shared" si="55"/>
        <v>Senior Adult</v>
      </c>
      <c r="F1867" t="s">
        <v>31</v>
      </c>
      <c r="G1867" s="1">
        <v>44942</v>
      </c>
      <c r="H1867" s="1">
        <v>44987</v>
      </c>
      <c r="I1867" s="2">
        <f t="shared" si="56"/>
        <v>45</v>
      </c>
      <c r="J1867" t="s">
        <v>44</v>
      </c>
      <c r="K1867">
        <v>302247</v>
      </c>
      <c r="L1867" t="s">
        <v>26</v>
      </c>
      <c r="M1867" t="s">
        <v>33</v>
      </c>
      <c r="N1867">
        <v>178</v>
      </c>
      <c r="O1867">
        <v>117</v>
      </c>
      <c r="P1867">
        <v>36951619052</v>
      </c>
      <c r="Q1867" t="s">
        <v>21</v>
      </c>
      <c r="R1867" t="s">
        <v>22</v>
      </c>
    </row>
    <row r="1868" spans="1:18" hidden="1" x14ac:dyDescent="0.25">
      <c r="A1868">
        <v>1867</v>
      </c>
      <c r="B1868" t="s">
        <v>78</v>
      </c>
      <c r="C1868" t="s">
        <v>311</v>
      </c>
      <c r="D1868">
        <v>56</v>
      </c>
      <c r="E1868" t="str">
        <f t="shared" si="55"/>
        <v>Senior Adult</v>
      </c>
      <c r="F1868" t="s">
        <v>17</v>
      </c>
      <c r="G1868" s="1">
        <v>44941</v>
      </c>
      <c r="H1868" s="1">
        <v>45172</v>
      </c>
      <c r="I1868" s="2">
        <f t="shared" si="56"/>
        <v>231</v>
      </c>
      <c r="J1868" t="s">
        <v>18</v>
      </c>
      <c r="K1868">
        <v>382935</v>
      </c>
      <c r="L1868" t="s">
        <v>19</v>
      </c>
      <c r="M1868" t="s">
        <v>20</v>
      </c>
      <c r="N1868">
        <v>152</v>
      </c>
      <c r="O1868">
        <v>89</v>
      </c>
      <c r="P1868">
        <v>31180769305</v>
      </c>
      <c r="Q1868" t="s">
        <v>21</v>
      </c>
      <c r="R1868" t="s">
        <v>22</v>
      </c>
    </row>
    <row r="1869" spans="1:18" hidden="1" x14ac:dyDescent="0.25">
      <c r="A1869">
        <v>1868</v>
      </c>
      <c r="B1869" t="s">
        <v>88</v>
      </c>
      <c r="C1869" t="s">
        <v>126</v>
      </c>
      <c r="D1869">
        <v>84</v>
      </c>
      <c r="E1869" t="str">
        <f t="shared" si="55"/>
        <v>Senior Adult</v>
      </c>
      <c r="F1869" t="s">
        <v>31</v>
      </c>
      <c r="G1869" s="1">
        <v>45128</v>
      </c>
      <c r="H1869" s="1">
        <v>45269</v>
      </c>
      <c r="I1869" s="2">
        <f t="shared" si="56"/>
        <v>141</v>
      </c>
      <c r="J1869" t="s">
        <v>18</v>
      </c>
      <c r="K1869">
        <v>281852</v>
      </c>
      <c r="L1869" t="s">
        <v>19</v>
      </c>
      <c r="M1869" t="s">
        <v>37</v>
      </c>
      <c r="N1869">
        <v>150</v>
      </c>
      <c r="O1869">
        <v>96</v>
      </c>
      <c r="P1869">
        <v>34732409156</v>
      </c>
      <c r="Q1869" t="s">
        <v>21</v>
      </c>
      <c r="R1869" t="s">
        <v>22</v>
      </c>
    </row>
    <row r="1870" spans="1:18" hidden="1" x14ac:dyDescent="0.25">
      <c r="A1870">
        <v>1869</v>
      </c>
      <c r="B1870" t="s">
        <v>88</v>
      </c>
      <c r="C1870" t="s">
        <v>420</v>
      </c>
      <c r="D1870">
        <v>52</v>
      </c>
      <c r="E1870" t="str">
        <f t="shared" si="55"/>
        <v>Senior Adult</v>
      </c>
      <c r="F1870" t="s">
        <v>31</v>
      </c>
      <c r="G1870" s="1">
        <v>44964</v>
      </c>
      <c r="H1870" s="1">
        <v>45118</v>
      </c>
      <c r="I1870" s="2">
        <f>_xlfn.DAYS(G1870,H1870)</f>
        <v>-154</v>
      </c>
      <c r="J1870" t="s">
        <v>47</v>
      </c>
      <c r="K1870">
        <v>187442</v>
      </c>
      <c r="L1870" t="s">
        <v>26</v>
      </c>
      <c r="M1870" t="s">
        <v>37</v>
      </c>
      <c r="N1870">
        <v>169</v>
      </c>
      <c r="O1870">
        <v>88</v>
      </c>
      <c r="P1870">
        <v>37926972921</v>
      </c>
      <c r="Q1870" t="s">
        <v>21</v>
      </c>
      <c r="R1870" t="s">
        <v>22</v>
      </c>
    </row>
    <row r="1871" spans="1:18" hidden="1" x14ac:dyDescent="0.25">
      <c r="A1871">
        <v>1870</v>
      </c>
      <c r="B1871" t="s">
        <v>60</v>
      </c>
      <c r="C1871" t="s">
        <v>633</v>
      </c>
      <c r="D1871">
        <v>77</v>
      </c>
      <c r="E1871" t="str">
        <f t="shared" si="55"/>
        <v>Senior Adult</v>
      </c>
      <c r="F1871" t="s">
        <v>17</v>
      </c>
      <c r="G1871" s="1">
        <v>45233</v>
      </c>
      <c r="H1871" s="1">
        <v>45276</v>
      </c>
      <c r="I1871" s="2">
        <f>_xlfn.DAYS(H1871,G1871)</f>
        <v>43</v>
      </c>
      <c r="J1871" t="s">
        <v>44</v>
      </c>
      <c r="K1871">
        <v>206057</v>
      </c>
      <c r="L1871" t="s">
        <v>19</v>
      </c>
      <c r="M1871" t="s">
        <v>40</v>
      </c>
      <c r="N1871">
        <v>183</v>
      </c>
      <c r="O1871">
        <v>58</v>
      </c>
      <c r="P1871">
        <v>31334928743</v>
      </c>
      <c r="Q1871" t="s">
        <v>21</v>
      </c>
      <c r="R1871" t="s">
        <v>22</v>
      </c>
    </row>
    <row r="1872" spans="1:18" hidden="1" x14ac:dyDescent="0.25">
      <c r="A1872">
        <v>1871</v>
      </c>
      <c r="B1872" t="s">
        <v>50</v>
      </c>
      <c r="C1872" t="s">
        <v>92</v>
      </c>
      <c r="D1872">
        <v>68</v>
      </c>
      <c r="E1872" t="str">
        <f t="shared" si="55"/>
        <v>Senior Adult</v>
      </c>
      <c r="F1872" t="s">
        <v>31</v>
      </c>
      <c r="G1872" s="1">
        <v>45185</v>
      </c>
      <c r="H1872" s="1">
        <v>45191</v>
      </c>
      <c r="I1872" s="2">
        <f>_xlfn.DAYS(G1872,H1872)</f>
        <v>-6</v>
      </c>
      <c r="J1872" t="s">
        <v>47</v>
      </c>
      <c r="K1872">
        <v>228323</v>
      </c>
      <c r="L1872" t="s">
        <v>19</v>
      </c>
      <c r="M1872" t="s">
        <v>82</v>
      </c>
      <c r="N1872">
        <v>175</v>
      </c>
      <c r="O1872">
        <v>118</v>
      </c>
      <c r="P1872">
        <v>34423448772</v>
      </c>
      <c r="Q1872" t="s">
        <v>21</v>
      </c>
      <c r="R1872" t="s">
        <v>22</v>
      </c>
    </row>
    <row r="1873" spans="1:18" hidden="1" x14ac:dyDescent="0.25">
      <c r="A1873">
        <v>1872</v>
      </c>
      <c r="B1873" t="s">
        <v>53</v>
      </c>
      <c r="C1873" t="s">
        <v>198</v>
      </c>
      <c r="D1873">
        <v>39</v>
      </c>
      <c r="E1873" t="str">
        <f t="shared" si="55"/>
        <v>Middle-Aged Adults</v>
      </c>
      <c r="F1873" t="s">
        <v>31</v>
      </c>
      <c r="G1873" s="1">
        <v>44992</v>
      </c>
      <c r="H1873" s="1">
        <v>45206</v>
      </c>
      <c r="I1873" s="2">
        <f>_xlfn.DAYS(G1873,H1873)</f>
        <v>-214</v>
      </c>
      <c r="J1873" t="s">
        <v>32</v>
      </c>
      <c r="K1873">
        <v>355187</v>
      </c>
      <c r="L1873" t="s">
        <v>26</v>
      </c>
      <c r="M1873" t="s">
        <v>62</v>
      </c>
      <c r="N1873">
        <v>153</v>
      </c>
      <c r="O1873">
        <v>105</v>
      </c>
      <c r="P1873">
        <v>35411597905</v>
      </c>
      <c r="Q1873" t="s">
        <v>57</v>
      </c>
      <c r="R1873" t="s">
        <v>28</v>
      </c>
    </row>
    <row r="1874" spans="1:18" x14ac:dyDescent="0.25">
      <c r="A1874">
        <v>1873</v>
      </c>
      <c r="B1874" t="s">
        <v>86</v>
      </c>
      <c r="C1874" t="s">
        <v>267</v>
      </c>
      <c r="D1874">
        <v>8</v>
      </c>
      <c r="E1874" t="str">
        <f t="shared" si="55"/>
        <v>Child</v>
      </c>
      <c r="F1874" t="s">
        <v>31</v>
      </c>
      <c r="G1874" s="1">
        <v>45094</v>
      </c>
      <c r="H1874" s="1">
        <v>45245</v>
      </c>
      <c r="I1874" s="6">
        <f>_xlfn.DAYS(H1874,G1874)</f>
        <v>151</v>
      </c>
      <c r="J1874" t="s">
        <v>18</v>
      </c>
      <c r="K1874">
        <v>72653</v>
      </c>
      <c r="L1874" t="s">
        <v>19</v>
      </c>
      <c r="M1874" t="s">
        <v>33</v>
      </c>
      <c r="N1874">
        <v>178</v>
      </c>
      <c r="O1874">
        <v>116</v>
      </c>
      <c r="P1874">
        <v>32660265024</v>
      </c>
      <c r="Q1874" t="s">
        <v>68</v>
      </c>
      <c r="R1874" t="s">
        <v>41</v>
      </c>
    </row>
    <row r="1875" spans="1:18" x14ac:dyDescent="0.25">
      <c r="A1875">
        <v>1874</v>
      </c>
      <c r="B1875" t="s">
        <v>71</v>
      </c>
      <c r="C1875" t="s">
        <v>640</v>
      </c>
      <c r="D1875">
        <v>33</v>
      </c>
      <c r="E1875" t="str">
        <f t="shared" si="55"/>
        <v>Middle-Aged Adults</v>
      </c>
      <c r="F1875" t="s">
        <v>31</v>
      </c>
      <c r="G1875" s="1">
        <v>45101</v>
      </c>
      <c r="H1875" s="1">
        <v>45105</v>
      </c>
      <c r="I1875" s="6">
        <f>_xlfn.DAYS(H1875,G1875)</f>
        <v>4</v>
      </c>
      <c r="J1875" t="s">
        <v>44</v>
      </c>
      <c r="K1875">
        <v>51999</v>
      </c>
      <c r="L1875" t="s">
        <v>19</v>
      </c>
      <c r="M1875" t="s">
        <v>37</v>
      </c>
      <c r="N1875">
        <v>198</v>
      </c>
      <c r="O1875">
        <v>93</v>
      </c>
      <c r="P1875">
        <v>32281932007</v>
      </c>
      <c r="Q1875" t="s">
        <v>68</v>
      </c>
      <c r="R1875" t="s">
        <v>41</v>
      </c>
    </row>
    <row r="1876" spans="1:18" hidden="1" x14ac:dyDescent="0.25">
      <c r="A1876">
        <v>1875</v>
      </c>
      <c r="B1876" t="s">
        <v>15</v>
      </c>
      <c r="C1876" t="s">
        <v>370</v>
      </c>
      <c r="D1876">
        <v>7</v>
      </c>
      <c r="E1876" t="str">
        <f t="shared" si="55"/>
        <v>Child</v>
      </c>
      <c r="F1876" t="s">
        <v>17</v>
      </c>
      <c r="G1876" s="1">
        <v>44945</v>
      </c>
      <c r="H1876" s="1">
        <v>45210</v>
      </c>
      <c r="I1876" s="2">
        <f>_xlfn.DAYS(G1876,H1876)</f>
        <v>-265</v>
      </c>
      <c r="J1876" t="s">
        <v>47</v>
      </c>
      <c r="K1876">
        <v>62867</v>
      </c>
      <c r="L1876" t="s">
        <v>26</v>
      </c>
      <c r="M1876" t="s">
        <v>20</v>
      </c>
      <c r="N1876">
        <v>152</v>
      </c>
      <c r="O1876">
        <v>104</v>
      </c>
      <c r="P1876">
        <v>38499405055</v>
      </c>
      <c r="Q1876" t="s">
        <v>34</v>
      </c>
      <c r="R1876" t="s">
        <v>38</v>
      </c>
    </row>
    <row r="1877" spans="1:18" hidden="1" x14ac:dyDescent="0.25">
      <c r="A1877">
        <v>1876</v>
      </c>
      <c r="B1877" t="s">
        <v>71</v>
      </c>
      <c r="C1877" t="s">
        <v>155</v>
      </c>
      <c r="D1877">
        <v>23</v>
      </c>
      <c r="E1877" t="str">
        <f t="shared" si="55"/>
        <v>Young Adult</v>
      </c>
      <c r="F1877" t="s">
        <v>31</v>
      </c>
      <c r="G1877" s="1">
        <v>45201</v>
      </c>
      <c r="H1877" s="1">
        <v>45239</v>
      </c>
      <c r="I1877" s="2">
        <f>_xlfn.DAYS(H1877,G1877)</f>
        <v>38</v>
      </c>
      <c r="J1877" t="s">
        <v>44</v>
      </c>
      <c r="K1877">
        <v>141229</v>
      </c>
      <c r="L1877" t="s">
        <v>19</v>
      </c>
      <c r="M1877" t="s">
        <v>40</v>
      </c>
      <c r="N1877">
        <v>182</v>
      </c>
      <c r="O1877">
        <v>78</v>
      </c>
      <c r="P1877">
        <v>37572888804</v>
      </c>
      <c r="Q1877" t="s">
        <v>21</v>
      </c>
      <c r="R1877" t="s">
        <v>22</v>
      </c>
    </row>
    <row r="1878" spans="1:18" hidden="1" x14ac:dyDescent="0.25">
      <c r="A1878">
        <v>1877</v>
      </c>
      <c r="B1878" t="s">
        <v>42</v>
      </c>
      <c r="C1878" t="s">
        <v>135</v>
      </c>
      <c r="D1878">
        <v>50</v>
      </c>
      <c r="E1878" t="str">
        <f t="shared" si="55"/>
        <v>Senior Adult</v>
      </c>
      <c r="F1878" t="s">
        <v>17</v>
      </c>
      <c r="G1878" s="1">
        <v>45052</v>
      </c>
      <c r="H1878" s="1">
        <v>45179</v>
      </c>
      <c r="I1878" s="2">
        <f>_xlfn.DAYS(G1878,H1878)</f>
        <v>-127</v>
      </c>
      <c r="J1878" t="s">
        <v>44</v>
      </c>
      <c r="K1878">
        <v>484562</v>
      </c>
      <c r="L1878" t="s">
        <v>19</v>
      </c>
      <c r="M1878" t="s">
        <v>40</v>
      </c>
      <c r="N1878">
        <v>161</v>
      </c>
      <c r="O1878">
        <v>97</v>
      </c>
      <c r="P1878">
        <v>31992352714</v>
      </c>
      <c r="Q1878" t="s">
        <v>34</v>
      </c>
      <c r="R1878" t="s">
        <v>38</v>
      </c>
    </row>
    <row r="1879" spans="1:18" hidden="1" x14ac:dyDescent="0.25">
      <c r="A1879">
        <v>1878</v>
      </c>
      <c r="B1879" t="s">
        <v>23</v>
      </c>
      <c r="C1879" t="s">
        <v>389</v>
      </c>
      <c r="D1879">
        <v>73</v>
      </c>
      <c r="E1879" t="str">
        <f t="shared" si="55"/>
        <v>Senior Adult</v>
      </c>
      <c r="F1879" t="s">
        <v>31</v>
      </c>
      <c r="G1879" s="1">
        <v>45043</v>
      </c>
      <c r="H1879" s="1">
        <v>45269</v>
      </c>
      <c r="I1879" s="2">
        <f>_xlfn.DAYS(H1879,G1879)</f>
        <v>226</v>
      </c>
      <c r="J1879" t="s">
        <v>25</v>
      </c>
      <c r="K1879">
        <v>82726</v>
      </c>
      <c r="L1879" t="s">
        <v>19</v>
      </c>
      <c r="M1879" t="s">
        <v>62</v>
      </c>
      <c r="N1879">
        <v>164</v>
      </c>
      <c r="O1879">
        <v>72</v>
      </c>
      <c r="P1879">
        <v>36560840831</v>
      </c>
      <c r="Q1879" t="s">
        <v>21</v>
      </c>
      <c r="R1879" t="s">
        <v>22</v>
      </c>
    </row>
    <row r="1880" spans="1:18" hidden="1" x14ac:dyDescent="0.25">
      <c r="A1880">
        <v>1879</v>
      </c>
      <c r="B1880" t="s">
        <v>53</v>
      </c>
      <c r="C1880" t="s">
        <v>437</v>
      </c>
      <c r="D1880">
        <v>72</v>
      </c>
      <c r="E1880" t="str">
        <f t="shared" si="55"/>
        <v>Senior Adult</v>
      </c>
      <c r="F1880" t="s">
        <v>17</v>
      </c>
      <c r="G1880" s="1">
        <v>44933</v>
      </c>
      <c r="H1880" s="1">
        <v>45134</v>
      </c>
      <c r="I1880" s="2">
        <f>_xlfn.DAYS(G1880,H1880)</f>
        <v>-201</v>
      </c>
      <c r="J1880" t="s">
        <v>32</v>
      </c>
      <c r="K1880">
        <v>355041</v>
      </c>
      <c r="L1880" t="s">
        <v>19</v>
      </c>
      <c r="M1880" t="s">
        <v>45</v>
      </c>
      <c r="N1880">
        <v>179</v>
      </c>
      <c r="O1880">
        <v>63</v>
      </c>
      <c r="P1880">
        <v>35409583899</v>
      </c>
      <c r="Q1880" t="s">
        <v>21</v>
      </c>
      <c r="R1880" t="s">
        <v>28</v>
      </c>
    </row>
    <row r="1881" spans="1:18" hidden="1" x14ac:dyDescent="0.25">
      <c r="A1881">
        <v>1880</v>
      </c>
      <c r="B1881" t="s">
        <v>66</v>
      </c>
      <c r="C1881" t="s">
        <v>260</v>
      </c>
      <c r="D1881">
        <v>4</v>
      </c>
      <c r="E1881" t="str">
        <f t="shared" si="55"/>
        <v>Child</v>
      </c>
      <c r="F1881" t="s">
        <v>17</v>
      </c>
      <c r="G1881" s="1">
        <v>45032</v>
      </c>
      <c r="H1881" s="1">
        <v>45162</v>
      </c>
      <c r="I1881" s="2">
        <f>_xlfn.DAYS(H1881,G1881)</f>
        <v>130</v>
      </c>
      <c r="J1881" t="s">
        <v>47</v>
      </c>
      <c r="K1881">
        <v>36972</v>
      </c>
      <c r="L1881" t="s">
        <v>26</v>
      </c>
      <c r="M1881" t="s">
        <v>62</v>
      </c>
      <c r="N1881">
        <v>167</v>
      </c>
      <c r="O1881">
        <v>48</v>
      </c>
      <c r="P1881">
        <v>34448450147</v>
      </c>
      <c r="Q1881" t="s">
        <v>34</v>
      </c>
      <c r="R1881" t="s">
        <v>38</v>
      </c>
    </row>
    <row r="1882" spans="1:18" x14ac:dyDescent="0.25">
      <c r="A1882">
        <v>1881</v>
      </c>
      <c r="B1882" t="s">
        <v>23</v>
      </c>
      <c r="C1882" t="s">
        <v>87</v>
      </c>
      <c r="D1882">
        <v>44</v>
      </c>
      <c r="E1882" t="str">
        <f t="shared" si="55"/>
        <v>Middle-Aged Adults</v>
      </c>
      <c r="F1882" t="s">
        <v>31</v>
      </c>
      <c r="G1882" s="1">
        <v>45164</v>
      </c>
      <c r="H1882" s="1">
        <v>45250</v>
      </c>
      <c r="I1882" s="6">
        <f>_xlfn.DAYS(G1882,H1882)</f>
        <v>-86</v>
      </c>
      <c r="J1882" t="s">
        <v>47</v>
      </c>
      <c r="K1882">
        <v>185400</v>
      </c>
      <c r="L1882" t="s">
        <v>19</v>
      </c>
      <c r="M1882" t="s">
        <v>20</v>
      </c>
      <c r="N1882">
        <v>150</v>
      </c>
      <c r="O1882">
        <v>44</v>
      </c>
      <c r="P1882">
        <v>37039049304</v>
      </c>
      <c r="Q1882" t="s">
        <v>68</v>
      </c>
      <c r="R1882" t="s">
        <v>41</v>
      </c>
    </row>
    <row r="1883" spans="1:18" hidden="1" x14ac:dyDescent="0.25">
      <c r="A1883">
        <v>1882</v>
      </c>
      <c r="B1883" t="s">
        <v>71</v>
      </c>
      <c r="C1883" t="s">
        <v>603</v>
      </c>
      <c r="D1883">
        <v>80</v>
      </c>
      <c r="E1883" t="str">
        <f t="shared" si="55"/>
        <v>Senior Adult</v>
      </c>
      <c r="F1883" t="s">
        <v>31</v>
      </c>
      <c r="G1883" s="1">
        <v>45171</v>
      </c>
      <c r="H1883" s="1">
        <v>45275</v>
      </c>
      <c r="I1883" s="2">
        <f>_xlfn.DAYS(H1883,G1883)</f>
        <v>104</v>
      </c>
      <c r="J1883" t="s">
        <v>47</v>
      </c>
      <c r="K1883">
        <v>5978</v>
      </c>
      <c r="L1883" t="s">
        <v>19</v>
      </c>
      <c r="M1883" t="s">
        <v>33</v>
      </c>
      <c r="N1883">
        <v>176</v>
      </c>
      <c r="O1883">
        <v>48</v>
      </c>
      <c r="P1883">
        <v>36166254381</v>
      </c>
      <c r="Q1883" t="s">
        <v>21</v>
      </c>
      <c r="R1883" t="s">
        <v>22</v>
      </c>
    </row>
    <row r="1884" spans="1:18" x14ac:dyDescent="0.25">
      <c r="A1884">
        <v>1883</v>
      </c>
      <c r="B1884" t="s">
        <v>55</v>
      </c>
      <c r="C1884" t="s">
        <v>510</v>
      </c>
      <c r="D1884">
        <v>18</v>
      </c>
      <c r="E1884" t="str">
        <f t="shared" si="55"/>
        <v>Teenager</v>
      </c>
      <c r="F1884" t="s">
        <v>31</v>
      </c>
      <c r="G1884" s="1">
        <v>45146</v>
      </c>
      <c r="H1884" s="1">
        <v>45186</v>
      </c>
      <c r="I1884" s="6">
        <f>_xlfn.DAYS(H1884,G1884)</f>
        <v>40</v>
      </c>
      <c r="J1884" t="s">
        <v>25</v>
      </c>
      <c r="K1884">
        <v>38616</v>
      </c>
      <c r="L1884" t="s">
        <v>26</v>
      </c>
      <c r="M1884" t="s">
        <v>20</v>
      </c>
      <c r="N1884">
        <v>192</v>
      </c>
      <c r="O1884">
        <v>90</v>
      </c>
      <c r="P1884">
        <v>35195635876</v>
      </c>
      <c r="Q1884" t="s">
        <v>68</v>
      </c>
      <c r="R1884" t="s">
        <v>41</v>
      </c>
    </row>
    <row r="1885" spans="1:18" hidden="1" x14ac:dyDescent="0.25">
      <c r="A1885">
        <v>1884</v>
      </c>
      <c r="B1885" t="s">
        <v>53</v>
      </c>
      <c r="C1885" t="s">
        <v>653</v>
      </c>
      <c r="D1885">
        <v>32</v>
      </c>
      <c r="E1885" t="str">
        <f t="shared" si="55"/>
        <v>Middle-Aged Adults</v>
      </c>
      <c r="F1885" t="s">
        <v>17</v>
      </c>
      <c r="G1885" s="1">
        <v>45120</v>
      </c>
      <c r="H1885" s="1">
        <v>45254</v>
      </c>
      <c r="I1885" s="2">
        <f>_xlfn.DAYS(G1885,H1885)</f>
        <v>-134</v>
      </c>
      <c r="J1885" t="s">
        <v>32</v>
      </c>
      <c r="K1885">
        <v>27053</v>
      </c>
      <c r="L1885" t="s">
        <v>19</v>
      </c>
      <c r="M1885" t="s">
        <v>59</v>
      </c>
      <c r="N1885">
        <v>192</v>
      </c>
      <c r="O1885">
        <v>101</v>
      </c>
      <c r="P1885">
        <v>37153136553</v>
      </c>
      <c r="Q1885" t="s">
        <v>34</v>
      </c>
      <c r="R1885" t="s">
        <v>38</v>
      </c>
    </row>
    <row r="1886" spans="1:18" hidden="1" x14ac:dyDescent="0.25">
      <c r="A1886">
        <v>1885</v>
      </c>
      <c r="B1886" t="s">
        <v>86</v>
      </c>
      <c r="C1886" t="s">
        <v>535</v>
      </c>
      <c r="D1886">
        <v>39</v>
      </c>
      <c r="E1886" t="str">
        <f t="shared" si="55"/>
        <v>Middle-Aged Adults</v>
      </c>
      <c r="F1886" t="s">
        <v>31</v>
      </c>
      <c r="G1886" s="1">
        <v>45194</v>
      </c>
      <c r="H1886" s="1">
        <v>45197</v>
      </c>
      <c r="I1886" s="2">
        <f>_xlfn.DAYS(G1886,H1886)</f>
        <v>-3</v>
      </c>
      <c r="J1886" t="s">
        <v>32</v>
      </c>
      <c r="K1886">
        <v>107999</v>
      </c>
      <c r="L1886" t="s">
        <v>26</v>
      </c>
      <c r="M1886" t="s">
        <v>37</v>
      </c>
      <c r="N1886">
        <v>156</v>
      </c>
      <c r="O1886">
        <v>76</v>
      </c>
      <c r="P1886">
        <v>32508636120</v>
      </c>
      <c r="Q1886" t="s">
        <v>21</v>
      </c>
      <c r="R1886" t="s">
        <v>22</v>
      </c>
    </row>
    <row r="1887" spans="1:18" hidden="1" x14ac:dyDescent="0.25">
      <c r="A1887">
        <v>1886</v>
      </c>
      <c r="B1887" t="s">
        <v>71</v>
      </c>
      <c r="C1887" t="s">
        <v>61</v>
      </c>
      <c r="D1887">
        <v>12</v>
      </c>
      <c r="E1887" t="str">
        <f t="shared" si="55"/>
        <v>Child</v>
      </c>
      <c r="F1887" t="s">
        <v>17</v>
      </c>
      <c r="G1887" s="1">
        <v>45155</v>
      </c>
      <c r="H1887" s="1">
        <v>45213</v>
      </c>
      <c r="I1887" s="2">
        <f>_xlfn.DAYS(G1887,H1887)</f>
        <v>-58</v>
      </c>
      <c r="J1887" t="s">
        <v>36</v>
      </c>
      <c r="K1887">
        <v>43221</v>
      </c>
      <c r="L1887" t="s">
        <v>26</v>
      </c>
      <c r="M1887" t="s">
        <v>20</v>
      </c>
      <c r="N1887">
        <v>180</v>
      </c>
      <c r="O1887">
        <v>66</v>
      </c>
      <c r="P1887">
        <v>34752282029</v>
      </c>
      <c r="Q1887" t="s">
        <v>34</v>
      </c>
      <c r="R1887" t="s">
        <v>38</v>
      </c>
    </row>
    <row r="1888" spans="1:18" hidden="1" x14ac:dyDescent="0.25">
      <c r="A1888">
        <v>1887</v>
      </c>
      <c r="B1888" t="s">
        <v>78</v>
      </c>
      <c r="C1888" t="s">
        <v>654</v>
      </c>
      <c r="D1888">
        <v>34</v>
      </c>
      <c r="E1888" t="str">
        <f t="shared" si="55"/>
        <v>Middle-Aged Adults</v>
      </c>
      <c r="F1888" t="s">
        <v>31</v>
      </c>
      <c r="G1888" s="1">
        <v>44940</v>
      </c>
      <c r="H1888" s="1">
        <v>45142</v>
      </c>
      <c r="I1888" s="2">
        <f>_xlfn.DAYS(H1888,G1888)</f>
        <v>202</v>
      </c>
      <c r="J1888" t="s">
        <v>32</v>
      </c>
      <c r="K1888">
        <v>130356</v>
      </c>
      <c r="L1888" t="s">
        <v>19</v>
      </c>
      <c r="M1888" t="s">
        <v>33</v>
      </c>
      <c r="N1888">
        <v>194</v>
      </c>
      <c r="O1888">
        <v>73</v>
      </c>
      <c r="P1888">
        <v>33125755383</v>
      </c>
      <c r="Q1888" t="s">
        <v>21</v>
      </c>
      <c r="R1888" t="s">
        <v>22</v>
      </c>
    </row>
    <row r="1889" spans="1:18" hidden="1" x14ac:dyDescent="0.25">
      <c r="A1889">
        <v>1888</v>
      </c>
      <c r="B1889" t="s">
        <v>69</v>
      </c>
      <c r="C1889" t="s">
        <v>509</v>
      </c>
      <c r="D1889">
        <v>65</v>
      </c>
      <c r="E1889" t="str">
        <f t="shared" si="55"/>
        <v>Senior Adult</v>
      </c>
      <c r="F1889" t="s">
        <v>17</v>
      </c>
      <c r="G1889" s="1">
        <v>45041</v>
      </c>
      <c r="H1889" s="1">
        <v>45119</v>
      </c>
      <c r="I1889" s="2">
        <f>_xlfn.DAYS(H1889,G1889)</f>
        <v>78</v>
      </c>
      <c r="J1889" t="s">
        <v>47</v>
      </c>
      <c r="K1889">
        <v>281646</v>
      </c>
      <c r="L1889" t="s">
        <v>19</v>
      </c>
      <c r="M1889" t="s">
        <v>82</v>
      </c>
      <c r="N1889">
        <v>152</v>
      </c>
      <c r="O1889">
        <v>96</v>
      </c>
      <c r="P1889">
        <v>33466344872</v>
      </c>
      <c r="Q1889" t="s">
        <v>34</v>
      </c>
      <c r="R1889" t="s">
        <v>38</v>
      </c>
    </row>
    <row r="1890" spans="1:18" x14ac:dyDescent="0.25">
      <c r="A1890">
        <v>1889</v>
      </c>
      <c r="B1890" t="s">
        <v>78</v>
      </c>
      <c r="C1890" t="s">
        <v>113</v>
      </c>
      <c r="D1890">
        <v>84</v>
      </c>
      <c r="E1890" t="str">
        <f t="shared" si="55"/>
        <v>Senior Adult</v>
      </c>
      <c r="F1890" t="s">
        <v>17</v>
      </c>
      <c r="G1890" s="1">
        <v>45123</v>
      </c>
      <c r="H1890" s="1">
        <v>45241</v>
      </c>
      <c r="I1890" s="6">
        <f>_xlfn.DAYS(H1890,G1890)</f>
        <v>118</v>
      </c>
      <c r="J1890" t="s">
        <v>47</v>
      </c>
      <c r="K1890">
        <v>410271</v>
      </c>
      <c r="L1890" t="s">
        <v>26</v>
      </c>
      <c r="M1890" t="s">
        <v>45</v>
      </c>
      <c r="N1890">
        <v>197</v>
      </c>
      <c r="O1890">
        <v>43</v>
      </c>
      <c r="P1890">
        <v>34265194126</v>
      </c>
      <c r="Q1890" t="s">
        <v>68</v>
      </c>
      <c r="R1890" t="s">
        <v>41</v>
      </c>
    </row>
    <row r="1891" spans="1:18" x14ac:dyDescent="0.25">
      <c r="A1891">
        <v>1890</v>
      </c>
      <c r="B1891" t="s">
        <v>71</v>
      </c>
      <c r="C1891" t="s">
        <v>398</v>
      </c>
      <c r="D1891">
        <v>87</v>
      </c>
      <c r="E1891" t="str">
        <f t="shared" si="55"/>
        <v>Senior Adult</v>
      </c>
      <c r="F1891" t="s">
        <v>31</v>
      </c>
      <c r="G1891" s="1">
        <v>45152</v>
      </c>
      <c r="H1891" s="1">
        <v>45253</v>
      </c>
      <c r="I1891" s="6">
        <f>_xlfn.DAYS(H1891,G1891)</f>
        <v>101</v>
      </c>
      <c r="J1891" t="s">
        <v>18</v>
      </c>
      <c r="K1891">
        <v>11362</v>
      </c>
      <c r="L1891" t="s">
        <v>26</v>
      </c>
      <c r="M1891" t="s">
        <v>37</v>
      </c>
      <c r="N1891">
        <v>149</v>
      </c>
      <c r="O1891">
        <v>61</v>
      </c>
      <c r="P1891">
        <v>35891546693</v>
      </c>
      <c r="Q1891" t="s">
        <v>68</v>
      </c>
      <c r="R1891" t="s">
        <v>41</v>
      </c>
    </row>
    <row r="1892" spans="1:18" x14ac:dyDescent="0.25">
      <c r="A1892">
        <v>1891</v>
      </c>
      <c r="B1892" t="s">
        <v>60</v>
      </c>
      <c r="C1892" t="s">
        <v>370</v>
      </c>
      <c r="D1892">
        <v>5</v>
      </c>
      <c r="E1892" t="str">
        <f t="shared" si="55"/>
        <v>Child</v>
      </c>
      <c r="F1892" t="s">
        <v>31</v>
      </c>
      <c r="G1892" s="1">
        <v>44974</v>
      </c>
      <c r="H1892" s="1">
        <v>45101</v>
      </c>
      <c r="I1892" s="6">
        <f>_xlfn.DAYS(G1892,H1892)</f>
        <v>-127</v>
      </c>
      <c r="J1892" t="s">
        <v>47</v>
      </c>
      <c r="K1892">
        <v>149856</v>
      </c>
      <c r="L1892" t="s">
        <v>26</v>
      </c>
      <c r="M1892" t="s">
        <v>62</v>
      </c>
      <c r="N1892">
        <v>170</v>
      </c>
      <c r="O1892">
        <v>55</v>
      </c>
      <c r="P1892">
        <v>34711234531</v>
      </c>
      <c r="Q1892" t="s">
        <v>68</v>
      </c>
      <c r="R1892" t="s">
        <v>41</v>
      </c>
    </row>
    <row r="1893" spans="1:18" hidden="1" x14ac:dyDescent="0.25">
      <c r="A1893">
        <v>1892</v>
      </c>
      <c r="B1893" t="s">
        <v>42</v>
      </c>
      <c r="C1893" t="s">
        <v>356</v>
      </c>
      <c r="D1893">
        <v>57</v>
      </c>
      <c r="E1893" t="str">
        <f t="shared" si="55"/>
        <v>Senior Adult</v>
      </c>
      <c r="F1893" t="s">
        <v>17</v>
      </c>
      <c r="G1893" s="1">
        <v>45037</v>
      </c>
      <c r="H1893" s="1">
        <v>45056</v>
      </c>
      <c r="I1893" s="2">
        <f>_xlfn.DAYS(G1893,H1893)</f>
        <v>-19</v>
      </c>
      <c r="J1893" t="s">
        <v>44</v>
      </c>
      <c r="K1893">
        <v>154213</v>
      </c>
      <c r="L1893" t="s">
        <v>19</v>
      </c>
      <c r="M1893" t="s">
        <v>40</v>
      </c>
      <c r="N1893">
        <v>159</v>
      </c>
      <c r="O1893">
        <v>115</v>
      </c>
      <c r="P1893">
        <v>31051726206</v>
      </c>
      <c r="Q1893" t="s">
        <v>21</v>
      </c>
      <c r="R1893" t="s">
        <v>22</v>
      </c>
    </row>
    <row r="1894" spans="1:18" hidden="1" x14ac:dyDescent="0.25">
      <c r="A1894">
        <v>1893</v>
      </c>
      <c r="B1894" t="s">
        <v>60</v>
      </c>
      <c r="C1894" t="s">
        <v>456</v>
      </c>
      <c r="D1894">
        <v>89</v>
      </c>
      <c r="E1894" t="str">
        <f t="shared" si="55"/>
        <v>Senior Adult</v>
      </c>
      <c r="F1894" t="s">
        <v>17</v>
      </c>
      <c r="G1894" s="1">
        <v>45053</v>
      </c>
      <c r="H1894" s="1">
        <v>45078</v>
      </c>
      <c r="I1894" s="2">
        <f>_xlfn.DAYS(G1894,H1894)</f>
        <v>-25</v>
      </c>
      <c r="J1894" t="s">
        <v>32</v>
      </c>
      <c r="K1894">
        <v>47726</v>
      </c>
      <c r="L1894" t="s">
        <v>19</v>
      </c>
      <c r="M1894" t="s">
        <v>82</v>
      </c>
      <c r="N1894">
        <v>158</v>
      </c>
      <c r="O1894">
        <v>76</v>
      </c>
      <c r="P1894">
        <v>32501336468</v>
      </c>
      <c r="Q1894" t="s">
        <v>34</v>
      </c>
      <c r="R1894" t="s">
        <v>38</v>
      </c>
    </row>
    <row r="1895" spans="1:18" hidden="1" x14ac:dyDescent="0.25">
      <c r="A1895">
        <v>1894</v>
      </c>
      <c r="B1895" t="s">
        <v>60</v>
      </c>
      <c r="C1895" t="s">
        <v>425</v>
      </c>
      <c r="D1895">
        <v>20</v>
      </c>
      <c r="E1895" t="str">
        <f t="shared" si="55"/>
        <v>Young Adult</v>
      </c>
      <c r="F1895" t="s">
        <v>31</v>
      </c>
      <c r="G1895" s="1">
        <v>45206</v>
      </c>
      <c r="H1895" s="1">
        <v>45235</v>
      </c>
      <c r="I1895" s="2">
        <f>_xlfn.DAYS(G1895,H1895)</f>
        <v>-29</v>
      </c>
      <c r="J1895" t="s">
        <v>25</v>
      </c>
      <c r="K1895">
        <v>170768</v>
      </c>
      <c r="L1895" t="s">
        <v>19</v>
      </c>
      <c r="M1895" t="s">
        <v>33</v>
      </c>
      <c r="N1895">
        <v>185</v>
      </c>
      <c r="O1895">
        <v>94</v>
      </c>
      <c r="P1895">
        <v>35696588109</v>
      </c>
      <c r="Q1895" t="s">
        <v>21</v>
      </c>
      <c r="R1895" t="s">
        <v>22</v>
      </c>
    </row>
    <row r="1896" spans="1:18" hidden="1" x14ac:dyDescent="0.25">
      <c r="A1896">
        <v>1895</v>
      </c>
      <c r="B1896" t="s">
        <v>23</v>
      </c>
      <c r="C1896" t="s">
        <v>109</v>
      </c>
      <c r="D1896">
        <v>46</v>
      </c>
      <c r="E1896" t="str">
        <f t="shared" si="55"/>
        <v>Senior Adult</v>
      </c>
      <c r="F1896" t="s">
        <v>31</v>
      </c>
      <c r="G1896" s="1">
        <v>44958</v>
      </c>
      <c r="H1896" s="1">
        <v>45208</v>
      </c>
      <c r="I1896" s="2">
        <f>_xlfn.DAYS(H1896,G1896)</f>
        <v>250</v>
      </c>
      <c r="J1896" t="s">
        <v>18</v>
      </c>
      <c r="K1896">
        <v>42228</v>
      </c>
      <c r="L1896" t="s">
        <v>26</v>
      </c>
      <c r="M1896" t="s">
        <v>40</v>
      </c>
      <c r="N1896">
        <v>198</v>
      </c>
      <c r="O1896">
        <v>98</v>
      </c>
      <c r="P1896">
        <v>35722414435</v>
      </c>
      <c r="Q1896" t="s">
        <v>21</v>
      </c>
      <c r="R1896" t="s">
        <v>28</v>
      </c>
    </row>
    <row r="1897" spans="1:18" x14ac:dyDescent="0.25">
      <c r="A1897">
        <v>1896</v>
      </c>
      <c r="B1897" t="s">
        <v>69</v>
      </c>
      <c r="C1897" t="s">
        <v>601</v>
      </c>
      <c r="D1897">
        <v>34</v>
      </c>
      <c r="E1897" t="str">
        <f t="shared" si="55"/>
        <v>Middle-Aged Adults</v>
      </c>
      <c r="F1897" t="s">
        <v>17</v>
      </c>
      <c r="G1897" s="1">
        <v>45027</v>
      </c>
      <c r="H1897" s="1">
        <v>45034</v>
      </c>
      <c r="I1897" s="6">
        <f>_xlfn.DAYS(G1897,H1897)</f>
        <v>-7</v>
      </c>
      <c r="J1897" t="s">
        <v>18</v>
      </c>
      <c r="K1897">
        <v>297801</v>
      </c>
      <c r="L1897" t="s">
        <v>19</v>
      </c>
      <c r="M1897" t="s">
        <v>82</v>
      </c>
      <c r="N1897">
        <v>195</v>
      </c>
      <c r="O1897">
        <v>92</v>
      </c>
      <c r="P1897">
        <v>34536413406</v>
      </c>
      <c r="Q1897" t="s">
        <v>68</v>
      </c>
      <c r="R1897" t="s">
        <v>41</v>
      </c>
    </row>
    <row r="1898" spans="1:18" hidden="1" x14ac:dyDescent="0.25">
      <c r="A1898">
        <v>1897</v>
      </c>
      <c r="B1898" t="s">
        <v>86</v>
      </c>
      <c r="C1898" t="s">
        <v>462</v>
      </c>
      <c r="D1898">
        <v>94</v>
      </c>
      <c r="E1898" t="str">
        <f t="shared" si="55"/>
        <v>Senior Adult</v>
      </c>
      <c r="F1898" t="s">
        <v>17</v>
      </c>
      <c r="G1898" s="1">
        <v>45069</v>
      </c>
      <c r="H1898" s="1">
        <v>45270</v>
      </c>
      <c r="I1898" s="2">
        <f>_xlfn.DAYS(H1898,G1898)</f>
        <v>201</v>
      </c>
      <c r="J1898" t="s">
        <v>18</v>
      </c>
      <c r="K1898">
        <v>143491</v>
      </c>
      <c r="L1898" t="s">
        <v>19</v>
      </c>
      <c r="M1898" t="s">
        <v>40</v>
      </c>
      <c r="N1898">
        <v>158</v>
      </c>
      <c r="O1898">
        <v>57</v>
      </c>
      <c r="P1898">
        <v>39407045108</v>
      </c>
      <c r="Q1898" t="s">
        <v>48</v>
      </c>
      <c r="R1898" t="s">
        <v>28</v>
      </c>
    </row>
    <row r="1899" spans="1:18" hidden="1" x14ac:dyDescent="0.25">
      <c r="A1899">
        <v>1898</v>
      </c>
      <c r="B1899" t="s">
        <v>86</v>
      </c>
      <c r="C1899" t="s">
        <v>139</v>
      </c>
      <c r="D1899">
        <v>59</v>
      </c>
      <c r="E1899" t="str">
        <f t="shared" si="55"/>
        <v>Senior Adult</v>
      </c>
      <c r="F1899" t="s">
        <v>31</v>
      </c>
      <c r="G1899" s="1">
        <v>44960</v>
      </c>
      <c r="H1899" s="1">
        <v>45158</v>
      </c>
      <c r="I1899" s="2">
        <f>_xlfn.DAYS(H1899,G1899)</f>
        <v>198</v>
      </c>
      <c r="J1899" t="s">
        <v>25</v>
      </c>
      <c r="K1899">
        <v>445216</v>
      </c>
      <c r="L1899" t="s">
        <v>19</v>
      </c>
      <c r="M1899" t="s">
        <v>82</v>
      </c>
      <c r="N1899">
        <v>175</v>
      </c>
      <c r="O1899">
        <v>70</v>
      </c>
      <c r="P1899">
        <v>32117376753</v>
      </c>
      <c r="Q1899" t="s">
        <v>21</v>
      </c>
      <c r="R1899" t="s">
        <v>22</v>
      </c>
    </row>
    <row r="1900" spans="1:18" hidden="1" x14ac:dyDescent="0.25">
      <c r="A1900">
        <v>1899</v>
      </c>
      <c r="B1900" t="s">
        <v>60</v>
      </c>
      <c r="C1900" t="s">
        <v>414</v>
      </c>
      <c r="D1900">
        <v>16</v>
      </c>
      <c r="E1900" t="str">
        <f t="shared" si="55"/>
        <v>Teenager</v>
      </c>
      <c r="F1900" t="s">
        <v>17</v>
      </c>
      <c r="G1900" s="1">
        <v>44992</v>
      </c>
      <c r="H1900" s="1">
        <v>45018</v>
      </c>
      <c r="I1900" s="2">
        <f>_xlfn.DAYS(H1900,G1900)</f>
        <v>26</v>
      </c>
      <c r="J1900" t="s">
        <v>25</v>
      </c>
      <c r="K1900">
        <v>117539</v>
      </c>
      <c r="L1900" t="s">
        <v>19</v>
      </c>
      <c r="M1900" t="s">
        <v>59</v>
      </c>
      <c r="N1900">
        <v>140</v>
      </c>
      <c r="O1900">
        <v>74</v>
      </c>
      <c r="P1900">
        <v>38119305767</v>
      </c>
      <c r="Q1900" t="s">
        <v>34</v>
      </c>
      <c r="R1900" t="s">
        <v>28</v>
      </c>
    </row>
    <row r="1901" spans="1:18" x14ac:dyDescent="0.25">
      <c r="A1901">
        <v>1900</v>
      </c>
      <c r="B1901" t="s">
        <v>69</v>
      </c>
      <c r="C1901" t="s">
        <v>443</v>
      </c>
      <c r="D1901">
        <v>59</v>
      </c>
      <c r="E1901" t="str">
        <f t="shared" si="55"/>
        <v>Senior Adult</v>
      </c>
      <c r="F1901" t="s">
        <v>31</v>
      </c>
      <c r="G1901" s="1">
        <v>45109</v>
      </c>
      <c r="H1901" s="1">
        <v>45193</v>
      </c>
      <c r="I1901" s="6">
        <f>_xlfn.DAYS(G1901,H1901)</f>
        <v>-84</v>
      </c>
      <c r="J1901" t="s">
        <v>18</v>
      </c>
      <c r="K1901">
        <v>128720</v>
      </c>
      <c r="L1901" t="s">
        <v>19</v>
      </c>
      <c r="M1901" t="s">
        <v>37</v>
      </c>
      <c r="N1901">
        <v>144</v>
      </c>
      <c r="O1901">
        <v>46</v>
      </c>
      <c r="P1901">
        <v>34372054508</v>
      </c>
      <c r="Q1901" t="s">
        <v>68</v>
      </c>
      <c r="R1901" t="s">
        <v>41</v>
      </c>
    </row>
    <row r="1902" spans="1:18" x14ac:dyDescent="0.25">
      <c r="A1902">
        <v>1901</v>
      </c>
      <c r="B1902" t="s">
        <v>50</v>
      </c>
      <c r="C1902" t="s">
        <v>406</v>
      </c>
      <c r="D1902">
        <v>53</v>
      </c>
      <c r="E1902" t="str">
        <f t="shared" si="55"/>
        <v>Senior Adult</v>
      </c>
      <c r="F1902" t="s">
        <v>17</v>
      </c>
      <c r="G1902" s="1">
        <v>45025</v>
      </c>
      <c r="H1902" s="1">
        <v>45248</v>
      </c>
      <c r="I1902" s="6">
        <f>_xlfn.DAYS(G1902,H1902)</f>
        <v>-223</v>
      </c>
      <c r="J1902" t="s">
        <v>32</v>
      </c>
      <c r="K1902">
        <v>412468</v>
      </c>
      <c r="L1902" t="s">
        <v>26</v>
      </c>
      <c r="M1902" t="s">
        <v>40</v>
      </c>
      <c r="N1902">
        <v>166</v>
      </c>
      <c r="O1902">
        <v>83</v>
      </c>
      <c r="P1902">
        <v>39709680189</v>
      </c>
      <c r="Q1902" t="s">
        <v>68</v>
      </c>
      <c r="R1902" t="s">
        <v>41</v>
      </c>
    </row>
    <row r="1903" spans="1:18" hidden="1" x14ac:dyDescent="0.25">
      <c r="A1903">
        <v>1902</v>
      </c>
      <c r="B1903" t="s">
        <v>53</v>
      </c>
      <c r="C1903" t="s">
        <v>575</v>
      </c>
      <c r="D1903">
        <v>73</v>
      </c>
      <c r="E1903" t="str">
        <f t="shared" si="55"/>
        <v>Senior Adult</v>
      </c>
      <c r="F1903" t="s">
        <v>31</v>
      </c>
      <c r="G1903" s="1">
        <v>45112</v>
      </c>
      <c r="H1903" s="1">
        <v>45129</v>
      </c>
      <c r="I1903" s="2">
        <f>_xlfn.DAYS(H1903,G1903)</f>
        <v>17</v>
      </c>
      <c r="J1903" t="s">
        <v>32</v>
      </c>
      <c r="K1903">
        <v>309702</v>
      </c>
      <c r="L1903" t="s">
        <v>19</v>
      </c>
      <c r="M1903" t="s">
        <v>62</v>
      </c>
      <c r="N1903">
        <v>174</v>
      </c>
      <c r="O1903">
        <v>47</v>
      </c>
      <c r="P1903">
        <v>32117058672</v>
      </c>
      <c r="Q1903" t="s">
        <v>34</v>
      </c>
      <c r="R1903" t="s">
        <v>38</v>
      </c>
    </row>
    <row r="1904" spans="1:18" hidden="1" x14ac:dyDescent="0.25">
      <c r="A1904">
        <v>1903</v>
      </c>
      <c r="B1904" t="s">
        <v>71</v>
      </c>
      <c r="C1904" t="s">
        <v>295</v>
      </c>
      <c r="D1904">
        <v>26</v>
      </c>
      <c r="E1904" t="str">
        <f t="shared" si="55"/>
        <v>Young Adult</v>
      </c>
      <c r="F1904" t="s">
        <v>31</v>
      </c>
      <c r="G1904" s="1">
        <v>44982</v>
      </c>
      <c r="H1904" s="1">
        <v>45274</v>
      </c>
      <c r="I1904" s="2">
        <f>_xlfn.DAYS(H1904,G1904)</f>
        <v>292</v>
      </c>
      <c r="J1904" t="s">
        <v>44</v>
      </c>
      <c r="K1904">
        <v>66860</v>
      </c>
      <c r="L1904" t="s">
        <v>26</v>
      </c>
      <c r="M1904" t="s">
        <v>37</v>
      </c>
      <c r="N1904">
        <v>184</v>
      </c>
      <c r="O1904">
        <v>72</v>
      </c>
      <c r="P1904">
        <v>39372272341</v>
      </c>
      <c r="Q1904" t="s">
        <v>34</v>
      </c>
      <c r="R1904" t="s">
        <v>38</v>
      </c>
    </row>
    <row r="1905" spans="1:18" hidden="1" x14ac:dyDescent="0.25">
      <c r="A1905">
        <v>1904</v>
      </c>
      <c r="B1905" t="s">
        <v>66</v>
      </c>
      <c r="C1905" t="s">
        <v>201</v>
      </c>
      <c r="D1905">
        <v>45</v>
      </c>
      <c r="E1905" t="str">
        <f t="shared" si="55"/>
        <v>Middle-Aged Adults</v>
      </c>
      <c r="F1905" t="s">
        <v>17</v>
      </c>
      <c r="G1905" s="1">
        <v>45029</v>
      </c>
      <c r="H1905" s="1">
        <v>45071</v>
      </c>
      <c r="I1905" s="2">
        <f>_xlfn.DAYS(G1905,H1905)</f>
        <v>-42</v>
      </c>
      <c r="J1905" t="s">
        <v>44</v>
      </c>
      <c r="K1905">
        <v>485629</v>
      </c>
      <c r="L1905" t="s">
        <v>19</v>
      </c>
      <c r="M1905" t="s">
        <v>40</v>
      </c>
      <c r="N1905">
        <v>170</v>
      </c>
      <c r="O1905">
        <v>51</v>
      </c>
      <c r="P1905">
        <v>33380076553</v>
      </c>
      <c r="Q1905" t="s">
        <v>34</v>
      </c>
      <c r="R1905" t="s">
        <v>38</v>
      </c>
    </row>
    <row r="1906" spans="1:18" hidden="1" x14ac:dyDescent="0.25">
      <c r="A1906">
        <v>1905</v>
      </c>
      <c r="B1906" t="s">
        <v>29</v>
      </c>
      <c r="C1906" t="s">
        <v>61</v>
      </c>
      <c r="D1906">
        <v>1</v>
      </c>
      <c r="E1906" t="str">
        <f t="shared" si="55"/>
        <v>Child</v>
      </c>
      <c r="F1906" t="s">
        <v>17</v>
      </c>
      <c r="G1906" s="1">
        <v>44928</v>
      </c>
      <c r="H1906" s="1">
        <v>45069</v>
      </c>
      <c r="I1906" s="2">
        <f>_xlfn.DAYS(G1906,H1906)</f>
        <v>-141</v>
      </c>
      <c r="J1906" t="s">
        <v>36</v>
      </c>
      <c r="K1906">
        <v>177138</v>
      </c>
      <c r="L1906" t="s">
        <v>19</v>
      </c>
      <c r="M1906" t="s">
        <v>40</v>
      </c>
      <c r="N1906">
        <v>175</v>
      </c>
      <c r="O1906">
        <v>117</v>
      </c>
      <c r="P1906">
        <v>36390884297</v>
      </c>
      <c r="Q1906" t="s">
        <v>34</v>
      </c>
      <c r="R1906" t="s">
        <v>38</v>
      </c>
    </row>
    <row r="1907" spans="1:18" hidden="1" x14ac:dyDescent="0.25">
      <c r="A1907">
        <v>1906</v>
      </c>
      <c r="B1907" t="s">
        <v>88</v>
      </c>
      <c r="C1907" t="s">
        <v>567</v>
      </c>
      <c r="D1907">
        <v>9</v>
      </c>
      <c r="E1907" t="str">
        <f t="shared" si="55"/>
        <v>Child</v>
      </c>
      <c r="F1907" t="s">
        <v>31</v>
      </c>
      <c r="G1907" s="1">
        <v>44973</v>
      </c>
      <c r="H1907" s="1">
        <v>45265</v>
      </c>
      <c r="I1907" s="2">
        <f>_xlfn.DAYS(H1907,G1907)</f>
        <v>292</v>
      </c>
      <c r="J1907" t="s">
        <v>47</v>
      </c>
      <c r="K1907">
        <v>337623</v>
      </c>
      <c r="L1907" t="s">
        <v>26</v>
      </c>
      <c r="M1907" t="s">
        <v>37</v>
      </c>
      <c r="N1907">
        <v>193</v>
      </c>
      <c r="O1907">
        <v>73</v>
      </c>
      <c r="P1907">
        <v>38386276833</v>
      </c>
      <c r="Q1907" t="s">
        <v>21</v>
      </c>
      <c r="R1907" t="s">
        <v>22</v>
      </c>
    </row>
    <row r="1908" spans="1:18" hidden="1" x14ac:dyDescent="0.25">
      <c r="A1908">
        <v>1907</v>
      </c>
      <c r="B1908" t="s">
        <v>15</v>
      </c>
      <c r="C1908" t="s">
        <v>525</v>
      </c>
      <c r="D1908">
        <v>89</v>
      </c>
      <c r="E1908" t="str">
        <f t="shared" si="55"/>
        <v>Senior Adult</v>
      </c>
      <c r="F1908" t="s">
        <v>17</v>
      </c>
      <c r="G1908" s="1">
        <v>45184</v>
      </c>
      <c r="H1908" s="1">
        <v>45252</v>
      </c>
      <c r="I1908" s="2">
        <f>_xlfn.DAYS(H1908,G1908)</f>
        <v>68</v>
      </c>
      <c r="J1908" t="s">
        <v>18</v>
      </c>
      <c r="K1908">
        <v>17687</v>
      </c>
      <c r="L1908" t="s">
        <v>19</v>
      </c>
      <c r="M1908" t="s">
        <v>40</v>
      </c>
      <c r="N1908">
        <v>188</v>
      </c>
      <c r="O1908">
        <v>111</v>
      </c>
      <c r="P1908">
        <v>31033280424</v>
      </c>
      <c r="Q1908" t="s">
        <v>34</v>
      </c>
      <c r="R1908" t="s">
        <v>38</v>
      </c>
    </row>
    <row r="1909" spans="1:18" hidden="1" x14ac:dyDescent="0.25">
      <c r="A1909">
        <v>1908</v>
      </c>
      <c r="B1909" t="s">
        <v>88</v>
      </c>
      <c r="C1909" t="s">
        <v>545</v>
      </c>
      <c r="D1909">
        <v>71</v>
      </c>
      <c r="E1909" t="str">
        <f t="shared" si="55"/>
        <v>Senior Adult</v>
      </c>
      <c r="F1909" t="s">
        <v>17</v>
      </c>
      <c r="G1909" s="1">
        <v>44971</v>
      </c>
      <c r="H1909" s="1">
        <v>44971</v>
      </c>
      <c r="I1909" s="2">
        <f>_xlfn.DAYS(H1909,G1909)</f>
        <v>0</v>
      </c>
      <c r="J1909" t="s">
        <v>32</v>
      </c>
      <c r="K1909">
        <v>315470</v>
      </c>
      <c r="L1909" t="s">
        <v>26</v>
      </c>
      <c r="M1909" t="s">
        <v>45</v>
      </c>
      <c r="N1909">
        <v>171</v>
      </c>
      <c r="O1909">
        <v>108</v>
      </c>
      <c r="P1909">
        <v>33266529632</v>
      </c>
      <c r="Q1909" t="s">
        <v>68</v>
      </c>
      <c r="R1909" t="s">
        <v>28</v>
      </c>
    </row>
    <row r="1910" spans="1:18" x14ac:dyDescent="0.25">
      <c r="A1910">
        <v>1909</v>
      </c>
      <c r="B1910" t="s">
        <v>60</v>
      </c>
      <c r="C1910" t="s">
        <v>453</v>
      </c>
      <c r="D1910">
        <v>99</v>
      </c>
      <c r="E1910" t="str">
        <f t="shared" si="55"/>
        <v>Senior Adult</v>
      </c>
      <c r="F1910" t="s">
        <v>31</v>
      </c>
      <c r="G1910" s="1">
        <v>44970</v>
      </c>
      <c r="H1910" s="1">
        <v>45156</v>
      </c>
      <c r="I1910" s="6">
        <f>_xlfn.DAYS(G1910,H1910)</f>
        <v>-186</v>
      </c>
      <c r="J1910" t="s">
        <v>18</v>
      </c>
      <c r="K1910">
        <v>183818</v>
      </c>
      <c r="L1910" t="s">
        <v>19</v>
      </c>
      <c r="M1910" t="s">
        <v>82</v>
      </c>
      <c r="N1910">
        <v>156</v>
      </c>
      <c r="O1910">
        <v>56</v>
      </c>
      <c r="P1910">
        <v>35010442242</v>
      </c>
      <c r="Q1910" t="s">
        <v>68</v>
      </c>
      <c r="R1910" t="s">
        <v>41</v>
      </c>
    </row>
    <row r="1911" spans="1:18" x14ac:dyDescent="0.25">
      <c r="A1911">
        <v>1910</v>
      </c>
      <c r="B1911" t="s">
        <v>71</v>
      </c>
      <c r="C1911" t="s">
        <v>653</v>
      </c>
      <c r="D1911">
        <v>69</v>
      </c>
      <c r="E1911" t="str">
        <f t="shared" si="55"/>
        <v>Senior Adult</v>
      </c>
      <c r="F1911" t="s">
        <v>31</v>
      </c>
      <c r="G1911" s="1">
        <v>44998</v>
      </c>
      <c r="H1911" s="1">
        <v>45204</v>
      </c>
      <c r="I1911" s="6">
        <f>_xlfn.DAYS(G1911,H1911)</f>
        <v>-206</v>
      </c>
      <c r="J1911" t="s">
        <v>47</v>
      </c>
      <c r="K1911">
        <v>99368</v>
      </c>
      <c r="L1911" t="s">
        <v>26</v>
      </c>
      <c r="M1911" t="s">
        <v>40</v>
      </c>
      <c r="N1911">
        <v>143</v>
      </c>
      <c r="O1911">
        <v>82</v>
      </c>
      <c r="P1911">
        <v>36778894776</v>
      </c>
      <c r="Q1911" t="s">
        <v>68</v>
      </c>
      <c r="R1911" t="s">
        <v>41</v>
      </c>
    </row>
    <row r="1912" spans="1:18" hidden="1" x14ac:dyDescent="0.25">
      <c r="A1912">
        <v>1911</v>
      </c>
      <c r="B1912" t="s">
        <v>50</v>
      </c>
      <c r="C1912" t="s">
        <v>35</v>
      </c>
      <c r="D1912">
        <v>88</v>
      </c>
      <c r="E1912" t="str">
        <f t="shared" si="55"/>
        <v>Senior Adult</v>
      </c>
      <c r="F1912" t="s">
        <v>17</v>
      </c>
      <c r="G1912" s="1">
        <v>44992</v>
      </c>
      <c r="H1912" s="1">
        <v>45162</v>
      </c>
      <c r="I1912" s="2">
        <f>_xlfn.DAYS(G1912,H1912)</f>
        <v>-170</v>
      </c>
      <c r="J1912" t="s">
        <v>36</v>
      </c>
      <c r="K1912">
        <v>471541</v>
      </c>
      <c r="L1912" t="s">
        <v>26</v>
      </c>
      <c r="M1912" t="s">
        <v>40</v>
      </c>
      <c r="N1912">
        <v>194</v>
      </c>
      <c r="O1912">
        <v>99</v>
      </c>
      <c r="P1912">
        <v>32256444023</v>
      </c>
      <c r="Q1912" t="s">
        <v>21</v>
      </c>
      <c r="R1912" t="s">
        <v>22</v>
      </c>
    </row>
    <row r="1913" spans="1:18" hidden="1" x14ac:dyDescent="0.25">
      <c r="A1913">
        <v>1912</v>
      </c>
      <c r="B1913" t="s">
        <v>15</v>
      </c>
      <c r="C1913" t="s">
        <v>124</v>
      </c>
      <c r="D1913">
        <v>75</v>
      </c>
      <c r="E1913" t="str">
        <f t="shared" si="55"/>
        <v>Senior Adult</v>
      </c>
      <c r="F1913" t="s">
        <v>17</v>
      </c>
      <c r="G1913" s="1">
        <v>45202</v>
      </c>
      <c r="H1913" s="1">
        <v>45267</v>
      </c>
      <c r="I1913" s="2">
        <f>_xlfn.DAYS(H1913,G1913)</f>
        <v>65</v>
      </c>
      <c r="J1913" t="s">
        <v>32</v>
      </c>
      <c r="K1913">
        <v>10755</v>
      </c>
      <c r="L1913" t="s">
        <v>19</v>
      </c>
      <c r="M1913" t="s">
        <v>33</v>
      </c>
      <c r="N1913">
        <v>184</v>
      </c>
      <c r="O1913">
        <v>92</v>
      </c>
      <c r="P1913">
        <v>36808145026</v>
      </c>
      <c r="Q1913" t="s">
        <v>27</v>
      </c>
      <c r="R1913" t="s">
        <v>28</v>
      </c>
    </row>
    <row r="1914" spans="1:18" hidden="1" x14ac:dyDescent="0.25">
      <c r="A1914">
        <v>1913</v>
      </c>
      <c r="B1914" t="s">
        <v>55</v>
      </c>
      <c r="C1914" t="s">
        <v>653</v>
      </c>
      <c r="D1914">
        <v>98</v>
      </c>
      <c r="E1914" t="str">
        <f t="shared" si="55"/>
        <v>Senior Adult</v>
      </c>
      <c r="F1914" t="s">
        <v>31</v>
      </c>
      <c r="G1914" s="1">
        <v>44961</v>
      </c>
      <c r="H1914" s="1">
        <v>44975</v>
      </c>
      <c r="I1914" s="2">
        <f>_xlfn.DAYS(H1914,G1914)</f>
        <v>14</v>
      </c>
      <c r="J1914" t="s">
        <v>32</v>
      </c>
      <c r="K1914">
        <v>441020</v>
      </c>
      <c r="L1914" t="s">
        <v>26</v>
      </c>
      <c r="M1914" t="s">
        <v>62</v>
      </c>
      <c r="N1914">
        <v>152</v>
      </c>
      <c r="O1914">
        <v>79</v>
      </c>
      <c r="P1914">
        <v>36829405787</v>
      </c>
      <c r="Q1914" t="s">
        <v>68</v>
      </c>
      <c r="R1914" t="s">
        <v>28</v>
      </c>
    </row>
    <row r="1915" spans="1:18" hidden="1" x14ac:dyDescent="0.25">
      <c r="A1915">
        <v>1914</v>
      </c>
      <c r="B1915" t="s">
        <v>78</v>
      </c>
      <c r="C1915" t="s">
        <v>567</v>
      </c>
      <c r="D1915">
        <v>76</v>
      </c>
      <c r="E1915" t="str">
        <f t="shared" si="55"/>
        <v>Senior Adult</v>
      </c>
      <c r="F1915" t="s">
        <v>31</v>
      </c>
      <c r="G1915" s="1">
        <v>44951</v>
      </c>
      <c r="H1915" s="1">
        <v>45064</v>
      </c>
      <c r="I1915" s="2">
        <f>_xlfn.DAYS(G1915,H1915)</f>
        <v>-113</v>
      </c>
      <c r="J1915" t="s">
        <v>25</v>
      </c>
      <c r="K1915">
        <v>298580</v>
      </c>
      <c r="L1915" t="s">
        <v>26</v>
      </c>
      <c r="M1915" t="s">
        <v>62</v>
      </c>
      <c r="N1915">
        <v>149</v>
      </c>
      <c r="O1915">
        <v>102</v>
      </c>
      <c r="P1915">
        <v>33250776755</v>
      </c>
      <c r="Q1915" t="s">
        <v>27</v>
      </c>
      <c r="R1915" t="s">
        <v>28</v>
      </c>
    </row>
    <row r="1916" spans="1:18" hidden="1" x14ac:dyDescent="0.25">
      <c r="A1916">
        <v>1915</v>
      </c>
      <c r="B1916" t="s">
        <v>71</v>
      </c>
      <c r="C1916" t="s">
        <v>43</v>
      </c>
      <c r="D1916">
        <v>28</v>
      </c>
      <c r="E1916" t="str">
        <f t="shared" si="55"/>
        <v>Young Adult</v>
      </c>
      <c r="F1916" t="s">
        <v>31</v>
      </c>
      <c r="G1916" s="1">
        <v>45031</v>
      </c>
      <c r="H1916" s="1">
        <v>45113</v>
      </c>
      <c r="I1916" s="2">
        <f>_xlfn.DAYS(H1916,G1916)</f>
        <v>82</v>
      </c>
      <c r="J1916" t="s">
        <v>44</v>
      </c>
      <c r="K1916">
        <v>13040</v>
      </c>
      <c r="L1916" t="s">
        <v>26</v>
      </c>
      <c r="M1916" t="s">
        <v>20</v>
      </c>
      <c r="N1916">
        <v>200</v>
      </c>
      <c r="O1916">
        <v>65</v>
      </c>
      <c r="P1916">
        <v>32677492469</v>
      </c>
      <c r="Q1916" t="s">
        <v>34</v>
      </c>
      <c r="R1916" t="s">
        <v>38</v>
      </c>
    </row>
    <row r="1917" spans="1:18" hidden="1" x14ac:dyDescent="0.25">
      <c r="A1917">
        <v>1916</v>
      </c>
      <c r="B1917" t="s">
        <v>86</v>
      </c>
      <c r="C1917" t="s">
        <v>73</v>
      </c>
      <c r="D1917">
        <v>20</v>
      </c>
      <c r="E1917" t="str">
        <f t="shared" si="55"/>
        <v>Young Adult</v>
      </c>
      <c r="F1917" t="s">
        <v>31</v>
      </c>
      <c r="G1917" s="1">
        <v>44928</v>
      </c>
      <c r="H1917" s="1">
        <v>45042</v>
      </c>
      <c r="I1917" s="2">
        <f>_xlfn.DAYS(H1917,G1917)</f>
        <v>114</v>
      </c>
      <c r="J1917" t="s">
        <v>44</v>
      </c>
      <c r="K1917">
        <v>44050</v>
      </c>
      <c r="L1917" t="s">
        <v>19</v>
      </c>
      <c r="M1917" t="s">
        <v>20</v>
      </c>
      <c r="N1917">
        <v>195</v>
      </c>
      <c r="O1917">
        <v>78</v>
      </c>
      <c r="P1917">
        <v>32560130435</v>
      </c>
      <c r="Q1917" t="s">
        <v>48</v>
      </c>
      <c r="R1917" t="s">
        <v>28</v>
      </c>
    </row>
    <row r="1918" spans="1:18" hidden="1" x14ac:dyDescent="0.25">
      <c r="A1918">
        <v>1917</v>
      </c>
      <c r="B1918" t="s">
        <v>86</v>
      </c>
      <c r="C1918" t="s">
        <v>568</v>
      </c>
      <c r="D1918">
        <v>18</v>
      </c>
      <c r="E1918" t="str">
        <f t="shared" si="55"/>
        <v>Teenager</v>
      </c>
      <c r="F1918" t="s">
        <v>31</v>
      </c>
      <c r="G1918" s="1">
        <v>45032</v>
      </c>
      <c r="H1918" s="1">
        <v>45213</v>
      </c>
      <c r="I1918" s="2">
        <f>_xlfn.DAYS(G1918,H1918)</f>
        <v>-181</v>
      </c>
      <c r="J1918" t="s">
        <v>47</v>
      </c>
      <c r="K1918">
        <v>481358</v>
      </c>
      <c r="L1918" t="s">
        <v>19</v>
      </c>
      <c r="M1918" t="s">
        <v>59</v>
      </c>
      <c r="N1918">
        <v>153</v>
      </c>
      <c r="O1918">
        <v>62</v>
      </c>
      <c r="P1918">
        <v>37136977957</v>
      </c>
      <c r="Q1918" t="s">
        <v>21</v>
      </c>
      <c r="R1918" t="s">
        <v>22</v>
      </c>
    </row>
    <row r="1919" spans="1:18" hidden="1" x14ac:dyDescent="0.25">
      <c r="A1919">
        <v>1918</v>
      </c>
      <c r="B1919" t="s">
        <v>23</v>
      </c>
      <c r="C1919" t="s">
        <v>171</v>
      </c>
      <c r="D1919">
        <v>49</v>
      </c>
      <c r="E1919" t="str">
        <f t="shared" si="55"/>
        <v>Senior Adult</v>
      </c>
      <c r="F1919" t="s">
        <v>17</v>
      </c>
      <c r="G1919" s="1">
        <v>45063</v>
      </c>
      <c r="H1919" s="1">
        <v>45272</v>
      </c>
      <c r="I1919" s="2">
        <f>_xlfn.DAYS(H1919,G1919)</f>
        <v>209</v>
      </c>
      <c r="J1919" t="s">
        <v>47</v>
      </c>
      <c r="K1919">
        <v>95757</v>
      </c>
      <c r="L1919" t="s">
        <v>19</v>
      </c>
      <c r="M1919" t="s">
        <v>45</v>
      </c>
      <c r="N1919">
        <v>192</v>
      </c>
      <c r="O1919">
        <v>76</v>
      </c>
      <c r="P1919">
        <v>35069470919</v>
      </c>
      <c r="Q1919" t="s">
        <v>21</v>
      </c>
      <c r="R1919" t="s">
        <v>22</v>
      </c>
    </row>
    <row r="1920" spans="1:18" x14ac:dyDescent="0.25">
      <c r="A1920">
        <v>1919</v>
      </c>
      <c r="B1920" t="s">
        <v>60</v>
      </c>
      <c r="C1920" t="s">
        <v>628</v>
      </c>
      <c r="D1920">
        <v>100</v>
      </c>
      <c r="E1920" t="str">
        <f t="shared" si="55"/>
        <v>Senior Adult</v>
      </c>
      <c r="F1920" t="s">
        <v>17</v>
      </c>
      <c r="G1920" s="1">
        <v>44936</v>
      </c>
      <c r="H1920" s="1">
        <v>44950</v>
      </c>
      <c r="I1920" s="6">
        <f>_xlfn.DAYS(H1920,G1920)</f>
        <v>14</v>
      </c>
      <c r="J1920" t="s">
        <v>18</v>
      </c>
      <c r="K1920">
        <v>453201</v>
      </c>
      <c r="L1920" t="s">
        <v>19</v>
      </c>
      <c r="M1920" t="s">
        <v>40</v>
      </c>
      <c r="N1920">
        <v>155</v>
      </c>
      <c r="O1920">
        <v>120</v>
      </c>
      <c r="P1920">
        <v>38491387291</v>
      </c>
      <c r="Q1920" t="s">
        <v>68</v>
      </c>
      <c r="R1920" t="s">
        <v>41</v>
      </c>
    </row>
    <row r="1921" spans="1:18" hidden="1" x14ac:dyDescent="0.25">
      <c r="A1921">
        <v>1920</v>
      </c>
      <c r="B1921" t="s">
        <v>23</v>
      </c>
      <c r="C1921" t="s">
        <v>402</v>
      </c>
      <c r="D1921">
        <v>76</v>
      </c>
      <c r="E1921" t="str">
        <f t="shared" si="55"/>
        <v>Senior Adult</v>
      </c>
      <c r="F1921" t="s">
        <v>31</v>
      </c>
      <c r="G1921" s="1">
        <v>44980</v>
      </c>
      <c r="H1921" s="1">
        <v>45284</v>
      </c>
      <c r="I1921" s="2">
        <f>_xlfn.DAYS(H1921,G1921)</f>
        <v>304</v>
      </c>
      <c r="J1921" t="s">
        <v>25</v>
      </c>
      <c r="K1921">
        <v>426052</v>
      </c>
      <c r="L1921" t="s">
        <v>19</v>
      </c>
      <c r="M1921" t="s">
        <v>20</v>
      </c>
      <c r="N1921">
        <v>174</v>
      </c>
      <c r="O1921">
        <v>98</v>
      </c>
      <c r="P1921">
        <v>34282583561</v>
      </c>
      <c r="Q1921" t="s">
        <v>34</v>
      </c>
      <c r="R1921" t="s">
        <v>38</v>
      </c>
    </row>
    <row r="1922" spans="1:18" hidden="1" x14ac:dyDescent="0.25">
      <c r="A1922">
        <v>1921</v>
      </c>
      <c r="B1922" t="s">
        <v>29</v>
      </c>
      <c r="C1922" t="s">
        <v>514</v>
      </c>
      <c r="D1922">
        <v>40</v>
      </c>
      <c r="E1922" t="str">
        <f t="shared" ref="E1922:E1985" si="57">IF(D1922&lt;=12,"Child",IF(D1922&lt;=18,"Teenager",IF(D1922&lt;=30,"Young Adult",IF(D1922&lt;=45,"Middle-Aged Adults",IF(D1922&gt;45,"Senior Adult")))))</f>
        <v>Middle-Aged Adults</v>
      </c>
      <c r="F1922" t="s">
        <v>17</v>
      </c>
      <c r="G1922" s="1">
        <v>45009</v>
      </c>
      <c r="H1922" s="1">
        <v>45255</v>
      </c>
      <c r="I1922" s="2">
        <f>_xlfn.DAYS(G1922,H1922)</f>
        <v>-246</v>
      </c>
      <c r="J1922" t="s">
        <v>25</v>
      </c>
      <c r="K1922">
        <v>496064</v>
      </c>
      <c r="L1922" t="s">
        <v>19</v>
      </c>
      <c r="M1922" t="s">
        <v>59</v>
      </c>
      <c r="N1922">
        <v>164</v>
      </c>
      <c r="O1922">
        <v>120</v>
      </c>
      <c r="P1922">
        <v>33957235277</v>
      </c>
      <c r="Q1922" t="s">
        <v>21</v>
      </c>
      <c r="R1922" t="s">
        <v>22</v>
      </c>
    </row>
    <row r="1923" spans="1:18" x14ac:dyDescent="0.25">
      <c r="A1923">
        <v>1922</v>
      </c>
      <c r="B1923" t="s">
        <v>42</v>
      </c>
      <c r="C1923" t="s">
        <v>279</v>
      </c>
      <c r="D1923">
        <v>11</v>
      </c>
      <c r="E1923" t="str">
        <f t="shared" si="57"/>
        <v>Child</v>
      </c>
      <c r="F1923" t="s">
        <v>31</v>
      </c>
      <c r="G1923" s="1">
        <v>44964</v>
      </c>
      <c r="H1923" s="1">
        <v>45002</v>
      </c>
      <c r="I1923" s="6">
        <f>_xlfn.DAYS(H1923,G1923)</f>
        <v>38</v>
      </c>
      <c r="J1923" t="s">
        <v>32</v>
      </c>
      <c r="K1923">
        <v>239977</v>
      </c>
      <c r="L1923" t="s">
        <v>26</v>
      </c>
      <c r="M1923" t="s">
        <v>62</v>
      </c>
      <c r="N1923">
        <v>173</v>
      </c>
      <c r="O1923">
        <v>70</v>
      </c>
      <c r="P1923">
        <v>39382670619</v>
      </c>
      <c r="Q1923" t="s">
        <v>68</v>
      </c>
      <c r="R1923" t="s">
        <v>41</v>
      </c>
    </row>
    <row r="1924" spans="1:18" hidden="1" x14ac:dyDescent="0.25">
      <c r="A1924">
        <v>1923</v>
      </c>
      <c r="B1924" t="s">
        <v>66</v>
      </c>
      <c r="C1924" t="s">
        <v>370</v>
      </c>
      <c r="D1924">
        <v>1</v>
      </c>
      <c r="E1924" t="str">
        <f t="shared" si="57"/>
        <v>Child</v>
      </c>
      <c r="F1924" t="s">
        <v>31</v>
      </c>
      <c r="G1924" s="1">
        <v>44978</v>
      </c>
      <c r="H1924" s="1">
        <v>45274</v>
      </c>
      <c r="I1924" s="2">
        <f>_xlfn.DAYS(G1924,H1924)</f>
        <v>-296</v>
      </c>
      <c r="J1924" t="s">
        <v>32</v>
      </c>
      <c r="K1924">
        <v>294520</v>
      </c>
      <c r="L1924" t="s">
        <v>26</v>
      </c>
      <c r="M1924" t="s">
        <v>82</v>
      </c>
      <c r="N1924">
        <v>170</v>
      </c>
      <c r="O1924">
        <v>47</v>
      </c>
      <c r="P1924">
        <v>38440203719</v>
      </c>
      <c r="Q1924" t="s">
        <v>21</v>
      </c>
      <c r="R1924" t="s">
        <v>22</v>
      </c>
    </row>
    <row r="1925" spans="1:18" hidden="1" x14ac:dyDescent="0.25">
      <c r="A1925">
        <v>1924</v>
      </c>
      <c r="B1925" t="s">
        <v>86</v>
      </c>
      <c r="C1925" t="s">
        <v>219</v>
      </c>
      <c r="D1925">
        <v>66</v>
      </c>
      <c r="E1925" t="str">
        <f t="shared" si="57"/>
        <v>Senior Adult</v>
      </c>
      <c r="F1925" t="s">
        <v>31</v>
      </c>
      <c r="G1925" s="1">
        <v>44931</v>
      </c>
      <c r="H1925" s="1">
        <v>45182</v>
      </c>
      <c r="I1925" s="2">
        <f>_xlfn.DAYS(H1925,G1925)</f>
        <v>251</v>
      </c>
      <c r="J1925" t="s">
        <v>25</v>
      </c>
      <c r="K1925">
        <v>352360</v>
      </c>
      <c r="L1925" t="s">
        <v>19</v>
      </c>
      <c r="M1925" t="s">
        <v>62</v>
      </c>
      <c r="N1925">
        <v>192</v>
      </c>
      <c r="O1925">
        <v>87</v>
      </c>
      <c r="P1925">
        <v>35667386351</v>
      </c>
      <c r="Q1925" t="s">
        <v>34</v>
      </c>
      <c r="R1925" t="s">
        <v>38</v>
      </c>
    </row>
    <row r="1926" spans="1:18" hidden="1" x14ac:dyDescent="0.25">
      <c r="A1926">
        <v>1925</v>
      </c>
      <c r="B1926" t="s">
        <v>88</v>
      </c>
      <c r="C1926" t="s">
        <v>254</v>
      </c>
      <c r="D1926">
        <v>62</v>
      </c>
      <c r="E1926" t="str">
        <f t="shared" si="57"/>
        <v>Senior Adult</v>
      </c>
      <c r="F1926" t="s">
        <v>17</v>
      </c>
      <c r="G1926" s="1">
        <v>45093</v>
      </c>
      <c r="H1926" s="1">
        <v>45223</v>
      </c>
      <c r="I1926" s="2">
        <f>_xlfn.DAYS(H1926,G1926)</f>
        <v>130</v>
      </c>
      <c r="J1926" t="s">
        <v>18</v>
      </c>
      <c r="K1926">
        <v>299684</v>
      </c>
      <c r="L1926" t="s">
        <v>26</v>
      </c>
      <c r="M1926" t="s">
        <v>40</v>
      </c>
      <c r="N1926">
        <v>142</v>
      </c>
      <c r="O1926">
        <v>63</v>
      </c>
      <c r="P1926">
        <v>32700286839</v>
      </c>
      <c r="Q1926" t="s">
        <v>34</v>
      </c>
      <c r="R1926" t="s">
        <v>38</v>
      </c>
    </row>
    <row r="1927" spans="1:18" hidden="1" x14ac:dyDescent="0.25">
      <c r="A1927">
        <v>1926</v>
      </c>
      <c r="B1927" t="s">
        <v>71</v>
      </c>
      <c r="C1927" t="s">
        <v>368</v>
      </c>
      <c r="D1927">
        <v>93</v>
      </c>
      <c r="E1927" t="str">
        <f t="shared" si="57"/>
        <v>Senior Adult</v>
      </c>
      <c r="F1927" t="s">
        <v>31</v>
      </c>
      <c r="G1927" s="1">
        <v>45047</v>
      </c>
      <c r="H1927" s="1">
        <v>45068</v>
      </c>
      <c r="I1927" s="2">
        <f>_xlfn.DAYS(G1927,H1927)</f>
        <v>-21</v>
      </c>
      <c r="J1927" t="s">
        <v>36</v>
      </c>
      <c r="K1927">
        <v>320691</v>
      </c>
      <c r="L1927" t="s">
        <v>19</v>
      </c>
      <c r="M1927" t="s">
        <v>20</v>
      </c>
      <c r="N1927">
        <v>189</v>
      </c>
      <c r="O1927">
        <v>59</v>
      </c>
      <c r="P1927">
        <v>33458563580</v>
      </c>
      <c r="Q1927" t="s">
        <v>63</v>
      </c>
      <c r="R1927" t="s">
        <v>28</v>
      </c>
    </row>
    <row r="1928" spans="1:18" hidden="1" x14ac:dyDescent="0.25">
      <c r="A1928">
        <v>1927</v>
      </c>
      <c r="B1928" t="s">
        <v>88</v>
      </c>
      <c r="C1928" t="s">
        <v>152</v>
      </c>
      <c r="D1928">
        <v>20</v>
      </c>
      <c r="E1928" t="str">
        <f t="shared" si="57"/>
        <v>Young Adult</v>
      </c>
      <c r="F1928" t="s">
        <v>17</v>
      </c>
      <c r="G1928" s="1">
        <v>45122</v>
      </c>
      <c r="H1928" s="1">
        <v>45245</v>
      </c>
      <c r="I1928" s="2">
        <f>_xlfn.DAYS(G1928,H1928)</f>
        <v>-123</v>
      </c>
      <c r="J1928" t="s">
        <v>44</v>
      </c>
      <c r="K1928">
        <v>46351</v>
      </c>
      <c r="L1928" t="s">
        <v>19</v>
      </c>
      <c r="M1928" t="s">
        <v>33</v>
      </c>
      <c r="N1928">
        <v>157</v>
      </c>
      <c r="O1928">
        <v>75</v>
      </c>
      <c r="P1928">
        <v>34185200420</v>
      </c>
      <c r="Q1928" t="s">
        <v>34</v>
      </c>
      <c r="R1928" t="s">
        <v>38</v>
      </c>
    </row>
    <row r="1929" spans="1:18" hidden="1" x14ac:dyDescent="0.25">
      <c r="A1929">
        <v>1928</v>
      </c>
      <c r="B1929" t="s">
        <v>60</v>
      </c>
      <c r="C1929" t="s">
        <v>410</v>
      </c>
      <c r="D1929">
        <v>10</v>
      </c>
      <c r="E1929" t="str">
        <f t="shared" si="57"/>
        <v>Child</v>
      </c>
      <c r="F1929" t="s">
        <v>31</v>
      </c>
      <c r="G1929" s="1">
        <v>45040</v>
      </c>
      <c r="H1929" s="1">
        <v>45124</v>
      </c>
      <c r="I1929" s="2">
        <f>_xlfn.DAYS(H1929,G1929)</f>
        <v>84</v>
      </c>
      <c r="J1929" t="s">
        <v>32</v>
      </c>
      <c r="K1929">
        <v>338051</v>
      </c>
      <c r="L1929" t="s">
        <v>19</v>
      </c>
      <c r="M1929" t="s">
        <v>59</v>
      </c>
      <c r="N1929">
        <v>151</v>
      </c>
      <c r="O1929">
        <v>114</v>
      </c>
      <c r="P1929">
        <v>33048852220</v>
      </c>
      <c r="Q1929" t="s">
        <v>21</v>
      </c>
      <c r="R1929" t="s">
        <v>22</v>
      </c>
    </row>
    <row r="1930" spans="1:18" hidden="1" x14ac:dyDescent="0.25">
      <c r="A1930">
        <v>1929</v>
      </c>
      <c r="B1930" t="s">
        <v>78</v>
      </c>
      <c r="C1930" t="s">
        <v>67</v>
      </c>
      <c r="D1930">
        <v>40</v>
      </c>
      <c r="E1930" t="str">
        <f t="shared" si="57"/>
        <v>Middle-Aged Adults</v>
      </c>
      <c r="F1930" t="s">
        <v>31</v>
      </c>
      <c r="G1930" s="1">
        <v>44939</v>
      </c>
      <c r="H1930" s="1">
        <v>45238</v>
      </c>
      <c r="I1930" s="2">
        <f>_xlfn.DAYS(G1930,H1930)</f>
        <v>-299</v>
      </c>
      <c r="J1930" t="s">
        <v>32</v>
      </c>
      <c r="K1930">
        <v>135577</v>
      </c>
      <c r="L1930" t="s">
        <v>26</v>
      </c>
      <c r="M1930" t="s">
        <v>62</v>
      </c>
      <c r="N1930">
        <v>168</v>
      </c>
      <c r="O1930">
        <v>55</v>
      </c>
      <c r="P1930">
        <v>37829295596</v>
      </c>
      <c r="Q1930" t="s">
        <v>48</v>
      </c>
      <c r="R1930" t="s">
        <v>28</v>
      </c>
    </row>
    <row r="1931" spans="1:18" hidden="1" x14ac:dyDescent="0.25">
      <c r="A1931">
        <v>1930</v>
      </c>
      <c r="B1931" t="s">
        <v>78</v>
      </c>
      <c r="C1931" t="s">
        <v>89</v>
      </c>
      <c r="D1931">
        <v>17</v>
      </c>
      <c r="E1931" t="str">
        <f t="shared" si="57"/>
        <v>Teenager</v>
      </c>
      <c r="F1931" t="s">
        <v>17</v>
      </c>
      <c r="G1931" s="1">
        <v>45028</v>
      </c>
      <c r="H1931" s="1">
        <v>45252</v>
      </c>
      <c r="I1931" s="2">
        <f>_xlfn.DAYS(H1931,G1931)</f>
        <v>224</v>
      </c>
      <c r="J1931" t="s">
        <v>25</v>
      </c>
      <c r="K1931">
        <v>240842</v>
      </c>
      <c r="L1931" t="s">
        <v>19</v>
      </c>
      <c r="M1931" t="s">
        <v>40</v>
      </c>
      <c r="N1931">
        <v>160</v>
      </c>
      <c r="O1931">
        <v>66</v>
      </c>
      <c r="P1931">
        <v>34759003882</v>
      </c>
      <c r="Q1931" t="s">
        <v>63</v>
      </c>
      <c r="R1931" t="s">
        <v>28</v>
      </c>
    </row>
    <row r="1932" spans="1:18" hidden="1" x14ac:dyDescent="0.25">
      <c r="A1932">
        <v>1931</v>
      </c>
      <c r="B1932" t="s">
        <v>23</v>
      </c>
      <c r="C1932" t="s">
        <v>655</v>
      </c>
      <c r="D1932">
        <v>34</v>
      </c>
      <c r="E1932" t="str">
        <f t="shared" si="57"/>
        <v>Middle-Aged Adults</v>
      </c>
      <c r="F1932" t="s">
        <v>31</v>
      </c>
      <c r="G1932" s="1">
        <v>44944</v>
      </c>
      <c r="H1932" s="1">
        <v>45189</v>
      </c>
      <c r="I1932" s="2">
        <f>_xlfn.DAYS(H1932,G1932)</f>
        <v>245</v>
      </c>
      <c r="J1932" t="s">
        <v>36</v>
      </c>
      <c r="K1932">
        <v>65196</v>
      </c>
      <c r="L1932" t="s">
        <v>26</v>
      </c>
      <c r="M1932" t="s">
        <v>45</v>
      </c>
      <c r="N1932">
        <v>182</v>
      </c>
      <c r="O1932">
        <v>91</v>
      </c>
      <c r="P1932">
        <v>39140568368</v>
      </c>
      <c r="Q1932" t="s">
        <v>34</v>
      </c>
      <c r="R1932" t="s">
        <v>38</v>
      </c>
    </row>
    <row r="1933" spans="1:18" hidden="1" x14ac:dyDescent="0.25">
      <c r="A1933">
        <v>1932</v>
      </c>
      <c r="B1933" t="s">
        <v>78</v>
      </c>
      <c r="C1933" t="s">
        <v>490</v>
      </c>
      <c r="D1933">
        <v>79</v>
      </c>
      <c r="E1933" t="str">
        <f t="shared" si="57"/>
        <v>Senior Adult</v>
      </c>
      <c r="F1933" t="s">
        <v>31</v>
      </c>
      <c r="G1933" s="1">
        <v>45164</v>
      </c>
      <c r="H1933" s="1">
        <v>45263</v>
      </c>
      <c r="I1933" s="2">
        <f>_xlfn.DAYS(H1933,G1933)</f>
        <v>99</v>
      </c>
      <c r="J1933" t="s">
        <v>36</v>
      </c>
      <c r="K1933">
        <v>223977</v>
      </c>
      <c r="L1933" t="s">
        <v>26</v>
      </c>
      <c r="M1933" t="s">
        <v>40</v>
      </c>
      <c r="N1933">
        <v>176</v>
      </c>
      <c r="O1933">
        <v>44</v>
      </c>
      <c r="P1933">
        <v>32088618261</v>
      </c>
      <c r="Q1933" t="s">
        <v>68</v>
      </c>
      <c r="R1933" t="s">
        <v>28</v>
      </c>
    </row>
    <row r="1934" spans="1:18" hidden="1" x14ac:dyDescent="0.25">
      <c r="A1934">
        <v>1933</v>
      </c>
      <c r="B1934" t="s">
        <v>53</v>
      </c>
      <c r="C1934" t="s">
        <v>656</v>
      </c>
      <c r="D1934">
        <v>62</v>
      </c>
      <c r="E1934" t="str">
        <f t="shared" si="57"/>
        <v>Senior Adult</v>
      </c>
      <c r="F1934" t="s">
        <v>31</v>
      </c>
      <c r="G1934" s="1">
        <v>44975</v>
      </c>
      <c r="H1934" s="1">
        <v>45017</v>
      </c>
      <c r="I1934" s="2">
        <f>_xlfn.DAYS(H1934,G1934)</f>
        <v>42</v>
      </c>
      <c r="J1934" t="s">
        <v>44</v>
      </c>
      <c r="K1934">
        <v>254850</v>
      </c>
      <c r="L1934" t="s">
        <v>19</v>
      </c>
      <c r="M1934" t="s">
        <v>20</v>
      </c>
      <c r="N1934">
        <v>150</v>
      </c>
      <c r="O1934">
        <v>75</v>
      </c>
      <c r="P1934">
        <v>36906585429</v>
      </c>
      <c r="Q1934" t="s">
        <v>21</v>
      </c>
      <c r="R1934" t="s">
        <v>28</v>
      </c>
    </row>
    <row r="1935" spans="1:18" hidden="1" x14ac:dyDescent="0.25">
      <c r="A1935">
        <v>1934</v>
      </c>
      <c r="B1935" t="s">
        <v>71</v>
      </c>
      <c r="C1935" t="s">
        <v>478</v>
      </c>
      <c r="D1935">
        <v>95</v>
      </c>
      <c r="E1935" t="str">
        <f t="shared" si="57"/>
        <v>Senior Adult</v>
      </c>
      <c r="F1935" t="s">
        <v>31</v>
      </c>
      <c r="G1935" s="1">
        <v>44964</v>
      </c>
      <c r="H1935" s="1">
        <v>45019</v>
      </c>
      <c r="I1935" s="2">
        <f t="shared" ref="I1935:I1942" si="58">_xlfn.DAYS(G1935,H1935)</f>
        <v>-55</v>
      </c>
      <c r="J1935" t="s">
        <v>32</v>
      </c>
      <c r="K1935">
        <v>474473</v>
      </c>
      <c r="L1935" t="s">
        <v>26</v>
      </c>
      <c r="M1935" t="s">
        <v>82</v>
      </c>
      <c r="N1935">
        <v>195</v>
      </c>
      <c r="O1935">
        <v>107</v>
      </c>
      <c r="P1935">
        <v>39055973213</v>
      </c>
      <c r="Q1935" t="s">
        <v>21</v>
      </c>
      <c r="R1935" t="s">
        <v>22</v>
      </c>
    </row>
    <row r="1936" spans="1:18" hidden="1" x14ac:dyDescent="0.25">
      <c r="A1936">
        <v>1935</v>
      </c>
      <c r="B1936" t="s">
        <v>66</v>
      </c>
      <c r="C1936" t="s">
        <v>509</v>
      </c>
      <c r="D1936">
        <v>31</v>
      </c>
      <c r="E1936" t="str">
        <f t="shared" si="57"/>
        <v>Middle-Aged Adults</v>
      </c>
      <c r="F1936" t="s">
        <v>31</v>
      </c>
      <c r="G1936" s="1">
        <v>45004</v>
      </c>
      <c r="H1936" s="1">
        <v>45262</v>
      </c>
      <c r="I1936" s="2">
        <f t="shared" si="58"/>
        <v>-258</v>
      </c>
      <c r="J1936" t="s">
        <v>47</v>
      </c>
      <c r="K1936">
        <v>464780</v>
      </c>
      <c r="L1936" t="s">
        <v>19</v>
      </c>
      <c r="M1936" t="s">
        <v>33</v>
      </c>
      <c r="N1936">
        <v>175</v>
      </c>
      <c r="O1936">
        <v>53</v>
      </c>
      <c r="P1936">
        <v>33767932333</v>
      </c>
      <c r="Q1936" t="s">
        <v>27</v>
      </c>
      <c r="R1936" t="s">
        <v>28</v>
      </c>
    </row>
    <row r="1937" spans="1:18" hidden="1" x14ac:dyDescent="0.25">
      <c r="A1937">
        <v>1936</v>
      </c>
      <c r="B1937" t="s">
        <v>60</v>
      </c>
      <c r="C1937" t="s">
        <v>657</v>
      </c>
      <c r="D1937">
        <v>64</v>
      </c>
      <c r="E1937" t="str">
        <f t="shared" si="57"/>
        <v>Senior Adult</v>
      </c>
      <c r="F1937" t="s">
        <v>17</v>
      </c>
      <c r="G1937" s="1">
        <v>45072</v>
      </c>
      <c r="H1937" s="1">
        <v>45184</v>
      </c>
      <c r="I1937" s="2">
        <f t="shared" si="58"/>
        <v>-112</v>
      </c>
      <c r="J1937" t="s">
        <v>32</v>
      </c>
      <c r="K1937">
        <v>271127</v>
      </c>
      <c r="L1937" t="s">
        <v>19</v>
      </c>
      <c r="M1937" t="s">
        <v>20</v>
      </c>
      <c r="N1937">
        <v>161</v>
      </c>
      <c r="O1937">
        <v>82</v>
      </c>
      <c r="P1937">
        <v>34492700947</v>
      </c>
      <c r="Q1937" t="s">
        <v>21</v>
      </c>
      <c r="R1937" t="s">
        <v>22</v>
      </c>
    </row>
    <row r="1938" spans="1:18" hidden="1" x14ac:dyDescent="0.25">
      <c r="A1938">
        <v>1937</v>
      </c>
      <c r="B1938" t="s">
        <v>29</v>
      </c>
      <c r="C1938" t="s">
        <v>397</v>
      </c>
      <c r="D1938">
        <v>85</v>
      </c>
      <c r="E1938" t="str">
        <f t="shared" si="57"/>
        <v>Senior Adult</v>
      </c>
      <c r="F1938" t="s">
        <v>31</v>
      </c>
      <c r="G1938" s="1">
        <v>45234</v>
      </c>
      <c r="H1938" s="1">
        <v>45242</v>
      </c>
      <c r="I1938" s="2">
        <f t="shared" si="58"/>
        <v>-8</v>
      </c>
      <c r="J1938" t="s">
        <v>32</v>
      </c>
      <c r="K1938">
        <v>283679</v>
      </c>
      <c r="L1938" t="s">
        <v>26</v>
      </c>
      <c r="M1938" t="s">
        <v>33</v>
      </c>
      <c r="N1938">
        <v>149</v>
      </c>
      <c r="O1938">
        <v>97</v>
      </c>
      <c r="P1938">
        <v>38857414474</v>
      </c>
      <c r="Q1938" t="s">
        <v>21</v>
      </c>
      <c r="R1938" t="s">
        <v>22</v>
      </c>
    </row>
    <row r="1939" spans="1:18" hidden="1" x14ac:dyDescent="0.25">
      <c r="A1939">
        <v>1938</v>
      </c>
      <c r="B1939" t="s">
        <v>86</v>
      </c>
      <c r="C1939" t="s">
        <v>129</v>
      </c>
      <c r="D1939">
        <v>35</v>
      </c>
      <c r="E1939" t="str">
        <f t="shared" si="57"/>
        <v>Middle-Aged Adults</v>
      </c>
      <c r="F1939" t="s">
        <v>17</v>
      </c>
      <c r="G1939" s="1">
        <v>44931</v>
      </c>
      <c r="H1939" s="1">
        <v>45143</v>
      </c>
      <c r="I1939" s="2">
        <f t="shared" si="58"/>
        <v>-212</v>
      </c>
      <c r="J1939" t="s">
        <v>18</v>
      </c>
      <c r="K1939">
        <v>5490</v>
      </c>
      <c r="L1939" t="s">
        <v>19</v>
      </c>
      <c r="M1939" t="s">
        <v>37</v>
      </c>
      <c r="N1939">
        <v>150</v>
      </c>
      <c r="O1939">
        <v>46</v>
      </c>
      <c r="P1939">
        <v>34374488438</v>
      </c>
      <c r="Q1939" t="s">
        <v>34</v>
      </c>
      <c r="R1939" t="s">
        <v>38</v>
      </c>
    </row>
    <row r="1940" spans="1:18" x14ac:dyDescent="0.25">
      <c r="A1940">
        <v>1939</v>
      </c>
      <c r="B1940" t="s">
        <v>29</v>
      </c>
      <c r="C1940" t="s">
        <v>122</v>
      </c>
      <c r="D1940">
        <v>69</v>
      </c>
      <c r="E1940" t="str">
        <f t="shared" si="57"/>
        <v>Senior Adult</v>
      </c>
      <c r="F1940" t="s">
        <v>31</v>
      </c>
      <c r="G1940" s="1">
        <v>44940</v>
      </c>
      <c r="H1940" s="1">
        <v>45202</v>
      </c>
      <c r="I1940" s="6">
        <f t="shared" si="58"/>
        <v>-262</v>
      </c>
      <c r="J1940" t="s">
        <v>32</v>
      </c>
      <c r="K1940">
        <v>327687</v>
      </c>
      <c r="L1940" t="s">
        <v>26</v>
      </c>
      <c r="M1940" t="s">
        <v>20</v>
      </c>
      <c r="N1940">
        <v>144</v>
      </c>
      <c r="O1940">
        <v>56</v>
      </c>
      <c r="P1940">
        <v>37426507529</v>
      </c>
      <c r="Q1940" t="s">
        <v>68</v>
      </c>
      <c r="R1940" t="s">
        <v>41</v>
      </c>
    </row>
    <row r="1941" spans="1:18" hidden="1" x14ac:dyDescent="0.25">
      <c r="A1941">
        <v>1940</v>
      </c>
      <c r="B1941" t="s">
        <v>66</v>
      </c>
      <c r="C1941" t="s">
        <v>325</v>
      </c>
      <c r="D1941">
        <v>69</v>
      </c>
      <c r="E1941" t="str">
        <f t="shared" si="57"/>
        <v>Senior Adult</v>
      </c>
      <c r="F1941" t="s">
        <v>17</v>
      </c>
      <c r="G1941" s="1">
        <v>45130</v>
      </c>
      <c r="H1941" s="1">
        <v>45270</v>
      </c>
      <c r="I1941" s="2">
        <f t="shared" si="58"/>
        <v>-140</v>
      </c>
      <c r="J1941" t="s">
        <v>25</v>
      </c>
      <c r="K1941">
        <v>351921</v>
      </c>
      <c r="L1941" t="s">
        <v>19</v>
      </c>
      <c r="M1941" t="s">
        <v>59</v>
      </c>
      <c r="N1941">
        <v>178</v>
      </c>
      <c r="O1941">
        <v>100</v>
      </c>
      <c r="P1941">
        <v>36376569179</v>
      </c>
      <c r="Q1941" t="s">
        <v>34</v>
      </c>
      <c r="R1941" t="s">
        <v>28</v>
      </c>
    </row>
    <row r="1942" spans="1:18" hidden="1" x14ac:dyDescent="0.25">
      <c r="A1942">
        <v>1941</v>
      </c>
      <c r="B1942" t="s">
        <v>66</v>
      </c>
      <c r="C1942" t="s">
        <v>271</v>
      </c>
      <c r="D1942">
        <v>28</v>
      </c>
      <c r="E1942" t="str">
        <f t="shared" si="57"/>
        <v>Young Adult</v>
      </c>
      <c r="F1942" t="s">
        <v>31</v>
      </c>
      <c r="G1942" s="1">
        <v>45126</v>
      </c>
      <c r="H1942" s="1">
        <v>45269</v>
      </c>
      <c r="I1942" s="2">
        <f t="shared" si="58"/>
        <v>-143</v>
      </c>
      <c r="J1942" t="s">
        <v>32</v>
      </c>
      <c r="K1942">
        <v>384123</v>
      </c>
      <c r="L1942" t="s">
        <v>19</v>
      </c>
      <c r="M1942" t="s">
        <v>59</v>
      </c>
      <c r="N1942">
        <v>158</v>
      </c>
      <c r="O1942">
        <v>94</v>
      </c>
      <c r="P1942">
        <v>35155629768</v>
      </c>
      <c r="Q1942" t="s">
        <v>68</v>
      </c>
      <c r="R1942" t="s">
        <v>28</v>
      </c>
    </row>
    <row r="1943" spans="1:18" x14ac:dyDescent="0.25">
      <c r="A1943">
        <v>1942</v>
      </c>
      <c r="B1943" t="s">
        <v>23</v>
      </c>
      <c r="C1943" t="s">
        <v>187</v>
      </c>
      <c r="D1943">
        <v>33</v>
      </c>
      <c r="E1943" t="str">
        <f t="shared" si="57"/>
        <v>Middle-Aged Adults</v>
      </c>
      <c r="F1943" t="s">
        <v>31</v>
      </c>
      <c r="G1943" s="1">
        <v>45024</v>
      </c>
      <c r="H1943" s="1">
        <v>45035</v>
      </c>
      <c r="I1943" s="6">
        <f>_xlfn.DAYS(H1943,G1943)</f>
        <v>11</v>
      </c>
      <c r="J1943" t="s">
        <v>36</v>
      </c>
      <c r="K1943">
        <v>162161</v>
      </c>
      <c r="L1943" t="s">
        <v>19</v>
      </c>
      <c r="M1943" t="s">
        <v>20</v>
      </c>
      <c r="N1943">
        <v>149</v>
      </c>
      <c r="O1943">
        <v>78</v>
      </c>
      <c r="P1943">
        <v>34238195564</v>
      </c>
      <c r="Q1943" t="s">
        <v>68</v>
      </c>
      <c r="R1943" t="s">
        <v>41</v>
      </c>
    </row>
    <row r="1944" spans="1:18" x14ac:dyDescent="0.25">
      <c r="A1944">
        <v>1943</v>
      </c>
      <c r="B1944" t="s">
        <v>29</v>
      </c>
      <c r="C1944" t="s">
        <v>634</v>
      </c>
      <c r="D1944">
        <v>15</v>
      </c>
      <c r="E1944" t="str">
        <f t="shared" si="57"/>
        <v>Teenager</v>
      </c>
      <c r="F1944" t="s">
        <v>31</v>
      </c>
      <c r="G1944" s="1">
        <v>45035</v>
      </c>
      <c r="H1944" s="1">
        <v>45246</v>
      </c>
      <c r="I1944" s="6">
        <f>_xlfn.DAYS(H1944,G1944)</f>
        <v>211</v>
      </c>
      <c r="J1944" t="s">
        <v>44</v>
      </c>
      <c r="K1944">
        <v>292376</v>
      </c>
      <c r="L1944" t="s">
        <v>26</v>
      </c>
      <c r="M1944" t="s">
        <v>45</v>
      </c>
      <c r="N1944">
        <v>163</v>
      </c>
      <c r="O1944">
        <v>83</v>
      </c>
      <c r="P1944">
        <v>32193920918</v>
      </c>
      <c r="Q1944" t="s">
        <v>68</v>
      </c>
      <c r="R1944" t="s">
        <v>41</v>
      </c>
    </row>
    <row r="1945" spans="1:18" hidden="1" x14ac:dyDescent="0.25">
      <c r="A1945">
        <v>1944</v>
      </c>
      <c r="B1945" t="s">
        <v>55</v>
      </c>
      <c r="C1945" t="s">
        <v>148</v>
      </c>
      <c r="D1945">
        <v>9</v>
      </c>
      <c r="E1945" t="str">
        <f t="shared" si="57"/>
        <v>Child</v>
      </c>
      <c r="F1945" t="s">
        <v>31</v>
      </c>
      <c r="G1945" s="1">
        <v>44944</v>
      </c>
      <c r="H1945" s="1">
        <v>45173</v>
      </c>
      <c r="I1945" s="2">
        <f>_xlfn.DAYS(G1945,H1945)</f>
        <v>-229</v>
      </c>
      <c r="J1945" t="s">
        <v>25</v>
      </c>
      <c r="K1945">
        <v>492269</v>
      </c>
      <c r="L1945" t="s">
        <v>19</v>
      </c>
      <c r="M1945" t="s">
        <v>40</v>
      </c>
      <c r="N1945">
        <v>165</v>
      </c>
      <c r="O1945">
        <v>72</v>
      </c>
      <c r="P1945">
        <v>37066498827</v>
      </c>
      <c r="Q1945" t="s">
        <v>27</v>
      </c>
      <c r="R1945" t="s">
        <v>28</v>
      </c>
    </row>
    <row r="1946" spans="1:18" hidden="1" x14ac:dyDescent="0.25">
      <c r="A1946">
        <v>1945</v>
      </c>
      <c r="B1946" t="s">
        <v>50</v>
      </c>
      <c r="C1946" t="s">
        <v>198</v>
      </c>
      <c r="D1946">
        <v>54</v>
      </c>
      <c r="E1946" t="str">
        <f t="shared" si="57"/>
        <v>Senior Adult</v>
      </c>
      <c r="F1946" t="s">
        <v>31</v>
      </c>
      <c r="G1946" s="1">
        <v>44941</v>
      </c>
      <c r="H1946" s="1">
        <v>45180</v>
      </c>
      <c r="I1946" s="2">
        <f>_xlfn.DAYS(G1946,H1946)</f>
        <v>-239</v>
      </c>
      <c r="J1946" t="s">
        <v>32</v>
      </c>
      <c r="K1946">
        <v>497595</v>
      </c>
      <c r="L1946" t="s">
        <v>26</v>
      </c>
      <c r="M1946" t="s">
        <v>82</v>
      </c>
      <c r="N1946">
        <v>194</v>
      </c>
      <c r="O1946">
        <v>54</v>
      </c>
      <c r="P1946">
        <v>37549421873</v>
      </c>
      <c r="Q1946" t="s">
        <v>34</v>
      </c>
      <c r="R1946" t="s">
        <v>38</v>
      </c>
    </row>
    <row r="1947" spans="1:18" hidden="1" x14ac:dyDescent="0.25">
      <c r="A1947">
        <v>1946</v>
      </c>
      <c r="B1947" t="s">
        <v>42</v>
      </c>
      <c r="C1947" t="s">
        <v>127</v>
      </c>
      <c r="D1947">
        <v>38</v>
      </c>
      <c r="E1947" t="str">
        <f t="shared" si="57"/>
        <v>Middle-Aged Adults</v>
      </c>
      <c r="F1947" t="s">
        <v>17</v>
      </c>
      <c r="G1947" s="1">
        <v>45056</v>
      </c>
      <c r="H1947" s="1">
        <v>45243</v>
      </c>
      <c r="I1947" s="2">
        <f>_xlfn.DAYS(H1947,G1947)</f>
        <v>187</v>
      </c>
      <c r="J1947" t="s">
        <v>36</v>
      </c>
      <c r="K1947">
        <v>494331</v>
      </c>
      <c r="L1947" t="s">
        <v>19</v>
      </c>
      <c r="M1947" t="s">
        <v>20</v>
      </c>
      <c r="N1947">
        <v>199</v>
      </c>
      <c r="O1947">
        <v>72</v>
      </c>
      <c r="P1947">
        <v>39462414234</v>
      </c>
      <c r="Q1947" t="s">
        <v>34</v>
      </c>
      <c r="R1947" t="s">
        <v>38</v>
      </c>
    </row>
    <row r="1948" spans="1:18" hidden="1" x14ac:dyDescent="0.25">
      <c r="A1948">
        <v>1947</v>
      </c>
      <c r="B1948" t="s">
        <v>29</v>
      </c>
      <c r="C1948" t="s">
        <v>278</v>
      </c>
      <c r="D1948">
        <v>25</v>
      </c>
      <c r="E1948" t="str">
        <f t="shared" si="57"/>
        <v>Young Adult</v>
      </c>
      <c r="F1948" t="s">
        <v>17</v>
      </c>
      <c r="G1948" s="1">
        <v>45018</v>
      </c>
      <c r="H1948" s="1">
        <v>45248</v>
      </c>
      <c r="I1948" s="2">
        <f>_xlfn.DAYS(H1948,G1948)</f>
        <v>230</v>
      </c>
      <c r="J1948" t="s">
        <v>47</v>
      </c>
      <c r="K1948">
        <v>175442</v>
      </c>
      <c r="L1948" t="s">
        <v>26</v>
      </c>
      <c r="M1948" t="s">
        <v>59</v>
      </c>
      <c r="N1948">
        <v>180</v>
      </c>
      <c r="O1948">
        <v>87</v>
      </c>
      <c r="P1948">
        <v>31105636504</v>
      </c>
      <c r="Q1948" t="s">
        <v>34</v>
      </c>
      <c r="R1948" t="s">
        <v>38</v>
      </c>
    </row>
    <row r="1949" spans="1:18" x14ac:dyDescent="0.25">
      <c r="A1949">
        <v>1948</v>
      </c>
      <c r="B1949" t="s">
        <v>64</v>
      </c>
      <c r="C1949" t="s">
        <v>590</v>
      </c>
      <c r="D1949">
        <v>28</v>
      </c>
      <c r="E1949" t="str">
        <f t="shared" si="57"/>
        <v>Young Adult</v>
      </c>
      <c r="F1949" t="s">
        <v>31</v>
      </c>
      <c r="G1949" s="1">
        <v>45086</v>
      </c>
      <c r="H1949" s="1">
        <v>45161</v>
      </c>
      <c r="I1949" s="6">
        <f>_xlfn.DAYS(G1949,H1949)</f>
        <v>-75</v>
      </c>
      <c r="J1949" t="s">
        <v>18</v>
      </c>
      <c r="K1949">
        <v>377790</v>
      </c>
      <c r="L1949" t="s">
        <v>26</v>
      </c>
      <c r="M1949" t="s">
        <v>82</v>
      </c>
      <c r="N1949">
        <v>146</v>
      </c>
      <c r="O1949">
        <v>54</v>
      </c>
      <c r="P1949">
        <v>36016946098</v>
      </c>
      <c r="Q1949" t="s">
        <v>68</v>
      </c>
      <c r="R1949" t="s">
        <v>41</v>
      </c>
    </row>
    <row r="1950" spans="1:18" x14ac:dyDescent="0.25">
      <c r="A1950">
        <v>1949</v>
      </c>
      <c r="B1950" t="s">
        <v>60</v>
      </c>
      <c r="C1950" t="s">
        <v>269</v>
      </c>
      <c r="D1950">
        <v>13</v>
      </c>
      <c r="E1950" t="str">
        <f t="shared" si="57"/>
        <v>Teenager</v>
      </c>
      <c r="F1950" t="s">
        <v>31</v>
      </c>
      <c r="G1950" s="1">
        <v>45202</v>
      </c>
      <c r="H1950" s="1">
        <v>45257</v>
      </c>
      <c r="I1950" s="6">
        <f>_xlfn.DAYS(H1950,G1950)</f>
        <v>55</v>
      </c>
      <c r="J1950" t="s">
        <v>18</v>
      </c>
      <c r="K1950">
        <v>45201</v>
      </c>
      <c r="L1950" t="s">
        <v>26</v>
      </c>
      <c r="M1950" t="s">
        <v>45</v>
      </c>
      <c r="N1950">
        <v>170</v>
      </c>
      <c r="O1950">
        <v>67</v>
      </c>
      <c r="P1950">
        <v>39969479235</v>
      </c>
      <c r="Q1950" t="s">
        <v>68</v>
      </c>
      <c r="R1950" t="s">
        <v>41</v>
      </c>
    </row>
    <row r="1951" spans="1:18" hidden="1" x14ac:dyDescent="0.25">
      <c r="A1951">
        <v>1950</v>
      </c>
      <c r="B1951" t="s">
        <v>78</v>
      </c>
      <c r="C1951" t="s">
        <v>54</v>
      </c>
      <c r="D1951">
        <v>4</v>
      </c>
      <c r="E1951" t="str">
        <f t="shared" si="57"/>
        <v>Child</v>
      </c>
      <c r="F1951" t="s">
        <v>17</v>
      </c>
      <c r="G1951" s="1">
        <v>45125</v>
      </c>
      <c r="H1951" s="1">
        <v>45186</v>
      </c>
      <c r="I1951" s="2">
        <f>_xlfn.DAYS(H1951,G1951)</f>
        <v>61</v>
      </c>
      <c r="J1951" t="s">
        <v>44</v>
      </c>
      <c r="K1951">
        <v>235425</v>
      </c>
      <c r="L1951" t="s">
        <v>26</v>
      </c>
      <c r="M1951" t="s">
        <v>59</v>
      </c>
      <c r="N1951">
        <v>186</v>
      </c>
      <c r="O1951">
        <v>120</v>
      </c>
      <c r="P1951">
        <v>32073889103</v>
      </c>
      <c r="Q1951" t="s">
        <v>21</v>
      </c>
      <c r="R1951" t="s">
        <v>22</v>
      </c>
    </row>
    <row r="1952" spans="1:18" hidden="1" x14ac:dyDescent="0.25">
      <c r="A1952">
        <v>1951</v>
      </c>
      <c r="B1952" t="s">
        <v>78</v>
      </c>
      <c r="C1952" t="s">
        <v>213</v>
      </c>
      <c r="D1952">
        <v>27</v>
      </c>
      <c r="E1952" t="str">
        <f t="shared" si="57"/>
        <v>Young Adult</v>
      </c>
      <c r="F1952" t="s">
        <v>31</v>
      </c>
      <c r="G1952" s="1">
        <v>45040</v>
      </c>
      <c r="H1952" s="1">
        <v>45178</v>
      </c>
      <c r="I1952" s="2">
        <f>_xlfn.DAYS(G1952,H1952)</f>
        <v>-138</v>
      </c>
      <c r="J1952" t="s">
        <v>25</v>
      </c>
      <c r="K1952">
        <v>482140</v>
      </c>
      <c r="L1952" t="s">
        <v>26</v>
      </c>
      <c r="M1952" t="s">
        <v>40</v>
      </c>
      <c r="N1952">
        <v>146</v>
      </c>
      <c r="O1952">
        <v>85</v>
      </c>
      <c r="P1952">
        <v>39939876721</v>
      </c>
      <c r="Q1952" t="s">
        <v>34</v>
      </c>
      <c r="R1952" t="s">
        <v>38</v>
      </c>
    </row>
    <row r="1953" spans="1:18" x14ac:dyDescent="0.25">
      <c r="A1953">
        <v>1952</v>
      </c>
      <c r="B1953" t="s">
        <v>66</v>
      </c>
      <c r="C1953" t="s">
        <v>364</v>
      </c>
      <c r="D1953">
        <v>78</v>
      </c>
      <c r="E1953" t="str">
        <f t="shared" si="57"/>
        <v>Senior Adult</v>
      </c>
      <c r="F1953" t="s">
        <v>31</v>
      </c>
      <c r="G1953" s="1">
        <v>45039</v>
      </c>
      <c r="H1953" s="1">
        <v>45068</v>
      </c>
      <c r="I1953" s="6">
        <f>_xlfn.DAYS(H1953,G1953)</f>
        <v>29</v>
      </c>
      <c r="J1953" t="s">
        <v>47</v>
      </c>
      <c r="K1953">
        <v>479966</v>
      </c>
      <c r="L1953" t="s">
        <v>26</v>
      </c>
      <c r="M1953" t="s">
        <v>59</v>
      </c>
      <c r="N1953">
        <v>199</v>
      </c>
      <c r="O1953">
        <v>55</v>
      </c>
      <c r="P1953">
        <v>33559827968</v>
      </c>
      <c r="Q1953" t="s">
        <v>68</v>
      </c>
      <c r="R1953" t="s">
        <v>41</v>
      </c>
    </row>
    <row r="1954" spans="1:18" hidden="1" x14ac:dyDescent="0.25">
      <c r="A1954">
        <v>1953</v>
      </c>
      <c r="B1954" t="s">
        <v>71</v>
      </c>
      <c r="C1954" t="s">
        <v>95</v>
      </c>
      <c r="D1954">
        <v>31</v>
      </c>
      <c r="E1954" t="str">
        <f t="shared" si="57"/>
        <v>Middle-Aged Adults</v>
      </c>
      <c r="F1954" t="s">
        <v>31</v>
      </c>
      <c r="G1954" s="1">
        <v>44942</v>
      </c>
      <c r="H1954" s="1">
        <v>45129</v>
      </c>
      <c r="I1954" s="2">
        <f>_xlfn.DAYS(G1954,H1954)</f>
        <v>-187</v>
      </c>
      <c r="J1954" t="s">
        <v>47</v>
      </c>
      <c r="K1954">
        <v>344127</v>
      </c>
      <c r="L1954" t="s">
        <v>19</v>
      </c>
      <c r="M1954" t="s">
        <v>62</v>
      </c>
      <c r="N1954">
        <v>147</v>
      </c>
      <c r="O1954">
        <v>113</v>
      </c>
      <c r="P1954">
        <v>31284558938</v>
      </c>
      <c r="Q1954" t="s">
        <v>27</v>
      </c>
      <c r="R1954" t="s">
        <v>28</v>
      </c>
    </row>
    <row r="1955" spans="1:18" x14ac:dyDescent="0.25">
      <c r="A1955">
        <v>1954</v>
      </c>
      <c r="B1955" t="s">
        <v>42</v>
      </c>
      <c r="C1955" t="s">
        <v>608</v>
      </c>
      <c r="D1955">
        <v>89</v>
      </c>
      <c r="E1955" t="str">
        <f t="shared" si="57"/>
        <v>Senior Adult</v>
      </c>
      <c r="F1955" t="s">
        <v>17</v>
      </c>
      <c r="G1955" s="1">
        <v>45065</v>
      </c>
      <c r="H1955" s="1">
        <v>45182</v>
      </c>
      <c r="I1955" s="6">
        <f>_xlfn.DAYS(G1955,H1955)</f>
        <v>-117</v>
      </c>
      <c r="J1955" t="s">
        <v>44</v>
      </c>
      <c r="K1955">
        <v>104839</v>
      </c>
      <c r="L1955" t="s">
        <v>19</v>
      </c>
      <c r="M1955" t="s">
        <v>62</v>
      </c>
      <c r="N1955">
        <v>149</v>
      </c>
      <c r="O1955">
        <v>94</v>
      </c>
      <c r="P1955">
        <v>31056449926</v>
      </c>
      <c r="Q1955" t="s">
        <v>68</v>
      </c>
      <c r="R1955" t="s">
        <v>41</v>
      </c>
    </row>
    <row r="1956" spans="1:18" hidden="1" x14ac:dyDescent="0.25">
      <c r="A1956">
        <v>1955</v>
      </c>
      <c r="B1956" t="s">
        <v>64</v>
      </c>
      <c r="C1956" t="s">
        <v>261</v>
      </c>
      <c r="D1956">
        <v>59</v>
      </c>
      <c r="E1956" t="str">
        <f t="shared" si="57"/>
        <v>Senior Adult</v>
      </c>
      <c r="F1956" t="s">
        <v>17</v>
      </c>
      <c r="G1956" s="1">
        <v>45172</v>
      </c>
      <c r="H1956" s="1">
        <v>45204</v>
      </c>
      <c r="I1956" s="2">
        <f>_xlfn.DAYS(G1956,H1956)</f>
        <v>-32</v>
      </c>
      <c r="J1956" t="s">
        <v>32</v>
      </c>
      <c r="K1956">
        <v>221775</v>
      </c>
      <c r="L1956" t="s">
        <v>26</v>
      </c>
      <c r="M1956" t="s">
        <v>62</v>
      </c>
      <c r="N1956">
        <v>186</v>
      </c>
      <c r="O1956">
        <v>42</v>
      </c>
      <c r="P1956">
        <v>37751914412</v>
      </c>
      <c r="Q1956" t="s">
        <v>34</v>
      </c>
      <c r="R1956" t="s">
        <v>38</v>
      </c>
    </row>
    <row r="1957" spans="1:18" x14ac:dyDescent="0.25">
      <c r="A1957">
        <v>1956</v>
      </c>
      <c r="B1957" t="s">
        <v>23</v>
      </c>
      <c r="C1957" t="s">
        <v>658</v>
      </c>
      <c r="D1957">
        <v>23</v>
      </c>
      <c r="E1957" t="str">
        <f t="shared" si="57"/>
        <v>Young Adult</v>
      </c>
      <c r="F1957" t="s">
        <v>31</v>
      </c>
      <c r="G1957" s="1">
        <v>44970</v>
      </c>
      <c r="H1957" s="1">
        <v>45179</v>
      </c>
      <c r="I1957" s="6">
        <f>_xlfn.DAYS(H1957,G1957)</f>
        <v>209</v>
      </c>
      <c r="J1957" t="s">
        <v>47</v>
      </c>
      <c r="K1957">
        <v>28156</v>
      </c>
      <c r="L1957" t="s">
        <v>26</v>
      </c>
      <c r="M1957" t="s">
        <v>40</v>
      </c>
      <c r="N1957">
        <v>197</v>
      </c>
      <c r="O1957">
        <v>80</v>
      </c>
      <c r="P1957">
        <v>32732154114</v>
      </c>
      <c r="Q1957" t="s">
        <v>68</v>
      </c>
      <c r="R1957" t="s">
        <v>41</v>
      </c>
    </row>
    <row r="1958" spans="1:18" hidden="1" x14ac:dyDescent="0.25">
      <c r="A1958">
        <v>1957</v>
      </c>
      <c r="B1958" t="s">
        <v>78</v>
      </c>
      <c r="C1958" t="s">
        <v>507</v>
      </c>
      <c r="D1958">
        <v>11</v>
      </c>
      <c r="E1958" t="str">
        <f t="shared" si="57"/>
        <v>Child</v>
      </c>
      <c r="F1958" t="s">
        <v>17</v>
      </c>
      <c r="G1958" s="1">
        <v>44933</v>
      </c>
      <c r="H1958" s="1">
        <v>45133</v>
      </c>
      <c r="I1958" s="2">
        <f>_xlfn.DAYS(G1958,H1958)</f>
        <v>-200</v>
      </c>
      <c r="J1958" t="s">
        <v>47</v>
      </c>
      <c r="K1958">
        <v>26828</v>
      </c>
      <c r="L1958" t="s">
        <v>19</v>
      </c>
      <c r="M1958" t="s">
        <v>33</v>
      </c>
      <c r="N1958">
        <v>178</v>
      </c>
      <c r="O1958">
        <v>116</v>
      </c>
      <c r="P1958">
        <v>38997202249</v>
      </c>
      <c r="Q1958" t="s">
        <v>34</v>
      </c>
      <c r="R1958" t="s">
        <v>38</v>
      </c>
    </row>
    <row r="1959" spans="1:18" hidden="1" x14ac:dyDescent="0.25">
      <c r="A1959">
        <v>1958</v>
      </c>
      <c r="B1959" t="s">
        <v>23</v>
      </c>
      <c r="C1959" t="s">
        <v>269</v>
      </c>
      <c r="D1959">
        <v>46</v>
      </c>
      <c r="E1959" t="str">
        <f t="shared" si="57"/>
        <v>Senior Adult</v>
      </c>
      <c r="F1959" t="s">
        <v>17</v>
      </c>
      <c r="G1959" s="1">
        <v>45050</v>
      </c>
      <c r="H1959" s="1">
        <v>45271</v>
      </c>
      <c r="I1959" s="2">
        <f>_xlfn.DAYS(G1959,H1959)</f>
        <v>-221</v>
      </c>
      <c r="J1959" t="s">
        <v>47</v>
      </c>
      <c r="K1959">
        <v>408518</v>
      </c>
      <c r="L1959" t="s">
        <v>26</v>
      </c>
      <c r="M1959" t="s">
        <v>62</v>
      </c>
      <c r="N1959">
        <v>149</v>
      </c>
      <c r="O1959">
        <v>57</v>
      </c>
      <c r="P1959">
        <v>37546928027</v>
      </c>
      <c r="Q1959" t="s">
        <v>34</v>
      </c>
      <c r="R1959" t="s">
        <v>38</v>
      </c>
    </row>
    <row r="1960" spans="1:18" hidden="1" x14ac:dyDescent="0.25">
      <c r="A1960">
        <v>1959</v>
      </c>
      <c r="B1960" t="s">
        <v>55</v>
      </c>
      <c r="C1960" t="s">
        <v>326</v>
      </c>
      <c r="D1960">
        <v>46</v>
      </c>
      <c r="E1960" t="str">
        <f t="shared" si="57"/>
        <v>Senior Adult</v>
      </c>
      <c r="F1960" t="s">
        <v>31</v>
      </c>
      <c r="G1960" s="1">
        <v>44980</v>
      </c>
      <c r="H1960" s="1">
        <v>45164</v>
      </c>
      <c r="I1960" s="2">
        <f>_xlfn.DAYS(G1960,H1960)</f>
        <v>-184</v>
      </c>
      <c r="J1960" t="s">
        <v>32</v>
      </c>
      <c r="K1960">
        <v>448436</v>
      </c>
      <c r="L1960" t="s">
        <v>26</v>
      </c>
      <c r="M1960" t="s">
        <v>59</v>
      </c>
      <c r="N1960">
        <v>184</v>
      </c>
      <c r="O1960">
        <v>91</v>
      </c>
      <c r="P1960">
        <v>34643300945</v>
      </c>
      <c r="Q1960" t="s">
        <v>34</v>
      </c>
      <c r="R1960" t="s">
        <v>38</v>
      </c>
    </row>
    <row r="1961" spans="1:18" hidden="1" x14ac:dyDescent="0.25">
      <c r="A1961">
        <v>1960</v>
      </c>
      <c r="B1961" t="s">
        <v>64</v>
      </c>
      <c r="C1961" t="s">
        <v>446</v>
      </c>
      <c r="D1961">
        <v>27</v>
      </c>
      <c r="E1961" t="str">
        <f t="shared" si="57"/>
        <v>Young Adult</v>
      </c>
      <c r="F1961" t="s">
        <v>17</v>
      </c>
      <c r="G1961" s="1">
        <v>44982</v>
      </c>
      <c r="H1961" s="1">
        <v>45220</v>
      </c>
      <c r="I1961" s="2">
        <f>_xlfn.DAYS(G1961,H1961)</f>
        <v>-238</v>
      </c>
      <c r="J1961" t="s">
        <v>47</v>
      </c>
      <c r="K1961">
        <v>398114</v>
      </c>
      <c r="L1961" t="s">
        <v>26</v>
      </c>
      <c r="M1961" t="s">
        <v>59</v>
      </c>
      <c r="N1961">
        <v>176</v>
      </c>
      <c r="O1961">
        <v>74</v>
      </c>
      <c r="P1961">
        <v>32134512743</v>
      </c>
      <c r="Q1961" t="s">
        <v>34</v>
      </c>
      <c r="R1961" t="s">
        <v>38</v>
      </c>
    </row>
    <row r="1962" spans="1:18" hidden="1" x14ac:dyDescent="0.25">
      <c r="A1962">
        <v>1961</v>
      </c>
      <c r="B1962" t="s">
        <v>23</v>
      </c>
      <c r="C1962" t="s">
        <v>328</v>
      </c>
      <c r="D1962">
        <v>39</v>
      </c>
      <c r="E1962" t="str">
        <f t="shared" si="57"/>
        <v>Middle-Aged Adults</v>
      </c>
      <c r="F1962" t="s">
        <v>17</v>
      </c>
      <c r="G1962" s="1">
        <v>45029</v>
      </c>
      <c r="H1962" s="1">
        <v>45078</v>
      </c>
      <c r="I1962" s="2">
        <f>_xlfn.DAYS(H1962,G1962)</f>
        <v>49</v>
      </c>
      <c r="J1962" t="s">
        <v>18</v>
      </c>
      <c r="K1962">
        <v>212763</v>
      </c>
      <c r="L1962" t="s">
        <v>19</v>
      </c>
      <c r="M1962" t="s">
        <v>59</v>
      </c>
      <c r="N1962">
        <v>147</v>
      </c>
      <c r="O1962">
        <v>58</v>
      </c>
      <c r="P1962">
        <v>36366232869</v>
      </c>
      <c r="Q1962" t="s">
        <v>21</v>
      </c>
      <c r="R1962" t="s">
        <v>28</v>
      </c>
    </row>
    <row r="1963" spans="1:18" x14ac:dyDescent="0.25">
      <c r="A1963">
        <v>1962</v>
      </c>
      <c r="B1963" t="s">
        <v>29</v>
      </c>
      <c r="C1963" t="s">
        <v>388</v>
      </c>
      <c r="D1963">
        <v>91</v>
      </c>
      <c r="E1963" t="str">
        <f t="shared" si="57"/>
        <v>Senior Adult</v>
      </c>
      <c r="F1963" t="s">
        <v>17</v>
      </c>
      <c r="G1963" s="1">
        <v>45052</v>
      </c>
      <c r="H1963" s="1">
        <v>45081</v>
      </c>
      <c r="I1963" s="6">
        <f>_xlfn.DAYS(G1963,H1963)</f>
        <v>-29</v>
      </c>
      <c r="J1963" t="s">
        <v>25</v>
      </c>
      <c r="K1963">
        <v>227970</v>
      </c>
      <c r="L1963" t="s">
        <v>19</v>
      </c>
      <c r="M1963" t="s">
        <v>20</v>
      </c>
      <c r="N1963">
        <v>184</v>
      </c>
      <c r="O1963">
        <v>69</v>
      </c>
      <c r="P1963">
        <v>33686482915</v>
      </c>
      <c r="Q1963" t="s">
        <v>68</v>
      </c>
      <c r="R1963" t="s">
        <v>41</v>
      </c>
    </row>
    <row r="1964" spans="1:18" x14ac:dyDescent="0.25">
      <c r="A1964">
        <v>1963</v>
      </c>
      <c r="B1964" t="s">
        <v>53</v>
      </c>
      <c r="C1964" t="s">
        <v>229</v>
      </c>
      <c r="D1964">
        <v>81</v>
      </c>
      <c r="E1964" t="str">
        <f t="shared" si="57"/>
        <v>Senior Adult</v>
      </c>
      <c r="F1964" t="s">
        <v>17</v>
      </c>
      <c r="G1964" s="1">
        <v>44945</v>
      </c>
      <c r="H1964" s="1">
        <v>45254</v>
      </c>
      <c r="I1964" s="6">
        <f>_xlfn.DAYS(G1964,H1964)</f>
        <v>-309</v>
      </c>
      <c r="J1964" t="s">
        <v>36</v>
      </c>
      <c r="K1964">
        <v>284631</v>
      </c>
      <c r="L1964" t="s">
        <v>19</v>
      </c>
      <c r="M1964" t="s">
        <v>33</v>
      </c>
      <c r="N1964">
        <v>169</v>
      </c>
      <c r="O1964">
        <v>94</v>
      </c>
      <c r="P1964">
        <v>34941489684</v>
      </c>
      <c r="Q1964" t="s">
        <v>68</v>
      </c>
      <c r="R1964" t="s">
        <v>41</v>
      </c>
    </row>
    <row r="1965" spans="1:18" x14ac:dyDescent="0.25">
      <c r="A1965">
        <v>1964</v>
      </c>
      <c r="B1965" t="s">
        <v>88</v>
      </c>
      <c r="C1965" t="s">
        <v>106</v>
      </c>
      <c r="D1965">
        <v>67</v>
      </c>
      <c r="E1965" t="str">
        <f t="shared" si="57"/>
        <v>Senior Adult</v>
      </c>
      <c r="F1965" t="s">
        <v>31</v>
      </c>
      <c r="G1965" s="1">
        <v>45127</v>
      </c>
      <c r="H1965" s="1">
        <v>45175</v>
      </c>
      <c r="I1965" s="6">
        <f>_xlfn.DAYS(G1965,H1965)</f>
        <v>-48</v>
      </c>
      <c r="J1965" t="s">
        <v>44</v>
      </c>
      <c r="K1965">
        <v>190056</v>
      </c>
      <c r="L1965" t="s">
        <v>26</v>
      </c>
      <c r="M1965" t="s">
        <v>82</v>
      </c>
      <c r="N1965">
        <v>151</v>
      </c>
      <c r="O1965">
        <v>109</v>
      </c>
      <c r="P1965">
        <v>38180454810</v>
      </c>
      <c r="Q1965" t="s">
        <v>68</v>
      </c>
      <c r="R1965" t="s">
        <v>41</v>
      </c>
    </row>
    <row r="1966" spans="1:18" hidden="1" x14ac:dyDescent="0.25">
      <c r="A1966">
        <v>1965</v>
      </c>
      <c r="B1966" t="s">
        <v>23</v>
      </c>
      <c r="C1966" t="s">
        <v>470</v>
      </c>
      <c r="D1966">
        <v>13</v>
      </c>
      <c r="E1966" t="str">
        <f t="shared" si="57"/>
        <v>Teenager</v>
      </c>
      <c r="F1966" t="s">
        <v>17</v>
      </c>
      <c r="G1966" s="1">
        <v>45080</v>
      </c>
      <c r="H1966" s="1">
        <v>45109</v>
      </c>
      <c r="I1966" s="2">
        <f>_xlfn.DAYS(H1966,G1966)</f>
        <v>29</v>
      </c>
      <c r="J1966" t="s">
        <v>18</v>
      </c>
      <c r="K1966">
        <v>99676</v>
      </c>
      <c r="L1966" t="s">
        <v>26</v>
      </c>
      <c r="M1966" t="s">
        <v>20</v>
      </c>
      <c r="N1966">
        <v>142</v>
      </c>
      <c r="O1966">
        <v>78</v>
      </c>
      <c r="P1966">
        <v>37573711212</v>
      </c>
      <c r="Q1966" t="s">
        <v>34</v>
      </c>
      <c r="R1966" t="s">
        <v>38</v>
      </c>
    </row>
    <row r="1967" spans="1:18" x14ac:dyDescent="0.25">
      <c r="A1967">
        <v>1966</v>
      </c>
      <c r="B1967" t="s">
        <v>88</v>
      </c>
      <c r="C1967" t="s">
        <v>320</v>
      </c>
      <c r="D1967">
        <v>17</v>
      </c>
      <c r="E1967" t="str">
        <f t="shared" si="57"/>
        <v>Teenager</v>
      </c>
      <c r="F1967" t="s">
        <v>17</v>
      </c>
      <c r="G1967" s="1">
        <v>45001</v>
      </c>
      <c r="H1967" s="1">
        <v>45093</v>
      </c>
      <c r="I1967" s="6">
        <f>_xlfn.DAYS(H1967,G1967)</f>
        <v>92</v>
      </c>
      <c r="J1967" t="s">
        <v>47</v>
      </c>
      <c r="K1967">
        <v>143449</v>
      </c>
      <c r="L1967" t="s">
        <v>19</v>
      </c>
      <c r="M1967" t="s">
        <v>33</v>
      </c>
      <c r="N1967">
        <v>198</v>
      </c>
      <c r="O1967">
        <v>114</v>
      </c>
      <c r="P1967">
        <v>39085095649</v>
      </c>
      <c r="Q1967" t="s">
        <v>68</v>
      </c>
      <c r="R1967" t="s">
        <v>41</v>
      </c>
    </row>
    <row r="1968" spans="1:18" x14ac:dyDescent="0.25">
      <c r="A1968">
        <v>1967</v>
      </c>
      <c r="B1968" t="s">
        <v>88</v>
      </c>
      <c r="C1968" t="s">
        <v>208</v>
      </c>
      <c r="D1968">
        <v>31</v>
      </c>
      <c r="E1968" t="str">
        <f t="shared" si="57"/>
        <v>Middle-Aged Adults</v>
      </c>
      <c r="F1968" t="s">
        <v>17</v>
      </c>
      <c r="G1968" s="1">
        <v>45026</v>
      </c>
      <c r="H1968" s="1">
        <v>45123</v>
      </c>
      <c r="I1968" s="6">
        <f>_xlfn.DAYS(H1968,G1968)</f>
        <v>97</v>
      </c>
      <c r="J1968" t="s">
        <v>32</v>
      </c>
      <c r="K1968">
        <v>124779</v>
      </c>
      <c r="L1968" t="s">
        <v>19</v>
      </c>
      <c r="M1968" t="s">
        <v>40</v>
      </c>
      <c r="N1968">
        <v>180</v>
      </c>
      <c r="O1968">
        <v>53</v>
      </c>
      <c r="P1968">
        <v>31334085514</v>
      </c>
      <c r="Q1968" t="s">
        <v>68</v>
      </c>
      <c r="R1968" t="s">
        <v>41</v>
      </c>
    </row>
    <row r="1969" spans="1:18" hidden="1" x14ac:dyDescent="0.25">
      <c r="A1969">
        <v>1968</v>
      </c>
      <c r="B1969" t="s">
        <v>71</v>
      </c>
      <c r="C1969" t="s">
        <v>432</v>
      </c>
      <c r="D1969">
        <v>58</v>
      </c>
      <c r="E1969" t="str">
        <f t="shared" si="57"/>
        <v>Senior Adult</v>
      </c>
      <c r="F1969" t="s">
        <v>17</v>
      </c>
      <c r="G1969" s="1">
        <v>45019</v>
      </c>
      <c r="H1969" s="1">
        <v>45049</v>
      </c>
      <c r="I1969" s="2">
        <f>_xlfn.DAYS(H1969,G1969)</f>
        <v>30</v>
      </c>
      <c r="J1969" t="s">
        <v>32</v>
      </c>
      <c r="K1969">
        <v>480154</v>
      </c>
      <c r="L1969" t="s">
        <v>26</v>
      </c>
      <c r="M1969" t="s">
        <v>33</v>
      </c>
      <c r="N1969">
        <v>181</v>
      </c>
      <c r="O1969">
        <v>80</v>
      </c>
      <c r="P1969">
        <v>36212675215</v>
      </c>
      <c r="Q1969" t="s">
        <v>21</v>
      </c>
      <c r="R1969" t="s">
        <v>22</v>
      </c>
    </row>
    <row r="1970" spans="1:18" hidden="1" x14ac:dyDescent="0.25">
      <c r="A1970">
        <v>1969</v>
      </c>
      <c r="B1970" t="s">
        <v>23</v>
      </c>
      <c r="C1970" t="s">
        <v>110</v>
      </c>
      <c r="D1970">
        <v>72</v>
      </c>
      <c r="E1970" t="str">
        <f t="shared" si="57"/>
        <v>Senior Adult</v>
      </c>
      <c r="F1970" t="s">
        <v>17</v>
      </c>
      <c r="G1970" s="1">
        <v>45008</v>
      </c>
      <c r="H1970" s="1">
        <v>45188</v>
      </c>
      <c r="I1970" s="2">
        <f>_xlfn.DAYS(G1970,H1970)</f>
        <v>-180</v>
      </c>
      <c r="J1970" t="s">
        <v>36</v>
      </c>
      <c r="K1970">
        <v>198980</v>
      </c>
      <c r="L1970" t="s">
        <v>19</v>
      </c>
      <c r="M1970" t="s">
        <v>45</v>
      </c>
      <c r="N1970">
        <v>180</v>
      </c>
      <c r="O1970">
        <v>112</v>
      </c>
      <c r="P1970">
        <v>39587757302</v>
      </c>
      <c r="Q1970" t="s">
        <v>34</v>
      </c>
      <c r="R1970" t="s">
        <v>38</v>
      </c>
    </row>
    <row r="1971" spans="1:18" x14ac:dyDescent="0.25">
      <c r="A1971">
        <v>1970</v>
      </c>
      <c r="B1971" t="s">
        <v>23</v>
      </c>
      <c r="C1971" t="s">
        <v>167</v>
      </c>
      <c r="D1971">
        <v>74</v>
      </c>
      <c r="E1971" t="str">
        <f t="shared" si="57"/>
        <v>Senior Adult</v>
      </c>
      <c r="F1971" t="s">
        <v>17</v>
      </c>
      <c r="G1971" s="1">
        <v>45001</v>
      </c>
      <c r="H1971" s="1">
        <v>45253</v>
      </c>
      <c r="I1971" s="6">
        <f>_xlfn.DAYS(G1971,H1971)</f>
        <v>-252</v>
      </c>
      <c r="J1971" t="s">
        <v>25</v>
      </c>
      <c r="K1971">
        <v>206838</v>
      </c>
      <c r="L1971" t="s">
        <v>26</v>
      </c>
      <c r="M1971" t="s">
        <v>45</v>
      </c>
      <c r="N1971">
        <v>191</v>
      </c>
      <c r="O1971">
        <v>56</v>
      </c>
      <c r="P1971">
        <v>33022022862</v>
      </c>
      <c r="Q1971" t="s">
        <v>68</v>
      </c>
      <c r="R1971" t="s">
        <v>41</v>
      </c>
    </row>
    <row r="1972" spans="1:18" hidden="1" x14ac:dyDescent="0.25">
      <c r="A1972">
        <v>1971</v>
      </c>
      <c r="B1972" t="s">
        <v>53</v>
      </c>
      <c r="C1972" t="s">
        <v>570</v>
      </c>
      <c r="D1972">
        <v>94</v>
      </c>
      <c r="E1972" t="str">
        <f t="shared" si="57"/>
        <v>Senior Adult</v>
      </c>
      <c r="F1972" t="s">
        <v>31</v>
      </c>
      <c r="G1972" s="1">
        <v>45239</v>
      </c>
      <c r="H1972" s="1">
        <v>45274</v>
      </c>
      <c r="I1972" s="2">
        <f>_xlfn.DAYS(H1972,G1972)</f>
        <v>35</v>
      </c>
      <c r="J1972" t="s">
        <v>47</v>
      </c>
      <c r="K1972">
        <v>456781</v>
      </c>
      <c r="L1972" t="s">
        <v>26</v>
      </c>
      <c r="M1972" t="s">
        <v>45</v>
      </c>
      <c r="N1972">
        <v>196</v>
      </c>
      <c r="O1972">
        <v>67</v>
      </c>
      <c r="P1972">
        <v>36142179158</v>
      </c>
      <c r="Q1972" t="s">
        <v>34</v>
      </c>
      <c r="R1972" t="s">
        <v>38</v>
      </c>
    </row>
    <row r="1973" spans="1:18" hidden="1" x14ac:dyDescent="0.25">
      <c r="A1973">
        <v>1972</v>
      </c>
      <c r="B1973" t="s">
        <v>66</v>
      </c>
      <c r="C1973" t="s">
        <v>109</v>
      </c>
      <c r="D1973">
        <v>25</v>
      </c>
      <c r="E1973" t="str">
        <f t="shared" si="57"/>
        <v>Young Adult</v>
      </c>
      <c r="F1973" t="s">
        <v>17</v>
      </c>
      <c r="G1973" s="1">
        <v>45196</v>
      </c>
      <c r="H1973" s="1">
        <v>45254</v>
      </c>
      <c r="I1973" s="2">
        <f>_xlfn.DAYS(G1973,H1973)</f>
        <v>-58</v>
      </c>
      <c r="J1973" t="s">
        <v>32</v>
      </c>
      <c r="K1973">
        <v>166745</v>
      </c>
      <c r="L1973" t="s">
        <v>19</v>
      </c>
      <c r="M1973" t="s">
        <v>59</v>
      </c>
      <c r="N1973">
        <v>191</v>
      </c>
      <c r="O1973">
        <v>84</v>
      </c>
      <c r="P1973">
        <v>37834345801</v>
      </c>
      <c r="Q1973" t="s">
        <v>21</v>
      </c>
      <c r="R1973" t="s">
        <v>22</v>
      </c>
    </row>
    <row r="1974" spans="1:18" hidden="1" x14ac:dyDescent="0.25">
      <c r="A1974">
        <v>1973</v>
      </c>
      <c r="B1974" t="s">
        <v>53</v>
      </c>
      <c r="C1974" t="s">
        <v>462</v>
      </c>
      <c r="D1974">
        <v>23</v>
      </c>
      <c r="E1974" t="str">
        <f t="shared" si="57"/>
        <v>Young Adult</v>
      </c>
      <c r="F1974" t="s">
        <v>31</v>
      </c>
      <c r="G1974" s="1">
        <v>45006</v>
      </c>
      <c r="H1974" s="1">
        <v>45119</v>
      </c>
      <c r="I1974" s="2">
        <f>_xlfn.DAYS(G1974,H1974)</f>
        <v>-113</v>
      </c>
      <c r="J1974" t="s">
        <v>44</v>
      </c>
      <c r="K1974">
        <v>242764</v>
      </c>
      <c r="L1974" t="s">
        <v>19</v>
      </c>
      <c r="M1974" t="s">
        <v>59</v>
      </c>
      <c r="N1974">
        <v>160</v>
      </c>
      <c r="O1974">
        <v>112</v>
      </c>
      <c r="P1974">
        <v>32530641854</v>
      </c>
      <c r="Q1974" t="s">
        <v>34</v>
      </c>
      <c r="R1974" t="s">
        <v>28</v>
      </c>
    </row>
    <row r="1975" spans="1:18" hidden="1" x14ac:dyDescent="0.25">
      <c r="A1975">
        <v>1974</v>
      </c>
      <c r="B1975" t="s">
        <v>86</v>
      </c>
      <c r="C1975" t="s">
        <v>547</v>
      </c>
      <c r="D1975">
        <v>18</v>
      </c>
      <c r="E1975" t="str">
        <f t="shared" si="57"/>
        <v>Teenager</v>
      </c>
      <c r="F1975" t="s">
        <v>17</v>
      </c>
      <c r="G1975" s="1">
        <v>45030</v>
      </c>
      <c r="H1975" s="1">
        <v>45149</v>
      </c>
      <c r="I1975" s="2">
        <f>_xlfn.DAYS(H1975,G1975)</f>
        <v>119</v>
      </c>
      <c r="J1975" t="s">
        <v>47</v>
      </c>
      <c r="K1975">
        <v>173264</v>
      </c>
      <c r="L1975" t="s">
        <v>26</v>
      </c>
      <c r="M1975" t="s">
        <v>82</v>
      </c>
      <c r="N1975">
        <v>196</v>
      </c>
      <c r="O1975">
        <v>42</v>
      </c>
      <c r="P1975">
        <v>35311928174</v>
      </c>
      <c r="Q1975" t="s">
        <v>34</v>
      </c>
      <c r="R1975" t="s">
        <v>38</v>
      </c>
    </row>
    <row r="1976" spans="1:18" hidden="1" x14ac:dyDescent="0.25">
      <c r="A1976">
        <v>1975</v>
      </c>
      <c r="B1976" t="s">
        <v>15</v>
      </c>
      <c r="C1976" t="s">
        <v>659</v>
      </c>
      <c r="D1976">
        <v>83</v>
      </c>
      <c r="E1976" t="str">
        <f t="shared" si="57"/>
        <v>Senior Adult</v>
      </c>
      <c r="F1976" t="s">
        <v>31</v>
      </c>
      <c r="G1976" s="1">
        <v>45005</v>
      </c>
      <c r="H1976" s="1">
        <v>45182</v>
      </c>
      <c r="I1976" s="2">
        <f>_xlfn.DAYS(H1976,G1976)</f>
        <v>177</v>
      </c>
      <c r="J1976" t="s">
        <v>32</v>
      </c>
      <c r="K1976">
        <v>498077</v>
      </c>
      <c r="L1976" t="s">
        <v>19</v>
      </c>
      <c r="M1976" t="s">
        <v>33</v>
      </c>
      <c r="N1976">
        <v>164</v>
      </c>
      <c r="O1976">
        <v>78</v>
      </c>
      <c r="P1976">
        <v>39233830562</v>
      </c>
      <c r="Q1976" t="s">
        <v>34</v>
      </c>
      <c r="R1976" t="s">
        <v>38</v>
      </c>
    </row>
    <row r="1977" spans="1:18" x14ac:dyDescent="0.25">
      <c r="A1977">
        <v>1976</v>
      </c>
      <c r="B1977" t="s">
        <v>88</v>
      </c>
      <c r="C1977" t="s">
        <v>255</v>
      </c>
      <c r="D1977">
        <v>39</v>
      </c>
      <c r="E1977" t="str">
        <f t="shared" si="57"/>
        <v>Middle-Aged Adults</v>
      </c>
      <c r="F1977" t="s">
        <v>31</v>
      </c>
      <c r="G1977" s="1">
        <v>45141</v>
      </c>
      <c r="H1977" s="1">
        <v>45218</v>
      </c>
      <c r="I1977" s="6">
        <f>_xlfn.DAYS(G1977,H1977)</f>
        <v>-77</v>
      </c>
      <c r="J1977" t="s">
        <v>25</v>
      </c>
      <c r="K1977">
        <v>331522</v>
      </c>
      <c r="L1977" t="s">
        <v>19</v>
      </c>
      <c r="M1977" t="s">
        <v>82</v>
      </c>
      <c r="N1977">
        <v>152</v>
      </c>
      <c r="O1977">
        <v>65</v>
      </c>
      <c r="P1977">
        <v>36277311920</v>
      </c>
      <c r="Q1977" t="s">
        <v>68</v>
      </c>
      <c r="R1977" t="s">
        <v>41</v>
      </c>
    </row>
    <row r="1978" spans="1:18" hidden="1" x14ac:dyDescent="0.25">
      <c r="A1978">
        <v>1977</v>
      </c>
      <c r="B1978" t="s">
        <v>23</v>
      </c>
      <c r="C1978" t="s">
        <v>500</v>
      </c>
      <c r="D1978">
        <v>36</v>
      </c>
      <c r="E1978" t="str">
        <f t="shared" si="57"/>
        <v>Middle-Aged Adults</v>
      </c>
      <c r="F1978" t="s">
        <v>17</v>
      </c>
      <c r="G1978" s="1">
        <v>45018</v>
      </c>
      <c r="H1978" s="1">
        <v>45119</v>
      </c>
      <c r="I1978" s="2">
        <f>_xlfn.DAYS(G1978,H1978)</f>
        <v>-101</v>
      </c>
      <c r="J1978" t="s">
        <v>47</v>
      </c>
      <c r="K1978">
        <v>392274</v>
      </c>
      <c r="L1978" t="s">
        <v>19</v>
      </c>
      <c r="M1978" t="s">
        <v>62</v>
      </c>
      <c r="N1978">
        <v>150</v>
      </c>
      <c r="O1978">
        <v>62</v>
      </c>
      <c r="P1978">
        <v>37915400050</v>
      </c>
      <c r="Q1978" t="s">
        <v>34</v>
      </c>
      <c r="R1978" t="s">
        <v>38</v>
      </c>
    </row>
    <row r="1979" spans="1:18" hidden="1" x14ac:dyDescent="0.25">
      <c r="A1979">
        <v>1978</v>
      </c>
      <c r="B1979" t="s">
        <v>78</v>
      </c>
      <c r="C1979" t="s">
        <v>484</v>
      </c>
      <c r="D1979">
        <v>32</v>
      </c>
      <c r="E1979" t="str">
        <f t="shared" si="57"/>
        <v>Middle-Aged Adults</v>
      </c>
      <c r="F1979" t="s">
        <v>17</v>
      </c>
      <c r="G1979" s="1">
        <v>45144</v>
      </c>
      <c r="H1979" s="1">
        <v>45157</v>
      </c>
      <c r="I1979" s="2">
        <f>_xlfn.DAYS(G1979,H1979)</f>
        <v>-13</v>
      </c>
      <c r="J1979" t="s">
        <v>25</v>
      </c>
      <c r="K1979">
        <v>150535</v>
      </c>
      <c r="L1979" t="s">
        <v>19</v>
      </c>
      <c r="M1979" t="s">
        <v>40</v>
      </c>
      <c r="N1979">
        <v>176</v>
      </c>
      <c r="O1979">
        <v>79</v>
      </c>
      <c r="P1979">
        <v>35124064908</v>
      </c>
      <c r="Q1979" t="s">
        <v>34</v>
      </c>
      <c r="R1979" t="s">
        <v>28</v>
      </c>
    </row>
    <row r="1980" spans="1:18" x14ac:dyDescent="0.25">
      <c r="A1980">
        <v>1979</v>
      </c>
      <c r="B1980" t="s">
        <v>42</v>
      </c>
      <c r="C1980" t="s">
        <v>235</v>
      </c>
      <c r="D1980">
        <v>18</v>
      </c>
      <c r="E1980" t="str">
        <f t="shared" si="57"/>
        <v>Teenager</v>
      </c>
      <c r="F1980" t="s">
        <v>31</v>
      </c>
      <c r="G1980" s="1">
        <v>45037</v>
      </c>
      <c r="H1980" s="1">
        <v>45193</v>
      </c>
      <c r="I1980" s="6">
        <f>_xlfn.DAYS(H1980,G1980)</f>
        <v>156</v>
      </c>
      <c r="J1980" t="s">
        <v>36</v>
      </c>
      <c r="K1980">
        <v>307978</v>
      </c>
      <c r="L1980" t="s">
        <v>19</v>
      </c>
      <c r="M1980" t="s">
        <v>45</v>
      </c>
      <c r="N1980">
        <v>157</v>
      </c>
      <c r="O1980">
        <v>88</v>
      </c>
      <c r="P1980">
        <v>34629298089</v>
      </c>
      <c r="Q1980" t="s">
        <v>68</v>
      </c>
      <c r="R1980" t="s">
        <v>41</v>
      </c>
    </row>
    <row r="1981" spans="1:18" hidden="1" x14ac:dyDescent="0.25">
      <c r="A1981">
        <v>1980</v>
      </c>
      <c r="B1981" t="s">
        <v>23</v>
      </c>
      <c r="C1981" t="s">
        <v>223</v>
      </c>
      <c r="D1981">
        <v>81</v>
      </c>
      <c r="E1981" t="str">
        <f t="shared" si="57"/>
        <v>Senior Adult</v>
      </c>
      <c r="F1981" t="s">
        <v>17</v>
      </c>
      <c r="G1981" s="1">
        <v>44931</v>
      </c>
      <c r="H1981" s="1">
        <v>45082</v>
      </c>
      <c r="I1981" s="2">
        <f>_xlfn.DAYS(G1981,H1981)</f>
        <v>-151</v>
      </c>
      <c r="J1981" t="s">
        <v>47</v>
      </c>
      <c r="K1981">
        <v>370169</v>
      </c>
      <c r="L1981" t="s">
        <v>19</v>
      </c>
      <c r="M1981" t="s">
        <v>82</v>
      </c>
      <c r="N1981">
        <v>150</v>
      </c>
      <c r="O1981">
        <v>58</v>
      </c>
      <c r="P1981">
        <v>35040300744</v>
      </c>
      <c r="Q1981" t="s">
        <v>21</v>
      </c>
      <c r="R1981" t="s">
        <v>22</v>
      </c>
    </row>
    <row r="1982" spans="1:18" x14ac:dyDescent="0.25">
      <c r="A1982">
        <v>1981</v>
      </c>
      <c r="B1982" t="s">
        <v>15</v>
      </c>
      <c r="C1982" t="s">
        <v>553</v>
      </c>
      <c r="D1982">
        <v>72</v>
      </c>
      <c r="E1982" t="str">
        <f t="shared" si="57"/>
        <v>Senior Adult</v>
      </c>
      <c r="F1982" t="s">
        <v>17</v>
      </c>
      <c r="G1982" s="1">
        <v>44993</v>
      </c>
      <c r="H1982" s="1">
        <v>45012</v>
      </c>
      <c r="I1982" s="6">
        <f>_xlfn.DAYS(G1982,H1982)</f>
        <v>-19</v>
      </c>
      <c r="J1982" t="s">
        <v>18</v>
      </c>
      <c r="K1982">
        <v>457703</v>
      </c>
      <c r="L1982" t="s">
        <v>19</v>
      </c>
      <c r="M1982" t="s">
        <v>20</v>
      </c>
      <c r="N1982">
        <v>183</v>
      </c>
      <c r="O1982">
        <v>68</v>
      </c>
      <c r="P1982">
        <v>35547487529</v>
      </c>
      <c r="Q1982" t="s">
        <v>68</v>
      </c>
      <c r="R1982" t="s">
        <v>41</v>
      </c>
    </row>
    <row r="1983" spans="1:18" hidden="1" x14ac:dyDescent="0.25">
      <c r="A1983">
        <v>1982</v>
      </c>
      <c r="B1983" t="s">
        <v>88</v>
      </c>
      <c r="C1983" t="s">
        <v>445</v>
      </c>
      <c r="D1983">
        <v>19</v>
      </c>
      <c r="E1983" t="str">
        <f t="shared" si="57"/>
        <v>Young Adult</v>
      </c>
      <c r="F1983" t="s">
        <v>31</v>
      </c>
      <c r="G1983" s="1">
        <v>45059</v>
      </c>
      <c r="H1983" s="1">
        <v>45114</v>
      </c>
      <c r="I1983" s="2">
        <f>_xlfn.DAYS(G1983,H1983)</f>
        <v>-55</v>
      </c>
      <c r="J1983" t="s">
        <v>18</v>
      </c>
      <c r="K1983">
        <v>374352</v>
      </c>
      <c r="L1983" t="s">
        <v>19</v>
      </c>
      <c r="M1983" t="s">
        <v>20</v>
      </c>
      <c r="N1983">
        <v>190</v>
      </c>
      <c r="O1983">
        <v>118</v>
      </c>
      <c r="P1983">
        <v>39798275020</v>
      </c>
      <c r="Q1983" t="s">
        <v>34</v>
      </c>
      <c r="R1983" t="s">
        <v>38</v>
      </c>
    </row>
    <row r="1984" spans="1:18" hidden="1" x14ac:dyDescent="0.25">
      <c r="A1984">
        <v>1983</v>
      </c>
      <c r="B1984" t="s">
        <v>55</v>
      </c>
      <c r="C1984" t="s">
        <v>510</v>
      </c>
      <c r="D1984">
        <v>39</v>
      </c>
      <c r="E1984" t="str">
        <f t="shared" si="57"/>
        <v>Middle-Aged Adults</v>
      </c>
      <c r="F1984" t="s">
        <v>17</v>
      </c>
      <c r="G1984" s="1">
        <v>45112</v>
      </c>
      <c r="H1984" s="1">
        <v>45135</v>
      </c>
      <c r="I1984" s="2">
        <f>_xlfn.DAYS(G1984,H1984)</f>
        <v>-23</v>
      </c>
      <c r="J1984" t="s">
        <v>32</v>
      </c>
      <c r="K1984">
        <v>420402</v>
      </c>
      <c r="L1984" t="s">
        <v>19</v>
      </c>
      <c r="M1984" t="s">
        <v>20</v>
      </c>
      <c r="N1984">
        <v>143</v>
      </c>
      <c r="O1984">
        <v>73</v>
      </c>
      <c r="P1984">
        <v>38847957147</v>
      </c>
      <c r="Q1984" t="s">
        <v>34</v>
      </c>
      <c r="R1984" t="s">
        <v>38</v>
      </c>
    </row>
    <row r="1985" spans="1:18" x14ac:dyDescent="0.25">
      <c r="A1985">
        <v>1984</v>
      </c>
      <c r="B1985" t="s">
        <v>29</v>
      </c>
      <c r="C1985" t="s">
        <v>299</v>
      </c>
      <c r="D1985">
        <v>9</v>
      </c>
      <c r="E1985" t="str">
        <f t="shared" si="57"/>
        <v>Child</v>
      </c>
      <c r="F1985" t="s">
        <v>31</v>
      </c>
      <c r="G1985" s="1">
        <v>44948</v>
      </c>
      <c r="H1985" s="1">
        <v>45185</v>
      </c>
      <c r="I1985" s="6">
        <f>_xlfn.DAYS(H1985,G1985)</f>
        <v>237</v>
      </c>
      <c r="J1985" t="s">
        <v>44</v>
      </c>
      <c r="K1985">
        <v>243412</v>
      </c>
      <c r="L1985" t="s">
        <v>26</v>
      </c>
      <c r="M1985" t="s">
        <v>37</v>
      </c>
      <c r="N1985">
        <v>160</v>
      </c>
      <c r="O1985">
        <v>113</v>
      </c>
      <c r="P1985">
        <v>39768882034</v>
      </c>
      <c r="Q1985" t="s">
        <v>68</v>
      </c>
      <c r="R1985" t="s">
        <v>41</v>
      </c>
    </row>
    <row r="1986" spans="1:18" x14ac:dyDescent="0.25">
      <c r="A1986">
        <v>1985</v>
      </c>
      <c r="B1986" t="s">
        <v>71</v>
      </c>
      <c r="C1986" t="s">
        <v>87</v>
      </c>
      <c r="D1986">
        <v>89</v>
      </c>
      <c r="E1986" t="str">
        <f t="shared" ref="E1986:E2049" si="59">IF(D1986&lt;=12,"Child",IF(D1986&lt;=18,"Teenager",IF(D1986&lt;=30,"Young Adult",IF(D1986&lt;=45,"Middle-Aged Adults",IF(D1986&gt;45,"Senior Adult")))))</f>
        <v>Senior Adult</v>
      </c>
      <c r="F1986" t="s">
        <v>17</v>
      </c>
      <c r="G1986" s="1">
        <v>45162</v>
      </c>
      <c r="H1986" s="1">
        <v>45164</v>
      </c>
      <c r="I1986" s="6">
        <f>_xlfn.DAYS(H1986,G1986)</f>
        <v>2</v>
      </c>
      <c r="J1986" t="s">
        <v>32</v>
      </c>
      <c r="K1986">
        <v>71447</v>
      </c>
      <c r="L1986" t="s">
        <v>19</v>
      </c>
      <c r="M1986" t="s">
        <v>59</v>
      </c>
      <c r="N1986">
        <v>178</v>
      </c>
      <c r="O1986">
        <v>58</v>
      </c>
      <c r="P1986">
        <v>39429492615</v>
      </c>
      <c r="Q1986" t="s">
        <v>68</v>
      </c>
      <c r="R1986" t="s">
        <v>41</v>
      </c>
    </row>
    <row r="1987" spans="1:18" hidden="1" x14ac:dyDescent="0.25">
      <c r="A1987">
        <v>1986</v>
      </c>
      <c r="B1987" t="s">
        <v>78</v>
      </c>
      <c r="C1987" t="s">
        <v>254</v>
      </c>
      <c r="D1987">
        <v>17</v>
      </c>
      <c r="E1987" t="str">
        <f t="shared" si="59"/>
        <v>Teenager</v>
      </c>
      <c r="F1987" t="s">
        <v>31</v>
      </c>
      <c r="G1987" s="1">
        <v>44953</v>
      </c>
      <c r="H1987" s="1">
        <v>44993</v>
      </c>
      <c r="I1987" s="2">
        <f>_xlfn.DAYS(H1987,G1987)</f>
        <v>40</v>
      </c>
      <c r="J1987" t="s">
        <v>36</v>
      </c>
      <c r="K1987">
        <v>184560</v>
      </c>
      <c r="L1987" t="s">
        <v>26</v>
      </c>
      <c r="M1987" t="s">
        <v>33</v>
      </c>
      <c r="N1987">
        <v>186</v>
      </c>
      <c r="O1987">
        <v>87</v>
      </c>
      <c r="P1987">
        <v>31765263558</v>
      </c>
      <c r="Q1987" t="s">
        <v>34</v>
      </c>
      <c r="R1987" t="s">
        <v>38</v>
      </c>
    </row>
    <row r="1988" spans="1:18" hidden="1" x14ac:dyDescent="0.25">
      <c r="A1988">
        <v>1987</v>
      </c>
      <c r="B1988" t="s">
        <v>86</v>
      </c>
      <c r="C1988" t="s">
        <v>404</v>
      </c>
      <c r="D1988">
        <v>14</v>
      </c>
      <c r="E1988" t="str">
        <f t="shared" si="59"/>
        <v>Teenager</v>
      </c>
      <c r="F1988" t="s">
        <v>31</v>
      </c>
      <c r="G1988" s="1">
        <v>44965</v>
      </c>
      <c r="H1988" s="1">
        <v>45263</v>
      </c>
      <c r="I1988" s="2">
        <f>_xlfn.DAYS(H1988,G1988)</f>
        <v>298</v>
      </c>
      <c r="J1988" t="s">
        <v>47</v>
      </c>
      <c r="K1988">
        <v>193262</v>
      </c>
      <c r="L1988" t="s">
        <v>26</v>
      </c>
      <c r="M1988" t="s">
        <v>45</v>
      </c>
      <c r="N1988">
        <v>147</v>
      </c>
      <c r="O1988">
        <v>114</v>
      </c>
      <c r="P1988">
        <v>35532561376</v>
      </c>
      <c r="Q1988" t="s">
        <v>21</v>
      </c>
      <c r="R1988" t="s">
        <v>28</v>
      </c>
    </row>
    <row r="1989" spans="1:18" hidden="1" x14ac:dyDescent="0.25">
      <c r="A1989">
        <v>1988</v>
      </c>
      <c r="B1989" t="s">
        <v>23</v>
      </c>
      <c r="C1989" t="s">
        <v>506</v>
      </c>
      <c r="D1989">
        <v>52</v>
      </c>
      <c r="E1989" t="str">
        <f t="shared" si="59"/>
        <v>Senior Adult</v>
      </c>
      <c r="F1989" t="s">
        <v>17</v>
      </c>
      <c r="G1989" s="1">
        <v>45089</v>
      </c>
      <c r="H1989" s="1">
        <v>45185</v>
      </c>
      <c r="I1989" s="2">
        <f>_xlfn.DAYS(G1989,H1989)</f>
        <v>-96</v>
      </c>
      <c r="J1989" t="s">
        <v>32</v>
      </c>
      <c r="K1989">
        <v>137575</v>
      </c>
      <c r="L1989" t="s">
        <v>19</v>
      </c>
      <c r="M1989" t="s">
        <v>33</v>
      </c>
      <c r="N1989">
        <v>171</v>
      </c>
      <c r="O1989">
        <v>107</v>
      </c>
      <c r="P1989">
        <v>35561089172</v>
      </c>
      <c r="Q1989" t="s">
        <v>34</v>
      </c>
      <c r="R1989" t="s">
        <v>38</v>
      </c>
    </row>
    <row r="1990" spans="1:18" hidden="1" x14ac:dyDescent="0.25">
      <c r="A1990">
        <v>1989</v>
      </c>
      <c r="B1990" t="s">
        <v>50</v>
      </c>
      <c r="C1990" t="s">
        <v>83</v>
      </c>
      <c r="D1990">
        <v>29</v>
      </c>
      <c r="E1990" t="str">
        <f t="shared" si="59"/>
        <v>Young Adult</v>
      </c>
      <c r="F1990" t="s">
        <v>17</v>
      </c>
      <c r="G1990" s="1">
        <v>45082</v>
      </c>
      <c r="H1990" s="1">
        <v>45188</v>
      </c>
      <c r="I1990" s="2">
        <f>_xlfn.DAYS(G1990,H1990)</f>
        <v>-106</v>
      </c>
      <c r="J1990" t="s">
        <v>36</v>
      </c>
      <c r="K1990">
        <v>436941</v>
      </c>
      <c r="L1990" t="s">
        <v>26</v>
      </c>
      <c r="M1990" t="s">
        <v>62</v>
      </c>
      <c r="N1990">
        <v>197</v>
      </c>
      <c r="O1990">
        <v>48</v>
      </c>
      <c r="P1990">
        <v>39641585420</v>
      </c>
      <c r="Q1990" t="s">
        <v>68</v>
      </c>
      <c r="R1990" t="s">
        <v>28</v>
      </c>
    </row>
    <row r="1991" spans="1:18" hidden="1" x14ac:dyDescent="0.25">
      <c r="A1991">
        <v>1990</v>
      </c>
      <c r="B1991" t="s">
        <v>86</v>
      </c>
      <c r="C1991" t="s">
        <v>244</v>
      </c>
      <c r="D1991">
        <v>53</v>
      </c>
      <c r="E1991" t="str">
        <f t="shared" si="59"/>
        <v>Senior Adult</v>
      </c>
      <c r="F1991" t="s">
        <v>31</v>
      </c>
      <c r="G1991" s="1">
        <v>45162</v>
      </c>
      <c r="H1991" s="1">
        <v>45245</v>
      </c>
      <c r="I1991" s="2">
        <f>_xlfn.DAYS(G1991,H1991)</f>
        <v>-83</v>
      </c>
      <c r="J1991" t="s">
        <v>25</v>
      </c>
      <c r="K1991">
        <v>224264</v>
      </c>
      <c r="L1991" t="s">
        <v>19</v>
      </c>
      <c r="M1991" t="s">
        <v>59</v>
      </c>
      <c r="N1991">
        <v>170</v>
      </c>
      <c r="O1991">
        <v>55</v>
      </c>
      <c r="P1991">
        <v>35639886004</v>
      </c>
      <c r="Q1991" t="s">
        <v>21</v>
      </c>
      <c r="R1991" t="s">
        <v>22</v>
      </c>
    </row>
    <row r="1992" spans="1:18" x14ac:dyDescent="0.25">
      <c r="A1992">
        <v>1991</v>
      </c>
      <c r="B1992" t="s">
        <v>15</v>
      </c>
      <c r="C1992" t="s">
        <v>130</v>
      </c>
      <c r="D1992">
        <v>42</v>
      </c>
      <c r="E1992" t="str">
        <f t="shared" si="59"/>
        <v>Middle-Aged Adults</v>
      </c>
      <c r="F1992" t="s">
        <v>31</v>
      </c>
      <c r="G1992" s="1">
        <v>45031</v>
      </c>
      <c r="H1992" s="1">
        <v>45163</v>
      </c>
      <c r="I1992" s="6">
        <f>_xlfn.DAYS(H1992,G1992)</f>
        <v>132</v>
      </c>
      <c r="J1992" t="s">
        <v>32</v>
      </c>
      <c r="K1992">
        <v>155423</v>
      </c>
      <c r="L1992" t="s">
        <v>19</v>
      </c>
      <c r="M1992" t="s">
        <v>37</v>
      </c>
      <c r="N1992">
        <v>199</v>
      </c>
      <c r="O1992">
        <v>53</v>
      </c>
      <c r="P1992">
        <v>34694433566</v>
      </c>
      <c r="Q1992" t="s">
        <v>68</v>
      </c>
      <c r="R1992" t="s">
        <v>41</v>
      </c>
    </row>
    <row r="1993" spans="1:18" x14ac:dyDescent="0.25">
      <c r="A1993">
        <v>1992</v>
      </c>
      <c r="B1993" t="s">
        <v>53</v>
      </c>
      <c r="C1993" t="s">
        <v>92</v>
      </c>
      <c r="D1993">
        <v>88</v>
      </c>
      <c r="E1993" t="str">
        <f t="shared" si="59"/>
        <v>Senior Adult</v>
      </c>
      <c r="F1993" t="s">
        <v>17</v>
      </c>
      <c r="G1993" s="1">
        <v>44927</v>
      </c>
      <c r="H1993" s="1">
        <v>45001</v>
      </c>
      <c r="I1993" s="6">
        <f>_xlfn.DAYS(G1993,H1993)</f>
        <v>-74</v>
      </c>
      <c r="J1993" t="s">
        <v>36</v>
      </c>
      <c r="K1993">
        <v>9184</v>
      </c>
      <c r="L1993" t="s">
        <v>26</v>
      </c>
      <c r="M1993" t="s">
        <v>82</v>
      </c>
      <c r="N1993">
        <v>178</v>
      </c>
      <c r="O1993">
        <v>72</v>
      </c>
      <c r="P1993">
        <v>35203422858</v>
      </c>
      <c r="Q1993" t="s">
        <v>68</v>
      </c>
      <c r="R1993" t="s">
        <v>41</v>
      </c>
    </row>
    <row r="1994" spans="1:18" hidden="1" x14ac:dyDescent="0.25">
      <c r="A1994">
        <v>1993</v>
      </c>
      <c r="B1994" t="s">
        <v>86</v>
      </c>
      <c r="C1994" t="s">
        <v>119</v>
      </c>
      <c r="D1994">
        <v>80</v>
      </c>
      <c r="E1994" t="str">
        <f t="shared" si="59"/>
        <v>Senior Adult</v>
      </c>
      <c r="F1994" t="s">
        <v>31</v>
      </c>
      <c r="G1994" s="1">
        <v>45124</v>
      </c>
      <c r="H1994" s="1">
        <v>45178</v>
      </c>
      <c r="I1994" s="2">
        <f>_xlfn.DAYS(H1994,G1994)</f>
        <v>54</v>
      </c>
      <c r="J1994" t="s">
        <v>47</v>
      </c>
      <c r="K1994">
        <v>230553</v>
      </c>
      <c r="L1994" t="s">
        <v>26</v>
      </c>
      <c r="M1994" t="s">
        <v>33</v>
      </c>
      <c r="N1994">
        <v>159</v>
      </c>
      <c r="O1994">
        <v>59</v>
      </c>
      <c r="P1994">
        <v>37064793230</v>
      </c>
      <c r="Q1994" t="s">
        <v>27</v>
      </c>
      <c r="R1994" t="s">
        <v>28</v>
      </c>
    </row>
    <row r="1995" spans="1:18" x14ac:dyDescent="0.25">
      <c r="A1995">
        <v>1994</v>
      </c>
      <c r="B1995" t="s">
        <v>86</v>
      </c>
      <c r="C1995" t="s">
        <v>512</v>
      </c>
      <c r="D1995">
        <v>43</v>
      </c>
      <c r="E1995" t="str">
        <f t="shared" si="59"/>
        <v>Middle-Aged Adults</v>
      </c>
      <c r="F1995" t="s">
        <v>17</v>
      </c>
      <c r="G1995" s="1">
        <v>45222</v>
      </c>
      <c r="H1995" s="1">
        <v>45258</v>
      </c>
      <c r="I1995" s="6">
        <f>_xlfn.DAYS(H1995,G1995)</f>
        <v>36</v>
      </c>
      <c r="J1995" t="s">
        <v>25</v>
      </c>
      <c r="K1995">
        <v>496742</v>
      </c>
      <c r="L1995" t="s">
        <v>19</v>
      </c>
      <c r="M1995" t="s">
        <v>45</v>
      </c>
      <c r="N1995">
        <v>166</v>
      </c>
      <c r="O1995">
        <v>79</v>
      </c>
      <c r="P1995">
        <v>32812707983</v>
      </c>
      <c r="Q1995" t="s">
        <v>68</v>
      </c>
      <c r="R1995" t="s">
        <v>41</v>
      </c>
    </row>
    <row r="1996" spans="1:18" x14ac:dyDescent="0.25">
      <c r="A1996">
        <v>1995</v>
      </c>
      <c r="B1996" t="s">
        <v>88</v>
      </c>
      <c r="C1996" t="s">
        <v>98</v>
      </c>
      <c r="D1996">
        <v>61</v>
      </c>
      <c r="E1996" t="str">
        <f t="shared" si="59"/>
        <v>Senior Adult</v>
      </c>
      <c r="F1996" t="s">
        <v>17</v>
      </c>
      <c r="G1996" s="1">
        <v>44941</v>
      </c>
      <c r="H1996" s="1">
        <v>45092</v>
      </c>
      <c r="I1996" s="6">
        <f>_xlfn.DAYS(H1996,G1996)</f>
        <v>151</v>
      </c>
      <c r="J1996" t="s">
        <v>36</v>
      </c>
      <c r="K1996">
        <v>264904</v>
      </c>
      <c r="L1996" t="s">
        <v>26</v>
      </c>
      <c r="M1996" t="s">
        <v>82</v>
      </c>
      <c r="N1996">
        <v>187</v>
      </c>
      <c r="O1996">
        <v>59</v>
      </c>
      <c r="P1996">
        <v>31614515853</v>
      </c>
      <c r="Q1996" t="s">
        <v>68</v>
      </c>
      <c r="R1996" t="s">
        <v>41</v>
      </c>
    </row>
    <row r="1997" spans="1:18" hidden="1" x14ac:dyDescent="0.25">
      <c r="A1997">
        <v>1996</v>
      </c>
      <c r="B1997" t="s">
        <v>23</v>
      </c>
      <c r="C1997" t="s">
        <v>356</v>
      </c>
      <c r="D1997">
        <v>96</v>
      </c>
      <c r="E1997" t="str">
        <f t="shared" si="59"/>
        <v>Senior Adult</v>
      </c>
      <c r="F1997" t="s">
        <v>17</v>
      </c>
      <c r="G1997" s="1">
        <v>45221</v>
      </c>
      <c r="H1997" s="1">
        <v>45276</v>
      </c>
      <c r="I1997" s="2">
        <f>_xlfn.DAYS(G1997,H1997)</f>
        <v>-55</v>
      </c>
      <c r="J1997" t="s">
        <v>32</v>
      </c>
      <c r="K1997">
        <v>336872</v>
      </c>
      <c r="L1997" t="s">
        <v>26</v>
      </c>
      <c r="M1997" t="s">
        <v>37</v>
      </c>
      <c r="N1997">
        <v>181</v>
      </c>
      <c r="O1997">
        <v>78</v>
      </c>
      <c r="P1997">
        <v>35202879767</v>
      </c>
      <c r="Q1997" t="s">
        <v>34</v>
      </c>
      <c r="R1997" t="s">
        <v>38</v>
      </c>
    </row>
    <row r="1998" spans="1:18" hidden="1" x14ac:dyDescent="0.25">
      <c r="A1998">
        <v>1997</v>
      </c>
      <c r="B1998" t="s">
        <v>55</v>
      </c>
      <c r="C1998" t="s">
        <v>443</v>
      </c>
      <c r="D1998">
        <v>28</v>
      </c>
      <c r="E1998" t="str">
        <f t="shared" si="59"/>
        <v>Young Adult</v>
      </c>
      <c r="F1998" t="s">
        <v>17</v>
      </c>
      <c r="G1998" s="1">
        <v>45053</v>
      </c>
      <c r="H1998" s="1">
        <v>45132</v>
      </c>
      <c r="I1998" s="2">
        <f>_xlfn.DAYS(H1998,G1998)</f>
        <v>79</v>
      </c>
      <c r="J1998" t="s">
        <v>32</v>
      </c>
      <c r="K1998">
        <v>495301</v>
      </c>
      <c r="L1998" t="s">
        <v>19</v>
      </c>
      <c r="M1998" t="s">
        <v>20</v>
      </c>
      <c r="N1998">
        <v>177</v>
      </c>
      <c r="O1998">
        <v>80</v>
      </c>
      <c r="P1998">
        <v>31581509478</v>
      </c>
      <c r="Q1998" t="s">
        <v>52</v>
      </c>
      <c r="R1998" t="s">
        <v>28</v>
      </c>
    </row>
    <row r="1999" spans="1:18" hidden="1" x14ac:dyDescent="0.25">
      <c r="A1999">
        <v>1998</v>
      </c>
      <c r="B1999" t="s">
        <v>64</v>
      </c>
      <c r="C1999" t="s">
        <v>112</v>
      </c>
      <c r="D1999">
        <v>98</v>
      </c>
      <c r="E1999" t="str">
        <f t="shared" si="59"/>
        <v>Senior Adult</v>
      </c>
      <c r="F1999" t="s">
        <v>17</v>
      </c>
      <c r="G1999" s="1">
        <v>45080</v>
      </c>
      <c r="H1999" s="1">
        <v>45180</v>
      </c>
      <c r="I1999" s="2">
        <f>_xlfn.DAYS(G1999,H1999)</f>
        <v>-100</v>
      </c>
      <c r="J1999" t="s">
        <v>25</v>
      </c>
      <c r="K1999">
        <v>136213</v>
      </c>
      <c r="L1999" t="s">
        <v>19</v>
      </c>
      <c r="M1999" t="s">
        <v>37</v>
      </c>
      <c r="N1999">
        <v>163</v>
      </c>
      <c r="O1999">
        <v>88</v>
      </c>
      <c r="P1999">
        <v>37870570657</v>
      </c>
      <c r="Q1999" t="s">
        <v>27</v>
      </c>
      <c r="R1999" t="s">
        <v>28</v>
      </c>
    </row>
    <row r="2000" spans="1:18" hidden="1" x14ac:dyDescent="0.25">
      <c r="A2000">
        <v>1999</v>
      </c>
      <c r="B2000" t="s">
        <v>71</v>
      </c>
      <c r="C2000" t="s">
        <v>549</v>
      </c>
      <c r="D2000">
        <v>60</v>
      </c>
      <c r="E2000" t="str">
        <f t="shared" si="59"/>
        <v>Senior Adult</v>
      </c>
      <c r="F2000" t="s">
        <v>31</v>
      </c>
      <c r="G2000" s="1">
        <v>45180</v>
      </c>
      <c r="H2000" s="1">
        <v>45287</v>
      </c>
      <c r="I2000" s="2">
        <f>_xlfn.DAYS(G2000,H2000)</f>
        <v>-107</v>
      </c>
      <c r="J2000" t="s">
        <v>47</v>
      </c>
      <c r="K2000">
        <v>338865</v>
      </c>
      <c r="L2000" t="s">
        <v>19</v>
      </c>
      <c r="M2000" t="s">
        <v>20</v>
      </c>
      <c r="N2000">
        <v>151</v>
      </c>
      <c r="O2000">
        <v>116</v>
      </c>
      <c r="P2000">
        <v>38390114480</v>
      </c>
      <c r="Q2000" t="s">
        <v>21</v>
      </c>
      <c r="R2000" t="s">
        <v>22</v>
      </c>
    </row>
    <row r="2001" spans="1:18" hidden="1" x14ac:dyDescent="0.25">
      <c r="A2001">
        <v>2000</v>
      </c>
      <c r="B2001" t="s">
        <v>42</v>
      </c>
      <c r="C2001" t="s">
        <v>592</v>
      </c>
      <c r="D2001">
        <v>46</v>
      </c>
      <c r="E2001" t="str">
        <f t="shared" si="59"/>
        <v>Senior Adult</v>
      </c>
      <c r="F2001" t="s">
        <v>17</v>
      </c>
      <c r="G2001" s="1">
        <v>45096</v>
      </c>
      <c r="H2001" s="1">
        <v>45214</v>
      </c>
      <c r="I2001" s="2">
        <f>_xlfn.DAYS(G2001,H2001)</f>
        <v>-118</v>
      </c>
      <c r="J2001" t="s">
        <v>25</v>
      </c>
      <c r="K2001">
        <v>135737</v>
      </c>
      <c r="L2001" t="s">
        <v>19</v>
      </c>
      <c r="M2001" t="s">
        <v>59</v>
      </c>
      <c r="N2001">
        <v>200</v>
      </c>
      <c r="O2001">
        <v>86</v>
      </c>
      <c r="P2001">
        <v>37952117014</v>
      </c>
      <c r="Q2001" t="s">
        <v>68</v>
      </c>
      <c r="R2001" t="s">
        <v>28</v>
      </c>
    </row>
  </sheetData>
  <autoFilter ref="A1:R2001">
    <filterColumn colId="17">
      <filters>
        <filter val="Balochistan"/>
      </filters>
    </filterColumn>
    <sortState ref="A6:R1996">
      <sortCondition ref="A1:A2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Question8</vt:lpstr>
      <vt:lpstr>Question 9</vt:lpstr>
      <vt:lpstr>Question 10 Admission</vt:lpstr>
      <vt:lpstr>Question 10 Discharge</vt:lpstr>
      <vt:lpstr>Question 11</vt:lpstr>
      <vt:lpstr>Question 12</vt:lpstr>
      <vt:lpstr>Question 13</vt:lpstr>
      <vt:lpstr>Question 14</vt:lpstr>
      <vt:lpstr>Question 15</vt:lpstr>
      <vt:lpstr>Question 16</vt:lpstr>
      <vt:lpstr>Question 17</vt:lpstr>
      <vt:lpstr>Pakistan_Health_Data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jabeen</dc:creator>
  <cp:lastModifiedBy>aqsa jabeen</cp:lastModifiedBy>
  <dcterms:created xsi:type="dcterms:W3CDTF">2024-06-24T03:05:56Z</dcterms:created>
  <dcterms:modified xsi:type="dcterms:W3CDTF">2024-06-30T14:31:03Z</dcterms:modified>
</cp:coreProperties>
</file>