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1. Projecten\2014-2017 Limnotron warming experiments\Limnotron plankton year\Manuscripten\Velthuis et al., 2017 Ecosphere\Accepted in Ecosphere 24112016\Dryad repository\Weibull area under the curve calculations\"/>
    </mc:Choice>
  </mc:AlternateContent>
  <bookViews>
    <workbookView xWindow="0" yWindow="0" windowWidth="13425" windowHeight="9330"/>
  </bookViews>
  <sheets>
    <sheet name="analyse 15-11-2016" sheetId="2" r:id="rId1"/>
  </sheets>
  <calcPr calcId="152511"/>
</workbook>
</file>

<file path=xl/calcChain.xml><?xml version="1.0" encoding="utf-8"?>
<calcChain xmlns="http://schemas.openxmlformats.org/spreadsheetml/2006/main">
  <c r="Y27" i="2" l="1"/>
  <c r="T3" i="2"/>
  <c r="U3" i="2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W3" i="2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X3" i="2"/>
  <c r="Y3" i="2"/>
  <c r="T4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X4" i="2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R3" i="2" l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S30" i="2" s="1"/>
  <c r="S38" i="2"/>
  <c r="S33" i="2"/>
  <c r="S37" i="2"/>
  <c r="S32" i="2"/>
  <c r="S31" i="2"/>
  <c r="S36" i="2"/>
  <c r="S35" i="2"/>
  <c r="S41" i="2" l="1"/>
  <c r="S40" i="2"/>
  <c r="S39" i="2"/>
</calcChain>
</file>

<file path=xl/sharedStrings.xml><?xml version="1.0" encoding="utf-8"?>
<sst xmlns="http://schemas.openxmlformats.org/spreadsheetml/2006/main" count="32" uniqueCount="26">
  <si>
    <t>X1</t>
  </si>
  <si>
    <t>X2</t>
  </si>
  <si>
    <t>X3</t>
  </si>
  <si>
    <t>X5</t>
  </si>
  <si>
    <t>X6</t>
  </si>
  <si>
    <t>X7</t>
  </si>
  <si>
    <t>X8</t>
  </si>
  <si>
    <t>X9</t>
  </si>
  <si>
    <t>x-L1</t>
  </si>
  <si>
    <t>x-L2</t>
  </si>
  <si>
    <t>x-L3</t>
  </si>
  <si>
    <t>x-L5</t>
  </si>
  <si>
    <t>x-L6</t>
  </si>
  <si>
    <t>x-L7</t>
  </si>
  <si>
    <t>x-L8</t>
  </si>
  <si>
    <t>x-L9</t>
  </si>
  <si>
    <t>ftest</t>
  </si>
  <si>
    <t>ttest</t>
  </si>
  <si>
    <t>difference</t>
  </si>
  <si>
    <t>treatment</t>
  </si>
  <si>
    <t>warm</t>
  </si>
  <si>
    <t>control</t>
  </si>
  <si>
    <t>limnotron</t>
  </si>
  <si>
    <t>area under the curve</t>
  </si>
  <si>
    <t>modelfits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</si>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</sst>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topLeftCell="A16" workbookViewId="0">
      <selection activeCell="W15" sqref="W15"/>
    </sheetView>
  </sheetViews>
  <sheetFormatPr defaultRowHeight="15" x14ac:dyDescent="0.25"/>
  <cols>
    <col min="18" max="18" width="12" bestFit="1" customWidth="1"/>
  </cols>
  <sheetData>
    <row r="1" spans="1:25" x14ac:dyDescent="0.25">
      <c r="A1" t="s">
        <v>24</v>
      </c>
      <c r="I1" t="s">
        <v>25</v>
      </c>
      <c r="R1" t="s">
        <v>23</v>
      </c>
    </row>
    <row r="2" spans="1:2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R2">
        <v>1</v>
      </c>
      <c r="S2">
        <v>2</v>
      </c>
      <c r="T2">
        <v>3</v>
      </c>
      <c r="U2">
        <v>5</v>
      </c>
      <c r="V2">
        <v>6</v>
      </c>
      <c r="W2">
        <v>7</v>
      </c>
      <c r="X2">
        <v>8</v>
      </c>
      <c r="Y2">
        <v>9</v>
      </c>
    </row>
    <row r="3" spans="1:25" x14ac:dyDescent="0.25">
      <c r="A3">
        <v>8.8656251015382708</v>
      </c>
      <c r="B3">
        <v>5.28231489277288</v>
      </c>
      <c r="C3">
        <v>9.1185709347993402</v>
      </c>
      <c r="D3">
        <v>8.6897722897643206</v>
      </c>
      <c r="E3">
        <v>7.4704688122109202</v>
      </c>
      <c r="F3">
        <v>5.6031403847911401</v>
      </c>
      <c r="G3">
        <v>6.8941339208347898</v>
      </c>
      <c r="H3">
        <v>6.6599979160025304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R3">
        <f>I3*A3</f>
        <v>8.8656251015382708</v>
      </c>
      <c r="S3">
        <f>J3*B3</f>
        <v>5.28231489277288</v>
      </c>
      <c r="T3">
        <f t="shared" ref="T3:Y3" si="0">K3*C3</f>
        <v>9.1185709347993402</v>
      </c>
      <c r="U3">
        <f t="shared" si="0"/>
        <v>8.6897722897643206</v>
      </c>
      <c r="V3">
        <f t="shared" si="0"/>
        <v>7.4704688122109202</v>
      </c>
      <c r="W3">
        <f t="shared" si="0"/>
        <v>5.6031403847911401</v>
      </c>
      <c r="X3">
        <f t="shared" si="0"/>
        <v>6.8941339208347898</v>
      </c>
      <c r="Y3">
        <f t="shared" si="0"/>
        <v>6.6599979160025304</v>
      </c>
    </row>
    <row r="4" spans="1:25" x14ac:dyDescent="0.25">
      <c r="A4">
        <v>12.462663928725</v>
      </c>
      <c r="B4">
        <v>7.3426987498320999</v>
      </c>
      <c r="C4">
        <v>8.8684242530215904</v>
      </c>
      <c r="D4">
        <v>8.5542481444563006</v>
      </c>
      <c r="E4">
        <v>10.794943395280599</v>
      </c>
      <c r="F4">
        <v>9.6095072620388908</v>
      </c>
      <c r="G4">
        <v>10.068270861516501</v>
      </c>
      <c r="H4">
        <v>10.1558759909255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R4">
        <f>R3+(AVERAGE(A3:A4)*(I4-I3))</f>
        <v>51.522203162064812</v>
      </c>
      <c r="S4">
        <f>S3+(AVERAGE(B3:B4)*(J4-J3))</f>
        <v>30.532342177982841</v>
      </c>
      <c r="T4">
        <f t="shared" ref="T4:Y19" si="1">T3+(AVERAGE(C3:C4)*(K4-K3))</f>
        <v>45.092561310441198</v>
      </c>
      <c r="U4">
        <f t="shared" si="1"/>
        <v>43.177813158205566</v>
      </c>
      <c r="V4">
        <f t="shared" si="1"/>
        <v>44.001293227193955</v>
      </c>
      <c r="W4">
        <f t="shared" si="1"/>
        <v>36.028435678451203</v>
      </c>
      <c r="X4">
        <f t="shared" si="1"/>
        <v>40.818943485537375</v>
      </c>
      <c r="Y4">
        <f t="shared" si="1"/>
        <v>40.29174572985859</v>
      </c>
    </row>
    <row r="5" spans="1:25" x14ac:dyDescent="0.25">
      <c r="A5">
        <v>17.1267549035556</v>
      </c>
      <c r="B5">
        <v>9.7166978217377302</v>
      </c>
      <c r="C5">
        <v>23.5946084349738</v>
      </c>
      <c r="D5">
        <v>15.971198981940899</v>
      </c>
      <c r="E5">
        <v>21.5918461602006</v>
      </c>
      <c r="F5">
        <v>15.0146231661824</v>
      </c>
      <c r="G5">
        <v>23.6114368031838</v>
      </c>
      <c r="H5">
        <v>13.443477494278801</v>
      </c>
      <c r="I5">
        <v>8</v>
      </c>
      <c r="J5">
        <v>8</v>
      </c>
      <c r="K5">
        <v>8</v>
      </c>
      <c r="L5">
        <v>8</v>
      </c>
      <c r="M5">
        <v>8</v>
      </c>
      <c r="N5">
        <v>8</v>
      </c>
      <c r="O5">
        <v>8</v>
      </c>
      <c r="P5">
        <v>8</v>
      </c>
      <c r="R5">
        <f t="shared" ref="R5:S26" si="2">R4+(AVERAGE(A4:A5)*(I5-I4))</f>
        <v>95.906331410485706</v>
      </c>
      <c r="S5">
        <f t="shared" si="2"/>
        <v>56.121437035337586</v>
      </c>
      <c r="T5">
        <f t="shared" si="1"/>
        <v>93.787110342434289</v>
      </c>
      <c r="U5">
        <f t="shared" si="1"/>
        <v>79.965983847801368</v>
      </c>
      <c r="V5">
        <f t="shared" si="1"/>
        <v>92.581477560415749</v>
      </c>
      <c r="W5">
        <f t="shared" si="1"/>
        <v>72.964631320783141</v>
      </c>
      <c r="X5">
        <f t="shared" si="1"/>
        <v>91.338504982587835</v>
      </c>
      <c r="Y5">
        <f t="shared" si="1"/>
        <v>75.690775957665039</v>
      </c>
    </row>
    <row r="6" spans="1:25" x14ac:dyDescent="0.25">
      <c r="A6">
        <v>23.832669111376799</v>
      </c>
      <c r="B6">
        <v>13.2610242545292</v>
      </c>
      <c r="C6">
        <v>45.455990640245297</v>
      </c>
      <c r="D6">
        <v>29.627427710688899</v>
      </c>
      <c r="E6">
        <v>25.372088597652098</v>
      </c>
      <c r="F6">
        <v>22.790999562655099</v>
      </c>
      <c r="G6">
        <v>22.998241347937899</v>
      </c>
      <c r="H6">
        <v>18.015179496616099</v>
      </c>
      <c r="I6">
        <v>12</v>
      </c>
      <c r="J6">
        <v>12</v>
      </c>
      <c r="K6">
        <v>12</v>
      </c>
      <c r="L6">
        <v>12</v>
      </c>
      <c r="M6">
        <v>12</v>
      </c>
      <c r="N6">
        <v>12</v>
      </c>
      <c r="O6">
        <v>12</v>
      </c>
      <c r="P6">
        <v>12</v>
      </c>
      <c r="R6">
        <f t="shared" si="2"/>
        <v>177.8251794403505</v>
      </c>
      <c r="S6">
        <f t="shared" si="2"/>
        <v>102.07688118787144</v>
      </c>
      <c r="T6">
        <f t="shared" si="1"/>
        <v>231.88830849287248</v>
      </c>
      <c r="U6">
        <f t="shared" si="1"/>
        <v>171.16323723306095</v>
      </c>
      <c r="V6">
        <f t="shared" si="1"/>
        <v>186.50934707612114</v>
      </c>
      <c r="W6">
        <f t="shared" si="1"/>
        <v>148.57587677845814</v>
      </c>
      <c r="X6">
        <f t="shared" si="1"/>
        <v>184.55786128483123</v>
      </c>
      <c r="Y6">
        <f t="shared" si="1"/>
        <v>138.60808993945483</v>
      </c>
    </row>
    <row r="7" spans="1:25" x14ac:dyDescent="0.25">
      <c r="A7">
        <v>27.8788587217058</v>
      </c>
      <c r="B7">
        <v>15.841466520989</v>
      </c>
      <c r="C7">
        <v>42.073144788614499</v>
      </c>
      <c r="D7">
        <v>27.739758829674201</v>
      </c>
      <c r="E7">
        <v>22.969104907982199</v>
      </c>
      <c r="F7">
        <v>27.469745803353</v>
      </c>
      <c r="G7">
        <v>22.430770970685199</v>
      </c>
      <c r="H7">
        <v>21.344583613700099</v>
      </c>
      <c r="I7">
        <v>15</v>
      </c>
      <c r="J7">
        <v>15</v>
      </c>
      <c r="K7">
        <v>15</v>
      </c>
      <c r="L7">
        <v>15</v>
      </c>
      <c r="M7">
        <v>15</v>
      </c>
      <c r="N7">
        <v>15</v>
      </c>
      <c r="O7">
        <v>15</v>
      </c>
      <c r="P7">
        <v>15</v>
      </c>
      <c r="R7">
        <f t="shared" si="2"/>
        <v>255.3924711899744</v>
      </c>
      <c r="S7">
        <f t="shared" si="2"/>
        <v>145.73061735114874</v>
      </c>
      <c r="T7">
        <f t="shared" si="1"/>
        <v>363.1820116361622</v>
      </c>
      <c r="U7">
        <f t="shared" si="1"/>
        <v>257.21401704360562</v>
      </c>
      <c r="V7">
        <f t="shared" si="1"/>
        <v>259.02113733457259</v>
      </c>
      <c r="W7">
        <f t="shared" si="1"/>
        <v>223.96699482747027</v>
      </c>
      <c r="X7">
        <f t="shared" si="1"/>
        <v>252.70137976276587</v>
      </c>
      <c r="Y7">
        <f t="shared" si="1"/>
        <v>197.64773460492913</v>
      </c>
    </row>
    <row r="8" spans="1:25" x14ac:dyDescent="0.25">
      <c r="A8">
        <v>30.727415079268798</v>
      </c>
      <c r="B8">
        <v>18.805252145386898</v>
      </c>
      <c r="C8">
        <v>37.218410891841003</v>
      </c>
      <c r="D8">
        <v>24.804190187308802</v>
      </c>
      <c r="E8">
        <v>20.1120419060675</v>
      </c>
      <c r="F8">
        <v>31.037533548384001</v>
      </c>
      <c r="G8">
        <v>21.5518397160156</v>
      </c>
      <c r="H8">
        <v>25.4240055851912</v>
      </c>
      <c r="I8">
        <v>19</v>
      </c>
      <c r="J8">
        <v>19</v>
      </c>
      <c r="K8">
        <v>19</v>
      </c>
      <c r="L8">
        <v>19</v>
      </c>
      <c r="M8">
        <v>19</v>
      </c>
      <c r="N8">
        <v>19</v>
      </c>
      <c r="O8">
        <v>19</v>
      </c>
      <c r="P8">
        <v>19</v>
      </c>
      <c r="R8">
        <f t="shared" si="2"/>
        <v>372.60501879192361</v>
      </c>
      <c r="S8">
        <f t="shared" si="2"/>
        <v>215.02405468390054</v>
      </c>
      <c r="T8">
        <f t="shared" si="1"/>
        <v>521.76512299707315</v>
      </c>
      <c r="U8">
        <f t="shared" si="1"/>
        <v>362.30191507757161</v>
      </c>
      <c r="V8">
        <f t="shared" si="1"/>
        <v>345.18343096267199</v>
      </c>
      <c r="W8">
        <f t="shared" si="1"/>
        <v>340.98155353094427</v>
      </c>
      <c r="X8">
        <f t="shared" si="1"/>
        <v>340.66660113616746</v>
      </c>
      <c r="Y8">
        <f t="shared" si="1"/>
        <v>291.18491300271171</v>
      </c>
    </row>
    <row r="9" spans="1:25" x14ac:dyDescent="0.25">
      <c r="A9">
        <v>30.757027216265602</v>
      </c>
      <c r="B9">
        <v>20.518388761429399</v>
      </c>
      <c r="C9">
        <v>33.538790559907099</v>
      </c>
      <c r="D9">
        <v>22.4325000358502</v>
      </c>
      <c r="E9">
        <v>18.289527536732901</v>
      </c>
      <c r="F9">
        <v>31.741843200845999</v>
      </c>
      <c r="G9">
        <v>20.8141287435257</v>
      </c>
      <c r="H9">
        <v>28.088763399744298</v>
      </c>
      <c r="I9">
        <v>22</v>
      </c>
      <c r="J9">
        <v>22</v>
      </c>
      <c r="K9">
        <v>22</v>
      </c>
      <c r="L9">
        <v>22</v>
      </c>
      <c r="M9">
        <v>22</v>
      </c>
      <c r="N9">
        <v>22</v>
      </c>
      <c r="O9">
        <v>22</v>
      </c>
      <c r="P9">
        <v>22</v>
      </c>
      <c r="R9">
        <f t="shared" si="2"/>
        <v>464.83168223522523</v>
      </c>
      <c r="S9">
        <f t="shared" si="2"/>
        <v>274.00951604412501</v>
      </c>
      <c r="T9">
        <f t="shared" si="1"/>
        <v>627.90092517469532</v>
      </c>
      <c r="U9">
        <f t="shared" si="1"/>
        <v>433.1569504123101</v>
      </c>
      <c r="V9">
        <f t="shared" si="1"/>
        <v>402.78578512687261</v>
      </c>
      <c r="W9">
        <f t="shared" si="1"/>
        <v>435.15061865478924</v>
      </c>
      <c r="X9">
        <f t="shared" si="1"/>
        <v>404.21555382547939</v>
      </c>
      <c r="Y9">
        <f t="shared" si="1"/>
        <v>371.45406648011499</v>
      </c>
    </row>
    <row r="10" spans="1:25" x14ac:dyDescent="0.25">
      <c r="A10">
        <v>28.466078457600599</v>
      </c>
      <c r="B10">
        <v>22.0294038059778</v>
      </c>
      <c r="C10">
        <v>28.8490972473728</v>
      </c>
      <c r="D10">
        <v>19.2589102250721</v>
      </c>
      <c r="E10">
        <v>16.2321001032401</v>
      </c>
      <c r="F10">
        <v>30.720218648277498</v>
      </c>
      <c r="G10">
        <v>19.744121753374898</v>
      </c>
      <c r="H10">
        <v>30.910108148526099</v>
      </c>
      <c r="I10">
        <v>26</v>
      </c>
      <c r="J10">
        <v>26</v>
      </c>
      <c r="K10">
        <v>26</v>
      </c>
      <c r="L10">
        <v>26</v>
      </c>
      <c r="M10">
        <v>26</v>
      </c>
      <c r="N10">
        <v>26</v>
      </c>
      <c r="O10">
        <v>26</v>
      </c>
      <c r="P10">
        <v>26</v>
      </c>
      <c r="R10">
        <f t="shared" si="2"/>
        <v>583.27789358295763</v>
      </c>
      <c r="S10">
        <f t="shared" si="2"/>
        <v>359.10510117893944</v>
      </c>
      <c r="T10">
        <f t="shared" si="1"/>
        <v>752.67670078925516</v>
      </c>
      <c r="U10">
        <f t="shared" si="1"/>
        <v>516.53977093415472</v>
      </c>
      <c r="V10">
        <f t="shared" si="1"/>
        <v>471.82904040681865</v>
      </c>
      <c r="W10">
        <f t="shared" si="1"/>
        <v>560.0747423530363</v>
      </c>
      <c r="X10">
        <f t="shared" si="1"/>
        <v>485.33205481928059</v>
      </c>
      <c r="Y10">
        <f t="shared" si="1"/>
        <v>489.45180957665582</v>
      </c>
    </row>
    <row r="11" spans="1:25" x14ac:dyDescent="0.25">
      <c r="A11">
        <v>25.606249117932499</v>
      </c>
      <c r="B11">
        <v>22.5874813589271</v>
      </c>
      <c r="C11">
        <v>25.630252091848298</v>
      </c>
      <c r="D11">
        <v>17.001213361443799</v>
      </c>
      <c r="E11">
        <v>14.9328745667543</v>
      </c>
      <c r="F11">
        <v>29.003303236452801</v>
      </c>
      <c r="G11">
        <v>18.888685618499501</v>
      </c>
      <c r="H11">
        <v>32.287451195481303</v>
      </c>
      <c r="I11">
        <v>29</v>
      </c>
      <c r="J11">
        <v>29</v>
      </c>
      <c r="K11">
        <v>29</v>
      </c>
      <c r="L11">
        <v>29</v>
      </c>
      <c r="M11">
        <v>29</v>
      </c>
      <c r="N11">
        <v>29</v>
      </c>
      <c r="O11">
        <v>29</v>
      </c>
      <c r="P11">
        <v>29</v>
      </c>
      <c r="R11">
        <f t="shared" si="2"/>
        <v>664.38638494625729</v>
      </c>
      <c r="S11">
        <f t="shared" si="2"/>
        <v>426.03042892629679</v>
      </c>
      <c r="T11">
        <f t="shared" si="1"/>
        <v>834.3957247980868</v>
      </c>
      <c r="U11">
        <f t="shared" si="1"/>
        <v>570.92995631392853</v>
      </c>
      <c r="V11">
        <f t="shared" si="1"/>
        <v>518.57650241181022</v>
      </c>
      <c r="W11">
        <f t="shared" si="1"/>
        <v>649.6600251801317</v>
      </c>
      <c r="X11">
        <f t="shared" si="1"/>
        <v>543.28126587709221</v>
      </c>
      <c r="Y11">
        <f t="shared" si="1"/>
        <v>584.24814859266689</v>
      </c>
    </row>
    <row r="12" spans="1:25" x14ac:dyDescent="0.25">
      <c r="A12">
        <v>21.215365243983001</v>
      </c>
      <c r="B12">
        <v>22.638236981612899</v>
      </c>
      <c r="C12">
        <v>21.863338566467299</v>
      </c>
      <c r="D12">
        <v>14.3016832356828</v>
      </c>
      <c r="E12">
        <v>13.4778129669688</v>
      </c>
      <c r="F12">
        <v>26.035308226544</v>
      </c>
      <c r="G12">
        <v>17.6940718656281</v>
      </c>
      <c r="H12">
        <v>32.763428394401501</v>
      </c>
      <c r="I12">
        <v>33</v>
      </c>
      <c r="J12">
        <v>33</v>
      </c>
      <c r="K12">
        <v>33</v>
      </c>
      <c r="L12">
        <v>33</v>
      </c>
      <c r="M12">
        <v>33</v>
      </c>
      <c r="N12">
        <v>33</v>
      </c>
      <c r="O12">
        <v>33</v>
      </c>
      <c r="P12">
        <v>33</v>
      </c>
      <c r="R12">
        <f t="shared" si="2"/>
        <v>758.02961367008834</v>
      </c>
      <c r="S12">
        <f t="shared" si="2"/>
        <v>516.48186560737679</v>
      </c>
      <c r="T12">
        <f t="shared" si="1"/>
        <v>929.38290611471803</v>
      </c>
      <c r="U12">
        <f t="shared" si="1"/>
        <v>633.53574950818177</v>
      </c>
      <c r="V12">
        <f t="shared" si="1"/>
        <v>575.39787747925641</v>
      </c>
      <c r="W12">
        <f t="shared" si="1"/>
        <v>759.73724810612532</v>
      </c>
      <c r="X12">
        <f t="shared" si="1"/>
        <v>616.44678084534735</v>
      </c>
      <c r="Y12">
        <f t="shared" si="1"/>
        <v>714.34990777243252</v>
      </c>
    </row>
    <row r="13" spans="1:25" x14ac:dyDescent="0.25">
      <c r="A13">
        <v>18.0234384020285</v>
      </c>
      <c r="B13">
        <v>22.2323029653692</v>
      </c>
      <c r="C13">
        <v>19.4720841601128</v>
      </c>
      <c r="D13">
        <v>12.5728971653872</v>
      </c>
      <c r="E13">
        <v>12.5652289395226</v>
      </c>
      <c r="F13">
        <v>23.5708843662173</v>
      </c>
      <c r="G13">
        <v>16.768253268146601</v>
      </c>
      <c r="H13">
        <v>31.809995403553799</v>
      </c>
      <c r="I13">
        <v>36</v>
      </c>
      <c r="J13">
        <v>36</v>
      </c>
      <c r="K13">
        <v>36</v>
      </c>
      <c r="L13">
        <v>36</v>
      </c>
      <c r="M13">
        <v>36</v>
      </c>
      <c r="N13">
        <v>36</v>
      </c>
      <c r="O13">
        <v>36</v>
      </c>
      <c r="P13">
        <v>36</v>
      </c>
      <c r="R13">
        <f t="shared" si="2"/>
        <v>816.88781913910555</v>
      </c>
      <c r="S13">
        <f t="shared" si="2"/>
        <v>583.78767552784996</v>
      </c>
      <c r="T13">
        <f t="shared" si="1"/>
        <v>991.3860402045882</v>
      </c>
      <c r="U13">
        <f t="shared" si="1"/>
        <v>673.8476201097867</v>
      </c>
      <c r="V13">
        <f t="shared" si="1"/>
        <v>614.46244033899347</v>
      </c>
      <c r="W13">
        <f t="shared" si="1"/>
        <v>834.1465369952673</v>
      </c>
      <c r="X13">
        <f t="shared" si="1"/>
        <v>668.14026854600934</v>
      </c>
      <c r="Y13">
        <f t="shared" si="1"/>
        <v>811.21004346936547</v>
      </c>
    </row>
    <row r="14" spans="1:25" x14ac:dyDescent="0.25">
      <c r="A14">
        <v>14.422494793740199</v>
      </c>
      <c r="B14">
        <v>21.225097311875501</v>
      </c>
      <c r="C14">
        <v>16.8649420455273</v>
      </c>
      <c r="D14">
        <v>10.698723282156999</v>
      </c>
      <c r="E14">
        <v>11.5490236268222</v>
      </c>
      <c r="F14">
        <v>20.241671608416699</v>
      </c>
      <c r="G14">
        <v>15.508688220346199</v>
      </c>
      <c r="H14">
        <v>28.499576450453699</v>
      </c>
      <c r="I14">
        <v>40</v>
      </c>
      <c r="J14">
        <v>40</v>
      </c>
      <c r="K14">
        <v>40</v>
      </c>
      <c r="L14">
        <v>40</v>
      </c>
      <c r="M14">
        <v>40</v>
      </c>
      <c r="N14">
        <v>40</v>
      </c>
      <c r="O14">
        <v>40</v>
      </c>
      <c r="P14">
        <v>40</v>
      </c>
      <c r="R14">
        <f t="shared" si="2"/>
        <v>881.77968553064295</v>
      </c>
      <c r="S14">
        <f t="shared" si="2"/>
        <v>670.70247608233933</v>
      </c>
      <c r="T14">
        <f t="shared" si="1"/>
        <v>1064.0600926158684</v>
      </c>
      <c r="U14">
        <f t="shared" si="1"/>
        <v>720.39086100487509</v>
      </c>
      <c r="V14">
        <f t="shared" si="1"/>
        <v>662.69094547168311</v>
      </c>
      <c r="W14">
        <f t="shared" si="1"/>
        <v>921.77164894453529</v>
      </c>
      <c r="X14">
        <f t="shared" si="1"/>
        <v>732.69415152299496</v>
      </c>
      <c r="Y14">
        <f t="shared" si="1"/>
        <v>931.8291871773805</v>
      </c>
    </row>
    <row r="15" spans="1:25" x14ac:dyDescent="0.25">
      <c r="A15">
        <v>12.376688052225701</v>
      </c>
      <c r="B15">
        <v>20.206184559241098</v>
      </c>
      <c r="C15">
        <v>15.3184352127782</v>
      </c>
      <c r="D15">
        <v>9.6084493439214302</v>
      </c>
      <c r="E15">
        <v>10.9149444959452</v>
      </c>
      <c r="F15">
        <v>17.852785318569701</v>
      </c>
      <c r="G15">
        <v>14.5544479657335</v>
      </c>
      <c r="H15">
        <v>24.591004642150502</v>
      </c>
      <c r="I15">
        <v>43</v>
      </c>
      <c r="J15">
        <v>43</v>
      </c>
      <c r="K15">
        <v>43</v>
      </c>
      <c r="L15">
        <v>43</v>
      </c>
      <c r="M15">
        <v>43</v>
      </c>
      <c r="N15">
        <v>43</v>
      </c>
      <c r="O15">
        <v>43</v>
      </c>
      <c r="P15">
        <v>43</v>
      </c>
      <c r="R15">
        <f t="shared" si="2"/>
        <v>921.97845979959175</v>
      </c>
      <c r="S15">
        <f t="shared" si="2"/>
        <v>732.8493988890142</v>
      </c>
      <c r="T15">
        <f t="shared" si="1"/>
        <v>1112.3351585033265</v>
      </c>
      <c r="U15">
        <f t="shared" si="1"/>
        <v>750.85161994399277</v>
      </c>
      <c r="V15">
        <f t="shared" si="1"/>
        <v>696.38689765583422</v>
      </c>
      <c r="W15">
        <f t="shared" si="1"/>
        <v>978.91333433501484</v>
      </c>
      <c r="X15">
        <f t="shared" si="1"/>
        <v>777.78885580211454</v>
      </c>
      <c r="Y15">
        <f t="shared" si="1"/>
        <v>1011.4650588162868</v>
      </c>
    </row>
    <row r="16" spans="1:25" x14ac:dyDescent="0.25">
      <c r="A16">
        <v>10.1991430570394</v>
      </c>
      <c r="B16">
        <v>18.187951360343799</v>
      </c>
      <c r="C16">
        <v>13.414608846495</v>
      </c>
      <c r="D16">
        <v>8.3186240409230692</v>
      </c>
      <c r="E16">
        <v>10.0585102025154</v>
      </c>
      <c r="F16">
        <v>14.318232558782899</v>
      </c>
      <c r="G16">
        <v>12.965183597976299</v>
      </c>
      <c r="H16">
        <v>16.848681813131201</v>
      </c>
      <c r="I16">
        <v>48</v>
      </c>
      <c r="J16">
        <v>48</v>
      </c>
      <c r="K16">
        <v>48</v>
      </c>
      <c r="L16">
        <v>48</v>
      </c>
      <c r="M16">
        <v>48</v>
      </c>
      <c r="N16">
        <v>48</v>
      </c>
      <c r="O16">
        <v>48</v>
      </c>
      <c r="P16">
        <v>48</v>
      </c>
      <c r="R16">
        <f t="shared" si="2"/>
        <v>978.41803757275454</v>
      </c>
      <c r="S16">
        <f t="shared" si="2"/>
        <v>828.83473868797648</v>
      </c>
      <c r="T16">
        <f t="shared" si="1"/>
        <v>1184.1677686515095</v>
      </c>
      <c r="U16">
        <f t="shared" si="1"/>
        <v>795.66930340610406</v>
      </c>
      <c r="V16">
        <f t="shared" si="1"/>
        <v>748.8205344019857</v>
      </c>
      <c r="W16">
        <f t="shared" si="1"/>
        <v>1059.3408790283963</v>
      </c>
      <c r="X16">
        <f t="shared" si="1"/>
        <v>846.58793471138904</v>
      </c>
      <c r="Y16">
        <f t="shared" si="1"/>
        <v>1115.0642749544911</v>
      </c>
    </row>
    <row r="17" spans="1:25" x14ac:dyDescent="0.25">
      <c r="A17">
        <v>9.6847628082492001</v>
      </c>
      <c r="B17">
        <v>17.316132255004302</v>
      </c>
      <c r="C17">
        <v>12.852438497409199</v>
      </c>
      <c r="D17">
        <v>7.9572872721175596</v>
      </c>
      <c r="E17">
        <v>9.7751933221316705</v>
      </c>
      <c r="F17">
        <v>13.108759852739301</v>
      </c>
      <c r="G17">
        <v>12.334987600835699</v>
      </c>
      <c r="H17">
        <v>14.035405821686901</v>
      </c>
      <c r="I17">
        <v>50</v>
      </c>
      <c r="J17">
        <v>50</v>
      </c>
      <c r="K17">
        <v>50</v>
      </c>
      <c r="L17">
        <v>50</v>
      </c>
      <c r="M17">
        <v>50</v>
      </c>
      <c r="N17">
        <v>50</v>
      </c>
      <c r="O17">
        <v>50</v>
      </c>
      <c r="P17">
        <v>50</v>
      </c>
      <c r="R17">
        <f t="shared" si="2"/>
        <v>998.30194343804317</v>
      </c>
      <c r="S17">
        <f t="shared" si="2"/>
        <v>864.3388223033246</v>
      </c>
      <c r="T17">
        <f t="shared" si="1"/>
        <v>1210.4348159954136</v>
      </c>
      <c r="U17">
        <f t="shared" si="1"/>
        <v>811.9452147191447</v>
      </c>
      <c r="V17">
        <f t="shared" si="1"/>
        <v>768.65423792663273</v>
      </c>
      <c r="W17">
        <f t="shared" si="1"/>
        <v>1086.7678714399185</v>
      </c>
      <c r="X17">
        <f t="shared" si="1"/>
        <v>871.88810591020103</v>
      </c>
      <c r="Y17">
        <f t="shared" si="1"/>
        <v>1145.9483625893092</v>
      </c>
    </row>
    <row r="18" spans="1:25" x14ac:dyDescent="0.25">
      <c r="A18">
        <v>9.0765004133059506</v>
      </c>
      <c r="B18">
        <v>15.539892241904299</v>
      </c>
      <c r="C18">
        <v>11.9997505611677</v>
      </c>
      <c r="D18">
        <v>7.43867412798821</v>
      </c>
      <c r="E18">
        <v>9.2927040569133794</v>
      </c>
      <c r="F18">
        <v>11.084336458118299</v>
      </c>
      <c r="G18">
        <v>11.0926422820759</v>
      </c>
      <c r="H18">
        <v>10.0517144169988</v>
      </c>
      <c r="I18">
        <v>54</v>
      </c>
      <c r="J18">
        <v>54</v>
      </c>
      <c r="K18">
        <v>54</v>
      </c>
      <c r="L18">
        <v>54</v>
      </c>
      <c r="M18">
        <v>54</v>
      </c>
      <c r="N18">
        <v>54</v>
      </c>
      <c r="O18">
        <v>54</v>
      </c>
      <c r="P18">
        <v>54</v>
      </c>
      <c r="R18">
        <f t="shared" si="2"/>
        <v>1035.8244698811534</v>
      </c>
      <c r="S18">
        <f t="shared" si="2"/>
        <v>930.05087129714184</v>
      </c>
      <c r="T18">
        <f t="shared" si="1"/>
        <v>1260.1391941125673</v>
      </c>
      <c r="U18">
        <f t="shared" si="1"/>
        <v>842.73713751935622</v>
      </c>
      <c r="V18">
        <f t="shared" si="1"/>
        <v>806.79003268472286</v>
      </c>
      <c r="W18">
        <f t="shared" si="1"/>
        <v>1135.1540640616338</v>
      </c>
      <c r="X18">
        <f t="shared" si="1"/>
        <v>918.74336567602427</v>
      </c>
      <c r="Y18">
        <f t="shared" si="1"/>
        <v>1194.1226030666805</v>
      </c>
    </row>
    <row r="19" spans="1:25" x14ac:dyDescent="0.25">
      <c r="A19">
        <v>8.8171870799830501</v>
      </c>
      <c r="B19">
        <v>13.799366720946001</v>
      </c>
      <c r="C19">
        <v>11.430876264544199</v>
      </c>
      <c r="D19">
        <v>7.1234926521605502</v>
      </c>
      <c r="E19">
        <v>8.9047266820288904</v>
      </c>
      <c r="F19">
        <v>9.5817660501763999</v>
      </c>
      <c r="G19">
        <v>9.8834182944240698</v>
      </c>
      <c r="H19">
        <v>8.3979057303402804</v>
      </c>
      <c r="I19">
        <v>58</v>
      </c>
      <c r="J19">
        <v>58</v>
      </c>
      <c r="K19">
        <v>58</v>
      </c>
      <c r="L19">
        <v>58</v>
      </c>
      <c r="M19">
        <v>58</v>
      </c>
      <c r="N19">
        <v>58</v>
      </c>
      <c r="O19">
        <v>58</v>
      </c>
      <c r="P19">
        <v>58</v>
      </c>
      <c r="R19">
        <f t="shared" si="2"/>
        <v>1071.6118448677314</v>
      </c>
      <c r="S19">
        <f t="shared" si="2"/>
        <v>988.72938922284243</v>
      </c>
      <c r="T19">
        <f t="shared" si="1"/>
        <v>1307.0004477639911</v>
      </c>
      <c r="U19">
        <f t="shared" si="1"/>
        <v>871.86147107965371</v>
      </c>
      <c r="V19">
        <f t="shared" si="1"/>
        <v>843.18489416260741</v>
      </c>
      <c r="W19">
        <f t="shared" si="1"/>
        <v>1176.4862690782231</v>
      </c>
      <c r="X19">
        <f t="shared" si="1"/>
        <v>960.69548682902416</v>
      </c>
      <c r="Y19">
        <f t="shared" si="1"/>
        <v>1231.0218433613586</v>
      </c>
    </row>
    <row r="20" spans="1:25" x14ac:dyDescent="0.25">
      <c r="A20">
        <v>8.7238593276451599</v>
      </c>
      <c r="B20">
        <v>12.1718944462755</v>
      </c>
      <c r="C20">
        <v>11.0647358632582</v>
      </c>
      <c r="D20">
        <v>6.9426271230627297</v>
      </c>
      <c r="E20">
        <v>8.5933511423920592</v>
      </c>
      <c r="F20">
        <v>8.5448326464076096</v>
      </c>
      <c r="G20">
        <v>8.7166618820341402</v>
      </c>
      <c r="H20">
        <v>8.0590539708027595</v>
      </c>
      <c r="I20">
        <v>62</v>
      </c>
      <c r="J20">
        <v>62</v>
      </c>
      <c r="K20">
        <v>62</v>
      </c>
      <c r="L20">
        <v>62</v>
      </c>
      <c r="M20">
        <v>62</v>
      </c>
      <c r="N20">
        <v>62</v>
      </c>
      <c r="O20">
        <v>62</v>
      </c>
      <c r="P20">
        <v>62</v>
      </c>
      <c r="R20">
        <f t="shared" si="2"/>
        <v>1106.6939376829878</v>
      </c>
      <c r="S20">
        <f t="shared" si="2"/>
        <v>1040.6719115572855</v>
      </c>
      <c r="T20">
        <f t="shared" ref="T20:T26" si="3">T19+(AVERAGE(C19:C20)*(K20-K19))</f>
        <v>1351.9916720195959</v>
      </c>
      <c r="U20">
        <f t="shared" ref="U20:U26" si="4">U19+(AVERAGE(D19:D20)*(L20-L19))</f>
        <v>899.99371063010028</v>
      </c>
      <c r="V20">
        <f t="shared" ref="V20:V26" si="5">V19+(AVERAGE(E19:E20)*(M20-M19))</f>
        <v>878.18104981144927</v>
      </c>
      <c r="W20">
        <f t="shared" ref="W20:W26" si="6">W19+(AVERAGE(F19:F20)*(N20-N19))</f>
        <v>1212.7394664713911</v>
      </c>
      <c r="X20">
        <f t="shared" ref="X20:X26" si="7">X19+(AVERAGE(G19:G20)*(O20-O19))</f>
        <v>997.8956471819406</v>
      </c>
      <c r="Y20">
        <f t="shared" ref="Y20:Y26" si="8">Y19+(AVERAGE(H19:H20)*(P20-P19))</f>
        <v>1263.9357627636448</v>
      </c>
    </row>
    <row r="21" spans="1:25" x14ac:dyDescent="0.25">
      <c r="A21">
        <v>8.7053898289969105</v>
      </c>
      <c r="B21">
        <v>11.419032040747799</v>
      </c>
      <c r="C21">
        <v>10.936989140439101</v>
      </c>
      <c r="D21">
        <v>6.8858026882661001</v>
      </c>
      <c r="E21">
        <v>8.4616910525789599</v>
      </c>
      <c r="F21">
        <v>8.1728281385847499</v>
      </c>
      <c r="G21">
        <v>8.1516614050225602</v>
      </c>
      <c r="H21">
        <v>8.0514195707042795</v>
      </c>
      <c r="I21">
        <v>64</v>
      </c>
      <c r="J21">
        <v>64</v>
      </c>
      <c r="K21">
        <v>64</v>
      </c>
      <c r="L21">
        <v>64</v>
      </c>
      <c r="M21">
        <v>64</v>
      </c>
      <c r="N21">
        <v>64</v>
      </c>
      <c r="O21">
        <v>64</v>
      </c>
      <c r="P21">
        <v>64</v>
      </c>
      <c r="R21">
        <f t="shared" si="2"/>
        <v>1124.1231868396299</v>
      </c>
      <c r="S21">
        <f t="shared" si="2"/>
        <v>1064.2628380443089</v>
      </c>
      <c r="T21">
        <f t="shared" si="3"/>
        <v>1373.9933970232933</v>
      </c>
      <c r="U21">
        <f t="shared" si="4"/>
        <v>913.82214044142916</v>
      </c>
      <c r="V21">
        <f t="shared" si="5"/>
        <v>895.23609200642034</v>
      </c>
      <c r="W21">
        <f t="shared" si="6"/>
        <v>1229.4571272563835</v>
      </c>
      <c r="X21">
        <f t="shared" si="7"/>
        <v>1014.7639704689973</v>
      </c>
      <c r="Y21">
        <f t="shared" si="8"/>
        <v>1280.0462363051518</v>
      </c>
    </row>
    <row r="22" spans="1:25" x14ac:dyDescent="0.25">
      <c r="A22">
        <v>8.6910533131183101</v>
      </c>
      <c r="B22">
        <v>10.060370849954399</v>
      </c>
      <c r="C22">
        <v>10.759933577357801</v>
      </c>
      <c r="D22">
        <v>6.8151800927554698</v>
      </c>
      <c r="E22">
        <v>8.2385572937779603</v>
      </c>
      <c r="F22">
        <v>7.6573231866256402</v>
      </c>
      <c r="G22">
        <v>7.06241506317303</v>
      </c>
      <c r="H22">
        <v>8.0858520660587505</v>
      </c>
      <c r="I22">
        <v>68</v>
      </c>
      <c r="J22">
        <v>68</v>
      </c>
      <c r="K22">
        <v>68</v>
      </c>
      <c r="L22">
        <v>68</v>
      </c>
      <c r="M22">
        <v>68</v>
      </c>
      <c r="N22">
        <v>68</v>
      </c>
      <c r="O22">
        <v>68</v>
      </c>
      <c r="P22">
        <v>68</v>
      </c>
      <c r="R22">
        <f t="shared" si="2"/>
        <v>1158.9160731238603</v>
      </c>
      <c r="S22">
        <f t="shared" si="2"/>
        <v>1107.2216438257133</v>
      </c>
      <c r="T22">
        <f t="shared" si="3"/>
        <v>1417.3872424588872</v>
      </c>
      <c r="U22">
        <f t="shared" si="4"/>
        <v>941.22410600347234</v>
      </c>
      <c r="V22">
        <f t="shared" si="5"/>
        <v>928.63658869913422</v>
      </c>
      <c r="W22">
        <f t="shared" si="6"/>
        <v>1261.1174299068043</v>
      </c>
      <c r="X22">
        <f t="shared" si="7"/>
        <v>1045.1921234053884</v>
      </c>
      <c r="Y22">
        <f t="shared" si="8"/>
        <v>1312.3207795786777</v>
      </c>
    </row>
    <row r="23" spans="1:25" x14ac:dyDescent="0.25">
      <c r="A23">
        <v>8.6882227906373295</v>
      </c>
      <c r="B23">
        <v>9.1815748878583001</v>
      </c>
      <c r="C23">
        <v>10.676446615070599</v>
      </c>
      <c r="D23">
        <v>6.7865844594388296</v>
      </c>
      <c r="E23">
        <v>8.1011257836612494</v>
      </c>
      <c r="F23">
        <v>7.4216672688283403</v>
      </c>
      <c r="G23">
        <v>6.2836572038189704</v>
      </c>
      <c r="H23">
        <v>8.1109886761190708</v>
      </c>
      <c r="I23">
        <v>71</v>
      </c>
      <c r="J23">
        <v>71</v>
      </c>
      <c r="K23">
        <v>71</v>
      </c>
      <c r="L23">
        <v>71</v>
      </c>
      <c r="M23">
        <v>71</v>
      </c>
      <c r="N23">
        <v>71</v>
      </c>
      <c r="O23">
        <v>71</v>
      </c>
      <c r="P23">
        <v>71</v>
      </c>
      <c r="R23">
        <f t="shared" si="2"/>
        <v>1184.9849872794937</v>
      </c>
      <c r="S23">
        <f t="shared" si="2"/>
        <v>1136.0845624324322</v>
      </c>
      <c r="T23">
        <f t="shared" si="3"/>
        <v>1449.5418127475298</v>
      </c>
      <c r="U23">
        <f t="shared" si="4"/>
        <v>961.62675283176384</v>
      </c>
      <c r="V23">
        <f t="shared" si="5"/>
        <v>953.14611331529306</v>
      </c>
      <c r="W23">
        <f t="shared" si="6"/>
        <v>1283.7359155899853</v>
      </c>
      <c r="X23">
        <f t="shared" si="7"/>
        <v>1065.2112318058764</v>
      </c>
      <c r="Y23">
        <f t="shared" si="8"/>
        <v>1336.6160406919444</v>
      </c>
    </row>
    <row r="24" spans="1:25" x14ac:dyDescent="0.25">
      <c r="A24">
        <v>8.6873023716109596</v>
      </c>
      <c r="B24">
        <v>8.2027146787935692</v>
      </c>
      <c r="C24">
        <v>10.6075959918526</v>
      </c>
      <c r="D24">
        <v>6.76654976451902</v>
      </c>
      <c r="E24">
        <v>7.9505487262378702</v>
      </c>
      <c r="F24">
        <v>7.2400991562426498</v>
      </c>
      <c r="G24">
        <v>5.2993451265402802</v>
      </c>
      <c r="H24">
        <v>8.1364817778273402</v>
      </c>
      <c r="I24">
        <v>75</v>
      </c>
      <c r="J24">
        <v>75</v>
      </c>
      <c r="K24">
        <v>75</v>
      </c>
      <c r="L24">
        <v>75</v>
      </c>
      <c r="M24">
        <v>75</v>
      </c>
      <c r="N24">
        <v>75</v>
      </c>
      <c r="O24">
        <v>75</v>
      </c>
      <c r="P24">
        <v>75</v>
      </c>
      <c r="R24">
        <f t="shared" si="2"/>
        <v>1219.7360376039903</v>
      </c>
      <c r="S24">
        <f t="shared" si="2"/>
        <v>1170.853141565736</v>
      </c>
      <c r="T24">
        <f t="shared" si="3"/>
        <v>1492.1098979613762</v>
      </c>
      <c r="U24">
        <f t="shared" si="4"/>
        <v>988.73302127967952</v>
      </c>
      <c r="V24">
        <f t="shared" si="5"/>
        <v>985.24946233509127</v>
      </c>
      <c r="W24">
        <f t="shared" si="6"/>
        <v>1313.0594484401272</v>
      </c>
      <c r="X24">
        <f t="shared" si="7"/>
        <v>1088.3772364665949</v>
      </c>
      <c r="Y24">
        <f t="shared" si="8"/>
        <v>1369.1109815998373</v>
      </c>
    </row>
    <row r="25" spans="1:25" x14ac:dyDescent="0.25">
      <c r="A25">
        <v>8.6871737061942493</v>
      </c>
      <c r="B25">
        <v>7.6089792672949299</v>
      </c>
      <c r="C25">
        <v>10.5767870673779</v>
      </c>
      <c r="D25">
        <v>6.7591400275098898</v>
      </c>
      <c r="E25">
        <v>7.8580164037737301</v>
      </c>
      <c r="F25">
        <v>7.1673841384401502</v>
      </c>
      <c r="G25">
        <v>4.6031015070868104</v>
      </c>
      <c r="H25">
        <v>8.1507536633797297</v>
      </c>
      <c r="I25">
        <v>78</v>
      </c>
      <c r="J25">
        <v>78</v>
      </c>
      <c r="K25">
        <v>78</v>
      </c>
      <c r="L25">
        <v>78</v>
      </c>
      <c r="M25">
        <v>78</v>
      </c>
      <c r="N25">
        <v>78</v>
      </c>
      <c r="O25">
        <v>78</v>
      </c>
      <c r="P25">
        <v>78</v>
      </c>
      <c r="R25">
        <f t="shared" si="2"/>
        <v>1245.7977517206982</v>
      </c>
      <c r="S25">
        <f t="shared" si="2"/>
        <v>1194.5706824848687</v>
      </c>
      <c r="T25">
        <f t="shared" si="3"/>
        <v>1523.8864725502219</v>
      </c>
      <c r="U25">
        <f t="shared" si="4"/>
        <v>1009.0215559677229</v>
      </c>
      <c r="V25">
        <f t="shared" si="5"/>
        <v>1008.9623100301087</v>
      </c>
      <c r="W25">
        <f t="shared" si="6"/>
        <v>1334.6706733821513</v>
      </c>
      <c r="X25">
        <f t="shared" si="7"/>
        <v>1103.2309064170356</v>
      </c>
      <c r="Y25">
        <f t="shared" si="8"/>
        <v>1393.5418347616478</v>
      </c>
    </row>
    <row r="26" spans="1:25" x14ac:dyDescent="0.25">
      <c r="A26">
        <v>8.6871431842945892</v>
      </c>
      <c r="B26">
        <v>6.9887984201800997</v>
      </c>
      <c r="C26">
        <v>10.552601833544401</v>
      </c>
      <c r="D26">
        <v>6.7543724803778602</v>
      </c>
      <c r="E26">
        <v>7.7568465728542701</v>
      </c>
      <c r="F26">
        <v>7.1181660768076203</v>
      </c>
      <c r="G26">
        <v>3.73202131363088</v>
      </c>
      <c r="H26">
        <v>8.1649165747761998</v>
      </c>
      <c r="I26">
        <v>82</v>
      </c>
      <c r="J26">
        <v>82</v>
      </c>
      <c r="K26">
        <v>82</v>
      </c>
      <c r="L26">
        <v>82</v>
      </c>
      <c r="M26">
        <v>82</v>
      </c>
      <c r="N26">
        <v>82</v>
      </c>
      <c r="O26">
        <v>82</v>
      </c>
      <c r="P26">
        <v>82</v>
      </c>
      <c r="R26">
        <f t="shared" si="2"/>
        <v>1280.5463855016758</v>
      </c>
      <c r="S26">
        <f t="shared" si="2"/>
        <v>1223.7662378598188</v>
      </c>
      <c r="T26">
        <f t="shared" si="3"/>
        <v>1566.1452503520666</v>
      </c>
      <c r="U26">
        <f t="shared" si="4"/>
        <v>1036.0485809834984</v>
      </c>
      <c r="V26">
        <f t="shared" si="5"/>
        <v>1040.1920359833648</v>
      </c>
      <c r="W26">
        <f t="shared" si="6"/>
        <v>1363.2417738126469</v>
      </c>
      <c r="X26">
        <f t="shared" si="7"/>
        <v>1119.9011520584711</v>
      </c>
      <c r="Y26">
        <f t="shared" si="8"/>
        <v>1426.1731752379596</v>
      </c>
    </row>
    <row r="27" spans="1:25" x14ac:dyDescent="0.25">
      <c r="A27">
        <v>8.6871402743238395</v>
      </c>
      <c r="B27">
        <v>6.6370402105686903</v>
      </c>
      <c r="C27">
        <v>10.542320361132001</v>
      </c>
      <c r="D27">
        <v>6.7527631500044398</v>
      </c>
      <c r="E27">
        <v>7.6948029059886496</v>
      </c>
      <c r="F27">
        <v>7.1010675258021703</v>
      </c>
      <c r="G27">
        <v>3.12195045999212</v>
      </c>
      <c r="H27">
        <v>8.1727414857121996</v>
      </c>
      <c r="I27">
        <v>85</v>
      </c>
      <c r="J27">
        <v>85</v>
      </c>
      <c r="K27">
        <v>85</v>
      </c>
      <c r="L27">
        <v>85</v>
      </c>
      <c r="M27">
        <v>85</v>
      </c>
      <c r="N27">
        <v>85</v>
      </c>
      <c r="O27">
        <v>85</v>
      </c>
      <c r="P27">
        <v>85</v>
      </c>
      <c r="R27">
        <f t="shared" ref="R27" si="9">R26+(AVERAGE(A26:A27)*(I27-I26))</f>
        <v>1306.6078106896034</v>
      </c>
      <c r="S27">
        <f t="shared" ref="S27" si="10">S26+(AVERAGE(B26:B27)*(J27-J26))</f>
        <v>1244.204995805942</v>
      </c>
      <c r="T27">
        <f t="shared" ref="T27" si="11">T26+(AVERAGE(C26:C27)*(K27-K26))</f>
        <v>1597.7876336440811</v>
      </c>
      <c r="U27">
        <f t="shared" ref="U27" si="12">U26+(AVERAGE(D26:D27)*(L27-L26))</f>
        <v>1056.3092844290718</v>
      </c>
      <c r="V27">
        <f t="shared" ref="V27" si="13">V26+(AVERAGE(E26:E27)*(M27-M26))</f>
        <v>1063.3695102016293</v>
      </c>
      <c r="W27">
        <f t="shared" ref="W27" si="14">W26+(AVERAGE(F26:F27)*(N27-N26))</f>
        <v>1384.5706242165616</v>
      </c>
      <c r="X27">
        <f t="shared" ref="X27" si="15">X26+(AVERAGE(G26:G27)*(O27-O26))</f>
        <v>1130.1821097189056</v>
      </c>
      <c r="Y27">
        <f t="shared" ref="Y27" si="16">Y26+(AVERAGE(H26:H27)*(P27-P26))</f>
        <v>1450.6796623286923</v>
      </c>
    </row>
    <row r="29" spans="1:25" x14ac:dyDescent="0.25">
      <c r="Q29" t="s">
        <v>19</v>
      </c>
      <c r="R29" t="s">
        <v>22</v>
      </c>
    </row>
    <row r="30" spans="1:25" x14ac:dyDescent="0.25">
      <c r="Q30" t="s">
        <v>20</v>
      </c>
      <c r="R30">
        <v>1</v>
      </c>
      <c r="S30">
        <f>R27</f>
        <v>1306.6078106896034</v>
      </c>
    </row>
    <row r="31" spans="1:25" x14ac:dyDescent="0.25">
      <c r="Q31" t="s">
        <v>20</v>
      </c>
      <c r="R31">
        <v>5</v>
      </c>
      <c r="S31">
        <f>U27</f>
        <v>1056.3092844290718</v>
      </c>
    </row>
    <row r="32" spans="1:25" x14ac:dyDescent="0.25">
      <c r="Q32" t="s">
        <v>20</v>
      </c>
      <c r="R32">
        <v>6</v>
      </c>
      <c r="S32">
        <f>V27</f>
        <v>1063.3695102016293</v>
      </c>
    </row>
    <row r="33" spans="17:19" x14ac:dyDescent="0.25">
      <c r="Q33" t="s">
        <v>20</v>
      </c>
      <c r="R33">
        <v>8</v>
      </c>
      <c r="S33">
        <f>X27</f>
        <v>1130.1821097189056</v>
      </c>
    </row>
    <row r="35" spans="17:19" x14ac:dyDescent="0.25">
      <c r="Q35" t="s">
        <v>21</v>
      </c>
      <c r="R35">
        <v>2</v>
      </c>
      <c r="S35">
        <f>S27</f>
        <v>1244.204995805942</v>
      </c>
    </row>
    <row r="36" spans="17:19" x14ac:dyDescent="0.25">
      <c r="Q36" t="s">
        <v>21</v>
      </c>
      <c r="R36">
        <v>3</v>
      </c>
      <c r="S36">
        <f>T27</f>
        <v>1597.7876336440811</v>
      </c>
    </row>
    <row r="37" spans="17:19" x14ac:dyDescent="0.25">
      <c r="Q37" t="s">
        <v>21</v>
      </c>
      <c r="R37">
        <v>7</v>
      </c>
      <c r="S37">
        <f>W27</f>
        <v>1384.5706242165616</v>
      </c>
    </row>
    <row r="38" spans="17:19" x14ac:dyDescent="0.25">
      <c r="Q38" t="s">
        <v>21</v>
      </c>
      <c r="R38">
        <v>9</v>
      </c>
      <c r="S38">
        <f>Y27</f>
        <v>1450.6796623286923</v>
      </c>
    </row>
    <row r="39" spans="17:19" x14ac:dyDescent="0.25">
      <c r="R39" t="s">
        <v>16</v>
      </c>
      <c r="S39">
        <f>FTEST(S30:S33,S35:S38)</f>
        <v>0.71294216512931763</v>
      </c>
    </row>
    <row r="40" spans="17:19" x14ac:dyDescent="0.25">
      <c r="R40" t="s">
        <v>17</v>
      </c>
      <c r="S40">
        <f>TTEST(S30:S33,S35:S38,2,2)</f>
        <v>2.4344938016786277E-2</v>
      </c>
    </row>
    <row r="41" spans="17:19" x14ac:dyDescent="0.25">
      <c r="R41" t="s">
        <v>18</v>
      </c>
      <c r="S41">
        <f>(AVERAGE(S30:S33)-AVERAGE(S35:S38))/AVERAGE(S35:S38)*100</f>
        <v>-19.741522734536439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analyse 15-11-2016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Velthuis, Mandy</dc:creator>
  <cp:lastModifiedBy>Velthuis, Mandy</cp:lastModifiedBy>
  <dcterms:created xsi:type="dcterms:W3CDTF">2015-08-13T14:21:35Z</dcterms:created>
  <dcterms:modified xsi:type="dcterms:W3CDTF">2017-04-21T14:05:20Z</dcterms:modified>
</cp:coreProperties>
</file>