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1. Projecten\2014-2017 Limnotron warming experiments\Limnotron plankton year\Manuscripten\Velthuis et al., 2017 Ecosphere\Accepted in Ecosphere 24112016\Dryad repository\Weibull area under the curve calculations\"/>
    </mc:Choice>
  </mc:AlternateContent>
  <bookViews>
    <workbookView xWindow="0" yWindow="0" windowWidth="28800" windowHeight="12435"/>
  </bookViews>
  <sheets>
    <sheet name="chtyrids-modelfits" sheetId="1" r:id="rId1"/>
  </sheets>
  <calcPr calcId="152511"/>
</workbook>
</file>

<file path=xl/calcChain.xml><?xml version="1.0" encoding="utf-8"?>
<calcChain xmlns="http://schemas.openxmlformats.org/spreadsheetml/2006/main">
  <c r="X26" i="1" l="1"/>
  <c r="U26" i="1"/>
  <c r="X3" i="1"/>
  <c r="X4" i="1" s="1"/>
  <c r="X5" i="1" s="1"/>
  <c r="X6" i="1" s="1"/>
  <c r="X7" i="1" s="1"/>
  <c r="X8" i="1" s="1"/>
  <c r="X9" i="1" s="1"/>
  <c r="X10" i="1" s="1"/>
  <c r="X11" i="1" s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25" i="1" s="1"/>
  <c r="Y3" i="1"/>
  <c r="Y4" i="1" s="1"/>
  <c r="Y5" i="1" s="1"/>
  <c r="Y6" i="1" s="1"/>
  <c r="Y7" i="1" s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W3" i="1"/>
  <c r="W4" i="1"/>
  <c r="W5" i="1" s="1"/>
  <c r="W6" i="1" s="1"/>
  <c r="W7" i="1" s="1"/>
  <c r="W8" i="1" s="1"/>
  <c r="W9" i="1" s="1"/>
  <c r="W10" i="1" s="1"/>
  <c r="W11" i="1" s="1"/>
  <c r="W12" i="1" s="1"/>
  <c r="W13" i="1" s="1"/>
  <c r="W14" i="1" s="1"/>
  <c r="W15" i="1" s="1"/>
  <c r="W16" i="1" s="1"/>
  <c r="W17" i="1" s="1"/>
  <c r="W18" i="1" s="1"/>
  <c r="W19" i="1" s="1"/>
  <c r="W20" i="1" s="1"/>
  <c r="W21" i="1" s="1"/>
  <c r="W22" i="1" s="1"/>
  <c r="W23" i="1" s="1"/>
  <c r="W24" i="1" s="1"/>
  <c r="W25" i="1" s="1"/>
  <c r="W26" i="1" s="1"/>
  <c r="V3" i="1"/>
  <c r="V4" i="1" s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U3" i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S3" i="1"/>
  <c r="S4" i="1" s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T4" i="1"/>
  <c r="T5" i="1" s="1"/>
  <c r="T6" i="1" s="1"/>
  <c r="T7" i="1" s="1"/>
  <c r="T8" i="1" s="1"/>
  <c r="T9" i="1" s="1"/>
  <c r="T10" i="1" s="1"/>
  <c r="T11" i="1" s="1"/>
  <c r="T12" i="1" s="1"/>
  <c r="T13" i="1" s="1"/>
  <c r="T14" i="1" s="1"/>
  <c r="T15" i="1" s="1"/>
  <c r="T16" i="1" s="1"/>
  <c r="T17" i="1" s="1"/>
  <c r="T18" i="1" s="1"/>
  <c r="T19" i="1" s="1"/>
  <c r="T20" i="1" s="1"/>
  <c r="T21" i="1" s="1"/>
  <c r="T22" i="1" s="1"/>
  <c r="T3" i="1"/>
  <c r="V20" i="1" l="1"/>
  <c r="V21" i="1" s="1"/>
  <c r="V22" i="1" s="1"/>
  <c r="V23" i="1" s="1"/>
  <c r="V24" i="1" s="1"/>
  <c r="V25" i="1" s="1"/>
  <c r="V26" i="1"/>
  <c r="T23" i="1"/>
  <c r="T24" i="1" s="1"/>
  <c r="T25" i="1" s="1"/>
  <c r="T26" i="1" s="1"/>
  <c r="S26" i="1"/>
  <c r="Y26" i="1"/>
  <c r="R3" i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l="1"/>
  <c r="R26" i="1"/>
  <c r="S37" i="1"/>
  <c r="S32" i="1"/>
  <c r="S36" i="1"/>
  <c r="S31" i="1"/>
  <c r="S30" i="1"/>
  <c r="S35" i="1"/>
  <c r="S34" i="1" l="1"/>
  <c r="S29" i="1" l="1"/>
  <c r="S39" i="1" s="1"/>
  <c r="S38" i="1" l="1"/>
</calcChain>
</file>

<file path=xl/sharedStrings.xml><?xml version="1.0" encoding="utf-8"?>
<sst xmlns="http://schemas.openxmlformats.org/spreadsheetml/2006/main" count="31" uniqueCount="25">
  <si>
    <t>X1</t>
  </si>
  <si>
    <t>X2</t>
  </si>
  <si>
    <t>X3</t>
  </si>
  <si>
    <t>X5</t>
  </si>
  <si>
    <t>X6</t>
  </si>
  <si>
    <t>X7</t>
  </si>
  <si>
    <t>X8</t>
  </si>
  <si>
    <t>X9</t>
  </si>
  <si>
    <t>x-L1</t>
  </si>
  <si>
    <t>x-L2</t>
  </si>
  <si>
    <t>x-L3</t>
  </si>
  <si>
    <t>x-L5</t>
  </si>
  <si>
    <t>x-L6</t>
  </si>
  <si>
    <t>x-L7</t>
  </si>
  <si>
    <t>x-L8</t>
  </si>
  <si>
    <t>x-L9</t>
  </si>
  <si>
    <t>ftest</t>
  </si>
  <si>
    <t>ttest</t>
  </si>
  <si>
    <t>treatment</t>
  </si>
  <si>
    <t>warm</t>
  </si>
  <si>
    <t>control</t>
  </si>
  <si>
    <t>modelfits</t>
  </si>
  <si>
    <t>days</t>
  </si>
  <si>
    <t>area under the curve</t>
  </si>
  <si>
    <t>limnotron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</si>
</sst>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"/>
  <sheetViews>
    <sheetView tabSelected="1" workbookViewId="0">
      <selection activeCell="B7" sqref="B7"/>
    </sheetView>
  </sheetViews>
  <sheetFormatPr defaultRowHeight="15" x14ac:dyDescent="0.25"/>
  <cols>
    <col min="18" max="18" width="19.5703125" bestFit="1" customWidth="1"/>
  </cols>
  <sheetData>
    <row r="1" spans="1:25" x14ac:dyDescent="0.25">
      <c r="A1" t="s">
        <v>21</v>
      </c>
      <c r="I1" t="s">
        <v>22</v>
      </c>
      <c r="R1" t="s">
        <v>23</v>
      </c>
    </row>
    <row r="2" spans="1:2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R2">
        <v>1</v>
      </c>
      <c r="S2">
        <v>2</v>
      </c>
      <c r="T2">
        <v>3</v>
      </c>
      <c r="U2">
        <v>5</v>
      </c>
      <c r="V2">
        <v>6</v>
      </c>
      <c r="W2">
        <v>7</v>
      </c>
      <c r="X2">
        <v>8</v>
      </c>
      <c r="Y2">
        <v>9</v>
      </c>
    </row>
    <row r="3" spans="1:25" x14ac:dyDescent="0.25">
      <c r="A3">
        <v>3.38734725860744</v>
      </c>
      <c r="B3">
        <v>0.518223816045281</v>
      </c>
      <c r="C3">
        <v>-0.33182600082409602</v>
      </c>
      <c r="D3">
        <v>-1.3691908620490101</v>
      </c>
      <c r="E3">
        <v>0.42703215254120602</v>
      </c>
      <c r="F3">
        <v>0.227335340924533</v>
      </c>
      <c r="G3">
        <v>0.20679631027359399</v>
      </c>
      <c r="H3">
        <v>0.67982231200113197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f t="shared" ref="R3:Y3" si="0">I3*A3</f>
        <v>3.38734725860744</v>
      </c>
      <c r="S3">
        <f t="shared" si="0"/>
        <v>0.518223816045281</v>
      </c>
      <c r="T3">
        <f t="shared" si="0"/>
        <v>-0.33182600082409602</v>
      </c>
      <c r="U3">
        <f t="shared" si="0"/>
        <v>-1.3691908620490101</v>
      </c>
      <c r="V3">
        <f t="shared" si="0"/>
        <v>0.42703215254120602</v>
      </c>
      <c r="W3">
        <f t="shared" si="0"/>
        <v>0.227335340924533</v>
      </c>
      <c r="X3">
        <f t="shared" si="0"/>
        <v>0.20679631027359399</v>
      </c>
      <c r="Y3">
        <f t="shared" si="0"/>
        <v>0.67982231200113197</v>
      </c>
    </row>
    <row r="4" spans="1:25" x14ac:dyDescent="0.25">
      <c r="A4">
        <v>3.3839306109527798</v>
      </c>
      <c r="B4">
        <v>0.51822455586748495</v>
      </c>
      <c r="C4">
        <v>-0.31750644174139597</v>
      </c>
      <c r="D4">
        <v>-1.28563636393489</v>
      </c>
      <c r="E4">
        <v>0.427033097718375</v>
      </c>
      <c r="F4">
        <v>0.22732480822717399</v>
      </c>
      <c r="G4">
        <v>0.206796258822632</v>
      </c>
      <c r="H4">
        <v>0.67985556383085799</v>
      </c>
      <c r="I4">
        <v>8</v>
      </c>
      <c r="J4">
        <v>8</v>
      </c>
      <c r="K4">
        <v>8</v>
      </c>
      <c r="L4">
        <v>8</v>
      </c>
      <c r="M4">
        <v>8</v>
      </c>
      <c r="N4">
        <v>8</v>
      </c>
      <c r="O4">
        <v>8</v>
      </c>
      <c r="P4">
        <v>8</v>
      </c>
      <c r="R4">
        <f t="shared" ref="R4:Y4" si="1">R3+(AVERAGE(A3:A4)*(I4-I3))</f>
        <v>27.086819802068209</v>
      </c>
      <c r="S4">
        <f t="shared" si="1"/>
        <v>4.1457931177399621</v>
      </c>
      <c r="T4">
        <f t="shared" si="1"/>
        <v>-2.604489549803318</v>
      </c>
      <c r="U4">
        <f t="shared" si="1"/>
        <v>-10.661086152992659</v>
      </c>
      <c r="V4">
        <f t="shared" si="1"/>
        <v>3.4162605284497394</v>
      </c>
      <c r="W4">
        <f t="shared" si="1"/>
        <v>1.8186458629555076</v>
      </c>
      <c r="X4">
        <f t="shared" si="1"/>
        <v>1.6543703021103848</v>
      </c>
      <c r="Y4">
        <f t="shared" si="1"/>
        <v>5.4386948774130977</v>
      </c>
    </row>
    <row r="5" spans="1:25" x14ac:dyDescent="0.25">
      <c r="A5">
        <v>3.3738231996543502</v>
      </c>
      <c r="B5">
        <v>0.51824863751296302</v>
      </c>
      <c r="C5">
        <v>-0.21770847270326801</v>
      </c>
      <c r="D5">
        <v>-0.94280955878415995</v>
      </c>
      <c r="E5">
        <v>0.42707567124123702</v>
      </c>
      <c r="F5">
        <v>0.22740485801209201</v>
      </c>
      <c r="G5">
        <v>0.206797583735784</v>
      </c>
      <c r="H5">
        <v>0.68073144934185803</v>
      </c>
      <c r="I5">
        <v>12</v>
      </c>
      <c r="J5">
        <v>12</v>
      </c>
      <c r="K5">
        <v>12</v>
      </c>
      <c r="L5">
        <v>12</v>
      </c>
      <c r="M5">
        <v>12</v>
      </c>
      <c r="N5">
        <v>12</v>
      </c>
      <c r="O5">
        <v>12</v>
      </c>
      <c r="P5">
        <v>12</v>
      </c>
      <c r="R5">
        <f t="shared" ref="R5:W26" si="2">R4+(AVERAGE(A4:A5)*(I5-I4))</f>
        <v>40.602327423282468</v>
      </c>
      <c r="S5">
        <f t="shared" si="2"/>
        <v>6.2187395045008582</v>
      </c>
      <c r="T5">
        <f t="shared" si="2"/>
        <v>-3.6749193786926462</v>
      </c>
      <c r="U5">
        <f t="shared" si="2"/>
        <v>-15.11797799843076</v>
      </c>
      <c r="V5">
        <f t="shared" si="2"/>
        <v>5.1244780663689635</v>
      </c>
      <c r="W5">
        <f t="shared" si="2"/>
        <v>2.7281051954340398</v>
      </c>
      <c r="X5">
        <f t="shared" ref="X5:X25" si="3">X4+(AVERAGE(G4:G5)*(O5-O4))</f>
        <v>2.4815579872272169</v>
      </c>
      <c r="Y5">
        <f t="shared" ref="Y5:Y25" si="4">Y4+(AVERAGE(H4:H5)*(P5-P4))</f>
        <v>8.1598689037585288</v>
      </c>
    </row>
    <row r="6" spans="1:25" x14ac:dyDescent="0.25">
      <c r="A6">
        <v>3.3585605251081199</v>
      </c>
      <c r="B6">
        <v>0.51839540142410201</v>
      </c>
      <c r="C6">
        <v>2.48142190646445E-2</v>
      </c>
      <c r="D6">
        <v>-0.32713560491688798</v>
      </c>
      <c r="E6">
        <v>0.42739023155244499</v>
      </c>
      <c r="F6">
        <v>0.228503708796125</v>
      </c>
      <c r="G6">
        <v>0.20685780411289501</v>
      </c>
      <c r="H6">
        <v>0.68543721315480499</v>
      </c>
      <c r="I6">
        <v>15</v>
      </c>
      <c r="J6">
        <v>15</v>
      </c>
      <c r="K6">
        <v>15</v>
      </c>
      <c r="L6">
        <v>15</v>
      </c>
      <c r="M6">
        <v>15</v>
      </c>
      <c r="N6">
        <v>15</v>
      </c>
      <c r="O6">
        <v>15</v>
      </c>
      <c r="P6">
        <v>15</v>
      </c>
      <c r="R6">
        <f t="shared" si="2"/>
        <v>50.700903010426174</v>
      </c>
      <c r="S6">
        <f t="shared" si="2"/>
        <v>7.7737055629064553</v>
      </c>
      <c r="T6">
        <f t="shared" si="2"/>
        <v>-3.9642607591505814</v>
      </c>
      <c r="U6">
        <f t="shared" si="2"/>
        <v>-17.022895743982332</v>
      </c>
      <c r="V6">
        <f t="shared" si="2"/>
        <v>6.4061769205594867</v>
      </c>
      <c r="W6">
        <f t="shared" si="2"/>
        <v>3.4119680456463652</v>
      </c>
      <c r="X6">
        <f t="shared" si="3"/>
        <v>3.1020410690002356</v>
      </c>
      <c r="Y6">
        <f t="shared" si="4"/>
        <v>10.209121897503524</v>
      </c>
    </row>
    <row r="7" spans="1:25" x14ac:dyDescent="0.25">
      <c r="A7">
        <v>3.3235192548519801</v>
      </c>
      <c r="B7">
        <v>0.51955417472136001</v>
      </c>
      <c r="C7">
        <v>0.85055213108826599</v>
      </c>
      <c r="D7">
        <v>1.29590424917322</v>
      </c>
      <c r="E7">
        <v>0.43037101067511402</v>
      </c>
      <c r="F7">
        <v>0.241420238533608</v>
      </c>
      <c r="G7">
        <v>0.20900159013952499</v>
      </c>
      <c r="H7">
        <v>0.71844716363599503</v>
      </c>
      <c r="I7">
        <v>19</v>
      </c>
      <c r="J7">
        <v>19</v>
      </c>
      <c r="K7">
        <v>19</v>
      </c>
      <c r="L7">
        <v>19</v>
      </c>
      <c r="M7">
        <v>19</v>
      </c>
      <c r="N7">
        <v>19</v>
      </c>
      <c r="O7">
        <v>19</v>
      </c>
      <c r="P7">
        <v>19</v>
      </c>
      <c r="R7">
        <f t="shared" si="2"/>
        <v>64.06506257034637</v>
      </c>
      <c r="S7">
        <f t="shared" si="2"/>
        <v>9.8496047151973798</v>
      </c>
      <c r="T7">
        <f t="shared" si="2"/>
        <v>-2.2135280588447603</v>
      </c>
      <c r="U7">
        <f t="shared" si="2"/>
        <v>-15.085358455469668</v>
      </c>
      <c r="V7">
        <f t="shared" si="2"/>
        <v>8.1216994050146045</v>
      </c>
      <c r="W7">
        <f t="shared" si="2"/>
        <v>4.3518159403058316</v>
      </c>
      <c r="X7">
        <f t="shared" si="3"/>
        <v>3.9337598575050756</v>
      </c>
      <c r="Y7">
        <f t="shared" si="4"/>
        <v>13.016890651085124</v>
      </c>
    </row>
    <row r="8" spans="1:25" x14ac:dyDescent="0.25">
      <c r="A8">
        <v>3.2847706580688798</v>
      </c>
      <c r="B8">
        <v>0.52296187639246305</v>
      </c>
      <c r="C8">
        <v>2.1250599427954202</v>
      </c>
      <c r="D8">
        <v>3.3612226564271901</v>
      </c>
      <c r="E8">
        <v>0.44036408663320598</v>
      </c>
      <c r="F8">
        <v>0.28980060834532601</v>
      </c>
      <c r="G8">
        <v>0.22626416584421999</v>
      </c>
      <c r="H8">
        <v>0.80746360110800097</v>
      </c>
      <c r="I8">
        <v>22</v>
      </c>
      <c r="J8">
        <v>22</v>
      </c>
      <c r="K8">
        <v>22</v>
      </c>
      <c r="L8">
        <v>22</v>
      </c>
      <c r="M8">
        <v>22</v>
      </c>
      <c r="N8">
        <v>22</v>
      </c>
      <c r="O8">
        <v>22</v>
      </c>
      <c r="P8">
        <v>22</v>
      </c>
      <c r="R8">
        <f t="shared" si="2"/>
        <v>73.977497439727657</v>
      </c>
      <c r="S8">
        <f t="shared" si="2"/>
        <v>11.413378791868114</v>
      </c>
      <c r="T8">
        <f t="shared" si="2"/>
        <v>2.2498900519807687</v>
      </c>
      <c r="U8">
        <f t="shared" si="2"/>
        <v>-8.0996680970690527</v>
      </c>
      <c r="V8">
        <f t="shared" si="2"/>
        <v>9.4278020509770855</v>
      </c>
      <c r="W8">
        <f t="shared" si="2"/>
        <v>5.1486472106242331</v>
      </c>
      <c r="X8">
        <f t="shared" si="3"/>
        <v>4.5866584914806934</v>
      </c>
      <c r="Y8">
        <f t="shared" si="4"/>
        <v>15.305756798201118</v>
      </c>
    </row>
    <row r="9" spans="1:25" x14ac:dyDescent="0.25">
      <c r="A9">
        <v>3.2872344246038199</v>
      </c>
      <c r="B9">
        <v>0.53836741998075099</v>
      </c>
      <c r="C9">
        <v>5.1692076857392699</v>
      </c>
      <c r="D9">
        <v>7.5797248368841101</v>
      </c>
      <c r="E9">
        <v>0.49157642776988703</v>
      </c>
      <c r="F9">
        <v>0.56155131951161397</v>
      </c>
      <c r="G9">
        <v>0.43687132355718</v>
      </c>
      <c r="H9">
        <v>1.1768713923071199</v>
      </c>
      <c r="I9">
        <v>26</v>
      </c>
      <c r="J9">
        <v>26</v>
      </c>
      <c r="K9">
        <v>26</v>
      </c>
      <c r="L9">
        <v>26</v>
      </c>
      <c r="M9">
        <v>26</v>
      </c>
      <c r="N9">
        <v>26</v>
      </c>
      <c r="O9">
        <v>26</v>
      </c>
      <c r="P9">
        <v>26</v>
      </c>
      <c r="R9">
        <f t="shared" si="2"/>
        <v>87.121507605073049</v>
      </c>
      <c r="S9">
        <f t="shared" si="2"/>
        <v>13.536037384614541</v>
      </c>
      <c r="T9">
        <f t="shared" si="2"/>
        <v>16.838425309050152</v>
      </c>
      <c r="U9">
        <f t="shared" si="2"/>
        <v>13.782226889553549</v>
      </c>
      <c r="V9">
        <f t="shared" si="2"/>
        <v>11.291683079783272</v>
      </c>
      <c r="W9">
        <f t="shared" si="2"/>
        <v>6.851351066338113</v>
      </c>
      <c r="X9">
        <f t="shared" si="3"/>
        <v>5.9129294702834931</v>
      </c>
      <c r="Y9">
        <f t="shared" si="4"/>
        <v>19.274426785031359</v>
      </c>
    </row>
    <row r="10" spans="1:25" x14ac:dyDescent="0.25">
      <c r="A10">
        <v>4.0686776094501296</v>
      </c>
      <c r="B10">
        <v>0.57009314487211005</v>
      </c>
      <c r="C10">
        <v>8.7001778653849193</v>
      </c>
      <c r="D10">
        <v>11.989800388012799</v>
      </c>
      <c r="E10">
        <v>0.60781933042860403</v>
      </c>
      <c r="F10">
        <v>1.2164363641300999</v>
      </c>
      <c r="G10">
        <v>1.3502540617207599</v>
      </c>
      <c r="H10">
        <v>1.88308054091965</v>
      </c>
      <c r="I10">
        <v>29</v>
      </c>
      <c r="J10">
        <v>29</v>
      </c>
      <c r="K10">
        <v>29</v>
      </c>
      <c r="L10">
        <v>29</v>
      </c>
      <c r="M10">
        <v>29</v>
      </c>
      <c r="N10">
        <v>29</v>
      </c>
      <c r="O10">
        <v>29</v>
      </c>
      <c r="P10">
        <v>29</v>
      </c>
      <c r="R10">
        <f t="shared" si="2"/>
        <v>98.155375656153979</v>
      </c>
      <c r="S10">
        <f t="shared" si="2"/>
        <v>15.198728231893833</v>
      </c>
      <c r="T10">
        <f t="shared" si="2"/>
        <v>37.642503635736432</v>
      </c>
      <c r="U10">
        <f t="shared" si="2"/>
        <v>43.136514726898916</v>
      </c>
      <c r="V10">
        <f t="shared" si="2"/>
        <v>12.940776717081009</v>
      </c>
      <c r="W10">
        <f t="shared" si="2"/>
        <v>9.518332591800684</v>
      </c>
      <c r="X10">
        <f t="shared" si="3"/>
        <v>8.5936175482004025</v>
      </c>
      <c r="Y10">
        <f t="shared" si="4"/>
        <v>23.864354684871515</v>
      </c>
    </row>
    <row r="11" spans="1:25" x14ac:dyDescent="0.25">
      <c r="A11">
        <v>15.9570036334581</v>
      </c>
      <c r="B11">
        <v>0.67696472374760097</v>
      </c>
      <c r="C11">
        <v>14.9771961580006</v>
      </c>
      <c r="D11">
        <v>19.518469103116701</v>
      </c>
      <c r="E11">
        <v>1.0364454931331</v>
      </c>
      <c r="F11">
        <v>3.71168167497343</v>
      </c>
      <c r="G11">
        <v>7.4127861210812904</v>
      </c>
      <c r="H11">
        <v>4.0589992645159496</v>
      </c>
      <c r="I11">
        <v>33</v>
      </c>
      <c r="J11">
        <v>33</v>
      </c>
      <c r="K11">
        <v>33</v>
      </c>
      <c r="L11">
        <v>33</v>
      </c>
      <c r="M11">
        <v>33</v>
      </c>
      <c r="N11">
        <v>33</v>
      </c>
      <c r="O11">
        <v>33</v>
      </c>
      <c r="P11">
        <v>33</v>
      </c>
      <c r="R11">
        <f t="shared" si="2"/>
        <v>138.20673814197045</v>
      </c>
      <c r="S11">
        <f t="shared" si="2"/>
        <v>17.692843969133257</v>
      </c>
      <c r="T11">
        <f t="shared" si="2"/>
        <v>84.997251682507468</v>
      </c>
      <c r="U11">
        <f t="shared" si="2"/>
        <v>106.15305370915792</v>
      </c>
      <c r="V11">
        <f t="shared" si="2"/>
        <v>16.229306364204419</v>
      </c>
      <c r="W11">
        <f t="shared" si="2"/>
        <v>19.374568670007744</v>
      </c>
      <c r="X11">
        <f t="shared" si="3"/>
        <v>26.119697913804504</v>
      </c>
      <c r="Y11">
        <f t="shared" si="4"/>
        <v>35.748514295742716</v>
      </c>
    </row>
    <row r="12" spans="1:25" x14ac:dyDescent="0.25">
      <c r="A12">
        <v>29.949044455078699</v>
      </c>
      <c r="B12">
        <v>0.85503722236787005</v>
      </c>
      <c r="C12">
        <v>20.301367579660099</v>
      </c>
      <c r="D12">
        <v>26.175398024675001</v>
      </c>
      <c r="E12">
        <v>1.80023824061299</v>
      </c>
      <c r="F12">
        <v>8.0724472630489803</v>
      </c>
      <c r="G12">
        <v>21.7330656404915</v>
      </c>
      <c r="H12">
        <v>7.32289505990446</v>
      </c>
      <c r="I12">
        <v>36</v>
      </c>
      <c r="J12">
        <v>36</v>
      </c>
      <c r="K12">
        <v>36</v>
      </c>
      <c r="L12">
        <v>36</v>
      </c>
      <c r="M12">
        <v>36</v>
      </c>
      <c r="N12">
        <v>36</v>
      </c>
      <c r="O12">
        <v>36</v>
      </c>
      <c r="P12">
        <v>36</v>
      </c>
      <c r="R12">
        <f t="shared" si="2"/>
        <v>207.06581027477563</v>
      </c>
      <c r="S12">
        <f t="shared" si="2"/>
        <v>19.990846888306464</v>
      </c>
      <c r="T12">
        <f t="shared" si="2"/>
        <v>137.91509728899851</v>
      </c>
      <c r="U12">
        <f t="shared" si="2"/>
        <v>174.69385440084548</v>
      </c>
      <c r="V12">
        <f t="shared" si="2"/>
        <v>20.484331964823554</v>
      </c>
      <c r="W12">
        <f t="shared" si="2"/>
        <v>37.050762077041355</v>
      </c>
      <c r="X12">
        <f t="shared" si="3"/>
        <v>69.838475556163687</v>
      </c>
      <c r="Y12">
        <f t="shared" si="4"/>
        <v>52.821355782373331</v>
      </c>
    </row>
    <row r="13" spans="1:25" x14ac:dyDescent="0.25">
      <c r="A13">
        <v>28.211229653176002</v>
      </c>
      <c r="B13">
        <v>1.35353442447196</v>
      </c>
      <c r="C13">
        <v>26.772961566560198</v>
      </c>
      <c r="D13">
        <v>35.7268694853474</v>
      </c>
      <c r="E13">
        <v>4.0374691978228903</v>
      </c>
      <c r="F13">
        <v>19.2010652885381</v>
      </c>
      <c r="G13">
        <v>47.065997108174699</v>
      </c>
      <c r="H13">
        <v>15.034218646982699</v>
      </c>
      <c r="I13">
        <v>40</v>
      </c>
      <c r="J13">
        <v>40</v>
      </c>
      <c r="K13">
        <v>40</v>
      </c>
      <c r="L13">
        <v>40</v>
      </c>
      <c r="M13">
        <v>40</v>
      </c>
      <c r="N13">
        <v>40</v>
      </c>
      <c r="O13">
        <v>40</v>
      </c>
      <c r="P13">
        <v>40</v>
      </c>
      <c r="R13">
        <f t="shared" si="2"/>
        <v>323.38635849128502</v>
      </c>
      <c r="S13">
        <f t="shared" si="2"/>
        <v>24.407990181986126</v>
      </c>
      <c r="T13">
        <f t="shared" si="2"/>
        <v>232.0637555814391</v>
      </c>
      <c r="U13">
        <f t="shared" si="2"/>
        <v>298.49838942089025</v>
      </c>
      <c r="V13">
        <f t="shared" si="2"/>
        <v>32.159746841695316</v>
      </c>
      <c r="W13">
        <f t="shared" si="2"/>
        <v>91.597787180215519</v>
      </c>
      <c r="X13">
        <f t="shared" si="3"/>
        <v>207.43660105349608</v>
      </c>
      <c r="Y13">
        <f t="shared" si="4"/>
        <v>97.535583196147655</v>
      </c>
    </row>
    <row r="14" spans="1:25" x14ac:dyDescent="0.25">
      <c r="A14">
        <v>26.40936476425</v>
      </c>
      <c r="B14">
        <v>2.0708946973359401</v>
      </c>
      <c r="C14">
        <v>30.214184396579299</v>
      </c>
      <c r="D14">
        <v>42.770481503421401</v>
      </c>
      <c r="E14">
        <v>7.2700216745603399</v>
      </c>
      <c r="F14">
        <v>30.737217613415801</v>
      </c>
      <c r="G14">
        <v>49.202089107048401</v>
      </c>
      <c r="H14">
        <v>23.6493982810536</v>
      </c>
      <c r="I14">
        <v>43</v>
      </c>
      <c r="J14">
        <v>43</v>
      </c>
      <c r="K14">
        <v>43</v>
      </c>
      <c r="L14">
        <v>43</v>
      </c>
      <c r="M14">
        <v>43</v>
      </c>
      <c r="N14">
        <v>43</v>
      </c>
      <c r="O14">
        <v>43</v>
      </c>
      <c r="P14">
        <v>43</v>
      </c>
      <c r="R14">
        <f t="shared" si="2"/>
        <v>405.31725011742401</v>
      </c>
      <c r="S14">
        <f t="shared" si="2"/>
        <v>29.544633864697975</v>
      </c>
      <c r="T14">
        <f t="shared" si="2"/>
        <v>317.54447452614835</v>
      </c>
      <c r="U14">
        <f t="shared" si="2"/>
        <v>416.24441590404342</v>
      </c>
      <c r="V14">
        <f t="shared" si="2"/>
        <v>49.120983150270163</v>
      </c>
      <c r="W14">
        <f t="shared" si="2"/>
        <v>166.50521153314637</v>
      </c>
      <c r="X14">
        <f t="shared" si="3"/>
        <v>351.83873037633072</v>
      </c>
      <c r="Y14">
        <f t="shared" si="4"/>
        <v>155.5610085882021</v>
      </c>
    </row>
    <row r="15" spans="1:25" x14ac:dyDescent="0.25">
      <c r="A15">
        <v>23.7381722937718</v>
      </c>
      <c r="B15">
        <v>3.8186584810483</v>
      </c>
      <c r="C15">
        <v>32.500603059034702</v>
      </c>
      <c r="D15">
        <v>51.058101993333999</v>
      </c>
      <c r="E15">
        <v>14.5867041619008</v>
      </c>
      <c r="F15">
        <v>42.4805224029013</v>
      </c>
      <c r="G15">
        <v>44.847142344672001</v>
      </c>
      <c r="H15">
        <v>37.004741522634099</v>
      </c>
      <c r="I15">
        <v>47</v>
      </c>
      <c r="J15">
        <v>47</v>
      </c>
      <c r="K15">
        <v>47</v>
      </c>
      <c r="L15">
        <v>47</v>
      </c>
      <c r="M15">
        <v>47</v>
      </c>
      <c r="N15">
        <v>47</v>
      </c>
      <c r="O15">
        <v>47</v>
      </c>
      <c r="P15">
        <v>47</v>
      </c>
      <c r="R15">
        <f t="shared" si="2"/>
        <v>505.61232423346758</v>
      </c>
      <c r="S15">
        <f t="shared" si="2"/>
        <v>41.323740221466451</v>
      </c>
      <c r="T15">
        <f t="shared" si="2"/>
        <v>442.97404943737638</v>
      </c>
      <c r="U15">
        <f t="shared" si="2"/>
        <v>603.90158289755425</v>
      </c>
      <c r="V15">
        <f t="shared" si="2"/>
        <v>92.834434823192439</v>
      </c>
      <c r="W15">
        <f t="shared" si="2"/>
        <v>312.94069156578053</v>
      </c>
      <c r="X15">
        <f t="shared" si="3"/>
        <v>539.93719327977146</v>
      </c>
      <c r="Y15">
        <f t="shared" si="4"/>
        <v>276.8692881955775</v>
      </c>
    </row>
    <row r="16" spans="1:25" x14ac:dyDescent="0.25">
      <c r="A16">
        <v>21.579094961504101</v>
      </c>
      <c r="B16">
        <v>6.0383673139319196</v>
      </c>
      <c r="C16">
        <v>32.917442749774899</v>
      </c>
      <c r="D16">
        <v>55.804711947963398</v>
      </c>
      <c r="E16">
        <v>22.291252251190699</v>
      </c>
      <c r="F16">
        <v>44.158429559677302</v>
      </c>
      <c r="G16">
        <v>40.020990048445398</v>
      </c>
      <c r="H16">
        <v>45.136584838317397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R16">
        <f t="shared" si="2"/>
        <v>573.58822511638141</v>
      </c>
      <c r="S16">
        <f t="shared" si="2"/>
        <v>56.109278913936784</v>
      </c>
      <c r="T16">
        <f t="shared" si="2"/>
        <v>541.10111815059076</v>
      </c>
      <c r="U16">
        <f t="shared" si="2"/>
        <v>764.19580380950038</v>
      </c>
      <c r="V16">
        <f t="shared" si="2"/>
        <v>148.15136944282969</v>
      </c>
      <c r="W16">
        <f t="shared" si="2"/>
        <v>442.89911950964841</v>
      </c>
      <c r="X16">
        <f t="shared" si="3"/>
        <v>667.23939186944756</v>
      </c>
      <c r="Y16">
        <f t="shared" si="4"/>
        <v>400.08127773700471</v>
      </c>
    </row>
    <row r="17" spans="1:25" x14ac:dyDescent="0.25">
      <c r="A17">
        <v>18.5791409959721</v>
      </c>
      <c r="B17">
        <v>10.756402669942901</v>
      </c>
      <c r="C17">
        <v>32.583071592417802</v>
      </c>
      <c r="D17">
        <v>2.1280398367687199</v>
      </c>
      <c r="E17">
        <v>33.080051413157797</v>
      </c>
      <c r="F17">
        <v>41.532304005664201</v>
      </c>
      <c r="G17">
        <v>31.4684157720496</v>
      </c>
      <c r="H17">
        <v>49.193831055529401</v>
      </c>
      <c r="I17">
        <v>54</v>
      </c>
      <c r="J17">
        <v>54</v>
      </c>
      <c r="K17">
        <v>54</v>
      </c>
      <c r="L17">
        <v>54</v>
      </c>
      <c r="M17">
        <v>54</v>
      </c>
      <c r="N17">
        <v>54</v>
      </c>
      <c r="O17">
        <v>54</v>
      </c>
      <c r="P17">
        <v>54</v>
      </c>
      <c r="R17">
        <f t="shared" si="2"/>
        <v>653.90469703133385</v>
      </c>
      <c r="S17">
        <f t="shared" si="2"/>
        <v>89.698818881686435</v>
      </c>
      <c r="T17">
        <f t="shared" si="2"/>
        <v>672.10214683497611</v>
      </c>
      <c r="U17">
        <f t="shared" si="2"/>
        <v>880.06130737896456</v>
      </c>
      <c r="V17">
        <f t="shared" si="2"/>
        <v>258.8939767715267</v>
      </c>
      <c r="W17">
        <f t="shared" si="2"/>
        <v>614.28058664033142</v>
      </c>
      <c r="X17">
        <f t="shared" si="3"/>
        <v>810.21820351043755</v>
      </c>
      <c r="Y17">
        <f t="shared" si="4"/>
        <v>588.74210952469832</v>
      </c>
    </row>
    <row r="18" spans="1:25" x14ac:dyDescent="0.25">
      <c r="A18">
        <v>16.306331518258801</v>
      </c>
      <c r="B18">
        <v>15.9350285614076</v>
      </c>
      <c r="C18">
        <v>31.9337732530986</v>
      </c>
      <c r="D18">
        <v>2.1175767864535802</v>
      </c>
      <c r="E18">
        <v>38.718256767891397</v>
      </c>
      <c r="F18">
        <v>38.812642086205898</v>
      </c>
      <c r="G18">
        <v>23.914668158046499</v>
      </c>
      <c r="H18">
        <v>47.534183087206799</v>
      </c>
      <c r="I18">
        <v>57</v>
      </c>
      <c r="J18">
        <v>57</v>
      </c>
      <c r="K18">
        <v>57</v>
      </c>
      <c r="L18">
        <v>57</v>
      </c>
      <c r="M18">
        <v>57</v>
      </c>
      <c r="N18">
        <v>57</v>
      </c>
      <c r="O18">
        <v>57</v>
      </c>
      <c r="P18">
        <v>57</v>
      </c>
      <c r="R18">
        <f t="shared" si="2"/>
        <v>706.23290580268019</v>
      </c>
      <c r="S18">
        <f t="shared" si="2"/>
        <v>129.73596572871219</v>
      </c>
      <c r="T18">
        <f t="shared" si="2"/>
        <v>768.87741410325066</v>
      </c>
      <c r="U18">
        <f t="shared" si="2"/>
        <v>886.42973231379801</v>
      </c>
      <c r="V18">
        <f t="shared" si="2"/>
        <v>366.59143904310048</v>
      </c>
      <c r="W18">
        <f t="shared" si="2"/>
        <v>734.7980057781366</v>
      </c>
      <c r="X18">
        <f t="shared" si="3"/>
        <v>893.29282940558164</v>
      </c>
      <c r="Y18">
        <f t="shared" si="4"/>
        <v>733.83413073880263</v>
      </c>
    </row>
    <row r="19" spans="1:25" x14ac:dyDescent="0.25">
      <c r="A19">
        <v>12.6377587512908</v>
      </c>
      <c r="B19">
        <v>27.672907847383499</v>
      </c>
      <c r="C19">
        <v>30.017586940354199</v>
      </c>
      <c r="D19">
        <v>2.1717711376969402</v>
      </c>
      <c r="E19">
        <v>5.5604055727925701</v>
      </c>
      <c r="F19">
        <v>33.6119825011682</v>
      </c>
      <c r="G19">
        <v>11.653269027075799</v>
      </c>
      <c r="H19">
        <v>40.448370445270498</v>
      </c>
      <c r="I19">
        <v>62</v>
      </c>
      <c r="J19">
        <v>62</v>
      </c>
      <c r="K19">
        <v>62</v>
      </c>
      <c r="L19">
        <v>62</v>
      </c>
      <c r="M19">
        <v>62</v>
      </c>
      <c r="N19">
        <v>62</v>
      </c>
      <c r="O19">
        <v>62</v>
      </c>
      <c r="P19">
        <v>62</v>
      </c>
      <c r="R19">
        <f t="shared" si="2"/>
        <v>778.59313147655416</v>
      </c>
      <c r="S19">
        <f t="shared" si="2"/>
        <v>238.75580675068994</v>
      </c>
      <c r="T19">
        <f t="shared" si="2"/>
        <v>923.75581458688271</v>
      </c>
      <c r="U19">
        <f t="shared" si="2"/>
        <v>897.15310212417432</v>
      </c>
      <c r="V19">
        <f t="shared" si="2"/>
        <v>477.2880948948104</v>
      </c>
      <c r="W19">
        <f t="shared" si="2"/>
        <v>915.85956724657183</v>
      </c>
      <c r="X19">
        <f t="shared" si="3"/>
        <v>982.21267236838742</v>
      </c>
      <c r="Y19">
        <f t="shared" si="4"/>
        <v>953.79051456999582</v>
      </c>
    </row>
    <row r="20" spans="1:25" x14ac:dyDescent="0.25">
      <c r="A20">
        <v>11.2574675765817</v>
      </c>
      <c r="B20">
        <v>33.052343270178802</v>
      </c>
      <c r="C20">
        <v>28.856947656474802</v>
      </c>
      <c r="D20">
        <v>2.18051272207558</v>
      </c>
      <c r="E20">
        <v>0.18860716227185201</v>
      </c>
      <c r="F20">
        <v>31.338094654478301</v>
      </c>
      <c r="G20">
        <v>7.7679366168612498</v>
      </c>
      <c r="H20">
        <v>36.7133043425072</v>
      </c>
      <c r="I20">
        <v>64</v>
      </c>
      <c r="J20">
        <v>64</v>
      </c>
      <c r="K20">
        <v>64</v>
      </c>
      <c r="L20">
        <v>64</v>
      </c>
      <c r="M20">
        <v>64</v>
      </c>
      <c r="N20">
        <v>64</v>
      </c>
      <c r="O20">
        <v>64</v>
      </c>
      <c r="P20">
        <v>64</v>
      </c>
      <c r="R20">
        <f t="shared" si="2"/>
        <v>802.48835780442664</v>
      </c>
      <c r="S20">
        <f t="shared" si="2"/>
        <v>299.48105786825226</v>
      </c>
      <c r="T20">
        <f t="shared" si="2"/>
        <v>982.6303491837117</v>
      </c>
      <c r="U20">
        <f t="shared" si="2"/>
        <v>901.50538598394689</v>
      </c>
      <c r="V20">
        <f t="shared" si="2"/>
        <v>483.03710762987481</v>
      </c>
      <c r="W20">
        <f t="shared" si="2"/>
        <v>980.80964440221828</v>
      </c>
      <c r="X20">
        <f t="shared" si="3"/>
        <v>1001.6338780123244</v>
      </c>
      <c r="Y20">
        <f t="shared" si="4"/>
        <v>1030.9521893577735</v>
      </c>
    </row>
    <row r="21" spans="1:25" x14ac:dyDescent="0.25">
      <c r="A21">
        <v>8.7192531560552595</v>
      </c>
      <c r="B21">
        <v>43.345922072402203</v>
      </c>
      <c r="C21">
        <v>25.6276571457168</v>
      </c>
      <c r="D21">
        <v>2.1878599040502502</v>
      </c>
      <c r="E21">
        <v>0.188689574957593</v>
      </c>
      <c r="F21">
        <v>26.5667061010511</v>
      </c>
      <c r="G21">
        <v>2.7598801874125001</v>
      </c>
      <c r="H21">
        <v>28.1010769803618</v>
      </c>
      <c r="I21">
        <v>68</v>
      </c>
      <c r="J21">
        <v>68</v>
      </c>
      <c r="K21">
        <v>68</v>
      </c>
      <c r="L21">
        <v>68</v>
      </c>
      <c r="M21">
        <v>68</v>
      </c>
      <c r="N21">
        <v>68</v>
      </c>
      <c r="O21">
        <v>68</v>
      </c>
      <c r="P21">
        <v>68</v>
      </c>
      <c r="R21">
        <f t="shared" si="2"/>
        <v>842.4417992697006</v>
      </c>
      <c r="S21">
        <f t="shared" si="2"/>
        <v>452.27758855341426</v>
      </c>
      <c r="T21">
        <f t="shared" si="2"/>
        <v>1091.5995587880948</v>
      </c>
      <c r="U21">
        <f t="shared" si="2"/>
        <v>910.24213123619859</v>
      </c>
      <c r="V21">
        <f t="shared" si="2"/>
        <v>483.7917011043337</v>
      </c>
      <c r="W21">
        <f t="shared" si="2"/>
        <v>1096.6192459132772</v>
      </c>
      <c r="X21">
        <f t="shared" si="3"/>
        <v>1022.6895116208719</v>
      </c>
      <c r="Y21">
        <f t="shared" si="4"/>
        <v>1160.5809520035114</v>
      </c>
    </row>
    <row r="22" spans="1:25" x14ac:dyDescent="0.25">
      <c r="A22">
        <v>7.0487480677194698</v>
      </c>
      <c r="B22">
        <v>49.1468162643393</v>
      </c>
      <c r="C22">
        <v>22.263401905054</v>
      </c>
      <c r="D22">
        <v>2.1893860907157601</v>
      </c>
      <c r="E22">
        <v>0.188689785991837</v>
      </c>
      <c r="F22">
        <v>22.892027414025701</v>
      </c>
      <c r="G22">
        <v>1.1624732640973201</v>
      </c>
      <c r="H22">
        <v>21.122739420425901</v>
      </c>
      <c r="I22">
        <v>71</v>
      </c>
      <c r="J22">
        <v>71</v>
      </c>
      <c r="K22">
        <v>71</v>
      </c>
      <c r="L22">
        <v>71</v>
      </c>
      <c r="M22">
        <v>71</v>
      </c>
      <c r="N22">
        <v>71</v>
      </c>
      <c r="O22">
        <v>71</v>
      </c>
      <c r="P22">
        <v>71</v>
      </c>
      <c r="R22">
        <f t="shared" si="2"/>
        <v>866.09380110536267</v>
      </c>
      <c r="S22">
        <f t="shared" si="2"/>
        <v>591.01669605852658</v>
      </c>
      <c r="T22">
        <f t="shared" si="2"/>
        <v>1163.4361473642509</v>
      </c>
      <c r="U22">
        <f t="shared" si="2"/>
        <v>916.80800022834762</v>
      </c>
      <c r="V22">
        <f t="shared" si="2"/>
        <v>484.35777014575785</v>
      </c>
      <c r="W22">
        <f t="shared" si="2"/>
        <v>1170.8073461858924</v>
      </c>
      <c r="X22">
        <f t="shared" si="3"/>
        <v>1028.5730417981367</v>
      </c>
      <c r="Y22">
        <f t="shared" si="4"/>
        <v>1234.4166766046928</v>
      </c>
    </row>
    <row r="23" spans="1:25" x14ac:dyDescent="0.25">
      <c r="A23">
        <v>5.1696985923077596</v>
      </c>
      <c r="B23">
        <v>27.779788125830599</v>
      </c>
      <c r="C23">
        <v>16.4198226416236</v>
      </c>
      <c r="D23">
        <v>2.18986749430699</v>
      </c>
      <c r="E23">
        <v>0.188689786206166</v>
      </c>
      <c r="F23">
        <v>18.048293771273801</v>
      </c>
      <c r="G23">
        <v>0.56960416488115495</v>
      </c>
      <c r="H23">
        <v>12.299494611518099</v>
      </c>
      <c r="I23">
        <v>75</v>
      </c>
      <c r="J23">
        <v>75</v>
      </c>
      <c r="K23">
        <v>75</v>
      </c>
      <c r="L23">
        <v>75</v>
      </c>
      <c r="M23">
        <v>75</v>
      </c>
      <c r="N23">
        <v>75</v>
      </c>
      <c r="O23">
        <v>75</v>
      </c>
      <c r="P23">
        <v>75</v>
      </c>
      <c r="R23">
        <f t="shared" si="2"/>
        <v>890.5306944254171</v>
      </c>
      <c r="S23">
        <f t="shared" si="2"/>
        <v>744.86990483886643</v>
      </c>
      <c r="T23">
        <f>T22+(AVERAGE(C22:C23)*(K23-K22))</f>
        <v>1240.8025964576061</v>
      </c>
      <c r="U23">
        <f t="shared" si="2"/>
        <v>925.56650739839313</v>
      </c>
      <c r="V23">
        <f t="shared" si="2"/>
        <v>485.11252929015387</v>
      </c>
      <c r="W23">
        <f t="shared" si="2"/>
        <v>1252.6879885564913</v>
      </c>
      <c r="X23">
        <f t="shared" si="3"/>
        <v>1032.0371966560938</v>
      </c>
      <c r="Y23">
        <f t="shared" si="4"/>
        <v>1301.2611446685808</v>
      </c>
    </row>
    <row r="24" spans="1:25" x14ac:dyDescent="0.25">
      <c r="A24">
        <v>4.0276648930411802</v>
      </c>
      <c r="B24">
        <v>5.2021344623708003</v>
      </c>
      <c r="C24">
        <v>11.1516680290156</v>
      </c>
      <c r="D24">
        <v>2.1899264916950298</v>
      </c>
      <c r="E24">
        <v>0.188689786206166</v>
      </c>
      <c r="F24">
        <v>14.5877547218447</v>
      </c>
      <c r="G24">
        <v>0.50789825258086496</v>
      </c>
      <c r="H24">
        <v>6.9035866454379304</v>
      </c>
      <c r="I24">
        <v>78</v>
      </c>
      <c r="J24">
        <v>78</v>
      </c>
      <c r="K24">
        <v>78</v>
      </c>
      <c r="L24">
        <v>78</v>
      </c>
      <c r="M24">
        <v>78</v>
      </c>
      <c r="N24">
        <v>78</v>
      </c>
      <c r="O24">
        <v>78</v>
      </c>
      <c r="P24">
        <v>78</v>
      </c>
      <c r="R24">
        <f t="shared" si="2"/>
        <v>904.32673965344054</v>
      </c>
      <c r="S24">
        <f t="shared" si="2"/>
        <v>794.34278872116852</v>
      </c>
      <c r="T24">
        <f t="shared" si="2"/>
        <v>1282.159832463565</v>
      </c>
      <c r="U24">
        <f t="shared" si="2"/>
        <v>932.13619837739611</v>
      </c>
      <c r="V24">
        <f t="shared" si="2"/>
        <v>485.67859864877238</v>
      </c>
      <c r="W24">
        <f t="shared" si="2"/>
        <v>1301.642061296169</v>
      </c>
      <c r="X24">
        <f t="shared" si="3"/>
        <v>1033.6534502822867</v>
      </c>
      <c r="Y24">
        <f t="shared" si="4"/>
        <v>1330.0657665540148</v>
      </c>
    </row>
    <row r="25" spans="1:25" x14ac:dyDescent="0.25">
      <c r="A25">
        <v>2.8440666360594502</v>
      </c>
      <c r="B25">
        <v>5.2344011274306599</v>
      </c>
      <c r="C25">
        <v>3.5782637060742299</v>
      </c>
      <c r="D25">
        <v>2.1899377761110301</v>
      </c>
      <c r="E25">
        <v>0.188689786206166</v>
      </c>
      <c r="F25">
        <v>10.3799182653509</v>
      </c>
      <c r="G25">
        <v>0.50120473805886501</v>
      </c>
      <c r="H25">
        <v>2.1091550778085102</v>
      </c>
      <c r="I25">
        <v>82</v>
      </c>
      <c r="J25">
        <v>82</v>
      </c>
      <c r="K25">
        <v>82</v>
      </c>
      <c r="L25">
        <v>82</v>
      </c>
      <c r="M25">
        <v>82</v>
      </c>
      <c r="N25">
        <v>82</v>
      </c>
      <c r="O25">
        <v>82</v>
      </c>
      <c r="P25">
        <v>82</v>
      </c>
      <c r="R25">
        <f t="shared" si="2"/>
        <v>918.07020271164185</v>
      </c>
      <c r="S25">
        <f t="shared" si="2"/>
        <v>815.21585990077142</v>
      </c>
      <c r="T25">
        <f t="shared" si="2"/>
        <v>1311.6196959337447</v>
      </c>
      <c r="U25">
        <f t="shared" si="2"/>
        <v>940.89592691300822</v>
      </c>
      <c r="V25">
        <f t="shared" si="2"/>
        <v>486.43335779359705</v>
      </c>
      <c r="W25">
        <f t="shared" si="2"/>
        <v>1351.5774072705601</v>
      </c>
      <c r="X25">
        <f t="shared" si="3"/>
        <v>1035.6716562635661</v>
      </c>
      <c r="Y25">
        <f t="shared" si="4"/>
        <v>1348.0912500005077</v>
      </c>
    </row>
    <row r="26" spans="1:25" x14ac:dyDescent="0.25">
      <c r="A26">
        <v>1.5600998544149101</v>
      </c>
      <c r="B26">
        <v>5.2366805259767402</v>
      </c>
      <c r="C26">
        <v>-7.4681211568507297</v>
      </c>
      <c r="D26">
        <v>2.18993858256195</v>
      </c>
      <c r="E26">
        <v>0.188689786206166</v>
      </c>
      <c r="F26">
        <v>4.5736398224945303</v>
      </c>
      <c r="G26">
        <v>0.50109654962191597</v>
      </c>
      <c r="H26">
        <v>-0.71933091944358796</v>
      </c>
      <c r="I26">
        <v>89</v>
      </c>
      <c r="J26">
        <v>89</v>
      </c>
      <c r="K26">
        <v>89</v>
      </c>
      <c r="L26">
        <v>89</v>
      </c>
      <c r="M26">
        <v>89</v>
      </c>
      <c r="N26">
        <v>89</v>
      </c>
      <c r="O26">
        <v>89</v>
      </c>
      <c r="P26">
        <v>89</v>
      </c>
      <c r="R26">
        <f>R24</f>
        <v>904.32673965344054</v>
      </c>
      <c r="S26">
        <f>S24</f>
        <v>794.34278872116852</v>
      </c>
      <c r="T26">
        <f t="shared" si="2"/>
        <v>1298.0051948560269</v>
      </c>
      <c r="U26">
        <f>U17</f>
        <v>880.06130737896456</v>
      </c>
      <c r="V26">
        <f>V19</f>
        <v>477.2880948948104</v>
      </c>
      <c r="W26">
        <f t="shared" si="2"/>
        <v>1403.9148605780192</v>
      </c>
      <c r="X26">
        <f>X20</f>
        <v>1001.6338780123244</v>
      </c>
      <c r="Y26">
        <f>Y24</f>
        <v>1330.0657665540148</v>
      </c>
    </row>
    <row r="28" spans="1:25" x14ac:dyDescent="0.25">
      <c r="Q28" t="s">
        <v>18</v>
      </c>
      <c r="R28" t="s">
        <v>24</v>
      </c>
    </row>
    <row r="29" spans="1:25" x14ac:dyDescent="0.25">
      <c r="Q29" t="s">
        <v>19</v>
      </c>
      <c r="R29">
        <v>1</v>
      </c>
      <c r="S29">
        <f>R26</f>
        <v>904.32673965344054</v>
      </c>
    </row>
    <row r="30" spans="1:25" x14ac:dyDescent="0.25">
      <c r="Q30" t="s">
        <v>19</v>
      </c>
      <c r="R30">
        <v>5</v>
      </c>
      <c r="S30">
        <f>U26</f>
        <v>880.06130737896456</v>
      </c>
    </row>
    <row r="31" spans="1:25" x14ac:dyDescent="0.25">
      <c r="Q31" t="s">
        <v>19</v>
      </c>
      <c r="R31">
        <v>6</v>
      </c>
      <c r="S31">
        <f>V26</f>
        <v>477.2880948948104</v>
      </c>
    </row>
    <row r="32" spans="1:25" x14ac:dyDescent="0.25">
      <c r="Q32" t="s">
        <v>19</v>
      </c>
      <c r="R32">
        <v>8</v>
      </c>
      <c r="S32">
        <f>X26</f>
        <v>1001.6338780123244</v>
      </c>
    </row>
    <row r="34" spans="17:19" x14ac:dyDescent="0.25">
      <c r="Q34" t="s">
        <v>20</v>
      </c>
      <c r="R34">
        <v>2</v>
      </c>
      <c r="S34">
        <f>S26</f>
        <v>794.34278872116852</v>
      </c>
    </row>
    <row r="35" spans="17:19" x14ac:dyDescent="0.25">
      <c r="Q35" t="s">
        <v>20</v>
      </c>
      <c r="R35">
        <v>3</v>
      </c>
      <c r="S35">
        <f>T26</f>
        <v>1298.0051948560269</v>
      </c>
    </row>
    <row r="36" spans="17:19" x14ac:dyDescent="0.25">
      <c r="Q36" t="s">
        <v>20</v>
      </c>
      <c r="R36">
        <v>7</v>
      </c>
      <c r="S36">
        <f>W26</f>
        <v>1403.9148605780192</v>
      </c>
    </row>
    <row r="37" spans="17:19" x14ac:dyDescent="0.25">
      <c r="Q37" t="s">
        <v>20</v>
      </c>
      <c r="R37">
        <v>9</v>
      </c>
      <c r="S37">
        <f>Y26</f>
        <v>1330.0657665540148</v>
      </c>
    </row>
    <row r="38" spans="17:19" x14ac:dyDescent="0.25">
      <c r="R38" t="s">
        <v>16</v>
      </c>
      <c r="S38">
        <f>FTEST(S29:S32,S34:S37)</f>
        <v>0.77030222021222661</v>
      </c>
    </row>
    <row r="39" spans="17:19" x14ac:dyDescent="0.25">
      <c r="R39" t="s">
        <v>17</v>
      </c>
      <c r="S39">
        <f>TTEST(S29:S32,S34:S37,2,2)</f>
        <v>7.4318551925205742E-2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chtyrids-modelfits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Velthuis, Mandy</dc:creator>
  <cp:lastModifiedBy>Velthuis, Mandy</cp:lastModifiedBy>
  <dcterms:created xsi:type="dcterms:W3CDTF">2015-10-06T07:30:13Z</dcterms:created>
  <dcterms:modified xsi:type="dcterms:W3CDTF">2017-04-21T14:04:18Z</dcterms:modified>
</cp:coreProperties>
</file>