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1. Projecten\2014-2017 Limnotron warming experiments\Limnotron plankton year\Manuscripten\Velthuis et al., 2017 Ecosphere\Accepted in Ecosphere 24112016\Dryad repository\Weibull area under the curve calculations\"/>
    </mc:Choice>
  </mc:AlternateContent>
  <bookViews>
    <workbookView xWindow="0" yWindow="0" windowWidth="15750" windowHeight="21435"/>
  </bookViews>
  <sheets>
    <sheet name="analyse 15-11-2016" sheetId="2" r:id="rId1"/>
  </sheets>
  <calcPr calcId="152511"/>
</workbook>
</file>

<file path=xl/calcChain.xml><?xml version="1.0" encoding="utf-8"?>
<calcChain xmlns="http://schemas.openxmlformats.org/spreadsheetml/2006/main">
  <c r="Y3" i="2" l="1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W3" i="2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U3" i="2"/>
  <c r="U4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U5" i="2" l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S35" i="2"/>
  <c r="S34" i="2"/>
  <c r="S38" i="2"/>
  <c r="S40" i="2"/>
  <c r="S37" i="2"/>
  <c r="S39" i="2"/>
  <c r="S32" i="2"/>
  <c r="S33" i="2" l="1"/>
  <c r="S41" i="2" s="1"/>
  <c r="U29" i="2"/>
  <c r="S42" i="2" l="1"/>
</calcChain>
</file>

<file path=xl/sharedStrings.xml><?xml version="1.0" encoding="utf-8"?>
<sst xmlns="http://schemas.openxmlformats.org/spreadsheetml/2006/main" count="30" uniqueCount="24">
  <si>
    <t>X1</t>
  </si>
  <si>
    <t>X2</t>
  </si>
  <si>
    <t>X3</t>
  </si>
  <si>
    <t>X5</t>
  </si>
  <si>
    <t>X6</t>
  </si>
  <si>
    <t>X7</t>
  </si>
  <si>
    <t>X8</t>
  </si>
  <si>
    <t>X9</t>
  </si>
  <si>
    <t>x-L1</t>
  </si>
  <si>
    <t>x-L2</t>
  </si>
  <si>
    <t>x-L3</t>
  </si>
  <si>
    <t>x-L5</t>
  </si>
  <si>
    <t>x-L6</t>
  </si>
  <si>
    <t>x-L7</t>
  </si>
  <si>
    <t>x-L8</t>
  </si>
  <si>
    <t>x-L9</t>
  </si>
  <si>
    <t>ftest</t>
  </si>
  <si>
    <t>ttest</t>
  </si>
  <si>
    <t>treatment</t>
  </si>
  <si>
    <t>warm</t>
  </si>
  <si>
    <t>control</t>
  </si>
  <si>
    <t>modelfits</t>
  </si>
  <si>
    <t>area under the curve</t>
  </si>
  <si>
    <t>limnotron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</si>
</sst>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workbookViewId="0">
      <selection sqref="A1:A1048576"/>
    </sheetView>
  </sheetViews>
  <sheetFormatPr defaultRowHeight="15" x14ac:dyDescent="0.25"/>
  <sheetData>
    <row r="1" spans="1:25" x14ac:dyDescent="0.25">
      <c r="A1" t="s">
        <v>21</v>
      </c>
      <c r="R1" t="s">
        <v>22</v>
      </c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R2">
        <v>1</v>
      </c>
      <c r="S2">
        <v>2</v>
      </c>
      <c r="T2">
        <v>3</v>
      </c>
      <c r="U2">
        <v>5</v>
      </c>
      <c r="V2">
        <v>6</v>
      </c>
      <c r="W2">
        <v>7</v>
      </c>
      <c r="X2">
        <v>8</v>
      </c>
      <c r="Y2">
        <v>9</v>
      </c>
    </row>
    <row r="3" spans="1:25" x14ac:dyDescent="0.25">
      <c r="A3">
        <v>11.1574670867079</v>
      </c>
      <c r="B3">
        <v>-10.496782082155599</v>
      </c>
      <c r="C3">
        <v>14.9265470591699</v>
      </c>
      <c r="D3">
        <v>21.351551144973001</v>
      </c>
      <c r="E3">
        <v>14.5529335041397</v>
      </c>
      <c r="F3">
        <v>9.8491767379929591</v>
      </c>
      <c r="G3">
        <v>59.746447042693397</v>
      </c>
      <c r="H3">
        <v>-0.56205281819873798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R3">
        <f t="shared" ref="R3:Y3" si="0">I3*A3</f>
        <v>44.6298683468316</v>
      </c>
      <c r="S3">
        <f t="shared" si="0"/>
        <v>-41.987128328622397</v>
      </c>
      <c r="T3">
        <f t="shared" si="0"/>
        <v>59.706188236679601</v>
      </c>
      <c r="U3">
        <f t="shared" si="0"/>
        <v>85.406204579892005</v>
      </c>
      <c r="V3">
        <f t="shared" si="0"/>
        <v>58.2117340165588</v>
      </c>
      <c r="W3">
        <f t="shared" si="0"/>
        <v>39.396706951971836</v>
      </c>
      <c r="X3">
        <f t="shared" si="0"/>
        <v>238.98578817077359</v>
      </c>
      <c r="Y3">
        <f t="shared" si="0"/>
        <v>-2.2482112727949519</v>
      </c>
    </row>
    <row r="4" spans="1:25" x14ac:dyDescent="0.25">
      <c r="A4">
        <v>11.157468056947099</v>
      </c>
      <c r="B4">
        <v>-10.4967809867897</v>
      </c>
      <c r="C4">
        <v>14.9265470591699</v>
      </c>
      <c r="D4">
        <v>21.3515511840423</v>
      </c>
      <c r="E4">
        <v>14.5529333468219</v>
      </c>
      <c r="F4">
        <v>9.8491767379929591</v>
      </c>
      <c r="G4">
        <v>59.746447042693397</v>
      </c>
      <c r="H4">
        <v>-0.56205281416369801</v>
      </c>
      <c r="I4">
        <v>11</v>
      </c>
      <c r="J4">
        <v>11</v>
      </c>
      <c r="K4">
        <v>11</v>
      </c>
      <c r="L4">
        <v>11</v>
      </c>
      <c r="M4">
        <v>11</v>
      </c>
      <c r="N4">
        <v>11</v>
      </c>
      <c r="O4">
        <v>11</v>
      </c>
      <c r="P4">
        <v>11</v>
      </c>
      <c r="R4">
        <f>R3+(AVERAGE(A3:A4)*(I4-I3))</f>
        <v>122.7321413496241</v>
      </c>
      <c r="S4">
        <f t="shared" ref="S4:Y4" si="1">S3+(AVERAGE(B3:B4)*(J4-J3))</f>
        <v>-115.46459906993096</v>
      </c>
      <c r="T4">
        <f t="shared" si="1"/>
        <v>164.19201765086891</v>
      </c>
      <c r="U4">
        <f t="shared" si="1"/>
        <v>234.86706273144557</v>
      </c>
      <c r="V4">
        <f t="shared" si="1"/>
        <v>160.08226799492439</v>
      </c>
      <c r="W4">
        <f t="shared" si="1"/>
        <v>108.34094411792255</v>
      </c>
      <c r="X4">
        <f t="shared" si="1"/>
        <v>657.21091746962736</v>
      </c>
      <c r="Y4">
        <f t="shared" si="1"/>
        <v>-6.1825809860634777</v>
      </c>
    </row>
    <row r="5" spans="1:25" x14ac:dyDescent="0.25">
      <c r="A5">
        <v>11.1575884323446</v>
      </c>
      <c r="B5">
        <v>-10.496698618324199</v>
      </c>
      <c r="C5">
        <v>14.9265470591699</v>
      </c>
      <c r="D5">
        <v>21.3515630824703</v>
      </c>
      <c r="E5">
        <v>14.5529276209899</v>
      </c>
      <c r="F5">
        <v>9.8491767380331705</v>
      </c>
      <c r="G5">
        <v>59.746447042693397</v>
      </c>
      <c r="H5">
        <v>-0.56205190423423002</v>
      </c>
      <c r="I5">
        <v>18</v>
      </c>
      <c r="J5">
        <v>18</v>
      </c>
      <c r="K5">
        <v>18</v>
      </c>
      <c r="L5">
        <v>18</v>
      </c>
      <c r="M5">
        <v>18</v>
      </c>
      <c r="N5">
        <v>18</v>
      </c>
      <c r="O5">
        <v>18</v>
      </c>
      <c r="P5">
        <v>18</v>
      </c>
      <c r="R5">
        <f t="shared" ref="R5:R27" si="2">R4+(AVERAGE(A4:A5)*(I5-I4))</f>
        <v>200.83483906214505</v>
      </c>
      <c r="S5">
        <f t="shared" ref="S5:S28" si="3">S4+(AVERAGE(B4:B5)*(J5-J4))</f>
        <v>-188.94177768782959</v>
      </c>
      <c r="T5">
        <f t="shared" ref="T5:T28" si="4">T4+(AVERAGE(C4:C5)*(K5-K4))</f>
        <v>268.67784706505819</v>
      </c>
      <c r="U5">
        <f t="shared" ref="U5:U28" si="5">U4+(AVERAGE(D4:D5)*(L5-L4))</f>
        <v>384.32796266423964</v>
      </c>
      <c r="V5">
        <f t="shared" ref="V5:V28" si="6">V4+(AVERAGE(E4:E5)*(M5-M4))</f>
        <v>261.9527813822657</v>
      </c>
      <c r="W5">
        <f t="shared" ref="W5:W28" si="7">W4+(AVERAGE(F4:F5)*(N5-N4))</f>
        <v>177.28518128401402</v>
      </c>
      <c r="X5">
        <f t="shared" ref="X5:X28" si="8">X4+(AVERAGE(G4:G5)*(O5-O4))</f>
        <v>1075.4360467684812</v>
      </c>
      <c r="Y5">
        <f t="shared" ref="Y5:Y28" si="9">Y4+(AVERAGE(H4:H5)*(P5-P4))</f>
        <v>-10.116947500456225</v>
      </c>
    </row>
    <row r="6" spans="1:25" x14ac:dyDescent="0.25">
      <c r="A6">
        <v>11.160507276486801</v>
      </c>
      <c r="B6">
        <v>-10.4952796379691</v>
      </c>
      <c r="C6">
        <v>14.9265470591699</v>
      </c>
      <c r="D6">
        <v>21.352093855610999</v>
      </c>
      <c r="E6">
        <v>14.5528738979129</v>
      </c>
      <c r="F6">
        <v>9.8491767496402893</v>
      </c>
      <c r="G6">
        <v>59.7464470426943</v>
      </c>
      <c r="H6">
        <v>-0.56201878889341905</v>
      </c>
      <c r="I6">
        <v>25</v>
      </c>
      <c r="J6">
        <v>25</v>
      </c>
      <c r="K6">
        <v>25</v>
      </c>
      <c r="L6">
        <v>25</v>
      </c>
      <c r="M6">
        <v>25</v>
      </c>
      <c r="N6">
        <v>25</v>
      </c>
      <c r="O6">
        <v>25</v>
      </c>
      <c r="P6">
        <v>25</v>
      </c>
      <c r="R6">
        <f t="shared" si="2"/>
        <v>278.94817404305496</v>
      </c>
      <c r="S6">
        <f t="shared" si="3"/>
        <v>-262.41370158485614</v>
      </c>
      <c r="T6">
        <f t="shared" si="4"/>
        <v>373.1636764792475</v>
      </c>
      <c r="U6">
        <f t="shared" si="5"/>
        <v>533.79076194752417</v>
      </c>
      <c r="V6">
        <f t="shared" si="6"/>
        <v>363.82308669842553</v>
      </c>
      <c r="W6">
        <f t="shared" si="7"/>
        <v>246.22941849087113</v>
      </c>
      <c r="X6">
        <f t="shared" si="8"/>
        <v>1493.6611760673381</v>
      </c>
      <c r="Y6">
        <f t="shared" si="9"/>
        <v>-14.051194926402998</v>
      </c>
    </row>
    <row r="7" spans="1:25" x14ac:dyDescent="0.25">
      <c r="A7">
        <v>11.191673648982899</v>
      </c>
      <c r="B7">
        <v>-10.4835960625689</v>
      </c>
      <c r="C7">
        <v>14.926547059170099</v>
      </c>
      <c r="D7">
        <v>21.361106365980302</v>
      </c>
      <c r="E7">
        <v>14.5527768757464</v>
      </c>
      <c r="F7">
        <v>9.8491775594742208</v>
      </c>
      <c r="G7">
        <v>59.746447043468997</v>
      </c>
      <c r="H7">
        <v>-0.56153717320697305</v>
      </c>
      <c r="I7">
        <v>32</v>
      </c>
      <c r="J7">
        <v>32</v>
      </c>
      <c r="K7">
        <v>32</v>
      </c>
      <c r="L7">
        <v>32</v>
      </c>
      <c r="M7">
        <v>32</v>
      </c>
      <c r="N7">
        <v>32</v>
      </c>
      <c r="O7">
        <v>32</v>
      </c>
      <c r="P7">
        <v>32</v>
      </c>
      <c r="R7">
        <f t="shared" si="2"/>
        <v>357.18080728219888</v>
      </c>
      <c r="S7">
        <f t="shared" si="3"/>
        <v>-335.83976653673915</v>
      </c>
      <c r="T7">
        <f t="shared" si="4"/>
        <v>477.64950589343749</v>
      </c>
      <c r="U7">
        <f t="shared" si="5"/>
        <v>683.28696272309367</v>
      </c>
      <c r="V7">
        <f t="shared" si="6"/>
        <v>465.69286440623307</v>
      </c>
      <c r="W7">
        <f t="shared" si="7"/>
        <v>315.1736585727719</v>
      </c>
      <c r="X7">
        <f t="shared" si="8"/>
        <v>1911.8863053689097</v>
      </c>
      <c r="Y7">
        <f t="shared" si="9"/>
        <v>-17.983640793754368</v>
      </c>
    </row>
    <row r="8" spans="1:25" x14ac:dyDescent="0.25">
      <c r="A8">
        <v>11.3954288147988</v>
      </c>
      <c r="B8">
        <v>-10.421610978800601</v>
      </c>
      <c r="C8">
        <v>14.9265470592065</v>
      </c>
      <c r="D8">
        <v>21.446715165615299</v>
      </c>
      <c r="E8">
        <v>14.5555381419165</v>
      </c>
      <c r="F8">
        <v>9.8492015869121499</v>
      </c>
      <c r="G8">
        <v>59.746447227989599</v>
      </c>
      <c r="H8">
        <v>-0.55749913353751901</v>
      </c>
      <c r="I8">
        <v>39</v>
      </c>
      <c r="J8">
        <v>39</v>
      </c>
      <c r="K8">
        <v>39</v>
      </c>
      <c r="L8">
        <v>39</v>
      </c>
      <c r="M8">
        <v>39</v>
      </c>
      <c r="N8">
        <v>39</v>
      </c>
      <c r="O8">
        <v>39</v>
      </c>
      <c r="P8">
        <v>39</v>
      </c>
      <c r="R8">
        <f t="shared" si="2"/>
        <v>436.23566590543481</v>
      </c>
      <c r="S8">
        <f t="shared" si="3"/>
        <v>-409.00799118153242</v>
      </c>
      <c r="T8">
        <f t="shared" si="4"/>
        <v>582.13533530775555</v>
      </c>
      <c r="U8">
        <f t="shared" si="5"/>
        <v>833.11433808367826</v>
      </c>
      <c r="V8">
        <f t="shared" si="6"/>
        <v>567.57196696805318</v>
      </c>
      <c r="W8">
        <f t="shared" si="7"/>
        <v>384.11798558512419</v>
      </c>
      <c r="X8">
        <f t="shared" si="8"/>
        <v>2330.1114353190146</v>
      </c>
      <c r="Y8">
        <f t="shared" si="9"/>
        <v>-21.900267867360089</v>
      </c>
    </row>
    <row r="9" spans="1:25" x14ac:dyDescent="0.25">
      <c r="A9">
        <v>12.6399848905087</v>
      </c>
      <c r="B9">
        <v>-10.108620904033801</v>
      </c>
      <c r="C9">
        <v>14.926547064390901</v>
      </c>
      <c r="D9">
        <v>22.1831402724494</v>
      </c>
      <c r="E9">
        <v>14.6094128483153</v>
      </c>
      <c r="F9">
        <v>9.8497956554483395</v>
      </c>
      <c r="G9">
        <v>59.746479481768297</v>
      </c>
      <c r="H9">
        <v>-0.52652081393669303</v>
      </c>
      <c r="I9">
        <v>47</v>
      </c>
      <c r="J9">
        <v>47</v>
      </c>
      <c r="K9">
        <v>47</v>
      </c>
      <c r="L9">
        <v>47</v>
      </c>
      <c r="M9">
        <v>47</v>
      </c>
      <c r="N9">
        <v>47</v>
      </c>
      <c r="O9">
        <v>47</v>
      </c>
      <c r="P9">
        <v>47</v>
      </c>
      <c r="R9">
        <f t="shared" si="2"/>
        <v>532.37732072666483</v>
      </c>
      <c r="S9">
        <f t="shared" si="3"/>
        <v>-491.12891871287002</v>
      </c>
      <c r="T9">
        <f t="shared" si="4"/>
        <v>701.54771180214516</v>
      </c>
      <c r="U9">
        <f t="shared" si="5"/>
        <v>1007.6337598359371</v>
      </c>
      <c r="V9">
        <f t="shared" si="6"/>
        <v>684.23177092898038</v>
      </c>
      <c r="W9">
        <f t="shared" si="7"/>
        <v>462.91397455456615</v>
      </c>
      <c r="X9">
        <f t="shared" si="8"/>
        <v>2808.083142158046</v>
      </c>
      <c r="Y9">
        <f t="shared" si="9"/>
        <v>-26.236347657256935</v>
      </c>
    </row>
    <row r="10" spans="1:25" x14ac:dyDescent="0.25">
      <c r="A10">
        <v>15.9711559589958</v>
      </c>
      <c r="B10">
        <v>-9.3798170284317095</v>
      </c>
      <c r="C10">
        <v>14.926547186537499</v>
      </c>
      <c r="D10">
        <v>24.707839259013099</v>
      </c>
      <c r="E10">
        <v>14.890853140710201</v>
      </c>
      <c r="F10">
        <v>9.8540818555703993</v>
      </c>
      <c r="G10">
        <v>59.747349622395397</v>
      </c>
      <c r="H10">
        <v>-0.42865958861776599</v>
      </c>
      <c r="I10">
        <v>53</v>
      </c>
      <c r="J10">
        <v>53</v>
      </c>
      <c r="K10">
        <v>53</v>
      </c>
      <c r="L10">
        <v>53</v>
      </c>
      <c r="M10">
        <v>53</v>
      </c>
      <c r="N10">
        <v>53</v>
      </c>
      <c r="O10">
        <v>53</v>
      </c>
      <c r="P10">
        <v>53</v>
      </c>
      <c r="R10">
        <f t="shared" si="2"/>
        <v>618.2107432751784</v>
      </c>
      <c r="S10">
        <f t="shared" si="3"/>
        <v>-549.59423251026658</v>
      </c>
      <c r="T10">
        <f t="shared" si="4"/>
        <v>791.10699455493034</v>
      </c>
      <c r="U10">
        <f t="shared" si="5"/>
        <v>1148.3066984303246</v>
      </c>
      <c r="V10">
        <f t="shared" si="6"/>
        <v>772.73256889605682</v>
      </c>
      <c r="W10">
        <f t="shared" si="7"/>
        <v>522.02560708762235</v>
      </c>
      <c r="X10">
        <f t="shared" si="8"/>
        <v>3166.5646294705371</v>
      </c>
      <c r="Y10">
        <f t="shared" si="9"/>
        <v>-29.101888864920312</v>
      </c>
    </row>
    <row r="11" spans="1:25" x14ac:dyDescent="0.25">
      <c r="A11">
        <v>27.385670665304499</v>
      </c>
      <c r="B11">
        <v>-7.1713421054757696</v>
      </c>
      <c r="C11">
        <v>14.9265505065243</v>
      </c>
      <c r="D11">
        <v>35.494086467216199</v>
      </c>
      <c r="E11">
        <v>16.605598369894</v>
      </c>
      <c r="F11">
        <v>9.8907540084085603</v>
      </c>
      <c r="G11">
        <v>59.774429677501203</v>
      </c>
      <c r="H11">
        <v>-3.9330229353690398E-2</v>
      </c>
      <c r="I11">
        <v>60</v>
      </c>
      <c r="J11">
        <v>60</v>
      </c>
      <c r="K11">
        <v>60</v>
      </c>
      <c r="L11">
        <v>60</v>
      </c>
      <c r="M11">
        <v>60</v>
      </c>
      <c r="N11">
        <v>60</v>
      </c>
      <c r="O11">
        <v>60</v>
      </c>
      <c r="P11">
        <v>60</v>
      </c>
      <c r="R11">
        <f t="shared" si="2"/>
        <v>769.95963646022938</v>
      </c>
      <c r="S11">
        <f t="shared" si="3"/>
        <v>-607.52328947894273</v>
      </c>
      <c r="T11">
        <f t="shared" si="4"/>
        <v>895.59283648064661</v>
      </c>
      <c r="U11">
        <f t="shared" si="5"/>
        <v>1359.0134384721271</v>
      </c>
      <c r="V11">
        <f t="shared" si="6"/>
        <v>882.97014918317154</v>
      </c>
      <c r="W11">
        <f t="shared" si="7"/>
        <v>591.13253261154875</v>
      </c>
      <c r="X11">
        <f t="shared" si="8"/>
        <v>3584.8908570201752</v>
      </c>
      <c r="Y11">
        <f t="shared" si="9"/>
        <v>-30.739853227820408</v>
      </c>
    </row>
    <row r="12" spans="1:25" x14ac:dyDescent="0.25">
      <c r="A12">
        <v>58.897566215128599</v>
      </c>
      <c r="B12">
        <v>-1.7276796969042401</v>
      </c>
      <c r="C12">
        <v>14.9266118729419</v>
      </c>
      <c r="D12">
        <v>71.804074052800303</v>
      </c>
      <c r="E12">
        <v>24.588009638942701</v>
      </c>
      <c r="F12">
        <v>10.1274477749156</v>
      </c>
      <c r="G12">
        <v>60.340055798212802</v>
      </c>
      <c r="H12">
        <v>1.1986211724665099</v>
      </c>
      <c r="I12">
        <v>67</v>
      </c>
      <c r="J12">
        <v>67</v>
      </c>
      <c r="K12">
        <v>67</v>
      </c>
      <c r="L12">
        <v>67</v>
      </c>
      <c r="M12">
        <v>67</v>
      </c>
      <c r="N12">
        <v>67</v>
      </c>
      <c r="O12">
        <v>67</v>
      </c>
      <c r="P12">
        <v>67</v>
      </c>
      <c r="R12">
        <f t="shared" si="2"/>
        <v>1071.9509655417451</v>
      </c>
      <c r="S12">
        <f t="shared" si="3"/>
        <v>-638.66986578727278</v>
      </c>
      <c r="T12">
        <f t="shared" si="4"/>
        <v>1000.0789048087784</v>
      </c>
      <c r="U12">
        <f t="shared" si="5"/>
        <v>1734.5570002921847</v>
      </c>
      <c r="V12">
        <f t="shared" si="6"/>
        <v>1027.1477772141</v>
      </c>
      <c r="W12">
        <f t="shared" si="7"/>
        <v>661.19623885318333</v>
      </c>
      <c r="X12">
        <f t="shared" si="8"/>
        <v>4005.2915561851742</v>
      </c>
      <c r="Y12">
        <f t="shared" si="9"/>
        <v>-26.682334926925542</v>
      </c>
    </row>
    <row r="13" spans="1:25" x14ac:dyDescent="0.25">
      <c r="A13">
        <v>136.715109875081</v>
      </c>
      <c r="B13">
        <v>10.464543266941099</v>
      </c>
      <c r="C13">
        <v>14.9274572118245</v>
      </c>
      <c r="D13">
        <v>176.559778815013</v>
      </c>
      <c r="E13">
        <v>55.894996946365801</v>
      </c>
      <c r="F13">
        <v>11.3903705471529</v>
      </c>
      <c r="G13">
        <v>69.029859566250494</v>
      </c>
      <c r="H13">
        <v>4.6870561055226903</v>
      </c>
      <c r="I13">
        <v>74</v>
      </c>
      <c r="J13">
        <v>74</v>
      </c>
      <c r="K13">
        <v>74</v>
      </c>
      <c r="L13">
        <v>74</v>
      </c>
      <c r="M13">
        <v>74</v>
      </c>
      <c r="N13">
        <v>74</v>
      </c>
      <c r="O13">
        <v>74</v>
      </c>
      <c r="P13">
        <v>74</v>
      </c>
      <c r="R13">
        <f t="shared" si="2"/>
        <v>1756.5953318574786</v>
      </c>
      <c r="S13">
        <f t="shared" si="3"/>
        <v>-608.09084329214375</v>
      </c>
      <c r="T13">
        <f t="shared" si="4"/>
        <v>1104.5681466054607</v>
      </c>
      <c r="U13">
        <f t="shared" si="5"/>
        <v>2603.8304853295313</v>
      </c>
      <c r="V13">
        <f t="shared" si="6"/>
        <v>1308.8383002626797</v>
      </c>
      <c r="W13">
        <f t="shared" si="7"/>
        <v>736.50860298042312</v>
      </c>
      <c r="X13">
        <f t="shared" si="8"/>
        <v>4458.0862599607954</v>
      </c>
      <c r="Y13">
        <f t="shared" si="9"/>
        <v>-6.0824644539633432</v>
      </c>
    </row>
    <row r="14" spans="1:25" x14ac:dyDescent="0.25">
      <c r="A14">
        <v>347.74269782766498</v>
      </c>
      <c r="B14">
        <v>40.849464149506503</v>
      </c>
      <c r="C14">
        <v>14.940493158829399</v>
      </c>
      <c r="D14">
        <v>483.258915591571</v>
      </c>
      <c r="E14">
        <v>187.893370184909</v>
      </c>
      <c r="F14">
        <v>18.871622841655402</v>
      </c>
      <c r="G14">
        <v>215.896477449413</v>
      </c>
      <c r="H14">
        <v>15.5990818021099</v>
      </c>
      <c r="I14">
        <v>82</v>
      </c>
      <c r="J14">
        <v>82</v>
      </c>
      <c r="K14">
        <v>82</v>
      </c>
      <c r="L14">
        <v>82</v>
      </c>
      <c r="M14">
        <v>82</v>
      </c>
      <c r="N14">
        <v>82</v>
      </c>
      <c r="O14">
        <v>82</v>
      </c>
      <c r="P14">
        <v>82</v>
      </c>
      <c r="R14">
        <f t="shared" si="2"/>
        <v>3694.4265626684628</v>
      </c>
      <c r="S14">
        <f t="shared" si="3"/>
        <v>-402.83481362635337</v>
      </c>
      <c r="T14">
        <f t="shared" si="4"/>
        <v>1224.0399480880762</v>
      </c>
      <c r="U14">
        <f t="shared" si="5"/>
        <v>5243.1052629558671</v>
      </c>
      <c r="V14">
        <f t="shared" si="6"/>
        <v>2283.9917687877787</v>
      </c>
      <c r="W14">
        <f t="shared" si="7"/>
        <v>857.55657653565629</v>
      </c>
      <c r="X14">
        <f t="shared" si="8"/>
        <v>5597.791608023449</v>
      </c>
      <c r="Y14">
        <f t="shared" si="9"/>
        <v>75.062087176567019</v>
      </c>
    </row>
    <row r="15" spans="1:25" x14ac:dyDescent="0.25">
      <c r="A15">
        <v>733.66717382543902</v>
      </c>
      <c r="B15">
        <v>93.713637042457705</v>
      </c>
      <c r="C15">
        <v>15.049667001744901</v>
      </c>
      <c r="D15">
        <v>978.58322776191005</v>
      </c>
      <c r="E15">
        <v>525.65508166914697</v>
      </c>
      <c r="F15">
        <v>46.6804879711624</v>
      </c>
      <c r="G15">
        <v>1331.7310455459699</v>
      </c>
      <c r="H15">
        <v>38.773795094870998</v>
      </c>
      <c r="I15">
        <v>89</v>
      </c>
      <c r="J15">
        <v>89</v>
      </c>
      <c r="K15">
        <v>89</v>
      </c>
      <c r="L15">
        <v>89</v>
      </c>
      <c r="M15">
        <v>89</v>
      </c>
      <c r="N15">
        <v>89</v>
      </c>
      <c r="O15">
        <v>89</v>
      </c>
      <c r="P15">
        <v>89</v>
      </c>
      <c r="R15">
        <f t="shared" si="2"/>
        <v>7479.3611134543262</v>
      </c>
      <c r="S15">
        <f t="shared" si="3"/>
        <v>68.136040545521382</v>
      </c>
      <c r="T15">
        <f t="shared" si="4"/>
        <v>1329.0055086500863</v>
      </c>
      <c r="U15">
        <f t="shared" si="5"/>
        <v>10359.552764693051</v>
      </c>
      <c r="V15">
        <f t="shared" si="6"/>
        <v>4781.4113502769742</v>
      </c>
      <c r="W15">
        <f t="shared" si="7"/>
        <v>1086.9889643805186</v>
      </c>
      <c r="X15">
        <f t="shared" si="8"/>
        <v>11014.487938507289</v>
      </c>
      <c r="Y15">
        <f t="shared" si="9"/>
        <v>265.36715631600021</v>
      </c>
    </row>
    <row r="16" spans="1:25" x14ac:dyDescent="0.25">
      <c r="A16">
        <v>1297.73196102406</v>
      </c>
      <c r="B16">
        <v>170.957461941388</v>
      </c>
      <c r="C16">
        <v>15.6240942655462</v>
      </c>
      <c r="D16">
        <v>1428.6257098532101</v>
      </c>
      <c r="E16">
        <v>1100.5105939990301</v>
      </c>
      <c r="F16">
        <v>121.82203549302901</v>
      </c>
      <c r="G16">
        <v>3606.7145615069398</v>
      </c>
      <c r="H16">
        <v>78.369234776513807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  <c r="R16">
        <f t="shared" si="2"/>
        <v>13573.558518002823</v>
      </c>
      <c r="S16">
        <f t="shared" si="3"/>
        <v>862.14933749705847</v>
      </c>
      <c r="T16">
        <f t="shared" si="4"/>
        <v>1421.0267924519596</v>
      </c>
      <c r="U16">
        <f t="shared" si="5"/>
        <v>17581.179577538413</v>
      </c>
      <c r="V16">
        <f t="shared" si="6"/>
        <v>9659.9083772815065</v>
      </c>
      <c r="W16">
        <f t="shared" si="7"/>
        <v>1592.4965347730927</v>
      </c>
      <c r="X16">
        <f t="shared" si="8"/>
        <v>25829.824759666019</v>
      </c>
      <c r="Y16">
        <f t="shared" si="9"/>
        <v>616.79624593015467</v>
      </c>
    </row>
    <row r="17" spans="1:25" x14ac:dyDescent="0.25">
      <c r="A17">
        <v>2281.7830067068899</v>
      </c>
      <c r="B17">
        <v>315.93754256258501</v>
      </c>
      <c r="C17">
        <v>19.539188874651401</v>
      </c>
      <c r="D17">
        <v>1597.74502803477</v>
      </c>
      <c r="E17">
        <v>1940.5768335717601</v>
      </c>
      <c r="F17">
        <v>375.650850003892</v>
      </c>
      <c r="G17">
        <v>923.89569462973202</v>
      </c>
      <c r="H17">
        <v>163.66084665461099</v>
      </c>
      <c r="I17">
        <v>102</v>
      </c>
      <c r="J17">
        <v>102</v>
      </c>
      <c r="K17">
        <v>102</v>
      </c>
      <c r="L17">
        <v>102</v>
      </c>
      <c r="M17">
        <v>102</v>
      </c>
      <c r="N17">
        <v>102</v>
      </c>
      <c r="O17">
        <v>102</v>
      </c>
      <c r="P17">
        <v>102</v>
      </c>
      <c r="R17">
        <f t="shared" si="2"/>
        <v>26101.860905061149</v>
      </c>
      <c r="S17">
        <f t="shared" si="3"/>
        <v>2566.2818532609645</v>
      </c>
      <c r="T17">
        <f t="shared" si="4"/>
        <v>1544.0982834426513</v>
      </c>
      <c r="U17">
        <f t="shared" si="5"/>
        <v>28173.477160146344</v>
      </c>
      <c r="V17">
        <f t="shared" si="6"/>
        <v>20303.714373779272</v>
      </c>
      <c r="W17">
        <f t="shared" si="7"/>
        <v>3333.6516340123162</v>
      </c>
      <c r="X17">
        <f t="shared" si="8"/>
        <v>41686.960656144365</v>
      </c>
      <c r="Y17">
        <f t="shared" si="9"/>
        <v>1463.9015309390916</v>
      </c>
    </row>
    <row r="18" spans="1:25" x14ac:dyDescent="0.25">
      <c r="A18">
        <v>3681.35613983343</v>
      </c>
      <c r="B18">
        <v>577.25471074181701</v>
      </c>
      <c r="C18">
        <v>48.9328775182627</v>
      </c>
      <c r="D18">
        <v>1229.0023272243</v>
      </c>
      <c r="E18">
        <v>2247.7454213351498</v>
      </c>
      <c r="F18">
        <v>1170.1141362680601</v>
      </c>
      <c r="G18">
        <v>254.42264962441399</v>
      </c>
      <c r="H18">
        <v>335.09214547591802</v>
      </c>
      <c r="I18">
        <v>110</v>
      </c>
      <c r="J18">
        <v>110</v>
      </c>
      <c r="K18">
        <v>110</v>
      </c>
      <c r="L18">
        <v>110</v>
      </c>
      <c r="M18">
        <v>110</v>
      </c>
      <c r="N18">
        <v>110</v>
      </c>
      <c r="O18">
        <v>110</v>
      </c>
      <c r="P18">
        <v>110</v>
      </c>
      <c r="R18">
        <f t="shared" si="2"/>
        <v>49954.417491222426</v>
      </c>
      <c r="S18">
        <f t="shared" si="3"/>
        <v>6139.0508664785721</v>
      </c>
      <c r="T18">
        <f t="shared" si="4"/>
        <v>1817.9865490143077</v>
      </c>
      <c r="U18">
        <f t="shared" si="5"/>
        <v>39480.466581182627</v>
      </c>
      <c r="V18">
        <f t="shared" si="6"/>
        <v>37057.003393406907</v>
      </c>
      <c r="W18">
        <f t="shared" si="7"/>
        <v>9516.7115791001233</v>
      </c>
      <c r="X18">
        <f t="shared" si="8"/>
        <v>46400.234033160952</v>
      </c>
      <c r="Y18">
        <f t="shared" si="9"/>
        <v>3458.9134994612077</v>
      </c>
    </row>
    <row r="19" spans="1:25" x14ac:dyDescent="0.25">
      <c r="A19">
        <v>4588.7578414515501</v>
      </c>
      <c r="B19">
        <v>845.63501772760196</v>
      </c>
      <c r="C19">
        <v>149.703772572074</v>
      </c>
      <c r="D19">
        <v>701.33744503705202</v>
      </c>
      <c r="E19">
        <v>2023.4231813748399</v>
      </c>
      <c r="F19">
        <v>2203.4684953228202</v>
      </c>
      <c r="G19">
        <v>254.42264962441399</v>
      </c>
      <c r="H19">
        <v>513.54949428523105</v>
      </c>
      <c r="I19">
        <v>116</v>
      </c>
      <c r="J19">
        <v>116</v>
      </c>
      <c r="K19">
        <v>116</v>
      </c>
      <c r="L19">
        <v>116</v>
      </c>
      <c r="M19">
        <v>116</v>
      </c>
      <c r="N19">
        <v>116</v>
      </c>
      <c r="O19">
        <v>116</v>
      </c>
      <c r="P19">
        <v>116</v>
      </c>
      <c r="R19">
        <f t="shared" si="2"/>
        <v>74764.759435077372</v>
      </c>
      <c r="S19">
        <f t="shared" si="3"/>
        <v>10407.720051886829</v>
      </c>
      <c r="T19">
        <f t="shared" si="4"/>
        <v>2413.896499285318</v>
      </c>
      <c r="U19">
        <f t="shared" si="5"/>
        <v>45271.485897966682</v>
      </c>
      <c r="V19">
        <f t="shared" si="6"/>
        <v>49870.509201536872</v>
      </c>
      <c r="W19">
        <f t="shared" si="7"/>
        <v>19637.459473872765</v>
      </c>
      <c r="X19">
        <f t="shared" si="8"/>
        <v>47926.769930907438</v>
      </c>
      <c r="Y19">
        <f t="shared" si="9"/>
        <v>6004.8384187446545</v>
      </c>
    </row>
    <row r="20" spans="1:25" x14ac:dyDescent="0.25">
      <c r="A20">
        <v>2082.6926030934701</v>
      </c>
      <c r="B20">
        <v>1212.39280354927</v>
      </c>
      <c r="C20">
        <v>556.32970128350905</v>
      </c>
      <c r="D20">
        <v>181.18017095379801</v>
      </c>
      <c r="E20">
        <v>1664.9657056982601</v>
      </c>
      <c r="F20">
        <v>3063.87050372764</v>
      </c>
      <c r="G20">
        <v>254.42264962441399</v>
      </c>
      <c r="H20">
        <v>694.456795866064</v>
      </c>
      <c r="I20">
        <v>123</v>
      </c>
      <c r="J20">
        <v>123</v>
      </c>
      <c r="K20">
        <v>123</v>
      </c>
      <c r="L20">
        <v>123</v>
      </c>
      <c r="M20">
        <v>123</v>
      </c>
      <c r="N20">
        <v>123</v>
      </c>
      <c r="O20">
        <v>123</v>
      </c>
      <c r="P20">
        <v>123</v>
      </c>
      <c r="R20">
        <f t="shared" si="2"/>
        <v>98114.835990984939</v>
      </c>
      <c r="S20">
        <f t="shared" si="3"/>
        <v>17610.817426355879</v>
      </c>
      <c r="T20">
        <f t="shared" si="4"/>
        <v>4885.0136577798585</v>
      </c>
      <c r="U20">
        <f t="shared" si="5"/>
        <v>48360.297553934659</v>
      </c>
      <c r="V20">
        <f t="shared" si="6"/>
        <v>62779.870306292723</v>
      </c>
      <c r="W20">
        <f t="shared" si="7"/>
        <v>38073.145970549376</v>
      </c>
      <c r="X20">
        <f t="shared" si="8"/>
        <v>49707.728478278339</v>
      </c>
      <c r="Y20">
        <f t="shared" si="9"/>
        <v>10232.860434274187</v>
      </c>
    </row>
    <row r="21" spans="1:25" x14ac:dyDescent="0.25">
      <c r="A21">
        <v>60.367500407104103</v>
      </c>
      <c r="B21">
        <v>1558.3075160282599</v>
      </c>
      <c r="C21">
        <v>1298.6728054382099</v>
      </c>
      <c r="D21">
        <v>71.602184821685697</v>
      </c>
      <c r="E21">
        <v>1270.9760782087801</v>
      </c>
      <c r="F21">
        <v>2563.3993195293601</v>
      </c>
      <c r="G21">
        <v>254.42264962441399</v>
      </c>
      <c r="H21">
        <v>431.08633854262598</v>
      </c>
      <c r="I21">
        <v>130</v>
      </c>
      <c r="J21">
        <v>130</v>
      </c>
      <c r="K21">
        <v>130</v>
      </c>
      <c r="L21">
        <v>130</v>
      </c>
      <c r="M21">
        <v>130</v>
      </c>
      <c r="N21">
        <v>130</v>
      </c>
      <c r="O21">
        <v>130</v>
      </c>
      <c r="P21">
        <v>130</v>
      </c>
      <c r="R21">
        <f t="shared" si="2"/>
        <v>105615.54635323695</v>
      </c>
      <c r="S21">
        <f t="shared" si="3"/>
        <v>27308.268544877232</v>
      </c>
      <c r="T21">
        <f t="shared" si="4"/>
        <v>11377.522431305875</v>
      </c>
      <c r="U21">
        <f t="shared" si="5"/>
        <v>49245.035799148849</v>
      </c>
      <c r="V21">
        <f t="shared" si="6"/>
        <v>73055.666549967369</v>
      </c>
      <c r="W21">
        <f t="shared" si="7"/>
        <v>57768.590351948878</v>
      </c>
      <c r="X21">
        <f t="shared" si="8"/>
        <v>51488.68702564924</v>
      </c>
      <c r="Y21">
        <f t="shared" si="9"/>
        <v>14172.261404704603</v>
      </c>
    </row>
    <row r="22" spans="1:25" x14ac:dyDescent="0.25">
      <c r="A22">
        <v>60.521279429240998</v>
      </c>
      <c r="B22">
        <v>1725.7395778315699</v>
      </c>
      <c r="C22">
        <v>504.373254033585</v>
      </c>
      <c r="D22">
        <v>70.070325650594697</v>
      </c>
      <c r="E22">
        <v>891.45212046885001</v>
      </c>
      <c r="F22">
        <v>1442.9207811912299</v>
      </c>
      <c r="G22">
        <v>254.42264962441399</v>
      </c>
      <c r="H22">
        <v>256.19593992627199</v>
      </c>
      <c r="I22">
        <v>137</v>
      </c>
      <c r="J22">
        <v>137</v>
      </c>
      <c r="K22">
        <v>137</v>
      </c>
      <c r="L22">
        <v>137</v>
      </c>
      <c r="M22">
        <v>137</v>
      </c>
      <c r="N22">
        <v>137</v>
      </c>
      <c r="O22">
        <v>137</v>
      </c>
      <c r="P22">
        <v>137</v>
      </c>
      <c r="R22">
        <f t="shared" si="2"/>
        <v>106038.65708266415</v>
      </c>
      <c r="S22">
        <f t="shared" si="3"/>
        <v>38802.433373386637</v>
      </c>
      <c r="T22">
        <f t="shared" si="4"/>
        <v>17688.183639457158</v>
      </c>
      <c r="U22">
        <f t="shared" si="5"/>
        <v>49740.88958580183</v>
      </c>
      <c r="V22">
        <f t="shared" si="6"/>
        <v>80624.165245339071</v>
      </c>
      <c r="W22">
        <f t="shared" si="7"/>
        <v>71790.710704470941</v>
      </c>
      <c r="X22">
        <f t="shared" si="8"/>
        <v>53269.645573020141</v>
      </c>
      <c r="Y22">
        <f t="shared" si="9"/>
        <v>16577.749379345747</v>
      </c>
    </row>
    <row r="23" spans="1:25" x14ac:dyDescent="0.25">
      <c r="A23">
        <v>60.524121560929999</v>
      </c>
      <c r="B23">
        <v>1531.3603232215301</v>
      </c>
      <c r="C23">
        <v>153.83242471875499</v>
      </c>
      <c r="D23">
        <v>70.070260578549394</v>
      </c>
      <c r="E23">
        <v>619.97660454010997</v>
      </c>
      <c r="F23">
        <v>602.312107837913</v>
      </c>
      <c r="G23">
        <v>254.42264962441399</v>
      </c>
      <c r="H23">
        <v>258.06815094619702</v>
      </c>
      <c r="I23">
        <v>143</v>
      </c>
      <c r="J23">
        <v>143</v>
      </c>
      <c r="K23">
        <v>143</v>
      </c>
      <c r="L23">
        <v>143</v>
      </c>
      <c r="M23">
        <v>143</v>
      </c>
      <c r="N23">
        <v>143</v>
      </c>
      <c r="O23">
        <v>143</v>
      </c>
      <c r="P23">
        <v>143</v>
      </c>
      <c r="R23">
        <f t="shared" si="2"/>
        <v>106401.79328563467</v>
      </c>
      <c r="S23">
        <f t="shared" si="3"/>
        <v>48573.733076545934</v>
      </c>
      <c r="T23">
        <f t="shared" si="4"/>
        <v>19662.800675714177</v>
      </c>
      <c r="U23">
        <f t="shared" si="5"/>
        <v>50161.311344489259</v>
      </c>
      <c r="V23">
        <f t="shared" si="6"/>
        <v>85158.451420365949</v>
      </c>
      <c r="W23">
        <f t="shared" si="7"/>
        <v>77926.409371558373</v>
      </c>
      <c r="X23">
        <f t="shared" si="8"/>
        <v>54796.181470766627</v>
      </c>
      <c r="Y23">
        <f t="shared" si="9"/>
        <v>18120.541651963154</v>
      </c>
    </row>
    <row r="24" spans="1:25" x14ac:dyDescent="0.25">
      <c r="A24">
        <v>60.524137287666697</v>
      </c>
      <c r="B24">
        <v>767.21571666094906</v>
      </c>
      <c r="C24">
        <v>153.832424722741</v>
      </c>
      <c r="D24">
        <v>70.070260578548599</v>
      </c>
      <c r="E24">
        <v>399.23732505156602</v>
      </c>
      <c r="F24">
        <v>180.91878291831301</v>
      </c>
      <c r="G24">
        <v>254.42264962441399</v>
      </c>
      <c r="H24">
        <v>258.17229739902598</v>
      </c>
      <c r="I24">
        <v>150</v>
      </c>
      <c r="J24">
        <v>150</v>
      </c>
      <c r="K24">
        <v>150</v>
      </c>
      <c r="L24">
        <v>150</v>
      </c>
      <c r="M24">
        <v>150</v>
      </c>
      <c r="N24">
        <v>150</v>
      </c>
      <c r="O24">
        <v>150</v>
      </c>
      <c r="P24">
        <v>150</v>
      </c>
      <c r="R24">
        <f t="shared" si="2"/>
        <v>106825.46219160476</v>
      </c>
      <c r="S24">
        <f t="shared" si="3"/>
        <v>56618.749216134609</v>
      </c>
      <c r="T24">
        <f t="shared" si="4"/>
        <v>20739.627648759415</v>
      </c>
      <c r="U24">
        <f t="shared" si="5"/>
        <v>50651.803168539103</v>
      </c>
      <c r="V24">
        <f t="shared" si="6"/>
        <v>88725.700173936813</v>
      </c>
      <c r="W24">
        <f t="shared" si="7"/>
        <v>80667.71748920517</v>
      </c>
      <c r="X24">
        <f t="shared" si="8"/>
        <v>56577.140018137528</v>
      </c>
      <c r="Y24">
        <f t="shared" si="9"/>
        <v>19927.383221171436</v>
      </c>
    </row>
    <row r="25" spans="1:25" x14ac:dyDescent="0.25">
      <c r="A25">
        <v>60.524137289133201</v>
      </c>
      <c r="B25">
        <v>642.84715613108995</v>
      </c>
      <c r="C25">
        <v>153.832424722741</v>
      </c>
      <c r="D25">
        <v>70.070260578548599</v>
      </c>
      <c r="E25">
        <v>376.63862595446801</v>
      </c>
      <c r="F25">
        <v>162.729492562974</v>
      </c>
      <c r="G25">
        <v>254.42264962441399</v>
      </c>
      <c r="H25">
        <v>258.17259376227003</v>
      </c>
      <c r="I25">
        <v>151</v>
      </c>
      <c r="J25">
        <v>151</v>
      </c>
      <c r="K25">
        <v>151</v>
      </c>
      <c r="L25">
        <v>151</v>
      </c>
      <c r="M25">
        <v>151</v>
      </c>
      <c r="N25">
        <v>151</v>
      </c>
      <c r="O25">
        <v>151</v>
      </c>
      <c r="P25">
        <v>151</v>
      </c>
      <c r="R25">
        <f t="shared" si="2"/>
        <v>106885.98632889317</v>
      </c>
      <c r="S25">
        <f t="shared" si="3"/>
        <v>57323.78065253063</v>
      </c>
      <c r="T25">
        <f t="shared" si="4"/>
        <v>20893.460073482154</v>
      </c>
      <c r="U25">
        <f t="shared" si="5"/>
        <v>50721.873429117652</v>
      </c>
      <c r="V25">
        <f t="shared" si="6"/>
        <v>89113.638149439837</v>
      </c>
      <c r="W25">
        <f t="shared" si="7"/>
        <v>80839.541626945807</v>
      </c>
      <c r="X25">
        <f t="shared" si="8"/>
        <v>56831.562667761944</v>
      </c>
      <c r="Y25">
        <f t="shared" si="9"/>
        <v>20185.555666752083</v>
      </c>
    </row>
    <row r="26" spans="1:25" x14ac:dyDescent="0.25">
      <c r="A26">
        <v>60.524137289480102</v>
      </c>
      <c r="B26">
        <v>428.531666207032</v>
      </c>
      <c r="C26">
        <v>153.832424722741</v>
      </c>
      <c r="D26">
        <v>70.070260578548599</v>
      </c>
      <c r="E26">
        <v>337.69613930270901</v>
      </c>
      <c r="F26">
        <v>142.464369180169</v>
      </c>
      <c r="G26">
        <v>254.42264962441399</v>
      </c>
      <c r="H26">
        <v>258.17274659219498</v>
      </c>
      <c r="I26">
        <v>153</v>
      </c>
      <c r="J26">
        <v>153</v>
      </c>
      <c r="K26">
        <v>153</v>
      </c>
      <c r="L26">
        <v>153</v>
      </c>
      <c r="M26">
        <v>153</v>
      </c>
      <c r="N26">
        <v>153</v>
      </c>
      <c r="O26">
        <v>153</v>
      </c>
      <c r="P26">
        <v>153</v>
      </c>
      <c r="R26">
        <f t="shared" si="2"/>
        <v>107007.03460347178</v>
      </c>
      <c r="S26">
        <f t="shared" si="3"/>
        <v>58395.159474868749</v>
      </c>
      <c r="T26">
        <f t="shared" si="4"/>
        <v>21201.124922927636</v>
      </c>
      <c r="U26">
        <f t="shared" si="5"/>
        <v>50862.013950274748</v>
      </c>
      <c r="V26">
        <f t="shared" si="6"/>
        <v>89827.97291469702</v>
      </c>
      <c r="W26">
        <f t="shared" si="7"/>
        <v>81144.735488688952</v>
      </c>
      <c r="X26">
        <f t="shared" si="8"/>
        <v>57340.407967010775</v>
      </c>
      <c r="Y26">
        <f t="shared" si="9"/>
        <v>20701.90100710655</v>
      </c>
    </row>
    <row r="27" spans="1:25" x14ac:dyDescent="0.25">
      <c r="A27">
        <v>60.52413728949</v>
      </c>
      <c r="B27">
        <v>285.129450928658</v>
      </c>
      <c r="C27">
        <v>153.832424722741</v>
      </c>
      <c r="D27">
        <v>70.070260578548599</v>
      </c>
      <c r="E27">
        <v>306.49429450703298</v>
      </c>
      <c r="F27">
        <v>134.74968500169501</v>
      </c>
      <c r="G27">
        <v>254.42264962441399</v>
      </c>
      <c r="H27">
        <v>258.17276376925702</v>
      </c>
      <c r="I27">
        <v>155</v>
      </c>
      <c r="J27">
        <v>155</v>
      </c>
      <c r="K27">
        <v>155</v>
      </c>
      <c r="L27">
        <v>155</v>
      </c>
      <c r="M27">
        <v>155</v>
      </c>
      <c r="N27">
        <v>155</v>
      </c>
      <c r="O27">
        <v>155</v>
      </c>
      <c r="P27">
        <v>155</v>
      </c>
      <c r="R27">
        <f t="shared" si="2"/>
        <v>107128.08287805074</v>
      </c>
      <c r="S27">
        <f t="shared" si="3"/>
        <v>59108.820592004442</v>
      </c>
      <c r="T27">
        <f t="shared" si="4"/>
        <v>21508.789772373118</v>
      </c>
      <c r="U27">
        <f t="shared" si="5"/>
        <v>51002.154471431844</v>
      </c>
      <c r="V27">
        <f t="shared" si="6"/>
        <v>90472.163348506758</v>
      </c>
      <c r="W27">
        <f t="shared" si="7"/>
        <v>81421.949542870818</v>
      </c>
      <c r="X27">
        <f t="shared" si="8"/>
        <v>57849.253266259606</v>
      </c>
      <c r="Y27">
        <f t="shared" si="9"/>
        <v>21218.246517468</v>
      </c>
    </row>
    <row r="28" spans="1:25" x14ac:dyDescent="0.25">
      <c r="A28">
        <v>60.524137289490199</v>
      </c>
      <c r="B28">
        <v>200.62564818900699</v>
      </c>
      <c r="C28">
        <v>153.832424722741</v>
      </c>
      <c r="D28">
        <v>70.070260578548599</v>
      </c>
      <c r="E28">
        <v>272.28360296905902</v>
      </c>
      <c r="F28">
        <v>132.02815530409899</v>
      </c>
      <c r="G28">
        <v>254.42264962441399</v>
      </c>
      <c r="H28">
        <v>258.17276524224701</v>
      </c>
      <c r="I28">
        <v>158</v>
      </c>
      <c r="J28">
        <v>158</v>
      </c>
      <c r="K28">
        <v>158</v>
      </c>
      <c r="L28">
        <v>158</v>
      </c>
      <c r="M28">
        <v>158</v>
      </c>
      <c r="N28">
        <v>158</v>
      </c>
      <c r="O28">
        <v>158</v>
      </c>
      <c r="P28">
        <v>158</v>
      </c>
      <c r="R28">
        <f>R27+(AVERAGE(A27:A28)*(I28-I27))</f>
        <v>107309.65528991922</v>
      </c>
      <c r="S28">
        <f t="shared" si="3"/>
        <v>59837.453240680938</v>
      </c>
      <c r="T28">
        <f t="shared" si="4"/>
        <v>21970.28704654134</v>
      </c>
      <c r="U28">
        <f t="shared" si="5"/>
        <v>51212.365253167489</v>
      </c>
      <c r="V28">
        <f t="shared" si="6"/>
        <v>91340.330194720897</v>
      </c>
      <c r="W28">
        <f t="shared" si="7"/>
        <v>81822.116303329516</v>
      </c>
      <c r="X28">
        <f t="shared" si="8"/>
        <v>58612.521215132845</v>
      </c>
      <c r="Y28">
        <f t="shared" si="9"/>
        <v>21992.764810985256</v>
      </c>
    </row>
    <row r="29" spans="1:25" x14ac:dyDescent="0.25">
      <c r="A29">
        <v>60.524137289490199</v>
      </c>
      <c r="B29">
        <v>189.43765469316301</v>
      </c>
      <c r="C29">
        <v>153.832424722741</v>
      </c>
      <c r="D29">
        <v>70.070260578548599</v>
      </c>
      <c r="E29">
        <v>234.05392563088901</v>
      </c>
      <c r="F29">
        <v>131.75563551889999</v>
      </c>
      <c r="G29">
        <v>254.42264962441399</v>
      </c>
      <c r="H29">
        <v>258.17276525950598</v>
      </c>
      <c r="I29">
        <v>165</v>
      </c>
      <c r="J29">
        <v>165</v>
      </c>
      <c r="K29">
        <v>165</v>
      </c>
      <c r="L29">
        <v>165</v>
      </c>
      <c r="M29">
        <v>165</v>
      </c>
      <c r="N29">
        <v>165</v>
      </c>
      <c r="O29">
        <v>165</v>
      </c>
      <c r="P29">
        <v>165</v>
      </c>
      <c r="R29">
        <f>R28+(AVERAGE(A28:A29)*(I29-I28))</f>
        <v>107733.32425094565</v>
      </c>
      <c r="S29">
        <f t="shared" ref="S29" si="10">S28+(AVERAGE(B28:B29)*(J29-J28))</f>
        <v>61202.674800768531</v>
      </c>
      <c r="T29">
        <f t="shared" ref="T29" si="11">T28+(AVERAGE(C28:C29)*(K29-K28))</f>
        <v>23047.114019600525</v>
      </c>
      <c r="U29">
        <f t="shared" ref="U29" si="12">U28+(AVERAGE(D28:D29)*(L29-L28))</f>
        <v>51702.857077217326</v>
      </c>
      <c r="V29">
        <f t="shared" ref="V29" si="13">V28+(AVERAGE(E28:E29)*(M29-M28))</f>
        <v>93112.511544820722</v>
      </c>
      <c r="W29">
        <f t="shared" ref="W29" si="14">W28+(AVERAGE(F28:F29)*(N29-N28))</f>
        <v>82745.359571210007</v>
      </c>
      <c r="X29">
        <f t="shared" ref="X29" si="15">X28+(AVERAGE(G28:G29)*(O29-O28))</f>
        <v>60393.479762503746</v>
      </c>
      <c r="Y29">
        <f t="shared" ref="Y29" si="16">Y28+(AVERAGE(H28:H29)*(P29-P28))</f>
        <v>23799.974167741391</v>
      </c>
    </row>
    <row r="31" spans="1:25" x14ac:dyDescent="0.25">
      <c r="Q31" t="s">
        <v>18</v>
      </c>
      <c r="R31" t="s">
        <v>23</v>
      </c>
    </row>
    <row r="32" spans="1:25" x14ac:dyDescent="0.25">
      <c r="Q32" t="s">
        <v>19</v>
      </c>
      <c r="R32">
        <v>1</v>
      </c>
      <c r="S32">
        <f>R29</f>
        <v>107733.32425094565</v>
      </c>
    </row>
    <row r="33" spans="17:19" x14ac:dyDescent="0.25">
      <c r="Q33" t="s">
        <v>19</v>
      </c>
      <c r="R33">
        <v>5</v>
      </c>
      <c r="S33">
        <f>U29</f>
        <v>51702.857077217326</v>
      </c>
    </row>
    <row r="34" spans="17:19" x14ac:dyDescent="0.25">
      <c r="Q34" t="s">
        <v>19</v>
      </c>
      <c r="R34">
        <v>6</v>
      </c>
      <c r="S34">
        <f>V29</f>
        <v>93112.511544820722</v>
      </c>
    </row>
    <row r="35" spans="17:19" x14ac:dyDescent="0.25">
      <c r="Q35" t="s">
        <v>19</v>
      </c>
      <c r="R35">
        <v>8</v>
      </c>
      <c r="S35">
        <f>X29</f>
        <v>60393.479762503746</v>
      </c>
    </row>
    <row r="37" spans="17:19" x14ac:dyDescent="0.25">
      <c r="Q37" t="s">
        <v>20</v>
      </c>
      <c r="R37">
        <v>2</v>
      </c>
      <c r="S37">
        <f>S29</f>
        <v>61202.674800768531</v>
      </c>
    </row>
    <row r="38" spans="17:19" x14ac:dyDescent="0.25">
      <c r="Q38" t="s">
        <v>20</v>
      </c>
      <c r="R38">
        <v>3</v>
      </c>
      <c r="S38">
        <f>T29</f>
        <v>23047.114019600525</v>
      </c>
    </row>
    <row r="39" spans="17:19" x14ac:dyDescent="0.25">
      <c r="Q39" t="s">
        <v>20</v>
      </c>
      <c r="R39">
        <v>7</v>
      </c>
      <c r="S39">
        <f>W29</f>
        <v>82745.359571210007</v>
      </c>
    </row>
    <row r="40" spans="17:19" x14ac:dyDescent="0.25">
      <c r="Q40" t="s">
        <v>20</v>
      </c>
      <c r="R40">
        <v>9</v>
      </c>
      <c r="S40">
        <f>Y29</f>
        <v>23799.974167741391</v>
      </c>
    </row>
    <row r="41" spans="17:19" x14ac:dyDescent="0.25">
      <c r="R41" t="s">
        <v>16</v>
      </c>
      <c r="S41">
        <f>FTEST(S32:S35,S37:S40)</f>
        <v>0.87143805463605628</v>
      </c>
    </row>
    <row r="42" spans="17:19" x14ac:dyDescent="0.25">
      <c r="R42" t="s">
        <v>17</v>
      </c>
      <c r="S42">
        <f>TTEST(S32:S35,S37:S40,2,2)</f>
        <v>0.17390178822268748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analyse 15-11-2016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Velthuis, Mandy</dc:creator>
  <cp:lastModifiedBy>Velthuis, Mandy</cp:lastModifiedBy>
  <dcterms:created xsi:type="dcterms:W3CDTF">2015-08-13T13:31:55Z</dcterms:created>
  <dcterms:modified xsi:type="dcterms:W3CDTF">2017-04-21T14:04:38Z</dcterms:modified>
</cp:coreProperties>
</file>