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N:\Projects\Arctic\Arctic_Web_Data\Excel-template-macro\"/>
    </mc:Choice>
  </mc:AlternateContent>
  <xr:revisionPtr revIDLastSave="0" documentId="13_ncr:1_{BB1BBC95-0413-4713-986D-AD631C27F420}" xr6:coauthVersionLast="47" xr6:coauthVersionMax="47" xr10:uidLastSave="{00000000-0000-0000-0000-000000000000}"/>
  <bookViews>
    <workbookView xWindow="-110" yWindow="-110" windowWidth="38620" windowHeight="21220" xr2:uid="{00000000-000D-0000-FFFF-FFFF00000000}"/>
  </bookViews>
  <sheets>
    <sheet name="Metadata" sheetId="1" r:id="rId1"/>
    <sheet name="Data" sheetId="34" r:id="rId2"/>
    <sheet name="DropDownLists(Do NOT Edit)" sheetId="35" r:id="rId3"/>
  </sheets>
  <definedNames>
    <definedName name="_xlnm._FilterDatabase" localSheetId="2" hidden="1">'DropDownLists(Do NOT Edit)'!$A$2:$F$610</definedName>
    <definedName name="ABSTRACT">Metadata!$A$6</definedName>
    <definedName name="Beginning_Date">Metadata!$A$118</definedName>
    <definedName name="Code_Information">Metadata!$F$131</definedName>
    <definedName name="DATA_FILE_INFORMATION">Metadata!$A$115</definedName>
    <definedName name="Data_File_Name">Metadata!$A$117</definedName>
    <definedName name="Data_File_URL">Metadata!$A$116</definedName>
    <definedName name="Data_Type">Metadata!$C$131</definedName>
    <definedName name="DATASET_ID">Metadata!$A$14</definedName>
    <definedName name="DATASET_TITLE">Metadata!$A$5</definedName>
    <definedName name="DataSheet1">Metadata!$B$127</definedName>
    <definedName name="DateTime_Format">Metadata!$E$131</definedName>
    <definedName name="Distribution_URL_for_file">Metadata!$A$4</definedName>
    <definedName name="East_Bounding_Coordinate">Metadata!$A$39</definedName>
    <definedName name="Elevation">Metadata!$A$45</definedName>
    <definedName name="Email">Metadata!$A$18</definedName>
    <definedName name="End_Date">Metadata!$A$119</definedName>
    <definedName name="Files_Descriptions">Metadata!$A$110</definedName>
    <definedName name="First_Name">Metadata!$A$20</definedName>
    <definedName name="Funding_Agency">Metadata!$A$29</definedName>
    <definedName name="Funding_Number">Metadata!$A$30</definedName>
    <definedName name="Geographic_Description">Metadata!$A$36</definedName>
    <definedName name="Intellectual_Rights">Metadata!$A$121</definedName>
    <definedName name="INVESTIGATOR_INFORMATION">Metadata!$A$16</definedName>
    <definedName name="KEYWORD_INFORMATION">Metadata!$A$53</definedName>
    <definedName name="KEYWORDS">Metadata!$A$54</definedName>
    <definedName name="Last_Name">Metadata!$A$21</definedName>
    <definedName name="Latitude">Metadata!$A$43</definedName>
    <definedName name="Link_to_NSF_Award_Search">Metadata!$A$31</definedName>
    <definedName name="Location_Bounding_Box">Metadata!$A$37</definedName>
    <definedName name="Location_Name">Metadata!$A$35</definedName>
    <definedName name="Log_of_Changes">Metadata!$A$123</definedName>
    <definedName name="Longitude">Metadata!$A$44</definedName>
    <definedName name="LTER_funding_Yes_No">Metadata!$A$25</definedName>
    <definedName name="Maintenance_Description">Metadata!$A$122</definedName>
    <definedName name="Metacat_Package_ID">Metadata!$A$2</definedName>
    <definedName name="METHODS">Metadata!$A$56</definedName>
    <definedName name="Missing_Value_Code">Metadata!$G$131</definedName>
    <definedName name="Name_of_Data_Sheet">Metadata!$A$127</definedName>
    <definedName name="NON_TABLUAR_FILES">Metadata!$A$109</definedName>
    <definedName name="North_Bounding_Coordinate">Metadata!$A$40</definedName>
    <definedName name="Number_of_Data_Records">Metadata!$A$129</definedName>
    <definedName name="Number_of_Header_Rows">Metadata!$A$128</definedName>
    <definedName name="OR">Metadata!$A$103</definedName>
    <definedName name="OR_if_single_point_location">Metadata!$A$42</definedName>
    <definedName name="ORCID_ID">Metadata!$A$19</definedName>
    <definedName name="Organisms_studied">Metadata!$A$49</definedName>
    <definedName name="Organization">Metadata!$A$22</definedName>
    <definedName name="Other_Files_to_Reference">Metadata!$A$120</definedName>
    <definedName name="PI_First_Name">Metadata!$A$26</definedName>
    <definedName name="PI_Last_Name">Metadata!$A$27</definedName>
    <definedName name="Protocol_Document">Metadata!$A$104</definedName>
    <definedName name="Protocol_Title">Metadata!$A$101</definedName>
    <definedName name="RESEARCH_LOCATION">Metadata!$A$34</definedName>
    <definedName name="Role">Metadata!$A$17</definedName>
    <definedName name="Sampling_and_or_Lab_Protocols">Metadata!$A$100</definedName>
    <definedName name="Site_name">'DropDownLists(Do NOT Edit)'!$A$3:$A$800</definedName>
    <definedName name="Site_name_list">'DropDownLists(Do NOT Edit)'!$A$2:$A$800</definedName>
    <definedName name="Sites">'DropDownLists(Do NOT Edit)'!$A$3:$F$800</definedName>
    <definedName name="South_Bounding_Coordinate">Metadata!$A$41</definedName>
    <definedName name="TAXONOMIC_COVERAGE">Metadata!$A$48</definedName>
    <definedName name="Title_of_Grant">Metadata!$A$28</definedName>
    <definedName name="Units">Metadata!$D$131</definedName>
    <definedName name="units_dropdown">'DropDownLists(Do NOT Edit)'!$C$260:$C$260</definedName>
    <definedName name="URL_of_online_Protocol">Metadata!$A$102</definedName>
    <definedName name="Variable_Description">Metadata!$B$131</definedName>
    <definedName name="VARIABLE_DESCRIPTIONS">Metadata!$A$130</definedName>
    <definedName name="Variable_Name">Metadata!$A$131</definedName>
    <definedName name="West_Bounding_Coordinate">Metadata!$A$38</definedName>
    <definedName name="Year_Released_to_Public">Metadata!$A$3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1" l="1"/>
  <c r="D43" i="1"/>
  <c r="E43" i="1"/>
  <c r="F43" i="1"/>
  <c r="G43" i="1"/>
  <c r="H43" i="1"/>
  <c r="I43" i="1"/>
  <c r="C44" i="1"/>
  <c r="D44" i="1"/>
  <c r="E44" i="1"/>
  <c r="F44" i="1"/>
  <c r="G44" i="1"/>
  <c r="H44" i="1"/>
  <c r="I44" i="1"/>
  <c r="C45" i="1"/>
  <c r="D45" i="1"/>
  <c r="E45" i="1"/>
  <c r="F45" i="1"/>
  <c r="G45" i="1"/>
  <c r="H45" i="1"/>
  <c r="I45" i="1"/>
  <c r="C36" i="1"/>
  <c r="D36" i="1"/>
  <c r="E36" i="1"/>
  <c r="F36" i="1"/>
  <c r="G36" i="1"/>
  <c r="H36" i="1"/>
  <c r="I36" i="1"/>
  <c r="B45" i="1"/>
  <c r="B44" i="1"/>
  <c r="B43" i="1"/>
  <c r="B36" i="1"/>
  <c r="E51" i="1" l="1"/>
  <c r="A132" i="1"/>
  <c r="I247" i="1" l="1"/>
  <c r="H247" i="1"/>
  <c r="I246" i="1"/>
  <c r="H246" i="1"/>
  <c r="I245" i="1"/>
  <c r="H245" i="1"/>
  <c r="I244" i="1"/>
  <c r="H244" i="1"/>
  <c r="I243" i="1"/>
  <c r="H243" i="1"/>
  <c r="I242" i="1"/>
  <c r="H242" i="1"/>
  <c r="I241" i="1"/>
  <c r="H241" i="1"/>
  <c r="I240" i="1"/>
  <c r="H240" i="1"/>
  <c r="I239" i="1"/>
  <c r="H239" i="1"/>
  <c r="I238" i="1"/>
  <c r="H238" i="1"/>
  <c r="I237" i="1"/>
  <c r="H237" i="1"/>
  <c r="A239" i="1"/>
  <c r="A245" i="1"/>
  <c r="A246" i="1"/>
  <c r="A240" i="1"/>
  <c r="A238" i="1"/>
  <c r="A242" i="1"/>
  <c r="A244" i="1"/>
  <c r="A247" i="1"/>
  <c r="A237" i="1"/>
  <c r="A241" i="1"/>
  <c r="A243" i="1"/>
  <c r="H134" i="1" l="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H262" i="1"/>
  <c r="I262" i="1"/>
  <c r="H263" i="1"/>
  <c r="I263" i="1"/>
  <c r="H264" i="1"/>
  <c r="I264" i="1"/>
  <c r="H265" i="1"/>
  <c r="I265" i="1"/>
  <c r="H266" i="1"/>
  <c r="I266" i="1"/>
  <c r="H267" i="1"/>
  <c r="I267" i="1"/>
  <c r="H268" i="1"/>
  <c r="I268" i="1"/>
  <c r="H269" i="1"/>
  <c r="I269" i="1"/>
  <c r="H270" i="1"/>
  <c r="I270" i="1"/>
  <c r="H271" i="1"/>
  <c r="I271" i="1"/>
  <c r="H272" i="1"/>
  <c r="I272" i="1"/>
  <c r="H273" i="1"/>
  <c r="I273" i="1"/>
  <c r="H274" i="1"/>
  <c r="I274" i="1"/>
  <c r="H275" i="1"/>
  <c r="I275" i="1"/>
  <c r="H276" i="1"/>
  <c r="I276" i="1"/>
  <c r="H277" i="1"/>
  <c r="I277" i="1"/>
  <c r="H278" i="1"/>
  <c r="I278" i="1"/>
  <c r="H279" i="1"/>
  <c r="I279" i="1"/>
  <c r="H280" i="1"/>
  <c r="I280" i="1"/>
  <c r="H281" i="1"/>
  <c r="I281" i="1"/>
  <c r="H282" i="1"/>
  <c r="I282" i="1"/>
  <c r="H283" i="1"/>
  <c r="I283" i="1"/>
  <c r="H284" i="1"/>
  <c r="I284" i="1"/>
  <c r="H285" i="1"/>
  <c r="I285" i="1"/>
  <c r="H286" i="1"/>
  <c r="I286" i="1"/>
  <c r="H287" i="1"/>
  <c r="I287" i="1"/>
  <c r="H288" i="1"/>
  <c r="I288" i="1"/>
  <c r="H289" i="1"/>
  <c r="I289" i="1"/>
  <c r="H290" i="1"/>
  <c r="I290" i="1"/>
  <c r="H291" i="1"/>
  <c r="I291" i="1"/>
  <c r="H292" i="1"/>
  <c r="I292" i="1"/>
  <c r="H293" i="1"/>
  <c r="I293" i="1"/>
  <c r="H294" i="1"/>
  <c r="I294" i="1"/>
  <c r="H295" i="1"/>
  <c r="I295" i="1"/>
  <c r="H296" i="1"/>
  <c r="I296" i="1"/>
  <c r="H297" i="1"/>
  <c r="I297" i="1"/>
  <c r="H298" i="1"/>
  <c r="I298" i="1"/>
  <c r="H299" i="1"/>
  <c r="I299" i="1"/>
  <c r="H300" i="1"/>
  <c r="I300" i="1"/>
  <c r="H301" i="1"/>
  <c r="I301" i="1"/>
  <c r="H302" i="1"/>
  <c r="I302" i="1"/>
  <c r="H303" i="1"/>
  <c r="I303" i="1"/>
  <c r="H304" i="1"/>
  <c r="I304" i="1"/>
  <c r="H305" i="1"/>
  <c r="I305" i="1"/>
  <c r="H306" i="1"/>
  <c r="I306" i="1"/>
  <c r="H307" i="1"/>
  <c r="I307" i="1"/>
  <c r="H308" i="1"/>
  <c r="I308" i="1"/>
  <c r="H309" i="1"/>
  <c r="I309" i="1"/>
  <c r="H310" i="1"/>
  <c r="I310" i="1"/>
  <c r="H311" i="1"/>
  <c r="I311" i="1"/>
  <c r="H312" i="1"/>
  <c r="I312" i="1"/>
  <c r="H313" i="1"/>
  <c r="I313" i="1"/>
  <c r="H314" i="1"/>
  <c r="I314" i="1"/>
  <c r="H315" i="1"/>
  <c r="I315" i="1"/>
  <c r="H316" i="1"/>
  <c r="I316" i="1"/>
  <c r="H317" i="1"/>
  <c r="I317" i="1"/>
  <c r="H318" i="1"/>
  <c r="I318" i="1"/>
  <c r="H319" i="1"/>
  <c r="I319" i="1"/>
  <c r="H320" i="1"/>
  <c r="I320" i="1"/>
  <c r="H321" i="1"/>
  <c r="I321" i="1"/>
  <c r="H322" i="1"/>
  <c r="I322" i="1"/>
  <c r="H323" i="1"/>
  <c r="I323" i="1"/>
  <c r="H324" i="1"/>
  <c r="I324" i="1"/>
  <c r="H325" i="1"/>
  <c r="I325" i="1"/>
  <c r="H326" i="1"/>
  <c r="I326" i="1"/>
  <c r="H327" i="1"/>
  <c r="I327" i="1"/>
  <c r="H328" i="1"/>
  <c r="I328" i="1"/>
  <c r="H329" i="1"/>
  <c r="I329" i="1"/>
  <c r="H330" i="1"/>
  <c r="I330" i="1"/>
  <c r="H331" i="1"/>
  <c r="I331" i="1"/>
  <c r="H332" i="1"/>
  <c r="I332" i="1"/>
  <c r="H333" i="1"/>
  <c r="I333" i="1"/>
  <c r="H334" i="1"/>
  <c r="I334" i="1"/>
  <c r="H335" i="1"/>
  <c r="I335" i="1"/>
  <c r="H336" i="1"/>
  <c r="I336" i="1"/>
  <c r="H337" i="1"/>
  <c r="I337" i="1"/>
  <c r="H338" i="1"/>
  <c r="I338" i="1"/>
  <c r="H339" i="1"/>
  <c r="I339" i="1"/>
  <c r="H340" i="1"/>
  <c r="I340" i="1"/>
  <c r="H341" i="1"/>
  <c r="I341" i="1"/>
  <c r="H342" i="1"/>
  <c r="I342" i="1"/>
  <c r="H343" i="1"/>
  <c r="I343" i="1"/>
  <c r="H344" i="1"/>
  <c r="I344" i="1"/>
  <c r="H345" i="1"/>
  <c r="I345" i="1"/>
  <c r="H346" i="1"/>
  <c r="I346" i="1"/>
  <c r="H347" i="1"/>
  <c r="I347" i="1"/>
  <c r="H348" i="1"/>
  <c r="I348" i="1"/>
  <c r="H349" i="1"/>
  <c r="I349" i="1"/>
  <c r="H350" i="1"/>
  <c r="I350" i="1"/>
  <c r="H351" i="1"/>
  <c r="I351" i="1"/>
  <c r="H352" i="1"/>
  <c r="I352" i="1"/>
  <c r="H353" i="1"/>
  <c r="I353" i="1"/>
  <c r="H354" i="1"/>
  <c r="I354" i="1"/>
  <c r="H355" i="1"/>
  <c r="I355" i="1"/>
  <c r="H356" i="1"/>
  <c r="I356" i="1"/>
  <c r="H357" i="1"/>
  <c r="I357" i="1"/>
  <c r="H358" i="1"/>
  <c r="I358" i="1"/>
  <c r="H359" i="1"/>
  <c r="I359" i="1"/>
  <c r="H360" i="1"/>
  <c r="I360" i="1"/>
  <c r="H361" i="1"/>
  <c r="I361" i="1"/>
  <c r="H362" i="1"/>
  <c r="I362" i="1"/>
  <c r="H363" i="1"/>
  <c r="I363" i="1"/>
  <c r="H364" i="1"/>
  <c r="I364" i="1"/>
  <c r="H365" i="1"/>
  <c r="I365" i="1"/>
  <c r="H366" i="1"/>
  <c r="I366" i="1"/>
  <c r="H367" i="1"/>
  <c r="I367" i="1"/>
  <c r="H368" i="1"/>
  <c r="I368" i="1"/>
  <c r="H369" i="1"/>
  <c r="I369" i="1"/>
  <c r="H370" i="1"/>
  <c r="I370" i="1"/>
  <c r="H371" i="1"/>
  <c r="I371" i="1"/>
  <c r="H372" i="1"/>
  <c r="I372" i="1"/>
  <c r="H373" i="1"/>
  <c r="I373" i="1"/>
  <c r="H374" i="1"/>
  <c r="I374" i="1"/>
  <c r="H375" i="1"/>
  <c r="I375" i="1"/>
  <c r="H376" i="1"/>
  <c r="I376" i="1"/>
  <c r="H377" i="1"/>
  <c r="I377" i="1"/>
  <c r="H378" i="1"/>
  <c r="I378" i="1"/>
  <c r="H379" i="1"/>
  <c r="I379" i="1"/>
  <c r="H380" i="1"/>
  <c r="I380" i="1"/>
  <c r="H133" i="1"/>
  <c r="I133" i="1"/>
  <c r="I132" i="1"/>
  <c r="H132" i="1"/>
  <c r="C31" i="1"/>
  <c r="D31" i="1"/>
  <c r="E31" i="1"/>
  <c r="F31" i="1"/>
  <c r="G31" i="1"/>
  <c r="H31" i="1"/>
  <c r="I31" i="1"/>
  <c r="B31" i="1"/>
  <c r="F790" i="35"/>
  <c r="F789" i="35"/>
  <c r="F788" i="35"/>
  <c r="B788" i="35"/>
  <c r="F787" i="35"/>
  <c r="F786" i="35"/>
  <c r="F785" i="35"/>
  <c r="F784" i="35"/>
  <c r="B784" i="35"/>
  <c r="F783" i="35"/>
  <c r="B783" i="35"/>
  <c r="F782" i="35"/>
  <c r="B782" i="35"/>
  <c r="F781" i="35"/>
  <c r="B781" i="35"/>
  <c r="F780" i="35"/>
  <c r="B780" i="35"/>
  <c r="F779" i="35"/>
  <c r="B779" i="35"/>
  <c r="F778" i="35"/>
  <c r="B778" i="35"/>
  <c r="F777" i="35"/>
  <c r="B777" i="35"/>
  <c r="F776" i="35"/>
  <c r="B776" i="35"/>
  <c r="F775" i="35"/>
  <c r="B775" i="35"/>
  <c r="F774" i="35"/>
  <c r="B774" i="35"/>
  <c r="F773" i="35"/>
  <c r="B773" i="35"/>
  <c r="F772" i="35"/>
  <c r="B772" i="35"/>
  <c r="F771" i="35"/>
  <c r="B771" i="35"/>
  <c r="F770" i="35"/>
  <c r="B770" i="35"/>
  <c r="F769" i="35"/>
  <c r="B769" i="35"/>
  <c r="F768" i="35"/>
  <c r="B768" i="35"/>
  <c r="F767" i="35"/>
  <c r="B767" i="35"/>
  <c r="F766" i="35"/>
  <c r="B766" i="35"/>
  <c r="F765" i="35"/>
  <c r="B765" i="35"/>
  <c r="F764" i="35"/>
  <c r="B764" i="35"/>
  <c r="F763" i="35"/>
  <c r="B763" i="35"/>
  <c r="F762" i="35"/>
  <c r="B762" i="35"/>
  <c r="F761" i="35"/>
  <c r="B761" i="35"/>
  <c r="F760" i="35"/>
  <c r="B760" i="35"/>
  <c r="F759" i="35"/>
  <c r="B759" i="35"/>
  <c r="F758" i="35"/>
  <c r="B758" i="35"/>
  <c r="F757" i="35"/>
  <c r="F756" i="35"/>
  <c r="F755" i="35"/>
  <c r="F754" i="35"/>
  <c r="F753" i="35"/>
  <c r="B753" i="35"/>
  <c r="F752" i="35"/>
  <c r="F751" i="35"/>
  <c r="F750" i="35"/>
  <c r="F749" i="35"/>
  <c r="F748" i="35"/>
  <c r="F747" i="35"/>
  <c r="F746" i="35"/>
  <c r="F745" i="35"/>
  <c r="F744" i="35"/>
  <c r="F743" i="35"/>
  <c r="F742" i="35"/>
  <c r="F741" i="35"/>
  <c r="F740" i="35"/>
  <c r="F739" i="35"/>
  <c r="F738" i="35"/>
  <c r="F737" i="35"/>
  <c r="F736" i="35"/>
  <c r="F735" i="35"/>
  <c r="B735" i="35"/>
  <c r="F734" i="35"/>
  <c r="B734" i="35"/>
  <c r="F733" i="35"/>
  <c r="B733" i="35"/>
  <c r="F732" i="35"/>
  <c r="B732" i="35"/>
  <c r="F731" i="35"/>
  <c r="B731" i="35"/>
  <c r="F730" i="35"/>
  <c r="B730" i="35"/>
  <c r="F729" i="35"/>
  <c r="B729" i="35"/>
  <c r="F728" i="35"/>
  <c r="B728" i="35"/>
  <c r="F727" i="35"/>
  <c r="B727" i="35"/>
  <c r="F726" i="35"/>
  <c r="B726" i="35"/>
  <c r="F725" i="35"/>
  <c r="B725" i="35"/>
  <c r="F724" i="35"/>
  <c r="B724" i="35"/>
  <c r="F723" i="35"/>
  <c r="B723" i="35"/>
  <c r="F722" i="35"/>
  <c r="B722" i="35"/>
  <c r="F721" i="35"/>
  <c r="B721" i="35"/>
  <c r="F720" i="35"/>
  <c r="B720" i="35"/>
  <c r="F719" i="35"/>
  <c r="B719" i="35"/>
  <c r="F718" i="35"/>
  <c r="B718" i="35"/>
  <c r="F717" i="35"/>
  <c r="B717" i="35"/>
  <c r="F716" i="35"/>
  <c r="B716" i="35"/>
  <c r="F715" i="35"/>
  <c r="F714" i="35"/>
  <c r="F713" i="35"/>
  <c r="F712" i="35"/>
  <c r="F711" i="35"/>
  <c r="B711" i="35"/>
  <c r="F710" i="35"/>
  <c r="B710" i="35"/>
  <c r="F709" i="35"/>
  <c r="B709" i="35"/>
  <c r="F708" i="35"/>
  <c r="B708" i="35"/>
  <c r="F707" i="35"/>
  <c r="F706" i="35"/>
  <c r="B706" i="35"/>
  <c r="F705" i="35"/>
  <c r="F704" i="35"/>
  <c r="F703" i="35"/>
  <c r="F702" i="35"/>
  <c r="F701" i="35"/>
  <c r="F700" i="35"/>
  <c r="F699" i="35"/>
  <c r="B699" i="35"/>
  <c r="F698" i="35"/>
  <c r="F697" i="35"/>
  <c r="F696" i="35"/>
  <c r="F695" i="35"/>
  <c r="F694" i="35"/>
  <c r="B694" i="35"/>
  <c r="F693" i="35"/>
  <c r="B693" i="35"/>
  <c r="F692" i="35"/>
  <c r="F691" i="35"/>
  <c r="F690" i="35"/>
  <c r="B690" i="35"/>
  <c r="F689" i="35"/>
  <c r="B689" i="35"/>
  <c r="F688" i="35"/>
  <c r="F687" i="35"/>
  <c r="B687" i="35"/>
  <c r="F686" i="35"/>
  <c r="B686" i="35"/>
  <c r="F685" i="35"/>
  <c r="B685" i="35"/>
  <c r="F684" i="35"/>
  <c r="F683" i="35"/>
  <c r="F682" i="35"/>
  <c r="B682" i="35"/>
  <c r="F681" i="35"/>
  <c r="B681" i="35"/>
  <c r="F680" i="35"/>
  <c r="B680" i="35"/>
  <c r="F679" i="35"/>
  <c r="B679" i="35"/>
  <c r="F678" i="35"/>
  <c r="B678" i="35"/>
  <c r="F677" i="35"/>
  <c r="B677" i="35"/>
  <c r="F676" i="35"/>
  <c r="B676" i="35"/>
  <c r="F675" i="35"/>
  <c r="B675" i="35"/>
  <c r="F674" i="35"/>
  <c r="B674" i="35"/>
  <c r="F673" i="35"/>
  <c r="B673" i="35"/>
  <c r="F672" i="35"/>
  <c r="B672" i="35"/>
  <c r="F671" i="35"/>
  <c r="B671" i="35"/>
  <c r="F670" i="35"/>
  <c r="B670" i="35"/>
  <c r="F669" i="35"/>
  <c r="B669" i="35"/>
  <c r="F668" i="35"/>
  <c r="B668" i="35"/>
  <c r="F667" i="35"/>
  <c r="B667" i="35"/>
  <c r="F666" i="35"/>
  <c r="B666" i="35"/>
  <c r="F665" i="35"/>
  <c r="B665" i="35"/>
  <c r="F664" i="35"/>
  <c r="B664" i="35"/>
  <c r="F663" i="35"/>
  <c r="B663" i="35"/>
  <c r="F662" i="35"/>
  <c r="B662" i="35"/>
  <c r="F661" i="35"/>
  <c r="B661" i="35"/>
  <c r="F660" i="35"/>
  <c r="B660" i="35"/>
  <c r="F659" i="35"/>
  <c r="B659" i="35"/>
  <c r="F658" i="35"/>
  <c r="B658" i="35"/>
  <c r="F657" i="35"/>
  <c r="F656" i="35"/>
  <c r="F655" i="35"/>
  <c r="F654" i="35"/>
  <c r="F653" i="35"/>
  <c r="F652" i="35"/>
  <c r="F651" i="35"/>
  <c r="F650" i="35"/>
  <c r="F649" i="35"/>
  <c r="F648" i="35"/>
  <c r="B648" i="35"/>
  <c r="F647" i="35"/>
  <c r="B647" i="35"/>
  <c r="F646" i="35"/>
  <c r="B646" i="35"/>
  <c r="F645" i="35"/>
  <c r="B645" i="35"/>
  <c r="F644" i="35"/>
  <c r="B644" i="35"/>
  <c r="F643" i="35"/>
  <c r="B643" i="35"/>
  <c r="F642" i="35"/>
  <c r="B642" i="35"/>
  <c r="F641" i="35"/>
  <c r="F640" i="35"/>
  <c r="F639" i="35"/>
  <c r="F638" i="35"/>
  <c r="F637" i="35"/>
  <c r="F636" i="35"/>
  <c r="F635" i="35"/>
  <c r="F634" i="35"/>
  <c r="F633" i="35"/>
  <c r="B633" i="35"/>
  <c r="F632" i="35"/>
  <c r="B632" i="35"/>
  <c r="F631" i="35"/>
  <c r="B631" i="35"/>
  <c r="F630" i="35"/>
  <c r="B630" i="35"/>
  <c r="F629" i="35"/>
  <c r="B629" i="35"/>
  <c r="F628" i="35"/>
  <c r="B628" i="35"/>
  <c r="F627" i="35"/>
  <c r="B627" i="35"/>
  <c r="F626" i="35"/>
  <c r="B626" i="35"/>
  <c r="F625" i="35"/>
  <c r="B625" i="35"/>
  <c r="F624" i="35"/>
  <c r="B624" i="35"/>
  <c r="F623" i="35"/>
  <c r="F622" i="35"/>
  <c r="F621" i="35"/>
  <c r="F620" i="35"/>
  <c r="F619" i="35"/>
  <c r="B619" i="35"/>
  <c r="F618" i="35"/>
  <c r="B618" i="35"/>
  <c r="F617" i="35"/>
  <c r="B617" i="35"/>
  <c r="F616" i="35"/>
  <c r="B616" i="35"/>
  <c r="F615" i="35"/>
  <c r="B615" i="35"/>
  <c r="F614" i="35"/>
  <c r="B614" i="35"/>
  <c r="F613" i="35"/>
  <c r="B613" i="35"/>
  <c r="F612" i="35"/>
  <c r="B612" i="35"/>
  <c r="F611" i="35"/>
  <c r="B611" i="35"/>
  <c r="F610" i="35"/>
  <c r="B610" i="35"/>
  <c r="F609" i="35"/>
  <c r="B609" i="35"/>
  <c r="F608" i="35"/>
  <c r="B608" i="35"/>
  <c r="F607" i="35"/>
  <c r="B607" i="35"/>
  <c r="F606" i="35"/>
  <c r="B606" i="35"/>
  <c r="F605" i="35"/>
  <c r="B605" i="35"/>
  <c r="F604" i="35"/>
  <c r="B604" i="35"/>
  <c r="F603" i="35"/>
  <c r="B603" i="35"/>
  <c r="F602" i="35"/>
  <c r="B602" i="35"/>
  <c r="F601" i="35"/>
  <c r="B601" i="35"/>
  <c r="F600" i="35"/>
  <c r="B600" i="35"/>
  <c r="F599" i="35"/>
  <c r="B599" i="35"/>
  <c r="F598" i="35"/>
  <c r="B598" i="35"/>
  <c r="F597" i="35"/>
  <c r="B597" i="35"/>
  <c r="F596" i="35"/>
  <c r="B596" i="35"/>
  <c r="F595" i="35"/>
  <c r="B595" i="35"/>
  <c r="F594" i="35"/>
  <c r="B594" i="35"/>
  <c r="F593" i="35"/>
  <c r="B593" i="35"/>
  <c r="F592" i="35"/>
  <c r="B592" i="35"/>
  <c r="F591" i="35"/>
  <c r="B591" i="35"/>
  <c r="F590" i="35"/>
  <c r="B590" i="35"/>
  <c r="F589" i="35"/>
  <c r="B589" i="35"/>
  <c r="F588" i="35"/>
  <c r="B588" i="35"/>
  <c r="F587" i="35"/>
  <c r="F586" i="35"/>
  <c r="F585" i="35"/>
  <c r="F584" i="35"/>
  <c r="F583" i="35"/>
  <c r="F582" i="35"/>
  <c r="B582" i="35"/>
  <c r="F581" i="35"/>
  <c r="B581" i="35"/>
  <c r="F580" i="35"/>
  <c r="B580" i="35"/>
  <c r="F579" i="35"/>
  <c r="B579" i="35"/>
  <c r="F578" i="35"/>
  <c r="B578" i="35"/>
  <c r="F577" i="35"/>
  <c r="B577" i="35"/>
  <c r="F576" i="35"/>
  <c r="B576" i="35"/>
  <c r="F575" i="35"/>
  <c r="B575" i="35"/>
  <c r="F574" i="35"/>
  <c r="B574" i="35"/>
  <c r="F573" i="35"/>
  <c r="B573" i="35"/>
  <c r="F572" i="35"/>
  <c r="F571" i="35"/>
  <c r="B571" i="35"/>
  <c r="F570" i="35"/>
  <c r="F569" i="35"/>
  <c r="B569" i="35"/>
  <c r="F568" i="35"/>
  <c r="B568" i="35"/>
  <c r="F565" i="35"/>
  <c r="B565" i="35"/>
  <c r="F564" i="35"/>
  <c r="B564" i="35"/>
  <c r="F563" i="35"/>
  <c r="B563" i="35"/>
  <c r="F562" i="35"/>
  <c r="B562" i="35"/>
  <c r="F561" i="35"/>
  <c r="B561" i="35"/>
  <c r="F560" i="35"/>
  <c r="B560" i="35"/>
  <c r="F559" i="35"/>
  <c r="B559" i="35"/>
  <c r="F558" i="35"/>
  <c r="B558" i="35"/>
  <c r="F557" i="35"/>
  <c r="B557" i="35"/>
  <c r="F556" i="35"/>
  <c r="B556" i="35"/>
  <c r="F555" i="35"/>
  <c r="B555" i="35"/>
  <c r="F554" i="35"/>
  <c r="B554" i="35"/>
  <c r="F553" i="35"/>
  <c r="B553" i="35"/>
  <c r="F552" i="35"/>
  <c r="B552" i="35"/>
  <c r="F551" i="35"/>
  <c r="B551" i="35"/>
  <c r="F550" i="35"/>
  <c r="B550" i="35"/>
  <c r="F549" i="35"/>
  <c r="B549" i="35"/>
  <c r="F548" i="35"/>
  <c r="B548" i="35"/>
  <c r="F547" i="35"/>
  <c r="B547" i="35"/>
  <c r="F546" i="35"/>
  <c r="B546" i="35"/>
  <c r="F545" i="35"/>
  <c r="B545" i="35"/>
  <c r="F544" i="35"/>
  <c r="B544" i="35"/>
  <c r="F543" i="35"/>
  <c r="B543" i="35"/>
  <c r="F542" i="35"/>
  <c r="B542" i="35"/>
  <c r="F541" i="35"/>
  <c r="B541" i="35"/>
  <c r="F540" i="35"/>
  <c r="B540" i="35"/>
  <c r="F539" i="35"/>
  <c r="B539" i="35"/>
  <c r="F538" i="35"/>
  <c r="B538" i="35"/>
  <c r="F537" i="35"/>
  <c r="B537" i="35"/>
  <c r="F536" i="35"/>
  <c r="B536" i="35"/>
  <c r="F535" i="35"/>
  <c r="B535" i="35"/>
  <c r="F534" i="35"/>
  <c r="B534" i="35"/>
  <c r="F533" i="35"/>
  <c r="B533" i="35"/>
  <c r="F532" i="35"/>
  <c r="B532" i="35"/>
  <c r="F531" i="35"/>
  <c r="B531" i="35"/>
  <c r="F530" i="35"/>
  <c r="B530" i="35"/>
  <c r="F529" i="35"/>
  <c r="B529" i="35"/>
  <c r="F528" i="35"/>
  <c r="B528" i="35"/>
  <c r="F527" i="35"/>
  <c r="B527" i="35"/>
  <c r="F526" i="35"/>
  <c r="B526" i="35"/>
  <c r="F525" i="35"/>
  <c r="B525" i="35"/>
  <c r="F524" i="35"/>
  <c r="B524" i="35"/>
  <c r="F523" i="35"/>
  <c r="B523" i="35"/>
  <c r="F522" i="35"/>
  <c r="B522" i="35"/>
  <c r="F521" i="35"/>
  <c r="B521" i="35"/>
  <c r="F520" i="35"/>
  <c r="B520" i="35"/>
  <c r="F519" i="35"/>
  <c r="B519" i="35"/>
  <c r="F518" i="35"/>
  <c r="B518" i="35"/>
  <c r="F517" i="35"/>
  <c r="B517" i="35"/>
  <c r="F516" i="35"/>
  <c r="B516" i="35"/>
  <c r="F515" i="35"/>
  <c r="B515" i="35"/>
  <c r="F514" i="35"/>
  <c r="B514" i="35"/>
  <c r="F513" i="35"/>
  <c r="B513" i="35"/>
  <c r="F512" i="35"/>
  <c r="B512" i="35"/>
  <c r="F511" i="35"/>
  <c r="B511" i="35"/>
  <c r="F510" i="35"/>
  <c r="B510" i="35"/>
  <c r="F509" i="35"/>
  <c r="B509" i="35"/>
  <c r="F508" i="35"/>
  <c r="B508" i="35"/>
  <c r="F507" i="35"/>
  <c r="B507" i="35"/>
  <c r="F506" i="35"/>
  <c r="B506" i="35"/>
  <c r="F505" i="35"/>
  <c r="B505" i="35"/>
  <c r="F504" i="35"/>
  <c r="B504" i="35"/>
  <c r="F503" i="35"/>
  <c r="B503" i="35"/>
  <c r="F502" i="35"/>
  <c r="B502" i="35"/>
  <c r="F493" i="35"/>
  <c r="B493" i="35"/>
  <c r="F492" i="35"/>
  <c r="B492" i="35"/>
  <c r="F491" i="35"/>
  <c r="B491" i="35"/>
  <c r="F490" i="35"/>
  <c r="B490" i="35"/>
  <c r="F489" i="35"/>
  <c r="B489" i="35"/>
  <c r="F488" i="35"/>
  <c r="B488" i="35"/>
  <c r="F487" i="35"/>
  <c r="B487" i="35"/>
  <c r="F486" i="35"/>
  <c r="B486" i="35"/>
  <c r="F485" i="35"/>
  <c r="B485" i="35"/>
  <c r="F484" i="35"/>
  <c r="B484" i="35"/>
  <c r="F483" i="35"/>
  <c r="B483" i="35"/>
  <c r="F482" i="35"/>
  <c r="B482" i="35"/>
  <c r="F481" i="35"/>
  <c r="B481" i="35"/>
  <c r="F480" i="35"/>
  <c r="B480" i="35"/>
  <c r="F479" i="35"/>
  <c r="B479" i="35"/>
  <c r="F478" i="35"/>
  <c r="B478" i="35"/>
  <c r="F477" i="35"/>
  <c r="B477" i="35"/>
  <c r="F476" i="35"/>
  <c r="B476" i="35"/>
  <c r="F475" i="35"/>
  <c r="B475" i="35"/>
  <c r="F474" i="35"/>
  <c r="B474" i="35"/>
  <c r="F473" i="35"/>
  <c r="B473" i="35"/>
  <c r="F472" i="35"/>
  <c r="B472" i="35"/>
  <c r="F471" i="35"/>
  <c r="B471" i="35"/>
  <c r="F470" i="35"/>
  <c r="B470" i="35"/>
  <c r="F469" i="35"/>
  <c r="B469" i="35"/>
  <c r="F468" i="35"/>
  <c r="B468" i="35"/>
  <c r="F467" i="35"/>
  <c r="B467" i="35"/>
  <c r="F466" i="35"/>
  <c r="B466" i="35"/>
  <c r="F465" i="35"/>
  <c r="B465" i="35"/>
  <c r="F464" i="35"/>
  <c r="B464" i="35"/>
  <c r="F463" i="35"/>
  <c r="B463" i="35"/>
  <c r="F462" i="35"/>
  <c r="B462" i="35"/>
  <c r="F461" i="35"/>
  <c r="B461" i="35"/>
  <c r="F460" i="35"/>
  <c r="B460" i="35"/>
  <c r="F459" i="35"/>
  <c r="B459" i="35"/>
  <c r="F458" i="35"/>
  <c r="B458" i="35"/>
  <c r="F457" i="35"/>
  <c r="B457" i="35"/>
  <c r="F456" i="35"/>
  <c r="B456" i="35"/>
  <c r="F455" i="35"/>
  <c r="B455" i="35"/>
  <c r="F454" i="35"/>
  <c r="B454" i="35"/>
  <c r="F453" i="35"/>
  <c r="B453" i="35"/>
  <c r="F452" i="35"/>
  <c r="B452" i="35"/>
  <c r="F451" i="35"/>
  <c r="B451" i="35"/>
  <c r="F450" i="35"/>
  <c r="B450" i="35"/>
  <c r="F449" i="35"/>
  <c r="B449" i="35"/>
  <c r="F448" i="35"/>
  <c r="B448" i="35"/>
  <c r="F447" i="35"/>
  <c r="B447" i="35"/>
  <c r="F446" i="35"/>
  <c r="B446" i="35"/>
  <c r="F445" i="35"/>
  <c r="B445" i="35"/>
  <c r="F444" i="35"/>
  <c r="B444" i="35"/>
  <c r="F443" i="35"/>
  <c r="B443" i="35"/>
  <c r="F442" i="35"/>
  <c r="B442" i="35"/>
  <c r="F441" i="35"/>
  <c r="B441" i="35"/>
  <c r="F440" i="35"/>
  <c r="B440" i="35"/>
  <c r="F439" i="35"/>
  <c r="B439" i="35"/>
  <c r="F438" i="35"/>
  <c r="B438" i="35"/>
  <c r="F437" i="35"/>
  <c r="B437" i="35"/>
  <c r="F436" i="35"/>
  <c r="B436" i="35"/>
  <c r="F435" i="35"/>
  <c r="B435" i="35"/>
  <c r="F434" i="35"/>
  <c r="B434" i="35"/>
  <c r="F433" i="35"/>
  <c r="B433" i="35"/>
  <c r="F432" i="35"/>
  <c r="B432" i="35"/>
  <c r="F431" i="35"/>
  <c r="B431" i="35"/>
  <c r="F430" i="35"/>
  <c r="B430" i="35"/>
  <c r="F429" i="35"/>
  <c r="B429" i="35"/>
  <c r="F428" i="35"/>
  <c r="B428" i="35"/>
  <c r="F427" i="35"/>
  <c r="B427" i="35"/>
  <c r="F426" i="35"/>
  <c r="B426" i="35"/>
  <c r="F425" i="35"/>
  <c r="B425" i="35"/>
  <c r="F424" i="35"/>
  <c r="B424" i="35"/>
  <c r="F423" i="35"/>
  <c r="B423" i="35"/>
  <c r="F422" i="35"/>
  <c r="B422" i="35"/>
  <c r="F421" i="35"/>
  <c r="B421" i="35"/>
  <c r="F420" i="35"/>
  <c r="B420" i="35"/>
  <c r="F419" i="35"/>
  <c r="B419" i="35"/>
  <c r="F418" i="35"/>
  <c r="B418" i="35"/>
  <c r="F417" i="35"/>
  <c r="B417" i="35"/>
  <c r="F416" i="35"/>
  <c r="B416" i="35"/>
  <c r="F415" i="35"/>
  <c r="B415" i="35"/>
  <c r="F414" i="35"/>
  <c r="B414" i="35"/>
  <c r="F413" i="35"/>
  <c r="B413" i="35"/>
  <c r="F412" i="35"/>
  <c r="B412" i="35"/>
  <c r="F411" i="35"/>
  <c r="B411" i="35"/>
  <c r="F410" i="35"/>
  <c r="B410" i="35"/>
  <c r="F409" i="35"/>
  <c r="B409" i="35"/>
  <c r="F408" i="35"/>
  <c r="B408" i="35"/>
  <c r="F407" i="35"/>
  <c r="B407" i="35"/>
  <c r="F406" i="35"/>
  <c r="B406" i="35"/>
  <c r="F405" i="35"/>
  <c r="B405" i="35"/>
  <c r="F404" i="35"/>
  <c r="B404" i="35"/>
  <c r="F403" i="35"/>
  <c r="B403" i="35"/>
  <c r="F402" i="35"/>
  <c r="B402" i="35"/>
  <c r="F401" i="35"/>
  <c r="B401" i="35"/>
  <c r="F400" i="35"/>
  <c r="B400" i="35"/>
  <c r="F399" i="35"/>
  <c r="B399" i="35"/>
  <c r="F398" i="35"/>
  <c r="B398" i="35"/>
  <c r="F397" i="35"/>
  <c r="B397" i="35"/>
  <c r="F396" i="35"/>
  <c r="B396" i="35"/>
  <c r="F395" i="35"/>
  <c r="B395" i="35"/>
  <c r="F394" i="35"/>
  <c r="B394" i="35"/>
  <c r="F393" i="35"/>
  <c r="B393" i="35"/>
  <c r="F392" i="35"/>
  <c r="B392" i="35"/>
  <c r="F391" i="35"/>
  <c r="B391" i="35"/>
  <c r="F390" i="35"/>
  <c r="B390" i="35"/>
  <c r="F389" i="35"/>
  <c r="B389" i="35"/>
  <c r="F388" i="35"/>
  <c r="B388" i="35"/>
  <c r="F387" i="35"/>
  <c r="B387" i="35"/>
  <c r="F386" i="35"/>
  <c r="B386" i="35"/>
  <c r="F385" i="35"/>
  <c r="B385" i="35"/>
  <c r="F384" i="35"/>
  <c r="B384" i="35"/>
  <c r="F383" i="35"/>
  <c r="B383" i="35"/>
  <c r="F382" i="35"/>
  <c r="B382" i="35"/>
  <c r="F381" i="35"/>
  <c r="B381" i="35"/>
  <c r="F380" i="35"/>
  <c r="B380" i="35"/>
  <c r="F379" i="35"/>
  <c r="B379" i="35"/>
  <c r="F378" i="35"/>
  <c r="B378" i="35"/>
  <c r="F377" i="35"/>
  <c r="B377" i="35"/>
  <c r="F376" i="35"/>
  <c r="B376" i="35"/>
  <c r="F375" i="35"/>
  <c r="B375" i="35"/>
  <c r="F374" i="35"/>
  <c r="B374" i="35"/>
  <c r="F373" i="35"/>
  <c r="B373" i="35"/>
  <c r="F372" i="35"/>
  <c r="B372" i="35"/>
  <c r="F371" i="35"/>
  <c r="B371" i="35"/>
  <c r="F370" i="35"/>
  <c r="B370" i="35"/>
  <c r="F369" i="35"/>
  <c r="B369" i="35"/>
  <c r="F368" i="35"/>
  <c r="B368" i="35"/>
  <c r="F367" i="35"/>
  <c r="B367" i="35"/>
  <c r="F366" i="35"/>
  <c r="B366" i="35"/>
  <c r="F365" i="35"/>
  <c r="B365" i="35"/>
  <c r="F364" i="35"/>
  <c r="B364" i="35"/>
  <c r="F363" i="35"/>
  <c r="B363" i="35"/>
  <c r="F362" i="35"/>
  <c r="B362" i="35"/>
  <c r="F361" i="35"/>
  <c r="B361" i="35"/>
  <c r="F360" i="35"/>
  <c r="B360" i="35"/>
  <c r="F359" i="35"/>
  <c r="B359" i="35"/>
  <c r="F358" i="35"/>
  <c r="B358" i="35"/>
  <c r="F357" i="35"/>
  <c r="B357" i="35"/>
  <c r="F356" i="35"/>
  <c r="B356" i="35"/>
  <c r="F355" i="35"/>
  <c r="B355" i="35"/>
  <c r="F354" i="35"/>
  <c r="B354" i="35"/>
  <c r="F353" i="35"/>
  <c r="B353" i="35"/>
  <c r="F352" i="35"/>
  <c r="B352" i="35"/>
  <c r="F351" i="35"/>
  <c r="B351" i="35"/>
  <c r="F350" i="35"/>
  <c r="B350" i="35"/>
  <c r="F349" i="35"/>
  <c r="B349" i="35"/>
  <c r="F348" i="35"/>
  <c r="B348" i="35"/>
  <c r="F347" i="35"/>
  <c r="B347" i="35"/>
  <c r="F346" i="35"/>
  <c r="B346" i="35"/>
  <c r="F345" i="35"/>
  <c r="B345" i="35"/>
  <c r="F344" i="35"/>
  <c r="B344" i="35"/>
  <c r="F343" i="35"/>
  <c r="B343" i="35"/>
  <c r="F342" i="35"/>
  <c r="B342" i="35"/>
  <c r="F341" i="35"/>
  <c r="B341" i="35"/>
  <c r="F340" i="35"/>
  <c r="B340" i="35"/>
  <c r="F339" i="35"/>
  <c r="B339" i="35"/>
  <c r="F338" i="35"/>
  <c r="B338" i="35"/>
  <c r="F337" i="35"/>
  <c r="B337" i="35"/>
  <c r="F336" i="35"/>
  <c r="B336" i="35"/>
  <c r="F335" i="35"/>
  <c r="B335" i="35"/>
  <c r="F334" i="35"/>
  <c r="B334" i="35"/>
  <c r="F333" i="35"/>
  <c r="B333" i="35"/>
  <c r="F332" i="35"/>
  <c r="B332" i="35"/>
  <c r="F331" i="35"/>
  <c r="B331" i="35"/>
  <c r="F330" i="35"/>
  <c r="B330" i="35"/>
  <c r="F329" i="35"/>
  <c r="B329" i="35"/>
  <c r="F328" i="35"/>
  <c r="B328" i="35"/>
  <c r="F327" i="35"/>
  <c r="B327" i="35"/>
  <c r="F326" i="35"/>
  <c r="B326" i="35"/>
  <c r="F325" i="35"/>
  <c r="B325" i="35"/>
  <c r="F324" i="35"/>
  <c r="B324" i="35"/>
  <c r="F323" i="35"/>
  <c r="B323" i="35"/>
  <c r="F322" i="35"/>
  <c r="B322" i="35"/>
  <c r="F321" i="35"/>
  <c r="B321" i="35"/>
  <c r="F320" i="35"/>
  <c r="B320" i="35"/>
  <c r="F319" i="35"/>
  <c r="B319" i="35"/>
  <c r="F318" i="35"/>
  <c r="B318" i="35"/>
  <c r="F317" i="35"/>
  <c r="B317" i="35"/>
  <c r="F316" i="35"/>
  <c r="B316" i="35"/>
  <c r="F315" i="35"/>
  <c r="B315" i="35"/>
  <c r="F314" i="35"/>
  <c r="B314" i="35"/>
  <c r="F313" i="35"/>
  <c r="B313" i="35"/>
  <c r="F312" i="35"/>
  <c r="B312" i="35"/>
  <c r="F311" i="35"/>
  <c r="B311" i="35"/>
  <c r="F310" i="35"/>
  <c r="B310" i="35"/>
  <c r="F309" i="35"/>
  <c r="B309" i="35"/>
  <c r="F308" i="35"/>
  <c r="B308" i="35"/>
  <c r="F307" i="35"/>
  <c r="B307" i="35"/>
  <c r="F306" i="35"/>
  <c r="B306" i="35"/>
  <c r="F305" i="35"/>
  <c r="B305" i="35"/>
  <c r="F304" i="35"/>
  <c r="B304" i="35"/>
  <c r="F303" i="35"/>
  <c r="B303" i="35"/>
  <c r="F302" i="35"/>
  <c r="B302" i="35"/>
  <c r="F301" i="35"/>
  <c r="F300" i="35"/>
  <c r="F299" i="35"/>
  <c r="B299" i="35"/>
  <c r="F298" i="35"/>
  <c r="B298" i="35"/>
  <c r="F297" i="35"/>
  <c r="B297" i="35"/>
  <c r="F296" i="35"/>
  <c r="B296" i="35"/>
  <c r="F295" i="35"/>
  <c r="B295" i="35"/>
  <c r="F294" i="35"/>
  <c r="B294" i="35"/>
  <c r="F293" i="35"/>
  <c r="B293" i="35"/>
  <c r="F292" i="35"/>
  <c r="B292" i="35"/>
  <c r="F291" i="35"/>
  <c r="B291" i="35"/>
  <c r="F290" i="35"/>
  <c r="B290" i="35"/>
  <c r="F289" i="35"/>
  <c r="B289" i="35"/>
  <c r="F288" i="35"/>
  <c r="B288" i="35"/>
  <c r="F287" i="35"/>
  <c r="B287" i="35"/>
  <c r="F286" i="35"/>
  <c r="B286" i="35"/>
  <c r="F285" i="35"/>
  <c r="B285" i="35"/>
  <c r="F284" i="35"/>
  <c r="B284" i="35"/>
  <c r="F283" i="35"/>
  <c r="F282" i="35"/>
  <c r="B282" i="35"/>
  <c r="F281" i="35"/>
  <c r="B281" i="35"/>
  <c r="F280" i="35"/>
  <c r="B280" i="35"/>
  <c r="F279" i="35"/>
  <c r="B279" i="35"/>
  <c r="F278" i="35"/>
  <c r="F277" i="35"/>
  <c r="B277" i="35"/>
  <c r="F276" i="35"/>
  <c r="B276" i="35"/>
  <c r="F275" i="35"/>
  <c r="B275" i="35"/>
  <c r="F274" i="35"/>
  <c r="B274" i="35"/>
  <c r="F273" i="35"/>
  <c r="B273" i="35"/>
  <c r="F272" i="35"/>
  <c r="F271" i="35"/>
  <c r="F270" i="35"/>
  <c r="F269" i="35"/>
  <c r="F268" i="35"/>
  <c r="B268" i="35"/>
  <c r="F267" i="35"/>
  <c r="B267" i="35"/>
  <c r="F266" i="35"/>
  <c r="B266" i="35"/>
  <c r="F265" i="35"/>
  <c r="B265" i="35"/>
  <c r="F264" i="35"/>
  <c r="B264" i="35"/>
  <c r="F263" i="35"/>
  <c r="B263" i="35"/>
  <c r="F262" i="35"/>
  <c r="B262" i="35"/>
  <c r="F261" i="35"/>
  <c r="B261" i="35"/>
  <c r="F260" i="35"/>
  <c r="B260" i="35"/>
  <c r="F259" i="35"/>
  <c r="B259" i="35"/>
  <c r="F258" i="35"/>
  <c r="B258" i="35"/>
  <c r="F257" i="35"/>
  <c r="B257" i="35"/>
  <c r="F256" i="35"/>
  <c r="B256" i="35"/>
  <c r="F255" i="35"/>
  <c r="B255" i="35"/>
  <c r="F254" i="35"/>
  <c r="B254" i="35"/>
  <c r="F253" i="35"/>
  <c r="B253" i="35"/>
  <c r="F252" i="35"/>
  <c r="B252" i="35"/>
  <c r="F251" i="35"/>
  <c r="B251" i="35"/>
  <c r="F250" i="35"/>
  <c r="B250" i="35"/>
  <c r="F249" i="35"/>
  <c r="B249" i="35"/>
  <c r="F248" i="35"/>
  <c r="B248" i="35"/>
  <c r="F247" i="35"/>
  <c r="B247" i="35"/>
  <c r="F246" i="35"/>
  <c r="B246" i="35"/>
  <c r="F245" i="35"/>
  <c r="B245" i="35"/>
  <c r="F244" i="35"/>
  <c r="B244" i="35"/>
  <c r="F243" i="35"/>
  <c r="B243" i="35"/>
  <c r="F242" i="35"/>
  <c r="B242" i="35"/>
  <c r="F241" i="35"/>
  <c r="B241" i="35"/>
  <c r="F240" i="35"/>
  <c r="B240" i="35"/>
  <c r="F239" i="35"/>
  <c r="F238" i="35"/>
  <c r="B238" i="35"/>
  <c r="F237" i="35"/>
  <c r="F236" i="35"/>
  <c r="F235" i="35"/>
  <c r="F234" i="35"/>
  <c r="F233" i="35"/>
  <c r="F232" i="35"/>
  <c r="F231" i="35"/>
  <c r="F230" i="35"/>
  <c r="F229" i="35"/>
  <c r="B229" i="35"/>
  <c r="F228" i="35"/>
  <c r="B228" i="35"/>
  <c r="F227" i="35"/>
  <c r="F226" i="35"/>
  <c r="F225" i="35"/>
  <c r="F224" i="35"/>
  <c r="F223" i="35"/>
  <c r="B223" i="35"/>
  <c r="F222" i="35"/>
  <c r="F221" i="35"/>
  <c r="F220" i="35"/>
  <c r="B220" i="35"/>
  <c r="F219" i="35"/>
  <c r="B219" i="35"/>
  <c r="F218" i="35"/>
  <c r="B218" i="35"/>
  <c r="F217" i="35"/>
  <c r="B217" i="35"/>
  <c r="F216" i="35"/>
  <c r="B216" i="35"/>
  <c r="F215" i="35"/>
  <c r="B215" i="35"/>
  <c r="F214" i="35"/>
  <c r="B214" i="35"/>
  <c r="F213" i="35"/>
  <c r="B213" i="35"/>
  <c r="F212" i="35"/>
  <c r="F211" i="35"/>
  <c r="F210" i="35"/>
  <c r="B210" i="35"/>
  <c r="F209" i="35"/>
  <c r="B209" i="35"/>
  <c r="F208" i="35"/>
  <c r="B208" i="35"/>
  <c r="F207" i="35"/>
  <c r="B207" i="35"/>
  <c r="F206" i="35"/>
  <c r="B206" i="35"/>
  <c r="F205" i="35"/>
  <c r="B205" i="35"/>
  <c r="F204" i="35"/>
  <c r="B204" i="35"/>
  <c r="F203" i="35"/>
  <c r="B203" i="35"/>
  <c r="F202" i="35"/>
  <c r="B202" i="35"/>
  <c r="F201" i="35"/>
  <c r="B201" i="35"/>
  <c r="F200" i="35"/>
  <c r="B200" i="35"/>
  <c r="F199" i="35"/>
  <c r="B199" i="35"/>
  <c r="F198" i="35"/>
  <c r="B198" i="35"/>
  <c r="F197" i="35"/>
  <c r="B197" i="35"/>
  <c r="F196" i="35"/>
  <c r="B196" i="35"/>
  <c r="F195" i="35"/>
  <c r="B195" i="35"/>
  <c r="F194" i="35"/>
  <c r="B194" i="35"/>
  <c r="F193" i="35"/>
  <c r="B193" i="35"/>
  <c r="F192" i="35"/>
  <c r="F191" i="35"/>
  <c r="B191" i="35"/>
  <c r="F190" i="35"/>
  <c r="B190" i="35"/>
  <c r="F189" i="35"/>
  <c r="B189" i="35"/>
  <c r="F188" i="35"/>
  <c r="B188" i="35"/>
  <c r="F187" i="35"/>
  <c r="B187" i="35"/>
  <c r="F186" i="35"/>
  <c r="B186" i="35"/>
  <c r="F185" i="35"/>
  <c r="B185" i="35"/>
  <c r="F184" i="35"/>
  <c r="B184" i="35"/>
  <c r="F183" i="35"/>
  <c r="B183" i="35"/>
  <c r="F182" i="35"/>
  <c r="B182" i="35"/>
  <c r="F181" i="35"/>
  <c r="F180" i="35"/>
  <c r="F179" i="35"/>
  <c r="B179" i="35"/>
  <c r="F178" i="35"/>
  <c r="B178" i="35"/>
  <c r="F177" i="35"/>
  <c r="B177" i="35"/>
  <c r="F176" i="35"/>
  <c r="B176" i="35"/>
  <c r="F175" i="35"/>
  <c r="B175" i="35"/>
  <c r="F174" i="35"/>
  <c r="B174" i="35"/>
  <c r="F173" i="35"/>
  <c r="B173" i="35"/>
  <c r="F172" i="35"/>
  <c r="B172" i="35"/>
  <c r="F171" i="35"/>
  <c r="B171" i="35"/>
  <c r="F170" i="35"/>
  <c r="B170" i="35"/>
  <c r="F169" i="35"/>
  <c r="F168" i="35"/>
  <c r="B168" i="35"/>
  <c r="F167" i="35"/>
  <c r="B167" i="35"/>
  <c r="F166" i="35"/>
  <c r="F165" i="35"/>
  <c r="F164" i="35"/>
  <c r="B164" i="35"/>
  <c r="F163" i="35"/>
  <c r="B163" i="35"/>
  <c r="F162" i="35"/>
  <c r="F161" i="35"/>
  <c r="B161" i="35"/>
  <c r="F160" i="35"/>
  <c r="F159" i="35"/>
  <c r="B159" i="35"/>
  <c r="F158" i="35"/>
  <c r="B158" i="35"/>
  <c r="F157" i="35"/>
  <c r="F156" i="35"/>
  <c r="B156" i="35"/>
  <c r="F155" i="35"/>
  <c r="F154" i="35"/>
  <c r="B154" i="35"/>
  <c r="F153" i="35"/>
  <c r="B153" i="35"/>
  <c r="F152" i="35"/>
  <c r="B152" i="35"/>
  <c r="F151" i="35"/>
  <c r="B151" i="35"/>
  <c r="F150" i="35"/>
  <c r="F149" i="35"/>
  <c r="B149" i="35"/>
  <c r="F148" i="35"/>
  <c r="B148" i="35"/>
  <c r="F147" i="35"/>
  <c r="B147" i="35"/>
  <c r="F146" i="35"/>
  <c r="B146" i="35"/>
  <c r="F145" i="35"/>
  <c r="B145" i="35"/>
  <c r="F144" i="35"/>
  <c r="B144" i="35"/>
  <c r="F143" i="35"/>
  <c r="B143" i="35"/>
  <c r="F142" i="35"/>
  <c r="B142" i="35"/>
  <c r="F141" i="35"/>
  <c r="B141" i="35"/>
  <c r="F140" i="35"/>
  <c r="B140" i="35"/>
  <c r="F139" i="35"/>
  <c r="B139" i="35"/>
  <c r="F138" i="35"/>
  <c r="B138" i="35"/>
  <c r="F137" i="35"/>
  <c r="B137" i="35"/>
  <c r="F136" i="35"/>
  <c r="B136" i="35"/>
  <c r="F135" i="35"/>
  <c r="B135" i="35"/>
  <c r="F134" i="35"/>
  <c r="B134" i="35"/>
  <c r="F133" i="35"/>
  <c r="F132" i="35"/>
  <c r="B132" i="35"/>
  <c r="F131" i="35"/>
  <c r="B131" i="35"/>
  <c r="F130" i="35"/>
  <c r="F129" i="35"/>
  <c r="B129" i="35"/>
  <c r="F128" i="35"/>
  <c r="F127" i="35"/>
  <c r="B127" i="35"/>
  <c r="F126" i="35"/>
  <c r="E126" i="35"/>
  <c r="F125" i="35"/>
  <c r="B125" i="35"/>
  <c r="F124" i="35"/>
  <c r="B124" i="35"/>
  <c r="F123" i="35"/>
  <c r="B123" i="35"/>
  <c r="F122" i="35"/>
  <c r="B122" i="35"/>
  <c r="F121" i="35"/>
  <c r="F120" i="35"/>
  <c r="B120" i="35"/>
  <c r="F119" i="35"/>
  <c r="B119" i="35"/>
  <c r="F118" i="35"/>
  <c r="B118" i="35"/>
  <c r="F117" i="35"/>
  <c r="B117" i="35"/>
  <c r="F116" i="35"/>
  <c r="B116" i="35"/>
  <c r="F115" i="35"/>
  <c r="B115" i="35"/>
  <c r="F114" i="35"/>
  <c r="B114" i="35"/>
  <c r="F113" i="35"/>
  <c r="B113" i="35"/>
  <c r="F112" i="35"/>
  <c r="B112" i="35"/>
  <c r="F111" i="35"/>
  <c r="B111" i="35"/>
  <c r="F110" i="35"/>
  <c r="B110" i="35"/>
  <c r="F109" i="35"/>
  <c r="B109" i="35"/>
  <c r="F108" i="35"/>
  <c r="B108" i="35"/>
  <c r="F107" i="35"/>
  <c r="F106" i="35"/>
  <c r="B106" i="35"/>
  <c r="F105" i="35"/>
  <c r="B105" i="35"/>
  <c r="F104" i="35"/>
  <c r="B104" i="35"/>
  <c r="F103" i="35"/>
  <c r="B103" i="35"/>
  <c r="F102" i="35"/>
  <c r="F101" i="35"/>
  <c r="B101" i="35"/>
  <c r="F100" i="35"/>
  <c r="B100" i="35"/>
  <c r="F99" i="35"/>
  <c r="B99" i="35"/>
  <c r="F98" i="35"/>
  <c r="F97" i="35"/>
  <c r="B97" i="35"/>
  <c r="F96" i="35"/>
  <c r="B96" i="35"/>
  <c r="F95" i="35"/>
  <c r="B95" i="35"/>
  <c r="F94" i="35"/>
  <c r="B94" i="35"/>
  <c r="F93" i="35"/>
  <c r="B93" i="35"/>
  <c r="F92" i="35"/>
  <c r="B92" i="35"/>
  <c r="F91" i="35"/>
  <c r="B91" i="35"/>
  <c r="F90" i="35"/>
  <c r="B90" i="35"/>
  <c r="F89" i="35"/>
  <c r="B89" i="35"/>
  <c r="F88" i="35"/>
  <c r="B88" i="35"/>
  <c r="F87" i="35"/>
  <c r="B87" i="35"/>
  <c r="F86" i="35"/>
  <c r="B86" i="35"/>
  <c r="F85" i="35"/>
  <c r="B85" i="35"/>
  <c r="F84" i="35"/>
  <c r="B84" i="35"/>
  <c r="F83" i="35"/>
  <c r="B83" i="35"/>
  <c r="F82" i="35"/>
  <c r="B82" i="35"/>
  <c r="F81" i="35"/>
  <c r="B81" i="35"/>
  <c r="F80" i="35"/>
  <c r="B80" i="35"/>
  <c r="F79" i="35"/>
  <c r="B79" i="35"/>
  <c r="F78" i="35"/>
  <c r="B78" i="35"/>
  <c r="F77" i="35"/>
  <c r="B77" i="35"/>
  <c r="F76" i="35"/>
  <c r="B76" i="35"/>
  <c r="F75" i="35"/>
  <c r="B75" i="35"/>
  <c r="F74" i="35"/>
  <c r="B74" i="35"/>
  <c r="F73" i="35"/>
  <c r="B73" i="35"/>
  <c r="F72" i="35"/>
  <c r="B72" i="35"/>
  <c r="F71" i="35"/>
  <c r="B71" i="35"/>
  <c r="F70" i="35"/>
  <c r="B70" i="35"/>
  <c r="F69" i="35"/>
  <c r="B69" i="35"/>
  <c r="F68" i="35"/>
  <c r="B68" i="35"/>
  <c r="F67" i="35"/>
  <c r="B67" i="35"/>
  <c r="F66" i="35"/>
  <c r="B66" i="35"/>
  <c r="F65" i="35"/>
  <c r="B65" i="35"/>
  <c r="F64" i="35"/>
  <c r="B64" i="35"/>
  <c r="F63" i="35"/>
  <c r="B63" i="35"/>
  <c r="F62" i="35"/>
  <c r="B62" i="35"/>
  <c r="F61" i="35"/>
  <c r="B61" i="35"/>
  <c r="F60" i="35"/>
  <c r="B60" i="35"/>
  <c r="F59" i="35"/>
  <c r="B59" i="35"/>
  <c r="F58" i="35"/>
  <c r="B58" i="35"/>
  <c r="F57" i="35"/>
  <c r="B57" i="35"/>
  <c r="F56" i="35"/>
  <c r="B56" i="35"/>
  <c r="F55" i="35"/>
  <c r="B55" i="35"/>
  <c r="F54" i="35"/>
  <c r="B54" i="35"/>
  <c r="F53" i="35"/>
  <c r="B53" i="35"/>
  <c r="F52" i="35"/>
  <c r="B52" i="35"/>
  <c r="F51" i="35"/>
  <c r="B51" i="35"/>
  <c r="F50" i="35"/>
  <c r="B50" i="35"/>
  <c r="F49" i="35"/>
  <c r="B49" i="35"/>
  <c r="F48" i="35"/>
  <c r="B48" i="35"/>
  <c r="F47" i="35"/>
  <c r="B47" i="35"/>
  <c r="F46" i="35"/>
  <c r="B46" i="35"/>
  <c r="F45" i="35"/>
  <c r="B45" i="35"/>
  <c r="F44" i="35"/>
  <c r="B44" i="35"/>
  <c r="F43" i="35"/>
  <c r="B43" i="35"/>
  <c r="F42" i="35"/>
  <c r="B42" i="35"/>
  <c r="F41" i="35"/>
  <c r="B41" i="35"/>
  <c r="F40" i="35"/>
  <c r="B40" i="35"/>
  <c r="F39" i="35"/>
  <c r="F38" i="35"/>
  <c r="B38" i="35"/>
  <c r="F37" i="35"/>
  <c r="B37" i="35"/>
  <c r="F36" i="35"/>
  <c r="B36" i="35"/>
  <c r="F35" i="35"/>
  <c r="F34" i="35"/>
  <c r="B34" i="35"/>
  <c r="F33" i="35"/>
  <c r="B33" i="35"/>
  <c r="F32" i="35"/>
  <c r="B32" i="35"/>
  <c r="F31" i="35"/>
  <c r="B31" i="35"/>
  <c r="F30" i="35"/>
  <c r="B30" i="35"/>
  <c r="F29" i="35"/>
  <c r="B29" i="35"/>
  <c r="F28" i="35"/>
  <c r="B28" i="35"/>
  <c r="F27" i="35"/>
  <c r="F26" i="35"/>
  <c r="F25" i="35"/>
  <c r="F24" i="35"/>
  <c r="F23" i="35"/>
  <c r="F22" i="35"/>
  <c r="F21" i="35"/>
  <c r="F20" i="35"/>
  <c r="F19" i="35"/>
  <c r="F18" i="35"/>
  <c r="F17" i="35"/>
  <c r="F16" i="35"/>
  <c r="F15" i="35"/>
  <c r="F14" i="35"/>
  <c r="F13" i="35"/>
  <c r="F12" i="35"/>
  <c r="F11" i="35"/>
  <c r="F10" i="35"/>
  <c r="F9" i="35"/>
  <c r="F8" i="35"/>
  <c r="F7" i="35"/>
  <c r="F6" i="35"/>
  <c r="B6" i="35"/>
  <c r="F5" i="35"/>
  <c r="B5" i="35"/>
  <c r="F4" i="35"/>
  <c r="B4" i="35"/>
  <c r="F3" i="35"/>
  <c r="B3" i="35"/>
  <c r="C46" i="1"/>
  <c r="D46" i="1"/>
  <c r="E46" i="1"/>
  <c r="F46" i="1"/>
  <c r="G46" i="1"/>
  <c r="H46" i="1"/>
  <c r="I46" i="1"/>
  <c r="B46" i="1"/>
  <c r="A281" i="1"/>
  <c r="A163" i="1"/>
  <c r="A357" i="1"/>
  <c r="A354" i="1"/>
  <c r="A172" i="1"/>
  <c r="A231" i="1"/>
  <c r="A186" i="1"/>
  <c r="A202" i="1"/>
  <c r="A136" i="1"/>
  <c r="A234" i="1"/>
  <c r="A255" i="1"/>
  <c r="A181" i="1"/>
  <c r="A268" i="1"/>
  <c r="A360" i="1"/>
  <c r="A182" i="1"/>
  <c r="A316" i="1"/>
  <c r="A167" i="1"/>
  <c r="A178" i="1"/>
  <c r="A162" i="1"/>
  <c r="A187" i="1"/>
  <c r="A222" i="1"/>
  <c r="A335" i="1"/>
  <c r="A378" i="1"/>
  <c r="A318" i="1"/>
  <c r="A302" i="1"/>
  <c r="A267" i="1"/>
  <c r="A147" i="1"/>
  <c r="A284" i="1"/>
  <c r="A160" i="1"/>
  <c r="A336" i="1"/>
  <c r="A256" i="1"/>
  <c r="A137" i="1"/>
  <c r="A174" i="1"/>
  <c r="A352" i="1"/>
  <c r="A141" i="1"/>
  <c r="A168" i="1"/>
  <c r="A353" i="1"/>
  <c r="A381" i="1"/>
  <c r="A279" i="1"/>
  <c r="A133" i="1"/>
  <c r="A175" i="1"/>
  <c r="A276" i="1"/>
  <c r="A286" i="1"/>
  <c r="A322" i="1"/>
  <c r="A264" i="1"/>
  <c r="A143" i="1"/>
  <c r="A363" i="1"/>
  <c r="A317" i="1"/>
  <c r="A329" i="1"/>
  <c r="A325" i="1"/>
  <c r="A270" i="1"/>
  <c r="A310" i="1"/>
  <c r="A297" i="1"/>
  <c r="A280" i="1"/>
  <c r="A155" i="1"/>
  <c r="A201" i="1"/>
  <c r="A195" i="1"/>
  <c r="A189" i="1"/>
  <c r="A341" i="1"/>
  <c r="A248" i="1"/>
  <c r="A203" i="1"/>
  <c r="A272" i="1"/>
  <c r="A311" i="1"/>
  <c r="A199" i="1"/>
  <c r="A152" i="1"/>
  <c r="A337" i="1"/>
  <c r="A145" i="1"/>
  <c r="A184" i="1"/>
  <c r="A300" i="1"/>
  <c r="A213" i="1"/>
  <c r="A262" i="1"/>
  <c r="A361" i="1"/>
  <c r="A315" i="1"/>
  <c r="A165" i="1"/>
  <c r="A338" i="1"/>
  <c r="A350" i="1"/>
  <c r="A347" i="1"/>
  <c r="A274" i="1"/>
  <c r="A364" i="1"/>
  <c r="A146" i="1"/>
  <c r="A220" i="1"/>
  <c r="A291" i="1"/>
  <c r="A285" i="1"/>
  <c r="A151" i="1"/>
  <c r="A266" i="1"/>
  <c r="A252" i="1"/>
  <c r="A355" i="1"/>
  <c r="A305" i="1"/>
  <c r="A209" i="1"/>
  <c r="A271" i="1"/>
  <c r="A169" i="1"/>
  <c r="A288" i="1"/>
  <c r="A150" i="1"/>
  <c r="A210" i="1"/>
  <c r="A307" i="1"/>
  <c r="A366" i="1"/>
  <c r="A212" i="1"/>
  <c r="A370" i="1"/>
  <c r="A224" i="1"/>
  <c r="A287" i="1"/>
  <c r="A156" i="1"/>
  <c r="A227" i="1"/>
  <c r="A204" i="1"/>
  <c r="A382" i="1"/>
  <c r="A369" i="1"/>
  <c r="A379" i="1"/>
  <c r="A221" i="1"/>
  <c r="A321" i="1"/>
  <c r="A340" i="1"/>
  <c r="A327" i="1"/>
  <c r="A228" i="1"/>
  <c r="A208" i="1"/>
  <c r="A215" i="1"/>
  <c r="A358" i="1"/>
  <c r="A235" i="1"/>
  <c r="A200" i="1"/>
  <c r="A265" i="1"/>
  <c r="A214" i="1"/>
  <c r="A304" i="1"/>
  <c r="A313" i="1"/>
  <c r="A368" i="1"/>
  <c r="A309" i="1"/>
  <c r="A328" i="1"/>
  <c r="A260" i="1"/>
  <c r="A258" i="1"/>
  <c r="A253" i="1"/>
  <c r="A312" i="1"/>
  <c r="A197" i="1"/>
  <c r="A269" i="1"/>
  <c r="A180" i="1"/>
  <c r="A283" i="1"/>
  <c r="A296" i="1"/>
  <c r="A190" i="1"/>
  <c r="A348" i="1"/>
  <c r="A173" i="1"/>
  <c r="A179" i="1"/>
  <c r="A351" i="1"/>
  <c r="A295" i="1"/>
  <c r="A254" i="1"/>
  <c r="A380" i="1"/>
  <c r="A277" i="1"/>
  <c r="A166" i="1"/>
  <c r="A251" i="1"/>
  <c r="A217" i="1"/>
  <c r="A299" i="1"/>
  <c r="A250" i="1"/>
  <c r="A161" i="1"/>
  <c r="A135" i="1"/>
  <c r="A216" i="1"/>
  <c r="A343" i="1"/>
  <c r="A177" i="1"/>
  <c r="A334" i="1"/>
  <c r="A320" i="1"/>
  <c r="A362" i="1"/>
  <c r="A306" i="1"/>
  <c r="A219" i="1"/>
  <c r="A339" i="1"/>
  <c r="A176" i="1"/>
  <c r="A293" i="1"/>
  <c r="A198" i="1"/>
  <c r="A314" i="1"/>
  <c r="A171" i="1"/>
  <c r="A308" i="1"/>
  <c r="A289" i="1"/>
  <c r="A278" i="1"/>
  <c r="A282" i="1"/>
  <c r="A183" i="1"/>
  <c r="A144" i="1"/>
  <c r="A365" i="1"/>
  <c r="A154" i="1"/>
  <c r="A326" i="1"/>
  <c r="A229" i="1"/>
  <c r="A211" i="1"/>
  <c r="A375" i="1"/>
  <c r="A371" i="1"/>
  <c r="A257" i="1"/>
  <c r="A134" i="1"/>
  <c r="A374" i="1"/>
  <c r="A207" i="1"/>
  <c r="A164" i="1"/>
  <c r="A153" i="1"/>
  <c r="A356" i="1"/>
  <c r="A290" i="1"/>
  <c r="A298" i="1"/>
  <c r="A236" i="1"/>
  <c r="A194" i="1"/>
  <c r="A139" i="1"/>
  <c r="A261" i="1"/>
  <c r="A233" i="1"/>
  <c r="A331" i="1"/>
  <c r="A185" i="1"/>
  <c r="A263" i="1"/>
  <c r="A319" i="1"/>
  <c r="A196" i="1"/>
  <c r="A205" i="1"/>
  <c r="A225" i="1"/>
  <c r="A226" i="1"/>
  <c r="A342" i="1"/>
  <c r="A323" i="1"/>
  <c r="A345" i="1"/>
  <c r="A367" i="1"/>
  <c r="A273" i="1"/>
  <c r="A349" i="1"/>
  <c r="A140" i="1"/>
  <c r="A294" i="1"/>
  <c r="A193" i="1"/>
  <c r="A138" i="1"/>
  <c r="A206" i="1"/>
  <c r="A223" i="1"/>
  <c r="A344" i="1"/>
  <c r="A275" i="1"/>
  <c r="A188" i="1"/>
  <c r="A232" i="1"/>
  <c r="A372" i="1"/>
  <c r="A149" i="1"/>
  <c r="A157" i="1"/>
  <c r="A230" i="1"/>
  <c r="A383" i="1"/>
  <c r="A346" i="1"/>
  <c r="A158" i="1"/>
  <c r="A148" i="1"/>
  <c r="A292" i="1"/>
  <c r="A377" i="1"/>
  <c r="A159" i="1"/>
  <c r="A301" i="1"/>
  <c r="A373" i="1"/>
  <c r="A142" i="1"/>
  <c r="A170" i="1"/>
  <c r="A192" i="1"/>
  <c r="A259" i="1"/>
  <c r="A376" i="1"/>
  <c r="A191" i="1"/>
  <c r="A218" i="1"/>
  <c r="A249" i="1"/>
  <c r="A332" i="1"/>
  <c r="A303" i="1"/>
  <c r="A359" i="1"/>
  <c r="A330" i="1"/>
  <c r="A324" i="1"/>
  <c r="A3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Laundre</author>
    <author>jiml</author>
    <author xml:space="preserve"> Jim Laundre</author>
    <author>James Laundre</author>
    <author>powell</author>
    <author>Jim Laundre</author>
    <author>ruggem</author>
    <author>Field Description</author>
  </authors>
  <commentList>
    <comment ref="A2" authorId="0" shapeId="0" xr:uid="{00000000-0006-0000-0000-000001000000}">
      <text>
        <r>
          <rPr>
            <sz val="8"/>
            <color indexed="81"/>
            <rFont val="Tahoma"/>
            <family val="2"/>
          </rPr>
          <t>A unique number assigned by the Information Manager 
for use with  Metacat server.  You DO NOT need to enter anything.</t>
        </r>
      </text>
    </comment>
    <comment ref="A3" authorId="0" shapeId="0" xr:uid="{00000000-0006-0000-0000-000002000000}">
      <text>
        <r>
          <rPr>
            <sz val="8"/>
            <color indexed="81"/>
            <rFont val="Tahoma"/>
            <family val="2"/>
          </rPr>
          <t>Year of public release of the data. Filled out by the Information Manager.
  You DO NOT need to enter anything.</t>
        </r>
      </text>
    </comment>
    <comment ref="A4" authorId="1" shapeId="0" xr:uid="{00000000-0006-0000-0000-00000300000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xr:uid="{00000000-0006-0000-0000-000004000000}">
      <text>
        <r>
          <rPr>
            <b/>
            <sz val="10"/>
            <color indexed="81"/>
            <rFont val="Tahoma"/>
            <family val="2"/>
          </rPr>
          <t>A title for the dataset.  It should be less then 200 characters 
long and should describe the data collected, geographic context, 
research site, and time frame (</t>
        </r>
        <r>
          <rPr>
            <b/>
            <sz val="10"/>
            <color indexed="10"/>
            <rFont val="Tahoma"/>
            <family val="2"/>
          </rPr>
          <t>what, where, and when</t>
        </r>
        <r>
          <rPr>
            <b/>
            <sz val="10"/>
            <color indexed="81"/>
            <rFont val="Tahoma"/>
            <family val="2"/>
          </rPr>
          <t>).</t>
        </r>
        <r>
          <rPr>
            <sz val="10"/>
            <color indexed="81"/>
            <rFont val="Tahoma"/>
            <family val="2"/>
          </rPr>
          <t xml:space="preserve">
For example: Soluble reactive phosphorus, ammonium, and nitrate data from the Kuparuk River, near Toolik Field Station, Alaska, summers 1990-2010.</t>
        </r>
      </text>
    </comment>
    <comment ref="B5" authorId="0" shapeId="0" xr:uid="{00000000-0006-0000-0000-00000500000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xr:uid="{00000000-0006-0000-0000-000006000000}">
      <text>
        <r>
          <rPr>
            <b/>
            <sz val="10"/>
            <color indexed="81"/>
            <rFont val="Tahoma"/>
            <family val="2"/>
          </rPr>
          <t>Short, accurate explanation of the data set. Be informative since this is
used as the description in the web page index and for searching. Double click on the box 
to write or paste the information.</t>
        </r>
        <r>
          <rPr>
            <b/>
            <sz val="8"/>
            <color indexed="81"/>
            <rFont val="Tahoma"/>
            <family val="2"/>
          </rPr>
          <t xml:space="preserve">  </t>
        </r>
        <r>
          <rPr>
            <sz val="8"/>
            <color indexed="81"/>
            <rFont val="Tahoma"/>
            <family val="2"/>
          </rPr>
          <t xml:space="preserve">
</t>
        </r>
      </text>
    </comment>
    <comment ref="B7" authorId="2" shapeId="0" xr:uid="{00000000-0006-0000-0000-00000700000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xr:uid="{00000000-0006-0000-0000-000008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xr:uid="{00000000-0006-0000-0000-00000900000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xr:uid="{00000000-0006-0000-0000-00000A00000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25" authorId="3" shapeId="0" xr:uid="{827E0B35-354A-4E66-8425-A9E3F8A48E10}">
      <text>
        <r>
          <rPr>
            <sz val="9"/>
            <color indexed="81"/>
            <rFont val="Tahoma"/>
            <family val="2"/>
          </rPr>
          <t>If the data sets had LTER support enter Yes and the funding metadata will be filled in by the information manager. Add any additional funding information in the cells below.</t>
        </r>
      </text>
    </comment>
    <comment ref="A34" authorId="3" shapeId="0" xr:uid="{00000000-0006-0000-0000-00001D00000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35" authorId="3" shapeId="0" xr:uid="{00000000-0006-0000-0000-00001E00000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35" authorId="1" shapeId="0" xr:uid="{00000000-0006-0000-0000-00001F000000}">
      <text>
        <r>
          <rPr>
            <b/>
            <sz val="9"/>
            <color indexed="81"/>
            <rFont val="Tahoma"/>
            <family val="2"/>
          </rPr>
          <t xml:space="preserve">The name of the sampling location or site number (from the official ARC LTER site list) see the "Sites" worksheet 
Or enter a new site here.
To display a short list enter the first letters of  a site  and then click the dropdown list.
 </t>
        </r>
      </text>
    </comment>
    <comment ref="C35" authorId="1" shapeId="0" xr:uid="{AA276FC5-5F76-4561-B282-B2A80CD32004}">
      <text>
        <r>
          <rPr>
            <b/>
            <sz val="9"/>
            <color indexed="81"/>
            <rFont val="Tahoma"/>
            <family val="2"/>
          </rPr>
          <t xml:space="preserve">The name of the sampling location or site number (from the official ARC LTER site list) see the "ARC LTER sites" worksheet Or enter a new site here.
</t>
        </r>
      </text>
    </comment>
    <comment ref="D35" authorId="1" shapeId="0" xr:uid="{47AC577F-D032-4C16-BAF8-06F3FC0A8CE9}">
      <text>
        <r>
          <rPr>
            <b/>
            <sz val="9"/>
            <color indexed="81"/>
            <rFont val="Tahoma"/>
            <family val="2"/>
          </rPr>
          <t xml:space="preserve">The name of the sampling location or site number (from the official ARC LTER site list) see the "ARC LTER sites" worksheet Or enter a new site here.
</t>
        </r>
      </text>
    </comment>
    <comment ref="E35" authorId="1" shapeId="0" xr:uid="{C9669E24-0266-43A2-A85F-49A7622A8E2B}">
      <text>
        <r>
          <rPr>
            <b/>
            <sz val="9"/>
            <color indexed="81"/>
            <rFont val="Tahoma"/>
            <family val="2"/>
          </rPr>
          <t xml:space="preserve">The name of the sampling location or site number (from the official ARC LTER site list) see the "ARC LTER sites" worksheet Or enter a new site here.
</t>
        </r>
      </text>
    </comment>
    <comment ref="F35" authorId="1" shapeId="0" xr:uid="{127CFBA0-AFC4-4D4D-A41C-2AA48EF55B01}">
      <text>
        <r>
          <rPr>
            <b/>
            <sz val="9"/>
            <color indexed="81"/>
            <rFont val="Tahoma"/>
            <family val="2"/>
          </rPr>
          <t xml:space="preserve">The name of the sampling location or site number (from the official ARC LTER site list) see the "ARC LTER sites" worksheet Or enter a new site here.
</t>
        </r>
      </text>
    </comment>
    <comment ref="G35" authorId="1" shapeId="0" xr:uid="{19856A16-1CA0-47F8-8BA8-284A6F4BB15C}">
      <text>
        <r>
          <rPr>
            <b/>
            <sz val="9"/>
            <color indexed="81"/>
            <rFont val="Tahoma"/>
            <family val="2"/>
          </rPr>
          <t xml:space="preserve">The name of the sampling location or site number (from the official ARC LTER site list) see the "ARC LTER sites" worksheet Or enter a new site here.
</t>
        </r>
      </text>
    </comment>
    <comment ref="H35" authorId="1" shapeId="0" xr:uid="{15413CBC-174B-4716-8416-F2C2CE05794B}">
      <text>
        <r>
          <rPr>
            <b/>
            <sz val="9"/>
            <color indexed="81"/>
            <rFont val="Tahoma"/>
            <family val="2"/>
          </rPr>
          <t xml:space="preserve">The name of the sampling location or site number (from the official ARC LTER site list) see the "ARC LTER sites" worksheet Or enter a new site here.
</t>
        </r>
      </text>
    </comment>
    <comment ref="I35" authorId="1" shapeId="0" xr:uid="{AC77CFA0-5351-4376-9060-4BF887807773}">
      <text>
        <r>
          <rPr>
            <b/>
            <sz val="9"/>
            <color indexed="81"/>
            <rFont val="Tahoma"/>
            <family val="2"/>
          </rPr>
          <t xml:space="preserve">The name of the sampling location or site number (from the official ARC LTER site list) see the "ARC LTER sites" worksheet Or enter a new site here.
</t>
        </r>
      </text>
    </comment>
    <comment ref="A36" authorId="4" shapeId="0" xr:uid="{00000000-0006-0000-0000-000020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36" authorId="4" shapeId="0" xr:uid="{00000000-0006-0000-0000-000021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36" authorId="4" shapeId="0" xr:uid="{00000000-0006-0000-0000-000022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36" authorId="4" shapeId="0" xr:uid="{00000000-0006-0000-0000-000023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36" authorId="4" shapeId="0" xr:uid="{00000000-0006-0000-0000-000024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36" authorId="4" shapeId="0" xr:uid="{00000000-0006-0000-0000-000025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36" authorId="4" shapeId="0" xr:uid="{00000000-0006-0000-0000-000026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36" authorId="4" shapeId="0" xr:uid="{00000000-0006-0000-0000-000027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36" authorId="4" shapeId="0" xr:uid="{00000000-0006-0000-0000-00002800000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selected a site from the Arctic LTER sites sheet then this field should be automatically  filled in by a lookup formula.  If it did not get filled in then copy the description form 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38" authorId="4" shapeId="0" xr:uid="{00000000-0006-0000-0000-000029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8" authorId="4" shapeId="0" xr:uid="{00000000-0006-0000-0000-00002A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8" authorId="4" shapeId="0" xr:uid="{00000000-0006-0000-0000-00002B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8" authorId="4" shapeId="0" xr:uid="{00000000-0006-0000-0000-00002C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8" authorId="4" shapeId="0" xr:uid="{00000000-0006-0000-0000-00002D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8" authorId="4" shapeId="0" xr:uid="{00000000-0006-0000-0000-00002E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8" authorId="4" shapeId="0" xr:uid="{00000000-0006-0000-0000-00002F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8" authorId="4" shapeId="0" xr:uid="{00000000-0006-0000-0000-00003000000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39" authorId="4" shapeId="0" xr:uid="{00000000-0006-0000-0000-000031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39" authorId="4" shapeId="0" xr:uid="{00000000-0006-0000-0000-000032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39" authorId="4" shapeId="0" xr:uid="{00000000-0006-0000-0000-000033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39" authorId="4" shapeId="0" xr:uid="{00000000-0006-0000-0000-000034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39" authorId="4" shapeId="0" xr:uid="{00000000-0006-0000-0000-000035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39" authorId="4" shapeId="0" xr:uid="{00000000-0006-0000-0000-000036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39" authorId="4" shapeId="0" xr:uid="{00000000-0006-0000-0000-000037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39" authorId="4" shapeId="0" xr:uid="{00000000-0006-0000-0000-00003800000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40" authorId="4" shapeId="0" xr:uid="{00000000-0006-0000-0000-000039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40" authorId="4" shapeId="0" xr:uid="{00000000-0006-0000-0000-00003A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40" authorId="4" shapeId="0" xr:uid="{00000000-0006-0000-0000-00003B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40" authorId="4" shapeId="0" xr:uid="{00000000-0006-0000-0000-00003C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40" authorId="4" shapeId="0" xr:uid="{00000000-0006-0000-0000-00003D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40" authorId="4" shapeId="0" xr:uid="{00000000-0006-0000-0000-00003E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40" authorId="4" shapeId="0" xr:uid="{00000000-0006-0000-0000-00003F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40" authorId="4" shapeId="0" xr:uid="{00000000-0006-0000-0000-00004000000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41" authorId="4" shapeId="0" xr:uid="{00000000-0006-0000-0000-000041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41" authorId="4" shapeId="0" xr:uid="{00000000-0006-0000-0000-000042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41" authorId="4" shapeId="0" xr:uid="{00000000-0006-0000-0000-000043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41" authorId="4" shapeId="0" xr:uid="{00000000-0006-0000-0000-000044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41" authorId="4" shapeId="0" xr:uid="{00000000-0006-0000-0000-000045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41" authorId="4" shapeId="0" xr:uid="{00000000-0006-0000-0000-000046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41" authorId="4" shapeId="0" xr:uid="{00000000-0006-0000-0000-000047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41" authorId="4" shapeId="0" xr:uid="{00000000-0006-0000-0000-00004800000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43" authorId="4" shapeId="0" xr:uid="{00000000-0006-0000-0000-000049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43" authorId="4" shapeId="0" xr:uid="{00000000-0006-0000-0000-00004A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3" authorId="4" shapeId="0" xr:uid="{00000000-0006-0000-0000-00004B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43" authorId="4" shapeId="0" xr:uid="{00000000-0006-0000-0000-00004C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43" authorId="4" shapeId="0" xr:uid="{00000000-0006-0000-0000-00004D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43" authorId="4" shapeId="0" xr:uid="{00000000-0006-0000-0000-00004E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43" authorId="4" shapeId="0" xr:uid="{00000000-0006-0000-0000-00004F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43" authorId="4" shapeId="0" xr:uid="{00000000-0006-0000-0000-00005000000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44" authorId="4" shapeId="0" xr:uid="{00000000-0006-0000-0000-000051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4" authorId="4" shapeId="0" xr:uid="{00000000-0006-0000-0000-000052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4" authorId="4" shapeId="0" xr:uid="{00000000-0006-0000-0000-000053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44" authorId="4" shapeId="0" xr:uid="{00000000-0006-0000-0000-000054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44" authorId="4" shapeId="0" xr:uid="{00000000-0006-0000-0000-000055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44" authorId="4" shapeId="0" xr:uid="{00000000-0006-0000-0000-000056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44" authorId="4" shapeId="0" xr:uid="{00000000-0006-0000-0000-000057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44" authorId="4" shapeId="0" xr:uid="{00000000-0006-0000-0000-00005800000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45" authorId="4" shapeId="0" xr:uid="{00000000-0006-0000-0000-00005900000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6" authorId="1" shapeId="0" xr:uid="{00000000-0006-0000-0000-00005A000000}">
      <text>
        <r>
          <rPr>
            <b/>
            <sz val="9"/>
            <color indexed="81"/>
            <rFont val="Tahoma"/>
            <family val="2"/>
          </rPr>
          <t>This link is generated by a formula using the lat long.  It's a way oc checking the values entered.</t>
        </r>
      </text>
    </comment>
    <comment ref="A49" authorId="5" shapeId="0" xr:uid="{00000000-0006-0000-0000-00005B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49" authorId="5" shapeId="0" xr:uid="{00000000-0006-0000-0000-00005C00000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54" authorId="3" shapeId="0" xr:uid="{00000000-0006-0000-0000-00005D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54" authorId="3" shapeId="0" xr:uid="{00000000-0006-0000-0000-00005E00000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 keywords by a semicolon or comma. 
</t>
        </r>
      </text>
    </comment>
    <comment ref="C54" authorId="1" shapeId="0" xr:uid="{00000000-0006-0000-0000-00005F000000}">
      <text>
        <r>
          <rPr>
            <b/>
            <sz val="9"/>
            <color indexed="81"/>
            <rFont val="Tahoma"/>
            <family val="2"/>
          </rPr>
          <t>Leave this blank</t>
        </r>
        <r>
          <rPr>
            <sz val="9"/>
            <color indexed="81"/>
            <rFont val="Tahoma"/>
            <family val="2"/>
          </rPr>
          <t xml:space="preserve">. Any keywords not in the LTER Network controlled vocabulary will be separated out into an Artic LTER list.    
</t>
        </r>
      </text>
    </comment>
    <comment ref="A56" authorId="3" shapeId="0" xr:uid="{00000000-0006-0000-0000-00006000000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01" authorId="5" shapeId="0" xr:uid="{00000000-0006-0000-0000-00006100000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02" authorId="0" shapeId="0" xr:uid="{00000000-0006-0000-0000-000062000000}">
      <text>
        <r>
          <rPr>
            <b/>
            <sz val="8"/>
            <color indexed="81"/>
            <rFont val="Tahoma"/>
            <family val="2"/>
          </rPr>
          <t>List the URL to an online protocol document.</t>
        </r>
      </text>
    </comment>
    <comment ref="A104" authorId="0" shapeId="0" xr:uid="{00000000-0006-0000-0000-000063000000}">
      <text>
        <r>
          <rPr>
            <b/>
            <sz val="8"/>
            <color indexed="81"/>
            <rFont val="Tahoma"/>
            <family val="2"/>
          </rPr>
          <t>Describe the protocol used. Be as complete as possible.  Include any references and deviations used from references.</t>
        </r>
      </text>
    </comment>
    <comment ref="A109" authorId="0" shapeId="0" xr:uid="{D5D7FF59-9712-46F8-ADBD-80142A00FAA1}">
      <text>
        <r>
          <rPr>
            <b/>
            <sz val="10"/>
            <color indexed="81"/>
            <rFont val="Tahoma"/>
            <family val="2"/>
          </rPr>
          <t>Any non-tabular files to include in this data set, e.g. word, images, pdfs, kml, shape files. Use a ; to separated the file names.
Any tabular files should be described on this sheet.</t>
        </r>
        <r>
          <rPr>
            <sz val="10"/>
            <color indexed="81"/>
            <rFont val="Tahoma"/>
            <family val="2"/>
          </rPr>
          <t xml:space="preserve">
</t>
        </r>
      </text>
    </comment>
    <comment ref="B109" authorId="0" shapeId="0" xr:uid="{2ACA1D46-C8D0-4311-9026-54943AD737F2}">
      <text>
        <r>
          <rPr>
            <b/>
            <sz val="10"/>
            <color indexed="81"/>
            <rFont val="Tahoma"/>
            <family val="2"/>
          </rPr>
          <t>Any non-tabular files to include in this data set, e.g. word, images, pdfs, kml, shape files. Use a ; to separated the file names.
For example:
site_picture.jpg; google_earth.kml</t>
        </r>
        <r>
          <rPr>
            <sz val="10"/>
            <color indexed="81"/>
            <rFont val="Tahoma"/>
            <family val="2"/>
          </rPr>
          <t xml:space="preserve">
</t>
        </r>
      </text>
    </comment>
    <comment ref="B110" authorId="3" shapeId="0" xr:uid="{5968370C-9681-4EC8-B11D-B56D48517B95}">
      <text>
        <r>
          <rPr>
            <b/>
            <sz val="9"/>
            <color indexed="81"/>
            <rFont val="Tahoma"/>
            <family val="2"/>
          </rPr>
          <t>Enter a short description of the non-tabular files.  Separated the descriptions by a semicolon
For example:
Photo of experimental setup; Google Earth kml file showing the point locations of samples</t>
        </r>
      </text>
    </comment>
    <comment ref="A115" authorId="3" shapeId="0" xr:uid="{00000000-0006-0000-0000-00000B00000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text>
    </comment>
    <comment ref="A116" authorId="1" shapeId="0" xr:uid="{00000000-0006-0000-0000-00000C000000}">
      <text>
        <r>
          <rPr>
            <b/>
            <sz val="8"/>
            <color indexed="81"/>
            <rFont val="Tahoma"/>
            <family val="2"/>
          </rPr>
          <t>The URL for the data file that this metadata describes.  This will be fill in by the Information Manager.  You Do NOT need to fill in.</t>
        </r>
      </text>
    </comment>
    <comment ref="A117" authorId="3" shapeId="0" xr:uid="{00000000-0006-0000-0000-00000D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t>
        </r>
      </text>
    </comment>
    <comment ref="B117" authorId="3" shapeId="0" xr:uid="{00000000-0006-0000-0000-00000E00000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118" authorId="3" shapeId="0" xr:uid="{00000000-0006-0000-0000-00000F000000}">
      <text>
        <r>
          <rPr>
            <b/>
            <sz val="8"/>
            <color indexed="81"/>
            <rFont val="Tahoma"/>
            <family val="2"/>
          </rPr>
          <t xml:space="preserve"> The date that data collection began for the dataset.</t>
        </r>
      </text>
    </comment>
    <comment ref="B118" authorId="3" shapeId="0" xr:uid="{00000000-0006-0000-0000-000010000000}">
      <text>
        <r>
          <rPr>
            <b/>
            <sz val="8"/>
            <color indexed="81"/>
            <rFont val="Tahoma"/>
            <family val="2"/>
          </rPr>
          <t xml:space="preserve"> The date that data collection began for the dataset.</t>
        </r>
      </text>
    </comment>
    <comment ref="A119" authorId="0" shapeId="0" xr:uid="{00000000-0006-0000-0000-000011000000}">
      <text>
        <r>
          <rPr>
            <b/>
            <sz val="8"/>
            <color indexed="81"/>
            <rFont val="Tahoma"/>
            <family val="2"/>
          </rPr>
          <t>The ending date of data collection.</t>
        </r>
        <r>
          <rPr>
            <sz val="8"/>
            <color indexed="81"/>
            <rFont val="Tahoma"/>
            <family val="2"/>
          </rPr>
          <t xml:space="preserve">
</t>
        </r>
      </text>
    </comment>
    <comment ref="B119" authorId="0" shapeId="0" xr:uid="{00000000-0006-0000-0000-000012000000}">
      <text>
        <r>
          <rPr>
            <b/>
            <sz val="8"/>
            <color indexed="81"/>
            <rFont val="Tahoma"/>
            <family val="2"/>
          </rPr>
          <t>The ending date of data collection.</t>
        </r>
        <r>
          <rPr>
            <sz val="8"/>
            <color indexed="81"/>
            <rFont val="Tahoma"/>
            <family val="2"/>
          </rPr>
          <t xml:space="preserve">
</t>
        </r>
      </text>
    </comment>
    <comment ref="A120" authorId="0" shapeId="0" xr:uid="{00000000-0006-0000-0000-000013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120" authorId="0" shapeId="0" xr:uid="{00000000-0006-0000-0000-00001400000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121" authorId="3" shapeId="0" xr:uid="{00000000-0006-0000-0000-000015000000}">
      <text>
        <r>
          <rPr>
            <b/>
            <sz val="8"/>
            <color indexed="81"/>
            <rFont val="Tahoma"/>
            <family val="2"/>
          </rPr>
          <t xml:space="preserve">Describes how the data may be used. Releasing without restriction (CC0) or with minimal attribution (CC BY).
</t>
        </r>
      </text>
    </comment>
    <comment ref="B121" authorId="3" shapeId="0" xr:uid="{00000000-0006-0000-0000-00001600000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122" authorId="4" shapeId="0" xr:uid="{00000000-0006-0000-0000-000019000000}">
      <text>
        <r>
          <rPr>
            <sz val="10"/>
            <color indexed="81"/>
            <rFont val="Calibri"/>
            <family val="2"/>
            <scheme val="minor"/>
          </rPr>
          <t>A description of the maintenance of this data resource. 
This includes information about the frequency of date, 
and whether there is ongoing data collection.</t>
        </r>
        <r>
          <rPr>
            <sz val="9"/>
            <color indexed="81"/>
            <rFont val="Tahoma"/>
            <family val="2"/>
          </rPr>
          <t xml:space="preserve"> </t>
        </r>
      </text>
    </comment>
    <comment ref="B122" authorId="4" shapeId="0" xr:uid="{00000000-0006-0000-0000-00001A000000}">
      <text>
        <r>
          <rPr>
            <sz val="8"/>
            <color indexed="81"/>
            <rFont val="Tahoma"/>
            <family val="2"/>
          </rPr>
          <t xml:space="preserve">A description of the maintenance of this data resource. 
This includes information about the frequency of update, 
and whether there is ongoing data collection. </t>
        </r>
      </text>
    </comment>
    <comment ref="A123" authorId="0" shapeId="0" xr:uid="{00000000-0006-0000-0000-00001B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123" authorId="0" shapeId="0" xr:uid="{00000000-0006-0000-0000-00001C00000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127" authorId="1" shapeId="0" xr:uid="{00000000-0006-0000-0000-000064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B127" authorId="1" shapeId="0" xr:uid="{00000000-0006-0000-0000-000065000000}">
      <text>
        <r>
          <rPr>
            <b/>
            <sz val="9"/>
            <color indexed="81"/>
            <rFont val="Tahoma"/>
            <family val="2"/>
          </rPr>
          <t>The name of the sheet with the data should be entered here.  The name is used in the formula for calculating the max and min values.</t>
        </r>
        <r>
          <rPr>
            <sz val="9"/>
            <color indexed="81"/>
            <rFont val="Tahoma"/>
            <family val="2"/>
          </rPr>
          <t xml:space="preserve">
</t>
        </r>
      </text>
    </comment>
    <comment ref="A129" authorId="4" shapeId="0" xr:uid="{00000000-0006-0000-0000-000066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129" authorId="4" shapeId="0" xr:uid="{00000000-0006-0000-0000-00006700000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130" authorId="3" shapeId="0" xr:uid="{00000000-0006-0000-0000-000068000000}">
      <text>
        <r>
          <rPr>
            <b/>
            <sz val="8"/>
            <color indexed="81"/>
            <rFont val="Tahoma"/>
            <family val="2"/>
          </rPr>
          <t>This section describes the variables in the data set. Please be as complete as necessary.</t>
        </r>
      </text>
    </comment>
    <comment ref="A131" authorId="3" shapeId="0" xr:uid="{00000000-0006-0000-0000-000069000000}">
      <text>
        <r>
          <rPr>
            <b/>
            <sz val="10"/>
            <color indexed="10"/>
            <rFont val="Tahoma"/>
            <family val="2"/>
          </rPr>
          <t xml:space="preserve">If the above  'Name of Data Sheet' is filled in the formula will grab the first row variable names.  </t>
        </r>
        <r>
          <rPr>
            <sz val="10"/>
            <color indexed="81"/>
            <rFont val="Tahoma"/>
            <family val="2"/>
          </rPr>
          <t>Otherwise enter the names of the variable.  These</t>
        </r>
        <r>
          <rPr>
            <b/>
            <sz val="10"/>
            <color indexed="53"/>
            <rFont val="Tahoma"/>
            <family val="2"/>
          </rPr>
          <t xml:space="preserve"> MUST</t>
        </r>
        <r>
          <rPr>
            <sz val="10"/>
            <color indexed="81"/>
            <rFont val="Tahoma"/>
            <family val="2"/>
          </rPr>
          <t xml:space="preserve"> match the names in the first row of the data sheet.  
A convent way to ensure the names are the same is using copy, paste special, transpose.
Avoid using special characters (#$^&amp;%..) . 
A  Comments variable is useful to include any additional information about individual data points. 
All Comments for a data point can be no longer than 250 characters. 
The variable Site, a numerical 3-digit code, should be taken from the Site Name Code List (code for streams, code for lakes, code for terrestrial/landwater). If you have a new site that is not on the list,
 do not code it yourself; ask the data manager to add it to the master list. 
</t>
        </r>
        <r>
          <rPr>
            <b/>
            <sz val="10"/>
            <color indexed="81"/>
            <rFont val="Tahoma"/>
            <family val="2"/>
          </rPr>
          <t>Don't forget to fill in the appropriate columns to the right.</t>
        </r>
        <r>
          <rPr>
            <sz val="10"/>
            <color indexed="81"/>
            <rFont val="Tahoma"/>
            <family val="2"/>
          </rPr>
          <t xml:space="preserve"> Depending  on selected data type, cells that are gray do not need to be filled in.</t>
        </r>
        <r>
          <rPr>
            <sz val="8"/>
            <color indexed="81"/>
            <rFont val="Tahoma"/>
            <family val="2"/>
          </rPr>
          <t xml:space="preserve">
</t>
        </r>
      </text>
    </comment>
    <comment ref="B131" authorId="3" shapeId="0" xr:uid="{00000000-0006-0000-0000-00006A000000}">
      <text>
        <r>
          <rPr>
            <b/>
            <sz val="10"/>
            <color indexed="81"/>
            <rFont val="Tahoma"/>
            <family val="2"/>
          </rPr>
          <t>Variable Description is an explanation of what the Variable represents. 
Include details about the units, e.g. microgram of NH4-N per gram of oven dried soil.</t>
        </r>
      </text>
    </comment>
    <comment ref="C131" authorId="2" shapeId="0" xr:uid="{00000000-0006-0000-0000-00006B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1" authorId="4" shapeId="0" xr:uid="{00000000-0006-0000-0000-00006C000000}">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1" authorId="6" shapeId="0" xr:uid="{00000000-0006-0000-0000-00006D000000}">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1" authorId="7" shapeId="0" xr:uid="{FCCC2F72-C8B3-46DF-BD84-28CAA812422B}">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1" authorId="0" shapeId="0" xr:uid="{00000000-0006-0000-0000-00006F000000}">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1" authorId="1" shapeId="0" xr:uid="{00000000-0006-0000-0000-000070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1" authorId="1" shapeId="0" xr:uid="{00000000-0006-0000-0000-000071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 ref="J131" authorId="1" shapeId="0" xr:uid="{00000000-0006-0000-0000-000072000000}">
      <text>
        <r>
          <rPr>
            <sz val="10"/>
            <color indexed="81"/>
            <rFont val="Tahoma"/>
            <family val="2"/>
          </rPr>
          <t>The significant number of digits for a numeric variable.</t>
        </r>
        <r>
          <rPr>
            <sz val="9"/>
            <color indexed="81"/>
            <rFont val="Tahoma"/>
            <family val="2"/>
          </rPr>
          <t xml:space="preserve">
</t>
        </r>
      </text>
    </comment>
    <comment ref="B132" authorId="3" shapeId="0" xr:uid="{00000000-0006-0000-0000-000073000000}">
      <text>
        <r>
          <rPr>
            <b/>
            <sz val="10"/>
            <color indexed="81"/>
            <rFont val="Tahoma"/>
            <family val="2"/>
          </rPr>
          <t>Variable Description is an explanation of what the Variable represents. 
Include details about the units, e.g. microgram of NH4-N per gram of oven dried soil.</t>
        </r>
      </text>
    </comment>
    <comment ref="C132" authorId="2" shapeId="0" xr:uid="{00000000-0006-0000-0000-000074000000}">
      <text>
        <r>
          <rPr>
            <sz val="10"/>
            <color indexed="81"/>
            <rFont val="Tahoma"/>
            <family val="2"/>
          </rPr>
          <t>Please select from the drop-down list. 
For</t>
        </r>
        <r>
          <rPr>
            <b/>
            <sz val="10"/>
            <color indexed="81"/>
            <rFont val="Tahoma"/>
            <family val="2"/>
          </rPr>
          <t xml:space="preserve"> Number type</t>
        </r>
        <r>
          <rPr>
            <sz val="10"/>
            <color indexed="81"/>
            <rFont val="Tahoma"/>
            <family val="2"/>
          </rPr>
          <t xml:space="preserve"> remember to enter a </t>
        </r>
        <r>
          <rPr>
            <b/>
            <sz val="10"/>
            <color indexed="81"/>
            <rFont val="Tahoma"/>
            <family val="2"/>
          </rPr>
          <t>unit.</t>
        </r>
        <r>
          <rPr>
            <sz val="10"/>
            <color indexed="81"/>
            <rFont val="Tahoma"/>
            <family val="2"/>
          </rPr>
          <t xml:space="preserve">
For</t>
        </r>
        <r>
          <rPr>
            <b/>
            <sz val="10"/>
            <color indexed="81"/>
            <rFont val="Tahoma"/>
            <family val="2"/>
          </rPr>
          <t xml:space="preserve"> DateTime</t>
        </r>
        <r>
          <rPr>
            <sz val="10"/>
            <color indexed="81"/>
            <rFont val="Tahoma"/>
            <family val="2"/>
          </rPr>
          <t xml:space="preserve"> enter a </t>
        </r>
        <r>
          <rPr>
            <b/>
            <sz val="10"/>
            <color indexed="81"/>
            <rFont val="Tahoma"/>
            <family val="2"/>
          </rPr>
          <t>Datetime format</t>
        </r>
        <r>
          <rPr>
            <sz val="10"/>
            <color indexed="81"/>
            <rFont val="Tahoma"/>
            <family val="2"/>
          </rPr>
          <t>.</t>
        </r>
      </text>
    </comment>
    <comment ref="D132" authorId="4" shapeId="0" xr:uid="{C86C14D9-E43A-4EF4-940F-5881468A8FD6}">
      <text>
        <r>
          <rPr>
            <b/>
            <sz val="12"/>
            <color indexed="81"/>
            <rFont val="Tahoma"/>
            <family val="2"/>
          </rPr>
          <t xml:space="preserve">Units field: </t>
        </r>
        <r>
          <rPr>
            <b/>
            <sz val="10"/>
            <color indexed="81"/>
            <rFont val="Tahoma"/>
            <family val="2"/>
          </rPr>
          <t xml:space="preserve"> </t>
        </r>
        <r>
          <rPr>
            <b/>
            <sz val="10"/>
            <color indexed="10"/>
            <rFont val="Tahoma"/>
            <family val="2"/>
          </rPr>
          <t>Start entering a unit and then select from list.  If it is not in the list then enter it using a format similar to other units in the list.   
For DateTime or Text leave blank.</t>
        </r>
        <r>
          <rPr>
            <b/>
            <sz val="8"/>
            <color indexed="10"/>
            <rFont val="Tahoma"/>
            <family val="2"/>
          </rPr>
          <t xml:space="preserve">
</t>
        </r>
      </text>
    </comment>
    <comment ref="E132" authorId="6" shapeId="0" xr:uid="{E699E2CE-0B40-4133-BFEC-4EF2E4328651}">
      <text>
        <r>
          <rPr>
            <b/>
            <sz val="10"/>
            <color indexed="81"/>
            <rFont val="Tahoma"/>
            <family val="2"/>
          </rPr>
          <t xml:space="preserve">Date Time format field: </t>
        </r>
        <r>
          <rPr>
            <sz val="10"/>
            <color indexed="81"/>
            <rFont val="Tahoma"/>
            <family val="2"/>
          </rPr>
          <t>Enter the datetime format 
(ex.YYYYMMDD or YYYY-MM-DD) for variables that are Data Type - datetime.
Dates should be in the format  in the international date standard (ISO 8601), e.g. YYYY-MM-DD hh:mm:ss. 
Time in hours should be in 24 hour format (not AM or PM) and based on Alaska Standard Time, not Alaska Daylight Savings Time.
Valid format string components are: "Y" (Year), "M" (Month), "D" (Day), "h" (Hour), "m" (Minute), "s" (Second), Common separators of format string components (e.g. "-" "/" "\" ":"") are supported.</t>
        </r>
      </text>
    </comment>
    <comment ref="F132" authorId="7" shapeId="0" xr:uid="{00000000-0006-0000-0000-000077000000}">
      <text>
        <r>
          <rPr>
            <b/>
            <sz val="10"/>
            <color indexed="81"/>
            <rFont val="Tahoma"/>
            <family val="2"/>
          </rPr>
          <t>For any variables that are coded, list the 
code = definitions pairs for codes used. 
Format the list as a semicolon separated list, e.g.:
MAT = Moist Acidic Tussock ; MNT = Moist Non-acidic Tussock.</t>
        </r>
      </text>
    </comment>
    <comment ref="G132" authorId="0" shapeId="0" xr:uid="{D0DBC59F-BAA1-437D-9A22-5EFDC3EDEC55}">
      <text>
        <r>
          <rPr>
            <b/>
            <sz val="10"/>
            <color indexed="81"/>
            <rFont val="Tahoma"/>
            <family val="2"/>
          </rPr>
          <t>Indicate the code used for missing values by using a pattern of "code= reason for missing”, e.g.  -99999=not measured
For more than one code, separate the code=reason pairs with a semicolon, e.g. 
 -9999=missing; -7777=not measured</t>
        </r>
      </text>
    </comment>
    <comment ref="H132" authorId="1" shapeId="0" xr:uid="{00000000-0006-0000-0000-000079000000}">
      <text>
        <r>
          <rPr>
            <sz val="10"/>
            <color indexed="81"/>
            <rFont val="Tahoma"/>
            <family val="2"/>
          </rPr>
          <t xml:space="preserve">The maximum value for a numeric variable will be calculated once the </t>
        </r>
        <r>
          <rPr>
            <b/>
            <sz val="10"/>
            <color indexed="81"/>
            <rFont val="Tahoma"/>
            <family val="2"/>
          </rPr>
          <t>Name of Data Sheet</t>
        </r>
        <r>
          <rPr>
            <sz val="10"/>
            <color indexed="81"/>
            <rFont val="Tahoma"/>
            <family val="2"/>
          </rPr>
          <t xml:space="preserve"> and</t>
        </r>
        <r>
          <rPr>
            <b/>
            <sz val="10"/>
            <color indexed="81"/>
            <rFont val="Tahoma"/>
            <family val="2"/>
          </rPr>
          <t xml:space="preserve"> Number of Data Records</t>
        </r>
        <r>
          <rPr>
            <sz val="10"/>
            <color indexed="81"/>
            <rFont val="Tahoma"/>
            <family val="2"/>
          </rPr>
          <t xml:space="preserve"> are filled in.</t>
        </r>
        <r>
          <rPr>
            <sz val="9"/>
            <color indexed="81"/>
            <rFont val="Tahoma"/>
            <family val="2"/>
          </rPr>
          <t xml:space="preserve">
</t>
        </r>
      </text>
    </comment>
    <comment ref="I132" authorId="1" shapeId="0" xr:uid="{00000000-0006-0000-0000-00007A000000}">
      <text>
        <r>
          <rPr>
            <sz val="10"/>
            <color indexed="81"/>
            <rFont val="Tahoma"/>
            <family val="2"/>
          </rPr>
          <t xml:space="preserve">The minimum value for a numeric variable will be calculated once the </t>
        </r>
        <r>
          <rPr>
            <b/>
            <sz val="10"/>
            <color indexed="81"/>
            <rFont val="Tahoma"/>
            <family val="2"/>
          </rPr>
          <t>Name of Data Sheet</t>
        </r>
        <r>
          <rPr>
            <sz val="10"/>
            <color indexed="81"/>
            <rFont val="Tahoma"/>
            <family val="2"/>
          </rPr>
          <t xml:space="preserve"> and </t>
        </r>
        <r>
          <rPr>
            <b/>
            <sz val="10"/>
            <color indexed="81"/>
            <rFont val="Tahoma"/>
            <family val="2"/>
          </rPr>
          <t>Number of Data Records</t>
        </r>
        <r>
          <rPr>
            <sz val="10"/>
            <color indexed="81"/>
            <rFont val="Tahoma"/>
            <family val="2"/>
          </rPr>
          <t xml:space="preserve"> are filled in.</t>
        </r>
        <r>
          <rPr>
            <sz val="9"/>
            <color indexed="81"/>
            <rFont val="Tahoma"/>
            <family val="2"/>
          </rPr>
          <t xml:space="preserve">
</t>
        </r>
      </text>
    </comment>
  </commentList>
</comments>
</file>

<file path=xl/sharedStrings.xml><?xml version="1.0" encoding="utf-8"?>
<sst xmlns="http://schemas.openxmlformats.org/spreadsheetml/2006/main" count="1348" uniqueCount="1175">
  <si>
    <t xml:space="preserve">DATASET ID: </t>
  </si>
  <si>
    <t>Metacat Package ID</t>
  </si>
  <si>
    <t>DATASET TITLE:</t>
  </si>
  <si>
    <t>Investigator 1</t>
  </si>
  <si>
    <t>Investigator 2</t>
  </si>
  <si>
    <t>Investigator 3</t>
  </si>
  <si>
    <t xml:space="preserve">First Name  </t>
  </si>
  <si>
    <t xml:space="preserve">Last Name  </t>
  </si>
  <si>
    <t>Data File Name</t>
  </si>
  <si>
    <t>Beginning Date</t>
  </si>
  <si>
    <t>End Date</t>
  </si>
  <si>
    <t>Number of Data Records</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</si>
  <si>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</si>
  <si>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</si>
  <si>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</si>
  <si>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</si>
  <si>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</si>
  <si>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</si>
  <si>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</si>
  <si>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</si>
  <si>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</si>
  <si>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</si>
  <si>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</si>
  <si>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</si>
  <si>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</si>
  <si>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</si>
  <si>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</si>
  <si>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VARIABLE DESCRIPTIONS: </t>
  </si>
  <si>
    <t>Variable Name</t>
  </si>
  <si>
    <t>Variable Description</t>
  </si>
  <si>
    <t>Units</t>
  </si>
  <si>
    <t>DateTime Format</t>
  </si>
  <si>
    <t>Missing Value Code</t>
  </si>
  <si>
    <t>Unit Name</t>
  </si>
  <si>
    <t>amperePerMeter</t>
  </si>
  <si>
    <t>angstrom</t>
  </si>
  <si>
    <t>atmosphere</t>
  </si>
  <si>
    <t>bar</t>
  </si>
  <si>
    <t>calorie</t>
  </si>
  <si>
    <t>celsius</t>
  </si>
  <si>
    <t>centimeter</t>
  </si>
  <si>
    <t>centimeterPerYear</t>
  </si>
  <si>
    <t>decibar</t>
  </si>
  <si>
    <t>decigram</t>
  </si>
  <si>
    <t>decimeter</t>
  </si>
  <si>
    <t>decisecond</t>
  </si>
  <si>
    <t>degree</t>
  </si>
  <si>
    <t>dimensionless</t>
  </si>
  <si>
    <t>gram</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</si>
  <si>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</si>
  <si>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</si>
  <si>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</si>
  <si>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</si>
  <si>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</si>
  <si>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</si>
  <si>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</si>
  <si>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</si>
  <si>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</si>
  <si>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</si>
  <si>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</si>
  <si>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</si>
  <si>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</si>
  <si>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</si>
  <si>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</si>
  <si>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</si>
  <si>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</si>
  <si>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</si>
  <si>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</si>
  <si>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</si>
  <si>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</si>
  <si>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</si>
  <si>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</si>
  <si>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</si>
  <si>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</si>
  <si>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</si>
  <si>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</si>
  <si>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</si>
  <si>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</si>
  <si>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</si>
  <si>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</si>
  <si>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</si>
  <si>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</si>
  <si>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</si>
  <si>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</si>
  <si>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</si>
  <si>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</si>
  <si>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</si>
  <si>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</si>
  <si>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</si>
  <si>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</si>
  <si>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</si>
  <si>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</si>
  <si>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</si>
  <si>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</si>
  <si>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</si>
  <si>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</si>
  <si>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</si>
  <si>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</si>
  <si>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</si>
  <si>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</si>
  <si>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</si>
  <si>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</si>
  <si>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</si>
  <si>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</si>
  <si>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</si>
  <si>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</si>
  <si>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</si>
  <si>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</si>
  <si>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</si>
  <si>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</si>
  <si>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</si>
  <si>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</si>
  <si>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</si>
  <si>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Year Released to Public</t>
  </si>
  <si>
    <t>ampere</t>
  </si>
  <si>
    <t>centigram</t>
  </si>
  <si>
    <t>centisecond</t>
  </si>
  <si>
    <t>coulomb</t>
  </si>
  <si>
    <t>hectoPascal</t>
  </si>
  <si>
    <t>kilowattPerMeterSquared</t>
  </si>
  <si>
    <t>URL of online Protocol</t>
  </si>
  <si>
    <t>OR</t>
  </si>
  <si>
    <t>Protocol Document</t>
  </si>
  <si>
    <t>Sampling and/or Lab Protocols</t>
  </si>
  <si>
    <t>Elevation</t>
  </si>
  <si>
    <t>Distribution URL for file</t>
  </si>
  <si>
    <t>Data File URL</t>
  </si>
  <si>
    <t>KEYWORD INFORMATION</t>
  </si>
  <si>
    <t>Code Information</t>
  </si>
  <si>
    <t xml:space="preserve">Example:  Eriophorum; Betula nana; Carex aquatilis var. aquatilis; Carex atlantica ssp. atlantica </t>
  </si>
  <si>
    <t>Note you can add more sites.</t>
  </si>
  <si>
    <t>Protocol Title</t>
  </si>
  <si>
    <t>amperePerMeterSquared</t>
  </si>
  <si>
    <t>becquerel</t>
  </si>
  <si>
    <t>becquerelPerGram</t>
  </si>
  <si>
    <t>becquerelPerMilligram</t>
  </si>
  <si>
    <t>becquerelPerMilliliter</t>
  </si>
  <si>
    <t>candela</t>
  </si>
  <si>
    <t>candelaPerMeterSquared</t>
  </si>
  <si>
    <t>centimeterCubedPerCentimeterCubed</t>
  </si>
  <si>
    <t>centimeterPerSecond</t>
  </si>
  <si>
    <t>centimeterSquared</t>
  </si>
  <si>
    <t>centimeterSquaredPerFourHundredthMeterSquared</t>
  </si>
  <si>
    <t>centimeterSquaredPerGram</t>
  </si>
  <si>
    <t>centimolePerKilogram</t>
  </si>
  <si>
    <t>disintegrationPerMinute</t>
  </si>
  <si>
    <t>gramPerCentimeterCubed</t>
  </si>
  <si>
    <t>gramPerCentimeterSquaredPerSecond</t>
  </si>
  <si>
    <t>gramPerFourHundredthMeterSquared</t>
  </si>
  <si>
    <t>gramPerGram</t>
  </si>
  <si>
    <t>gramPerHectarePerDay</t>
  </si>
  <si>
    <t>gramPerKilogram</t>
  </si>
  <si>
    <t>gramPerLiter</t>
  </si>
  <si>
    <t>gramPerLiterPerDay</t>
  </si>
  <si>
    <t>gramPerMeterCubed</t>
  </si>
  <si>
    <t>gramPerMeterSquared</t>
  </si>
  <si>
    <t>gramPerMeterSquaredPerDay</t>
  </si>
  <si>
    <t>gramPerMeterSquaredPerYear</t>
  </si>
  <si>
    <t>gramPerMilliliter</t>
  </si>
  <si>
    <t>gramPerNumber</t>
  </si>
  <si>
    <t>gramPerYear</t>
  </si>
  <si>
    <t>hectogram</t>
  </si>
  <si>
    <t>hectometer</t>
  </si>
  <si>
    <t>hectosecond</t>
  </si>
  <si>
    <t>joulePerCentimeterSquaredPerDay</t>
  </si>
  <si>
    <t>joulePerCentimeterSquaredPerHour</t>
  </si>
  <si>
    <t>joulePerMeterCubed</t>
  </si>
  <si>
    <t>kilogramPerHectare</t>
  </si>
  <si>
    <t>kilogramPerHectarePerYear</t>
  </si>
  <si>
    <t>kilogramPerMeterCubed</t>
  </si>
  <si>
    <t>kilogramPerMeterSquared</t>
  </si>
  <si>
    <t>kilogramPerMeterSquaredPerSecond</t>
  </si>
  <si>
    <t>kilogramPerMeterSquaredPerYear</t>
  </si>
  <si>
    <t>kilogramPerSecond</t>
  </si>
  <si>
    <t>kilometerPerHour</t>
  </si>
  <si>
    <t>kilometerSquared</t>
  </si>
  <si>
    <t>literPerMeterSquared</t>
  </si>
  <si>
    <t>literPerSecond</t>
  </si>
  <si>
    <t>meterCubed</t>
  </si>
  <si>
    <t>meterCubedPerKilogram</t>
  </si>
  <si>
    <t>meterCubedPerMeterCubed</t>
  </si>
  <si>
    <t>meterCubedPerSecond</t>
  </si>
  <si>
    <t>meterPerDay</t>
  </si>
  <si>
    <t>meterPerGram</t>
  </si>
  <si>
    <t>meterPerSecond</t>
  </si>
  <si>
    <t>meterPerSecondSquared</t>
  </si>
  <si>
    <t>meterSquared</t>
  </si>
  <si>
    <t>meterSquaredPerDay</t>
  </si>
  <si>
    <t>meterSquaredPerKilogram</t>
  </si>
  <si>
    <t>meterSquaredPerMeterSquared</t>
  </si>
  <si>
    <t>meterSquaredPerNumber</t>
  </si>
  <si>
    <t>meterSquaredPerSecond</t>
  </si>
  <si>
    <t>microatmosphere</t>
  </si>
  <si>
    <t>microCuriePerMicromole</t>
  </si>
  <si>
    <t>microEinsteinPerMeterSquared</t>
  </si>
  <si>
    <t>microEinsteinPerMeterSquaredPerSecond</t>
  </si>
  <si>
    <t>microequivalentPerLiter</t>
  </si>
  <si>
    <t>microgramPerCentimeterCubed</t>
  </si>
  <si>
    <t>microgramPerCentimeterSquared</t>
  </si>
  <si>
    <t>microgramPerGram</t>
  </si>
  <si>
    <t>microgramPerLiter</t>
  </si>
  <si>
    <t>microgramPerLiterPerDay</t>
  </si>
  <si>
    <t>microgramPerLiterPerHour</t>
  </si>
  <si>
    <t>microgramPerMilliliter</t>
  </si>
  <si>
    <t>micrometerCubedPerGram</t>
  </si>
  <si>
    <t>micromole</t>
  </si>
  <si>
    <t>micromolePerGram</t>
  </si>
  <si>
    <t>micromolePerKilogram</t>
  </si>
  <si>
    <t>micromolePerLiter</t>
  </si>
  <si>
    <t>micromolePerMeterSquaredPerSecond</t>
  </si>
  <si>
    <t>micromolePerMeterSquaredPerMinute</t>
  </si>
  <si>
    <t>micromolePerMole</t>
  </si>
  <si>
    <t>microsiemenPerCentimeter</t>
  </si>
  <si>
    <t>milliequivalentPerLiter</t>
  </si>
  <si>
    <t>milligramPerKilogram</t>
  </si>
  <si>
    <t>milligramPerLiter</t>
  </si>
  <si>
    <t>milligramPerMeterCubed</t>
  </si>
  <si>
    <t>milligramPerMeterSquared</t>
  </si>
  <si>
    <t>milligramPerMeterSquaredPerDay</t>
  </si>
  <si>
    <t>milligramPerMeterSquarePerHour</t>
  </si>
  <si>
    <t>milligramPerMilliliter</t>
  </si>
  <si>
    <t>milligramPerMillimeter</t>
  </si>
  <si>
    <t>milligramPerUnit</t>
  </si>
  <si>
    <t>millimeterPerNumber</t>
  </si>
  <si>
    <t>millimeterPerSecond</t>
  </si>
  <si>
    <t>millimeterPerUnit</t>
  </si>
  <si>
    <t>millimeterSquared</t>
  </si>
  <si>
    <t>millimolePerGram</t>
  </si>
  <si>
    <t>millimolePerMeterCubed</t>
  </si>
  <si>
    <t>millimolePerMeterSquaredPerHour</t>
  </si>
  <si>
    <t>millimolePerMeterSquaredPerSecond</t>
  </si>
  <si>
    <t>millimolePerMole</t>
  </si>
  <si>
    <t>millisiemenPerCentimeter</t>
  </si>
  <si>
    <t>molePerGram</t>
  </si>
  <si>
    <t>molePerKilogram</t>
  </si>
  <si>
    <t>molePerKilogramPerSecond</t>
  </si>
  <si>
    <t>molePerMeterCubed</t>
  </si>
  <si>
    <t>molePerMeterSquaredPerDay</t>
  </si>
  <si>
    <t>nanomolePerGramPerSecond</t>
  </si>
  <si>
    <t>numberPerCentimeterSquaredPerHour</t>
  </si>
  <si>
    <t>numberPerLiter</t>
  </si>
  <si>
    <t>partPerMillion</t>
  </si>
  <si>
    <t>partPerThousand</t>
  </si>
  <si>
    <t>picomolePerLiter</t>
  </si>
  <si>
    <t>picomolePerLiterPerHour</t>
  </si>
  <si>
    <t>siemenPerMeter</t>
  </si>
  <si>
    <t>siemens</t>
  </si>
  <si>
    <t>tesla</t>
  </si>
  <si>
    <t>wattPerMeterSquared</t>
  </si>
  <si>
    <t>waveNumber</t>
  </si>
  <si>
    <t>weber</t>
  </si>
  <si>
    <t>Role</t>
  </si>
  <si>
    <t>Investigator 4</t>
  </si>
  <si>
    <t>Investigator 5</t>
  </si>
  <si>
    <t>Investigator 6</t>
  </si>
  <si>
    <t>Investigator 7</t>
  </si>
  <si>
    <t>Investigator 8</t>
  </si>
  <si>
    <t>Email</t>
  </si>
  <si>
    <t>Organization</t>
  </si>
  <si>
    <t>Do Not Modify. These are the lists for the drop-downs.</t>
  </si>
  <si>
    <t>Data Type</t>
  </si>
  <si>
    <t>Description</t>
  </si>
  <si>
    <t>Latitude_decimal_degrees</t>
  </si>
  <si>
    <t>Longitude_decimal_degrees</t>
  </si>
  <si>
    <t>Elevation_m_asl</t>
  </si>
  <si>
    <t>Atigun River West Fork</t>
  </si>
  <si>
    <t>Confluence with the main fork of the Atigun</t>
  </si>
  <si>
    <t>Atigun River</t>
  </si>
  <si>
    <t>Confluence with the West Fork of the Atigun</t>
  </si>
  <si>
    <t>Roche Moutonnee</t>
  </si>
  <si>
    <t>Oksrukuyik Creek</t>
  </si>
  <si>
    <t>Alexa Creek</t>
  </si>
  <si>
    <t>Happy Valley Stream</t>
  </si>
  <si>
    <t>Toolik River</t>
  </si>
  <si>
    <t>Toolik Inlet</t>
  </si>
  <si>
    <t>Birthday Creek</t>
  </si>
  <si>
    <t>Itkillik Tributary-Burned</t>
  </si>
  <si>
    <t>Itkillik Tributary-Unburned</t>
  </si>
  <si>
    <t>North River</t>
  </si>
  <si>
    <t>North River Thermokarst</t>
  </si>
  <si>
    <t>Shrew River</t>
  </si>
  <si>
    <t>Shrew River North</t>
  </si>
  <si>
    <t>South River</t>
  </si>
  <si>
    <t>South River Tributary</t>
  </si>
  <si>
    <t>Valley of Thermokarst</t>
  </si>
  <si>
    <t>Valley of Thermokarst – Ref 1</t>
  </si>
  <si>
    <t>Valley of Thermokarst – Ref 2</t>
  </si>
  <si>
    <t>North River - mouth</t>
  </si>
  <si>
    <t>Test area 1 (Nanushuk River)</t>
  </si>
  <si>
    <t>Test area 2 (North R headwater)</t>
  </si>
  <si>
    <t>Toolik Lake Main Station</t>
  </si>
  <si>
    <t>Toolik Limno Bay</t>
  </si>
  <si>
    <t>Western bay of Toolik where limno corral experiments were done in the 1980s</t>
  </si>
  <si>
    <t>N 01</t>
  </si>
  <si>
    <t>N 02</t>
  </si>
  <si>
    <t>N 03</t>
  </si>
  <si>
    <t>S 05</t>
  </si>
  <si>
    <t>S 06</t>
  </si>
  <si>
    <t>NE 12</t>
  </si>
  <si>
    <t>NE 14</t>
  </si>
  <si>
    <t>Itigaknit Lake</t>
  </si>
  <si>
    <t>I1</t>
  </si>
  <si>
    <t>I2</t>
  </si>
  <si>
    <t>I3</t>
  </si>
  <si>
    <t>I4</t>
  </si>
  <si>
    <t>I5</t>
  </si>
  <si>
    <t>I6</t>
  </si>
  <si>
    <t>I7</t>
  </si>
  <si>
    <t>I8</t>
  </si>
  <si>
    <t>I9</t>
  </si>
  <si>
    <t>I Swamp</t>
  </si>
  <si>
    <t>Galbraith Lake</t>
  </si>
  <si>
    <t>Island Lake</t>
  </si>
  <si>
    <t>Lake Anne</t>
  </si>
  <si>
    <t>Lake George</t>
  </si>
  <si>
    <t>Lake Charles</t>
  </si>
  <si>
    <t>Windy Lake</t>
  </si>
  <si>
    <t>South of Dead Horse</t>
  </si>
  <si>
    <t>Silhouette Lake</t>
  </si>
  <si>
    <t>Borrow Pit  1</t>
  </si>
  <si>
    <t>Borrow Pit  2</t>
  </si>
  <si>
    <t>Lake Maxine</t>
  </si>
  <si>
    <t>Lake Carolyn</t>
  </si>
  <si>
    <t>Lake Africa</t>
  </si>
  <si>
    <t>Sag C Pit</t>
  </si>
  <si>
    <t>Dune Pond</t>
  </si>
  <si>
    <t>Bern Lake</t>
  </si>
  <si>
    <t>Lake Colleen</t>
  </si>
  <si>
    <t>Lake William</t>
  </si>
  <si>
    <t>Camp Pond</t>
  </si>
  <si>
    <t>Near old camp by the south end of the runway</t>
  </si>
  <si>
    <t>Green Cabin Lake</t>
  </si>
  <si>
    <t>Headwater Lake of the Kupurak River</t>
  </si>
  <si>
    <t>Elusive Lake</t>
  </si>
  <si>
    <t>On accomplishment Creek</t>
  </si>
  <si>
    <t>Dam Pond</t>
  </si>
  <si>
    <t>Behind kitchen at new camp, just north of main Toolik Inlet</t>
  </si>
  <si>
    <t>E 05</t>
  </si>
  <si>
    <t>E 01</t>
  </si>
  <si>
    <t>NE 02</t>
  </si>
  <si>
    <t>S 01</t>
  </si>
  <si>
    <t>S 02</t>
  </si>
  <si>
    <t>S 03</t>
  </si>
  <si>
    <t>S 04</t>
  </si>
  <si>
    <t>S 07</t>
  </si>
  <si>
    <t>S 10</t>
  </si>
  <si>
    <t>S 11</t>
  </si>
  <si>
    <t>S 12</t>
  </si>
  <si>
    <t>S 13</t>
  </si>
  <si>
    <t>Itkillik Lake</t>
  </si>
  <si>
    <t>Campsite Lake</t>
  </si>
  <si>
    <t>O1</t>
  </si>
  <si>
    <t>These are lakes near Campsite Lake</t>
  </si>
  <si>
    <t>O2</t>
  </si>
  <si>
    <t>O3</t>
  </si>
  <si>
    <t>Sag 1</t>
  </si>
  <si>
    <t>Sag 2</t>
  </si>
  <si>
    <t>NE 9B</t>
  </si>
  <si>
    <t>I8 Headwater</t>
  </si>
  <si>
    <t>I2 Outlet</t>
  </si>
  <si>
    <t>I1 Outlet</t>
  </si>
  <si>
    <t>I1 into I3</t>
  </si>
  <si>
    <t>I2 into I3</t>
  </si>
  <si>
    <t>I3 Outlet</t>
  </si>
  <si>
    <t>I4 Outlet</t>
  </si>
  <si>
    <t>I4 into I5</t>
  </si>
  <si>
    <t>I5 Outlet</t>
  </si>
  <si>
    <t>I5 into I6</t>
  </si>
  <si>
    <t>I6 Inlet West</t>
  </si>
  <si>
    <t>I6 Outlet</t>
  </si>
  <si>
    <t>I7 Outlet</t>
  </si>
  <si>
    <t>I8 Inlet</t>
  </si>
  <si>
    <t>I7 into I9</t>
  </si>
  <si>
    <t>I8 into I9</t>
  </si>
  <si>
    <t>Milkyway Lower</t>
  </si>
  <si>
    <t>I Swamp Inlet</t>
  </si>
  <si>
    <t>NE 01</t>
  </si>
  <si>
    <t>NE 03</t>
  </si>
  <si>
    <t>NE 05</t>
  </si>
  <si>
    <t>NE 07</t>
  </si>
  <si>
    <t>N 05</t>
  </si>
  <si>
    <t>I Swamp Outlet</t>
  </si>
  <si>
    <t>I9 Outlet</t>
  </si>
  <si>
    <t>N 04</t>
  </si>
  <si>
    <t>LTER 247</t>
  </si>
  <si>
    <t>LTER 248</t>
  </si>
  <si>
    <t>LTER 249</t>
  </si>
  <si>
    <t>LTER 250</t>
  </si>
  <si>
    <t>LTER 251</t>
  </si>
  <si>
    <t>LTER 252</t>
  </si>
  <si>
    <t>LTER 253</t>
  </si>
  <si>
    <t>LTER 254</t>
  </si>
  <si>
    <t>LTER 255</t>
  </si>
  <si>
    <t>LTER 256</t>
  </si>
  <si>
    <t>LTER 257</t>
  </si>
  <si>
    <t>LTER 258</t>
  </si>
  <si>
    <t>LTER 259</t>
  </si>
  <si>
    <t>LTER 260</t>
  </si>
  <si>
    <t>LTER 261</t>
  </si>
  <si>
    <t>LTER 262</t>
  </si>
  <si>
    <t>LTER 263</t>
  </si>
  <si>
    <t>LTER 264</t>
  </si>
  <si>
    <t>LTER 265</t>
  </si>
  <si>
    <t>LTER 266</t>
  </si>
  <si>
    <t>LTER 267</t>
  </si>
  <si>
    <t>LTER 268</t>
  </si>
  <si>
    <t>LTER 269</t>
  </si>
  <si>
    <t>LTER 270</t>
  </si>
  <si>
    <t>LTER 271</t>
  </si>
  <si>
    <t>LTER 272</t>
  </si>
  <si>
    <t>Milkyway Upper</t>
  </si>
  <si>
    <t>NE 04</t>
  </si>
  <si>
    <t>NE 06</t>
  </si>
  <si>
    <t>NE 08</t>
  </si>
  <si>
    <t>E 02</t>
  </si>
  <si>
    <t>E 03</t>
  </si>
  <si>
    <t>E 04</t>
  </si>
  <si>
    <t>LTER 315</t>
  </si>
  <si>
    <t>LTER 316</t>
  </si>
  <si>
    <t>LTER 317</t>
  </si>
  <si>
    <t>LTER 318</t>
  </si>
  <si>
    <t>LTER 319</t>
  </si>
  <si>
    <t>LTER 320</t>
  </si>
  <si>
    <t>LTER 321</t>
  </si>
  <si>
    <t>LTER 322</t>
  </si>
  <si>
    <t>LTER 323</t>
  </si>
  <si>
    <t>LTER 324</t>
  </si>
  <si>
    <t>LTER 325</t>
  </si>
  <si>
    <t>LTER 326</t>
  </si>
  <si>
    <t>LTER 327</t>
  </si>
  <si>
    <t>LTER 328</t>
  </si>
  <si>
    <t>LTER 329</t>
  </si>
  <si>
    <t>LTER 330</t>
  </si>
  <si>
    <t>LTER 331</t>
  </si>
  <si>
    <t>LTER 332</t>
  </si>
  <si>
    <t>LTER 333</t>
  </si>
  <si>
    <t>LTER 335</t>
  </si>
  <si>
    <t>LTER 336</t>
  </si>
  <si>
    <t>LTER 337</t>
  </si>
  <si>
    <t>LTER 338</t>
  </si>
  <si>
    <t>LTER 339</t>
  </si>
  <si>
    <t>LTER 340</t>
  </si>
  <si>
    <t>LTER 341</t>
  </si>
  <si>
    <t>LTER 342</t>
  </si>
  <si>
    <t>LTER 343</t>
  </si>
  <si>
    <t>LTER 344</t>
  </si>
  <si>
    <t>LTER 345</t>
  </si>
  <si>
    <t>LTER 346</t>
  </si>
  <si>
    <t>LTER 347</t>
  </si>
  <si>
    <t>LTER 348</t>
  </si>
  <si>
    <t>LTER 349</t>
  </si>
  <si>
    <t>LTER 350</t>
  </si>
  <si>
    <t>LTER 351</t>
  </si>
  <si>
    <t>LTER 352</t>
  </si>
  <si>
    <t>LTER 353</t>
  </si>
  <si>
    <t>LTER 354</t>
  </si>
  <si>
    <t>LTER 355</t>
  </si>
  <si>
    <t>LTER 357</t>
  </si>
  <si>
    <t>LTER 358</t>
  </si>
  <si>
    <t>LTER 359</t>
  </si>
  <si>
    <t>LTER 360</t>
  </si>
  <si>
    <t>LTER 361</t>
  </si>
  <si>
    <t>LTER 362</t>
  </si>
  <si>
    <t>LTER 363</t>
  </si>
  <si>
    <t>LTER 364</t>
  </si>
  <si>
    <t>LTER 365</t>
  </si>
  <si>
    <t>LTER 366</t>
  </si>
  <si>
    <t>LTER 367</t>
  </si>
  <si>
    <t>LTER 368</t>
  </si>
  <si>
    <t>LTER 369</t>
  </si>
  <si>
    <t>I Minus</t>
  </si>
  <si>
    <t>E 06</t>
  </si>
  <si>
    <t>Duckling pond</t>
  </si>
  <si>
    <t>Dennis Lake</t>
  </si>
  <si>
    <t>Gypsy Pool</t>
  </si>
  <si>
    <t>Reds Lake</t>
  </si>
  <si>
    <t>I6 Headwater Lake</t>
  </si>
  <si>
    <t>Galbraith lake survey lake 03</t>
  </si>
  <si>
    <t>Galbraith lake survey lake 04</t>
  </si>
  <si>
    <t>Galbraith lake survey lake 05</t>
  </si>
  <si>
    <t>Galbraith lake survey lake 06</t>
  </si>
  <si>
    <t>Galbraith lake survey lake 07</t>
  </si>
  <si>
    <t>Galbraith lake survey lake 08</t>
  </si>
  <si>
    <t>Galbraith lake survey lake 09</t>
  </si>
  <si>
    <t>Galbraith lake survey lake 14</t>
  </si>
  <si>
    <t>Galbraith lake survey lake 17</t>
  </si>
  <si>
    <t>Galbraith lake survey lake 18</t>
  </si>
  <si>
    <t>Galbraith lake survey lake 19</t>
  </si>
  <si>
    <t>Galbraith lake survey lake 20</t>
  </si>
  <si>
    <t>I6 Headwater Lake Inlet</t>
  </si>
  <si>
    <t>I6 Headwater Lake Outlet</t>
  </si>
  <si>
    <t>NE 09</t>
  </si>
  <si>
    <t>NE 10</t>
  </si>
  <si>
    <t>NE 15</t>
  </si>
  <si>
    <t>NE 16</t>
  </si>
  <si>
    <t>I Minus 01</t>
  </si>
  <si>
    <t>I Minus 02</t>
  </si>
  <si>
    <t>Clem Lake</t>
  </si>
  <si>
    <t>Dimple Lake</t>
  </si>
  <si>
    <t>Dimple Lake Inlet</t>
  </si>
  <si>
    <t>Dimple Lake Outlet</t>
  </si>
  <si>
    <t>Dimple Lake Outlet Stream</t>
  </si>
  <si>
    <t>Horn Lake</t>
  </si>
  <si>
    <t>Luna Lake</t>
  </si>
  <si>
    <t>North Lake</t>
  </si>
  <si>
    <t>Milake into NE 14</t>
  </si>
  <si>
    <t>NE 14 Outlet</t>
  </si>
  <si>
    <t>Yurlake into NE 14</t>
  </si>
  <si>
    <t>NE 14 Lake Slump Inlet</t>
  </si>
  <si>
    <t>North Itigaknit A1</t>
  </si>
  <si>
    <t>North Itigaknit A2</t>
  </si>
  <si>
    <t>North Itigaknit B1</t>
  </si>
  <si>
    <t>North Itigaknit B2</t>
  </si>
  <si>
    <t>North Itigaknit B3</t>
  </si>
  <si>
    <t>NE 11</t>
  </si>
  <si>
    <t>REF1</t>
  </si>
  <si>
    <t>REF2</t>
  </si>
  <si>
    <t>REF3</t>
  </si>
  <si>
    <t>Nanushuk Lake</t>
  </si>
  <si>
    <t>Lakes sampled by LTREB on 1 July 2010 - Kling, Crump, Nannen.</t>
  </si>
  <si>
    <t>Shainin Lake</t>
  </si>
  <si>
    <t>Natvakruak_3 lake</t>
  </si>
  <si>
    <t>Natvakruak_2 lake</t>
  </si>
  <si>
    <t>Natvakruak_1 lake</t>
  </si>
  <si>
    <t>Natvakruak Lake</t>
  </si>
  <si>
    <t>Drill Hole Lake</t>
  </si>
  <si>
    <t>Anaktuvik_3 lake</t>
  </si>
  <si>
    <t>Anaktuvik_2 lake</t>
  </si>
  <si>
    <t>Anaktuvik_1 lake</t>
  </si>
  <si>
    <t>Toolik Southwest Basin</t>
  </si>
  <si>
    <t>Surveyed by Sarah Barbrow in 2009, Kling,Cory,Nannen, and Crump in 2010.</t>
  </si>
  <si>
    <t>Toolik Sauna Shoal</t>
  </si>
  <si>
    <t>Toolik Inlet Bay</t>
  </si>
  <si>
    <t>Toolik Camp Shoal</t>
  </si>
  <si>
    <t>Toolik Central</t>
  </si>
  <si>
    <t>Toolik Dock</t>
  </si>
  <si>
    <t>Toolik Morraine</t>
  </si>
  <si>
    <t>Toolik Outlet Bay</t>
  </si>
  <si>
    <t>Toolik Rock Shoal</t>
  </si>
  <si>
    <t>Milake</t>
  </si>
  <si>
    <t>Surveyed by Kling, Crump, Nannen in 2010</t>
  </si>
  <si>
    <t>Yurlake</t>
  </si>
  <si>
    <t>I Minus Inlet</t>
  </si>
  <si>
    <t>I Minus Outlet</t>
  </si>
  <si>
    <t>I8 Headwater stream station 2</t>
  </si>
  <si>
    <t>Surveyed by LTREB in 2008, 2009, 2010</t>
  </si>
  <si>
    <t>I8 Headwater stream station 3</t>
  </si>
  <si>
    <t>I6 Headwater Lake into I6 station 2</t>
  </si>
  <si>
    <t>I6 Headwater Lake into I6 station 3</t>
  </si>
  <si>
    <t>I8 Northeast Inlet</t>
  </si>
  <si>
    <t>Surveyed by Ashley Larsen for her REU project in 2007.  Mentored by GWK and HEA</t>
  </si>
  <si>
    <t>I8 Lake Northeast</t>
  </si>
  <si>
    <t>I8 Lake East</t>
  </si>
  <si>
    <t>I8 Lake Southeast</t>
  </si>
  <si>
    <t>I8 Lake Center</t>
  </si>
  <si>
    <t>I8 Lake Southwest</t>
  </si>
  <si>
    <t>I8 Lake West</t>
  </si>
  <si>
    <t>I8 Lake Northwest</t>
  </si>
  <si>
    <t>I8 Inlet Southeast</t>
  </si>
  <si>
    <t>I8 Inlet South</t>
  </si>
  <si>
    <t>I8 Inlet East</t>
  </si>
  <si>
    <t>I8 Inlet East Northeast</t>
  </si>
  <si>
    <t>TW Weir</t>
  </si>
  <si>
    <t>TW Lower</t>
  </si>
  <si>
    <t>Tussock Watershed stream where it enters Toolik Lake</t>
  </si>
  <si>
    <t>Yuriko Yano and Kei Koba sites on Water Track 12 - FS=Footslope, CR=Crest, UB=Upper Back Slope, LB=Lower Back Slope</t>
  </si>
  <si>
    <t>Phenology Station at 2304 Tower</t>
  </si>
  <si>
    <t>Control CALM grid, NW corner</t>
  </si>
  <si>
    <t>Moderate CALM grid, NW corner</t>
  </si>
  <si>
    <t>Severe CALM grid, NW corner</t>
  </si>
  <si>
    <t>CALM Grid (Thaw depth)</t>
  </si>
  <si>
    <t>AR101</t>
  </si>
  <si>
    <t>AR102</t>
  </si>
  <si>
    <t>AR103</t>
  </si>
  <si>
    <t>Vegetation and Soils Transect</t>
  </si>
  <si>
    <t>AR104</t>
  </si>
  <si>
    <t>AR105</t>
  </si>
  <si>
    <t>AR106</t>
  </si>
  <si>
    <t>AR107</t>
  </si>
  <si>
    <t>AR108</t>
  </si>
  <si>
    <t>AR109</t>
  </si>
  <si>
    <t>AR110</t>
  </si>
  <si>
    <t>AR111</t>
  </si>
  <si>
    <t>AR112</t>
  </si>
  <si>
    <t>AR113</t>
  </si>
  <si>
    <t>ARFB</t>
  </si>
  <si>
    <t>ARFC</t>
  </si>
  <si>
    <t>Surface Reflectance Sampling</t>
  </si>
  <si>
    <t>KUPB</t>
  </si>
  <si>
    <t>Dimple Flux Star</t>
  </si>
  <si>
    <t>South River Harvest Transect</t>
  </si>
  <si>
    <t>South River Flux Star</t>
  </si>
  <si>
    <t>Select Site or enter New One</t>
  </si>
  <si>
    <t>Google Map Link</t>
  </si>
  <si>
    <t>Link to Google Map</t>
  </si>
  <si>
    <t>Location Name</t>
  </si>
  <si>
    <t>kilogramPerYear</t>
  </si>
  <si>
    <t>megaJoulePerMeterSquaredPerDay</t>
  </si>
  <si>
    <t>meterCubedPerDay</t>
  </si>
  <si>
    <t>meterCubedPerYear</t>
  </si>
  <si>
    <t>micromolePerCentimeterCubed</t>
  </si>
  <si>
    <t>millimolePerLiter</t>
  </si>
  <si>
    <t>millimolePerMeterSquaredPerDay</t>
  </si>
  <si>
    <t>nominalDay</t>
  </si>
  <si>
    <t>nominalHour</t>
  </si>
  <si>
    <t>nominalLeapYear</t>
  </si>
  <si>
    <t>nominalMinute</t>
  </si>
  <si>
    <t>nominalWeek</t>
  </si>
  <si>
    <t>nominalYear</t>
  </si>
  <si>
    <t>PSU</t>
  </si>
  <si>
    <t>sievert</t>
  </si>
  <si>
    <t>dayOfYear</t>
  </si>
  <si>
    <t>gray</t>
  </si>
  <si>
    <t>kilowattPerMeterSquaredPerSecond</t>
  </si>
  <si>
    <t>meterPerMinute</t>
  </si>
  <si>
    <t>nanogramPerLiter</t>
  </si>
  <si>
    <t>picogramPerLiter</t>
  </si>
  <si>
    <t>micrometerCubedPerMilliliter</t>
  </si>
  <si>
    <t>micrometerCubed</t>
  </si>
  <si>
    <t>micromolePerMeterSquaredPerDay</t>
  </si>
  <si>
    <t>micromolePerMeterSquaredPerSecondPerPascal</t>
  </si>
  <si>
    <t>micromolePerMicromole</t>
  </si>
  <si>
    <t>milligramPerGram</t>
  </si>
  <si>
    <t>numberPerMeter</t>
  </si>
  <si>
    <t>serialDateNumberYear</t>
  </si>
  <si>
    <t>centimeterPerHour</t>
  </si>
  <si>
    <t>joulePerMeterCubedPerKelvin</t>
  </si>
  <si>
    <t>literPerMilligramPerMeterSquared</t>
  </si>
  <si>
    <t>meterSquaredPerSecondSquared</t>
  </si>
  <si>
    <t>microgramPerGramPerDay</t>
  </si>
  <si>
    <t>microgramPerMilligram</t>
  </si>
  <si>
    <t>microgramPerMeterSquared</t>
  </si>
  <si>
    <t>microgramPerMeterSquaredPerMinute</t>
  </si>
  <si>
    <t>micromolePerGramPerHour</t>
  </si>
  <si>
    <t>millimeterPerMinute</t>
  </si>
  <si>
    <t>millimolePerMeterSquared</t>
  </si>
  <si>
    <t>molePerMeterSquaredPerSecond</t>
  </si>
  <si>
    <t>numberPerMillimeterSquared</t>
  </si>
  <si>
    <t>Ramanunit</t>
  </si>
  <si>
    <t>Arctic LTER Vocabulary</t>
  </si>
  <si>
    <t>LTER Keywords</t>
  </si>
  <si>
    <t>Number of Header Rows</t>
  </si>
  <si>
    <t>Name of Data Sheet</t>
  </si>
  <si>
    <t>Maximum Value</t>
  </si>
  <si>
    <t>Minimum Value</t>
  </si>
  <si>
    <t>Data</t>
  </si>
  <si>
    <t>day</t>
  </si>
  <si>
    <t>gramPerMeterSquaredPerDayPerEffort</t>
  </si>
  <si>
    <t>kilogramPerMeterPerSecondSquared</t>
  </si>
  <si>
    <t>literPerHectare</t>
  </si>
  <si>
    <t>meterCubedPerGram</t>
  </si>
  <si>
    <t>meterPerMeterSquared</t>
  </si>
  <si>
    <t>micromolePerLiterPerDay</t>
  </si>
  <si>
    <t>microwattPerCentimeterSquaredPerNanometer</t>
  </si>
  <si>
    <t>millimeterPerDay</t>
  </si>
  <si>
    <t>nauticalMile</t>
  </si>
  <si>
    <t>numberPerCelsius</t>
  </si>
  <si>
    <t>Precision</t>
  </si>
  <si>
    <t>Other Files to Reference</t>
  </si>
  <si>
    <t>&lt;----If you rename the data worksheet, change it here and the 'Variable Names' will fill in (:-).</t>
  </si>
  <si>
    <t xml:space="preserve">2304 Tower </t>
  </si>
  <si>
    <t xml:space="preserve">2308 Tower </t>
  </si>
  <si>
    <t xml:space="preserve">2309 Tower </t>
  </si>
  <si>
    <t>Ahaliorak</t>
  </si>
  <si>
    <t>Where stream crosses the Haul Road</t>
  </si>
  <si>
    <t>Devil Mountain Lake</t>
  </si>
  <si>
    <t>Gunsight Headwall</t>
  </si>
  <si>
    <t>Gunsight Lake</t>
  </si>
  <si>
    <t>Gunsight Stream</t>
  </si>
  <si>
    <t>Small lake north of LH2-1</t>
  </si>
  <si>
    <t>Itkillik River near Shirukak Lake</t>
  </si>
  <si>
    <t>Boggy lake next to Imaiknik</t>
  </si>
  <si>
    <t>595ft lake on quad map</t>
  </si>
  <si>
    <t>585ft lake on quad map</t>
  </si>
  <si>
    <t xml:space="preserve"> Small lake west of Itkillik Lake</t>
  </si>
  <si>
    <t>Horn Lake headwall</t>
  </si>
  <si>
    <t>Horn Lake watertrack</t>
  </si>
  <si>
    <t>Huryn slump</t>
  </si>
  <si>
    <t>Huryn Stream</t>
  </si>
  <si>
    <t>I Minus TK A</t>
  </si>
  <si>
    <t>I Minus TK B</t>
  </si>
  <si>
    <t>I Minus TK C</t>
  </si>
  <si>
    <t>I Minus TK D</t>
  </si>
  <si>
    <t>I Minus TK E</t>
  </si>
  <si>
    <t>I Minus TK F</t>
  </si>
  <si>
    <t>I Minus TK G</t>
  </si>
  <si>
    <t>I Minus TK H</t>
  </si>
  <si>
    <t>I Minus TK I</t>
  </si>
  <si>
    <t>Swamp between I8 an I9</t>
  </si>
  <si>
    <t>Kavik</t>
  </si>
  <si>
    <t>Lake 395</t>
  </si>
  <si>
    <t>Lake 395 Inlet</t>
  </si>
  <si>
    <t>Lake 395 thermokarst</t>
  </si>
  <si>
    <t>LHS 1-12</t>
  </si>
  <si>
    <t>LHS 1-13</t>
  </si>
  <si>
    <t>LHS 2-01</t>
  </si>
  <si>
    <t>LHS 2-02</t>
  </si>
  <si>
    <t>LHS 2-03</t>
  </si>
  <si>
    <t>LOR</t>
  </si>
  <si>
    <t>?</t>
  </si>
  <si>
    <t>LS 1-05</t>
  </si>
  <si>
    <t>LS 1-06</t>
  </si>
  <si>
    <t>LS 1-07</t>
  </si>
  <si>
    <t>LS 1-08</t>
  </si>
  <si>
    <t>LS 1-27</t>
  </si>
  <si>
    <t>LS 1-28</t>
  </si>
  <si>
    <t>LTER 345 Slump Inlet</t>
  </si>
  <si>
    <t>LTER 345 Trench Inlet</t>
  </si>
  <si>
    <t>LTER 346 Outlet</t>
  </si>
  <si>
    <t>LTER 347 Outlet</t>
  </si>
  <si>
    <t>LTER 389</t>
  </si>
  <si>
    <t>LTER 390</t>
  </si>
  <si>
    <t>LTER 391</t>
  </si>
  <si>
    <t>LTER 393</t>
  </si>
  <si>
    <t>LTER 394</t>
  </si>
  <si>
    <t>LTER 395</t>
  </si>
  <si>
    <t>LTER 396</t>
  </si>
  <si>
    <t>LTER 397</t>
  </si>
  <si>
    <t>LTER 398</t>
  </si>
  <si>
    <t>LTER 408</t>
  </si>
  <si>
    <t>LTER 409</t>
  </si>
  <si>
    <t>LTER 410</t>
  </si>
  <si>
    <t>LTER 411</t>
  </si>
  <si>
    <t>LTER 412</t>
  </si>
  <si>
    <t>LTER 413</t>
  </si>
  <si>
    <t>LTER 414</t>
  </si>
  <si>
    <t>LTER 415</t>
  </si>
  <si>
    <t>LTER 416</t>
  </si>
  <si>
    <t>LTER 417</t>
  </si>
  <si>
    <t>LTER 418</t>
  </si>
  <si>
    <t>LTER 419</t>
  </si>
  <si>
    <t>LTER 420</t>
  </si>
  <si>
    <t>LTER 421</t>
  </si>
  <si>
    <t>LTER 422</t>
  </si>
  <si>
    <t>LTER 423</t>
  </si>
  <si>
    <t>LTER 424</t>
  </si>
  <si>
    <t>LTER 425</t>
  </si>
  <si>
    <t>LTER 426</t>
  </si>
  <si>
    <t>LTER 427</t>
  </si>
  <si>
    <t>LTER 428</t>
  </si>
  <si>
    <t>LTER 429</t>
  </si>
  <si>
    <t>LTER 430</t>
  </si>
  <si>
    <t>LTER 550</t>
  </si>
  <si>
    <t>LTER 551</t>
  </si>
  <si>
    <t>LTER 552</t>
  </si>
  <si>
    <t>LTER 553</t>
  </si>
  <si>
    <t>LTER 554</t>
  </si>
  <si>
    <t>LTER 555</t>
  </si>
  <si>
    <t>LTER 556</t>
  </si>
  <si>
    <t>LTER 557</t>
  </si>
  <si>
    <t>LTER 558</t>
  </si>
  <si>
    <t>LTER 559</t>
  </si>
  <si>
    <t>LTER 560</t>
  </si>
  <si>
    <t>LTER 561</t>
  </si>
  <si>
    <t>LTER 562</t>
  </si>
  <si>
    <t>LTER 563</t>
  </si>
  <si>
    <t>LTER 564</t>
  </si>
  <si>
    <t>LTER 565</t>
  </si>
  <si>
    <t>LTER 566</t>
  </si>
  <si>
    <t>LTER 567</t>
  </si>
  <si>
    <t>LTER 568</t>
  </si>
  <si>
    <t>LTER 569</t>
  </si>
  <si>
    <t>LTER 570</t>
  </si>
  <si>
    <t>LTER 571</t>
  </si>
  <si>
    <t>LTER 572</t>
  </si>
  <si>
    <t>LTER 573</t>
  </si>
  <si>
    <t>LTER 574</t>
  </si>
  <si>
    <t>LTER 575</t>
  </si>
  <si>
    <t>LTER 576</t>
  </si>
  <si>
    <t>LTER 577</t>
  </si>
  <si>
    <t>LTER 578</t>
  </si>
  <si>
    <t>LTER 579</t>
  </si>
  <si>
    <t>LTER 580</t>
  </si>
  <si>
    <t>LTER 581</t>
  </si>
  <si>
    <t>LTER 582</t>
  </si>
  <si>
    <t>LTER 583</t>
  </si>
  <si>
    <t>LTER 584</t>
  </si>
  <si>
    <t>LTER 585</t>
  </si>
  <si>
    <t>LTER 586</t>
  </si>
  <si>
    <t>LTER 587</t>
  </si>
  <si>
    <t>LTER 588</t>
  </si>
  <si>
    <t>LTER 589</t>
  </si>
  <si>
    <t>LTER 590</t>
  </si>
  <si>
    <t>LTER 591</t>
  </si>
  <si>
    <t>Milake Outlet</t>
  </si>
  <si>
    <t>Outlet of small lake draining into NE-14</t>
  </si>
  <si>
    <t>N 06</t>
  </si>
  <si>
    <t>N 07</t>
  </si>
  <si>
    <t>NE 14 Lake Shore</t>
  </si>
  <si>
    <t>North Killeak Lake</t>
  </si>
  <si>
    <t>RS Panel 1, NW corner</t>
  </si>
  <si>
    <t>RS Panel 2, NW of center</t>
  </si>
  <si>
    <t>RS Panel 3, NE corner</t>
  </si>
  <si>
    <t>RS Panel/Ground control point</t>
  </si>
  <si>
    <t>RS Panel 4, NE of center</t>
  </si>
  <si>
    <t>RS Panel 5, SW corner</t>
  </si>
  <si>
    <t>RS Panel 6, SW of center</t>
  </si>
  <si>
    <t>RS Panel 7, SE corner</t>
  </si>
  <si>
    <t>RS Panel 8, SE of center</t>
  </si>
  <si>
    <t>S 14</t>
  </si>
  <si>
    <t>Sagavanirktok north of ice cut</t>
  </si>
  <si>
    <t>Saviukviayak Tributary 1</t>
  </si>
  <si>
    <t>Saviukviayak Tributary 2</t>
  </si>
  <si>
    <t>Shasta</t>
  </si>
  <si>
    <t>South Killeak Lake</t>
  </si>
  <si>
    <t>Headwater area of the North River, Anaktuvuk River burn area</t>
  </si>
  <si>
    <t>Toolik River Thermokarst</t>
  </si>
  <si>
    <t>Toolik River Thermokarst Upstream</t>
  </si>
  <si>
    <t>Streams draining the "valley of thermokarst" in the Anaktuvuk River burn area.</t>
  </si>
  <si>
    <t>Valley of Thermokarst Impacted</t>
  </si>
  <si>
    <t>Valley of Thermokarst Reference</t>
  </si>
  <si>
    <t>Valley of Thermokarst Upper</t>
  </si>
  <si>
    <t>Whitefish Lake</t>
  </si>
  <si>
    <t>Yurlake Outlet</t>
  </si>
  <si>
    <t>Using keywords from a controlled vocabulary (CV) will improve the future discovery and reuse of your data.</t>
  </si>
  <si>
    <t>Funding of this work:</t>
  </si>
  <si>
    <t>PI First Name</t>
  </si>
  <si>
    <t>PI Last Name</t>
  </si>
  <si>
    <t>Title of Grant</t>
  </si>
  <si>
    <t>Funding Agency</t>
  </si>
  <si>
    <t>Coastal Plain Lake 01</t>
  </si>
  <si>
    <t>Coastal Plain Lake 02</t>
  </si>
  <si>
    <t>Coastal Plain Lake 03</t>
  </si>
  <si>
    <t>Coastal Plain Lake 04</t>
  </si>
  <si>
    <t>Coastal Plain Lake 05</t>
  </si>
  <si>
    <t>Coastal Plain Lake 06</t>
  </si>
  <si>
    <t>Coastal Plain Lake 07</t>
  </si>
  <si>
    <t>Coastal Plain Lake 08</t>
  </si>
  <si>
    <t>Coastal Plain Lake 09</t>
  </si>
  <si>
    <t>Coastal Plain Lake 10</t>
  </si>
  <si>
    <t>Coastal Plain Lake 11</t>
  </si>
  <si>
    <t>Coastal Plain Lake 12</t>
  </si>
  <si>
    <t>Coastal Plain Lake 13</t>
  </si>
  <si>
    <t>Coastal Plain Lake 14</t>
  </si>
  <si>
    <t>Coastal Plain Lake 15</t>
  </si>
  <si>
    <t>Coastal Plain Lake 16</t>
  </si>
  <si>
    <t>Coastal Plain Lake 17</t>
  </si>
  <si>
    <t>Coastal Plain Lake 18</t>
  </si>
  <si>
    <t>Coastal Plain Lake 19</t>
  </si>
  <si>
    <t>Coastal Plain Lake 20</t>
  </si>
  <si>
    <t>Coastal Plain Lake 21</t>
  </si>
  <si>
    <t>Coastal Plain Lake 22</t>
  </si>
  <si>
    <t>Coastal Plain Lake 23</t>
  </si>
  <si>
    <t>Coastal Plain Lake 24</t>
  </si>
  <si>
    <t>Coastal Plain Lake 25</t>
  </si>
  <si>
    <t>Coastal Plain Lake 26</t>
  </si>
  <si>
    <t>Coastal Plain Lake 27</t>
  </si>
  <si>
    <t>Coastal Plain Lake 28</t>
  </si>
  <si>
    <t>Costal Plain Lake 29</t>
  </si>
  <si>
    <t>Helicopter Survey Lake 01</t>
  </si>
  <si>
    <t>Helicopter Survey Lake 02</t>
  </si>
  <si>
    <t>Helicopter Survey Lake 03</t>
  </si>
  <si>
    <t>Helicopter Survey Lake 04</t>
  </si>
  <si>
    <t>Helicopter Survey Lake 05</t>
  </si>
  <si>
    <t>Helicopter Survey Lake 06</t>
  </si>
  <si>
    <t>Helicopter Survey Lake 07</t>
  </si>
  <si>
    <t>Helicopter Survey Lake 08</t>
  </si>
  <si>
    <t>Helicopter Survey Lake 09</t>
  </si>
  <si>
    <t>Helicopter Survey Lake 10</t>
  </si>
  <si>
    <t>Helicopter Survey Lake 11</t>
  </si>
  <si>
    <t>Helicopter Survey Lake 12</t>
  </si>
  <si>
    <t>Helicopter Survey Lake 13</t>
  </si>
  <si>
    <t>Helicopter Survey Lake 15</t>
  </si>
  <si>
    <t>Paleo Lakes survey 1</t>
  </si>
  <si>
    <t>Paleo Lakes survey 2</t>
  </si>
  <si>
    <t>Paleo Lakes survey 3</t>
  </si>
  <si>
    <t>Paleo Lakes survey 4</t>
  </si>
  <si>
    <t>Paleo Lakes survey 5</t>
  </si>
  <si>
    <t>Paleo Lakes survey 7</t>
  </si>
  <si>
    <t>Perched Lake</t>
  </si>
  <si>
    <t>Reba Lake</t>
  </si>
  <si>
    <t>Fog 01</t>
  </si>
  <si>
    <t>Fog 02</t>
  </si>
  <si>
    <t>Fog 03</t>
  </si>
  <si>
    <t>Fog 04</t>
  </si>
  <si>
    <t>Fog 05</t>
  </si>
  <si>
    <t/>
  </si>
  <si>
    <t>E 01 Outlet</t>
  </si>
  <si>
    <t>Fantasy Lake</t>
  </si>
  <si>
    <t>Hershey Creek</t>
  </si>
  <si>
    <t>I8 Outlet</t>
  </si>
  <si>
    <t>Imnavait Weir</t>
  </si>
  <si>
    <t>Kuparuk River</t>
  </si>
  <si>
    <t>LTER 452</t>
  </si>
  <si>
    <t>LTER 453</t>
  </si>
  <si>
    <t>LTER 454</t>
  </si>
  <si>
    <t>LTER 455</t>
  </si>
  <si>
    <t>LTER 456</t>
  </si>
  <si>
    <t>LTER 457</t>
  </si>
  <si>
    <t>LTER 458</t>
  </si>
  <si>
    <t>LTER 459</t>
  </si>
  <si>
    <t>LTER 460</t>
  </si>
  <si>
    <t>LTER 461</t>
  </si>
  <si>
    <t>LTER 462</t>
  </si>
  <si>
    <t>LTER 463</t>
  </si>
  <si>
    <t>LTER 464</t>
  </si>
  <si>
    <t>LTER 465</t>
  </si>
  <si>
    <t>LTER 466</t>
  </si>
  <si>
    <t>LTER 467</t>
  </si>
  <si>
    <t>LTER 468</t>
  </si>
  <si>
    <t>LTER 469</t>
  </si>
  <si>
    <t>LTER 470</t>
  </si>
  <si>
    <t>LTER 471</t>
  </si>
  <si>
    <t>LTER 472</t>
  </si>
  <si>
    <t>LTER 473</t>
  </si>
  <si>
    <t>LTER 474</t>
  </si>
  <si>
    <t>LTER 475</t>
  </si>
  <si>
    <t>LTER 476</t>
  </si>
  <si>
    <t>LTER 477</t>
  </si>
  <si>
    <t>LTER 478</t>
  </si>
  <si>
    <t>LTER 479</t>
  </si>
  <si>
    <t>LTER 480</t>
  </si>
  <si>
    <t>Toolik Lake Limno Corrals</t>
  </si>
  <si>
    <t>Experiments done in Limno Bay</t>
  </si>
  <si>
    <t>Toolik Outlet</t>
  </si>
  <si>
    <t>TW 01</t>
  </si>
  <si>
    <t>Tussock Watershed soil water sites</t>
  </si>
  <si>
    <t>TW 02</t>
  </si>
  <si>
    <t>TW 07</t>
  </si>
  <si>
    <t>TW 08</t>
  </si>
  <si>
    <t>TW 09</t>
  </si>
  <si>
    <t>TW 10</t>
  </si>
  <si>
    <t>TW 11</t>
  </si>
  <si>
    <t>TW 12</t>
  </si>
  <si>
    <t>TW 13</t>
  </si>
  <si>
    <t>TW 14</t>
  </si>
  <si>
    <t>Wolf Creek</t>
  </si>
  <si>
    <t>Oksrukuyik Creek Tributary</t>
  </si>
  <si>
    <t>Sagavanirktok River</t>
  </si>
  <si>
    <t>Toolik River various locations</t>
  </si>
  <si>
    <t>Sampled at various locations, at the Haul road crossing and at the confluence with the Kuparuk River</t>
  </si>
  <si>
    <t>Imnavait Creek</t>
  </si>
  <si>
    <t>Ribdon River</t>
  </si>
  <si>
    <t>Kuparuk Spring</t>
  </si>
  <si>
    <t>Kuparuk River Ice Field</t>
  </si>
  <si>
    <t>Section Creek</t>
  </si>
  <si>
    <t>Cobblestone Creek</t>
  </si>
  <si>
    <t>Toolik River Ice Field</t>
  </si>
  <si>
    <t>May Creek</t>
  </si>
  <si>
    <t>Echooka River</t>
  </si>
  <si>
    <t>Atigun tributary station 01</t>
  </si>
  <si>
    <t>Atigun tributary station 02</t>
  </si>
  <si>
    <t>Atigun tributary station 03</t>
  </si>
  <si>
    <t>Gates River Station 04</t>
  </si>
  <si>
    <t>Gates River Station 05</t>
  </si>
  <si>
    <t>Gates River Station 06</t>
  </si>
  <si>
    <t>S 08</t>
  </si>
  <si>
    <t>S 09</t>
  </si>
  <si>
    <t>Coastal Plain Lake  30</t>
  </si>
  <si>
    <t>Colville river</t>
  </si>
  <si>
    <t>Coastal Plain Lake  00</t>
  </si>
  <si>
    <t>I8 Outlet Tributary</t>
  </si>
  <si>
    <t>"NA" is the same as Blueberry Creek, and should be called I-8 Outlet</t>
  </si>
  <si>
    <t>NE 13</t>
  </si>
  <si>
    <t>West Lake Survey  01</t>
  </si>
  <si>
    <t>West Lake Survey  02</t>
  </si>
  <si>
    <t>West Lake Survey  03</t>
  </si>
  <si>
    <t>West Lake Survey  04</t>
  </si>
  <si>
    <t>West Lake Survey  05</t>
  </si>
  <si>
    <t>West Lake Survey  06</t>
  </si>
  <si>
    <t>West Lake Survey  07</t>
  </si>
  <si>
    <t>West Lake Survey  08</t>
  </si>
  <si>
    <t>West Lake Survey  09</t>
  </si>
  <si>
    <t>West Lake Survey  10</t>
  </si>
  <si>
    <t>Desert Lake</t>
  </si>
  <si>
    <t>Far South Lake  04</t>
  </si>
  <si>
    <t>Far South Lake  05</t>
  </si>
  <si>
    <t>North Lake Inlet</t>
  </si>
  <si>
    <t>North Lake Outlet</t>
  </si>
  <si>
    <t>Perched Lake Outlet</t>
  </si>
  <si>
    <t>I8 Inlet-0.42k</t>
  </si>
  <si>
    <t>TW 03</t>
  </si>
  <si>
    <t>TW 04</t>
  </si>
  <si>
    <t>TW 05</t>
  </si>
  <si>
    <t>TW 06</t>
  </si>
  <si>
    <t>Watering Plots C1</t>
  </si>
  <si>
    <t>Watering Plots C2</t>
  </si>
  <si>
    <t>Watering Plots C3</t>
  </si>
  <si>
    <t>Watering Plots C4</t>
  </si>
  <si>
    <t>Watering Plots C5</t>
  </si>
  <si>
    <t>Watering Plots C6</t>
  </si>
  <si>
    <t>Watering Plots W1</t>
  </si>
  <si>
    <t>Watering Plots W2</t>
  </si>
  <si>
    <t>Watering Plots W3</t>
  </si>
  <si>
    <t>Watering Plots W4</t>
  </si>
  <si>
    <t>Watering Plots W5</t>
  </si>
  <si>
    <t>Watering Plots W6</t>
  </si>
  <si>
    <t>Watering Plots Barrel Water</t>
  </si>
  <si>
    <t xml:space="preserve">LTER Tussock Block 1 Exclosure Control     </t>
  </si>
  <si>
    <t xml:space="preserve">LTER Tussock Block 1 Exclosure Control Large Mesh Fence  </t>
  </si>
  <si>
    <t xml:space="preserve">LTER Tussock Block 1 Exclosure Control Small Mesh Fence  </t>
  </si>
  <si>
    <t xml:space="preserve">LTER Tussock Block 1 Greenhouse with Nitrogen and Phosphorus  </t>
  </si>
  <si>
    <t xml:space="preserve">LTER Tussock Block 1 Greenhouse Control     </t>
  </si>
  <si>
    <t xml:space="preserve">LTER Tussock Block 1 Control 1     </t>
  </si>
  <si>
    <t xml:space="preserve">LTER Tussock Block 1 Phosphorus Only     </t>
  </si>
  <si>
    <t xml:space="preserve">LTER Tussock Block 1 Nitrogen Only     </t>
  </si>
  <si>
    <t xml:space="preserve">LTER Tussock Block 1 Nitrogen and Phosphorus    </t>
  </si>
  <si>
    <t>LTER Tussock Block 1 Exclosure Nitrogen and Phosphorus Large Mesh Fence</t>
  </si>
  <si>
    <t>LTER Tussock Block 1 Exclosure Nitrogen and Phosphorus Small Mesh Fence</t>
  </si>
  <si>
    <t xml:space="preserve">LTER Tussock Block 1 Exclosure Nitrogen and Phosphorus Control  </t>
  </si>
  <si>
    <t xml:space="preserve">LTER Tussock Block 1 Shade with Nitrogen and Phosphorus  </t>
  </si>
  <si>
    <t xml:space="preserve">LTER Tussock Block 1 Shade Control     </t>
  </si>
  <si>
    <t xml:space="preserve">LTER Tussock Block 1 Control 2     </t>
  </si>
  <si>
    <t xml:space="preserve">LTER Tussock Block 1 Extra  3     </t>
  </si>
  <si>
    <t xml:space="preserve">LTER Tussock Block 2 Exclosure Nitrogen and Phosphorus Control  </t>
  </si>
  <si>
    <t>LTER Tussock Block 2 Exclosure Nitrogen and Phosphorus Small Mesh Fence</t>
  </si>
  <si>
    <t>LTER Tussock Block 2 Exclosure Nitrogen and Phosphorus Large Mesh Fence</t>
  </si>
  <si>
    <t xml:space="preserve">LTER Tussock Block 2 Phosphorus Only     </t>
  </si>
  <si>
    <t xml:space="preserve">LTER Tussock Block 2 Control 2     </t>
  </si>
  <si>
    <t xml:space="preserve">LTER Tussock Block 2 Shade with Nitrogen and Phosphorus  </t>
  </si>
  <si>
    <t xml:space="preserve">LTER Tussock Block 2 Shade Control     </t>
  </si>
  <si>
    <t xml:space="preserve">LTER Tussock Block 2 Control 1     </t>
  </si>
  <si>
    <t xml:space="preserve">LTER Tussock Block 2 Greenhouse with Nitrogen and Phosphorus  </t>
  </si>
  <si>
    <t xml:space="preserve">LTER Tussock Block 2 Greenhouse Control     </t>
  </si>
  <si>
    <t xml:space="preserve">LTER Tussock Block 2 Nitrogen Only     </t>
  </si>
  <si>
    <t xml:space="preserve">LTER Tussock Block 2 Nitrogen and Phosphorus    </t>
  </si>
  <si>
    <t xml:space="preserve">LTER Tussock Block 2 Exclosure Control     </t>
  </si>
  <si>
    <t xml:space="preserve">LTER Tussock Block 2 Exclosure Control Large Mesh Fence  </t>
  </si>
  <si>
    <t xml:space="preserve">LTER Tussock Block 2 Exclosure Control Small Mesh Fence  </t>
  </si>
  <si>
    <t xml:space="preserve">LTER Tussock Block 2 Extra  3     </t>
  </si>
  <si>
    <t xml:space="preserve">LTER Tussock Block 3 Shade with Nitrogen and Phosphorus  </t>
  </si>
  <si>
    <t xml:space="preserve">LTER Tussock Block 3 Shade Control     </t>
  </si>
  <si>
    <t xml:space="preserve">LTER Tussock Block 3 Phosphorus Only     </t>
  </si>
  <si>
    <t xml:space="preserve">LTER Tussock Block 3 Nitrogen and Phosphorus    </t>
  </si>
  <si>
    <t xml:space="preserve">LTER Tussock Block 3 Control 1     </t>
  </si>
  <si>
    <t xml:space="preserve">LTER Tussock Block 3 Control 2     </t>
  </si>
  <si>
    <t xml:space="preserve">LTER Tussock Block 3 Greenhouse with Nitrogen and Phosphorus  </t>
  </si>
  <si>
    <t xml:space="preserve">LTER Tussock Block 3 Greenhouse Control     </t>
  </si>
  <si>
    <t xml:space="preserve">LTER Tussock Block 3 Exclosure Nitrogen and Phosphorus Control  </t>
  </si>
  <si>
    <t>LTER Tussock Block 3 Exclosure Nitrogen and Phosphorus Large Mesh Fence</t>
  </si>
  <si>
    <t>LTER Tussock Block 3 Exclosure Nitrogen and Phosphorus Small Mesh Fence</t>
  </si>
  <si>
    <t xml:space="preserve">LTER Tussock Block 3 Extra  3     </t>
  </si>
  <si>
    <t xml:space="preserve">LTER Tussock Block 3 Nitrogen Only     </t>
  </si>
  <si>
    <t xml:space="preserve">LTER Tussock Block 3 Exclosure Control     </t>
  </si>
  <si>
    <t xml:space="preserve">LTER Tussock Block 3 Exclosure Control Small Mesh Fence  </t>
  </si>
  <si>
    <t xml:space="preserve">LTER Tussock Block 3 Exclosure Control Large Mesh Fence  </t>
  </si>
  <si>
    <t xml:space="preserve">LTER Tussock Block 4 Nitrogen Only     </t>
  </si>
  <si>
    <t xml:space="preserve">LTER Tussock Block 4 Phosphorus Only     </t>
  </si>
  <si>
    <t xml:space="preserve">LTER Tussock Block 4 Control 2     </t>
  </si>
  <si>
    <t xml:space="preserve">LTER Tussock Block 4 Control 1     </t>
  </si>
  <si>
    <t xml:space="preserve">LTER Tussock Block 4 Shade with Nitrogen and Phosphorus  </t>
  </si>
  <si>
    <t xml:space="preserve">LTER Tussock Block 4 Shade Control     </t>
  </si>
  <si>
    <t xml:space="preserve">LTER Tussock Block 4 Extra  3     </t>
  </si>
  <si>
    <t xml:space="preserve">LTER Tussock Block 4 Greenhouse with Nitrogen and Phosphorus  </t>
  </si>
  <si>
    <t xml:space="preserve">LTER Tussock Block 4 Greenhouse Control     </t>
  </si>
  <si>
    <t>LTER Tussock Block 4 Exclosure Nitrogen and Phosphorus Small Mesh Fence</t>
  </si>
  <si>
    <t>LTER Tussock Block 4 Exclosure Nitrogen and Phosphorus Large Mesh Fence</t>
  </si>
  <si>
    <t xml:space="preserve">LTER Tussock Block 4 Exclosure Nitrogen and Phosphorus Control  </t>
  </si>
  <si>
    <t xml:space="preserve">LTER Tussock Block 4 Exclosure Control     </t>
  </si>
  <si>
    <t xml:space="preserve">LTER Tussock Block 4 Exclosure Control Large Mesh Fence  </t>
  </si>
  <si>
    <t xml:space="preserve">LTER Tussock Block 4 Exclosure Control Small Mesh Fence  </t>
  </si>
  <si>
    <t xml:space="preserve">LTER Tussock Block 4 Nitrogen and Phosphorus    </t>
  </si>
  <si>
    <t xml:space="preserve">Tussock Non-Acidic Block 1 Greenhouse Fertilized     </t>
  </si>
  <si>
    <t xml:space="preserve">Tussock Non-Acidic Block 1 Greenhouse Control     </t>
  </si>
  <si>
    <t xml:space="preserve">Tussock Non-Acidic Block 1 Phosphorus      </t>
  </si>
  <si>
    <t xml:space="preserve">Tussock Non-Acidic Block 1 Nitrogen      </t>
  </si>
  <si>
    <t xml:space="preserve">Tussock Non-Acidic Block 1 X1      </t>
  </si>
  <si>
    <t xml:space="preserve">Tussock Non-Acidic Block 1 Nitrogen and Phosphorus    </t>
  </si>
  <si>
    <t xml:space="preserve">Tussock Non-Acidic Block 1 Control      </t>
  </si>
  <si>
    <t xml:space="preserve">Tussock Non-Acidic Block 2 Nitrogen      </t>
  </si>
  <si>
    <t xml:space="preserve">Tussock Non-Acidic Block 2 Phosphorus      </t>
  </si>
  <si>
    <t xml:space="preserve">Tussock Non-Acidic Block 2 X1      </t>
  </si>
  <si>
    <t xml:space="preserve">Tussock Non-Acidic Block 2 Nitrogen and Phosphorus    </t>
  </si>
  <si>
    <t xml:space="preserve">Tussock Non-Acidic Block 2 Control      </t>
  </si>
  <si>
    <t xml:space="preserve">Tussock Non-Acidic Block 2 Greenhouse Fertilized     </t>
  </si>
  <si>
    <t xml:space="preserve">Tussock Non-Acidic Block 2 Greenhouse Control     </t>
  </si>
  <si>
    <t xml:space="preserve">Tussock Non-Acidic Block 3 Phosphorus      </t>
  </si>
  <si>
    <t xml:space="preserve">Tussock Non-Acidic Block 3 Nitrogen and Phosphorus    </t>
  </si>
  <si>
    <t xml:space="preserve">Tussock Non-Acidic Block 3 Control      </t>
  </si>
  <si>
    <t xml:space="preserve">Tussock Non-Acidic Block 3 X1      </t>
  </si>
  <si>
    <t xml:space="preserve">Tussock Non-Acidic Block 3 Extra Plot     </t>
  </si>
  <si>
    <t xml:space="preserve">Tussock Non-Acidic Block 3 Nitrogen      </t>
  </si>
  <si>
    <t>Imnavait Site 02</t>
  </si>
  <si>
    <t>Imnavait Site 03</t>
  </si>
  <si>
    <t>Imnavait Upper</t>
  </si>
  <si>
    <t>Imnavait WT 07-01</t>
  </si>
  <si>
    <t>Imnavait WT 07-02</t>
  </si>
  <si>
    <t>Imnavait WT 07-03</t>
  </si>
  <si>
    <t>Imnavait WT 07-04</t>
  </si>
  <si>
    <t>Imnavait WT 08-01</t>
  </si>
  <si>
    <t>Imnavait WT 08-02</t>
  </si>
  <si>
    <t>Imnavait WT 08-03</t>
  </si>
  <si>
    <t>Imnavait WT 08-04</t>
  </si>
  <si>
    <t>Imnavait WT 08-05</t>
  </si>
  <si>
    <t>Imnavait WT 08-06</t>
  </si>
  <si>
    <t>Imnavait WT 08-07</t>
  </si>
  <si>
    <t>Imnavait WT 08-08</t>
  </si>
  <si>
    <t>Imnavait WT 08-09</t>
  </si>
  <si>
    <t>Imnavait WT 08-10</t>
  </si>
  <si>
    <t>Imnavait WT 08-11</t>
  </si>
  <si>
    <t>Imnavait WT 08-12</t>
  </si>
  <si>
    <t>Imnavait WT 08-13</t>
  </si>
  <si>
    <t>Imnavait WT 08-14</t>
  </si>
  <si>
    <t>Imnavait WT 08-15</t>
  </si>
  <si>
    <t>Imnavait WT 08-16</t>
  </si>
  <si>
    <t>Imnavait WT 08-17</t>
  </si>
  <si>
    <t>Imnavait WT 12 CR5</t>
  </si>
  <si>
    <t>Imnavait WT 12 FS5</t>
  </si>
  <si>
    <t>Imnavait WT 12 LB5</t>
  </si>
  <si>
    <t>Imnavait WT 12 UB5</t>
  </si>
  <si>
    <t>Imnavait WT 07 Weir</t>
  </si>
  <si>
    <t>TW 04a</t>
  </si>
  <si>
    <t>Soil water transect site in the tussock watershed established in 2017</t>
  </si>
  <si>
    <t>TW 06a</t>
  </si>
  <si>
    <t xml:space="preserve">Prudhoe Bay (PB) S2       </t>
  </si>
  <si>
    <t>Sampled with Doug Kane's group during mid-1990s</t>
  </si>
  <si>
    <t xml:space="preserve">Prudhoe Bay (PB) S3       </t>
  </si>
  <si>
    <t xml:space="preserve">Prudhoe Bay (PB) S4       </t>
  </si>
  <si>
    <t xml:space="preserve">Prudhoe Bay (PB) S5       </t>
  </si>
  <si>
    <t xml:space="preserve">Prudhoe Bay (PB) S7       </t>
  </si>
  <si>
    <t xml:space="preserve">Prudhoe Bay (PB) S11       </t>
  </si>
  <si>
    <t xml:space="preserve">Prudhoe Bay (PB) S12       </t>
  </si>
  <si>
    <t xml:space="preserve">Prudhoe Bay (PB) Weir       </t>
  </si>
  <si>
    <t xml:space="preserve">Prudhoe Bay (PB) Kuparuk       </t>
  </si>
  <si>
    <t>S 07 Inlet</t>
  </si>
  <si>
    <t xml:space="preserve">S 07 into S 06        </t>
  </si>
  <si>
    <t>S 06 Outlet</t>
  </si>
  <si>
    <t>E 5 Outlet</t>
  </si>
  <si>
    <t>E 5 Inlet South</t>
  </si>
  <si>
    <t>E 5 Inlet West</t>
  </si>
  <si>
    <t xml:space="preserve">Rain water         </t>
  </si>
  <si>
    <t>Fog 01 Outlet</t>
  </si>
  <si>
    <t>Outlet stream from lake Fog 01</t>
  </si>
  <si>
    <t>Fog 02 Outlet</t>
  </si>
  <si>
    <t>Outlet stream from lake Fog 02</t>
  </si>
  <si>
    <t>Fog 03 Outlet</t>
  </si>
  <si>
    <t>Outlet stream from lake Fog 03</t>
  </si>
  <si>
    <t>Fog 05 Outlet</t>
  </si>
  <si>
    <t>Outlet stream extending from lake Fog 05 to the Sagavanirktok River.</t>
  </si>
  <si>
    <t>Jade Lake</t>
  </si>
  <si>
    <t>Lake to the east of Jade Mountain (local Toolik Camp Name) that has not outlet and is only present in wet years.</t>
  </si>
  <si>
    <t>Bay on Toolik that the Toolik Inlet flows into.  Sampled when the ice is too rotten for sample Toolik main.</t>
  </si>
  <si>
    <t>Lower Campsite Lake</t>
  </si>
  <si>
    <t>Lower Campsite Lake -streams and lake sample lake</t>
  </si>
  <si>
    <t>Upper Zev Lake</t>
  </si>
  <si>
    <t>Upper Zev Lake - streams and lake sample lake</t>
  </si>
  <si>
    <t>Zev Lake</t>
  </si>
  <si>
    <t>Zev Lake - streams and lake sample lake</t>
  </si>
  <si>
    <t>LTER Heath Tundra</t>
  </si>
  <si>
    <t>Arctic LTER Experimental Plots: Heath Tundra - Block 1, Northeast corner near Toolik Field Station, North Slope, Alaska.</t>
  </si>
  <si>
    <t>LTER Low Nutrient Moist Acidic Tussock Tundra (MAT06)</t>
  </si>
  <si>
    <t>Low Nutrient Moist Acidic Tussock Tundra (LMAT) Northeast corner Block 1</t>
  </si>
  <si>
    <t>LTER Moist Acidic Tussock Tundra (MAT89)</t>
  </si>
  <si>
    <t>Arctic LTER Experimental Plots: Moist Acidic Tussock Tundra (MAT) Northeast corner block 1 near Toolik Field Station, North Slope, Alaska.</t>
  </si>
  <si>
    <t>LTER Moist Acidic Tussock Tundra 1981 plots (MAT81)</t>
  </si>
  <si>
    <t>Arctic LTER Experimental Plots: 1981 Moist Acidic Tussock Tundra Northeast corner Block 3 near Toolik Field Station, North Slope, Alaska.</t>
  </si>
  <si>
    <t>LTER Moist NonAcidic NonTussock Tundra (NNT89)</t>
  </si>
  <si>
    <t>Arctic LTER Experimental Plots: Moist NonAcidic NonTussock Tundra (MNNT) Northeast corner Block 1 near Toolik Field Station, North Slope, Alaska.</t>
  </si>
  <si>
    <t>LTER Moist NonAcidic Tussock Tundra (MNT89)</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</si>
  <si>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</si>
  <si>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</si>
  <si>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</si>
  <si>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</si>
  <si>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</si>
  <si>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</si>
  <si>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</si>
  <si>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t>
  </si>
  <si>
    <t>Arctic LTER Experimental Plots: Wet Sedge Tundra Block 2 Northeast corner near Toolik Field Station, North Slope, Alaska.</t>
  </si>
  <si>
    <t>Toolik Main</t>
  </si>
  <si>
    <t>Funding Number</t>
  </si>
  <si>
    <t>Link to NSF Award Search</t>
  </si>
  <si>
    <t>Yes</t>
  </si>
  <si>
    <t>Intellectual Rights</t>
  </si>
  <si>
    <t>CCBY</t>
  </si>
  <si>
    <t>Metadata Template - ARCTIC LTER</t>
  </si>
  <si>
    <t>NON-TABLUAR FILES</t>
  </si>
  <si>
    <t>Files Descriptions</t>
  </si>
  <si>
    <t>ORCID ID</t>
  </si>
  <si>
    <t>Metadata Form Version: 2021.1.1</t>
  </si>
  <si>
    <t>This Section describes the data sheets or files of comma delimited data.  If there are more data sheets/files then fill in the second section below.</t>
  </si>
  <si>
    <t>LTER funding Yes/No</t>
  </si>
  <si>
    <t>Core Areas - Select from dropdown</t>
  </si>
  <si>
    <t>To help others discover your data by site/project, add one or two keywords that best describe your lab, station, and/or project (e.g., Toolik Lake Station, ARC LTER).</t>
  </si>
  <si>
    <t>Non-tabular files include: word doc, images, pdfs, kml, shape files, etc. Use a semicolon to separated the file names and descriptions.</t>
  </si>
  <si>
    <t>numberPerHectare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</si>
</sst>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0"/>
    <numFmt numFmtId="166" formatCode="0.000000"/>
    <numFmt numFmtId="167" formatCode="0.000"/>
    <numFmt numFmtId="168" formatCode="yyyy\-mm\-dd"/>
  </numFmts>
  <fonts count="39" x14ac:knownFonts="1">
    <font>
      <sz val="10"/>
      <name val="Arial"/>
    </font>
    <font>
      <sz val="11"/>
      <color theme="1"/>
      <name val="Calibri"/>
      <family val="2"/>
      <scheme val="minor"/>
    </font>
    <font>
      <u/>
      <sz val="10"/>
      <color indexed="12"/>
      <name val="Arial"/>
      <family val="2"/>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81"/>
      <name val="Tahoma"/>
      <family val="2"/>
    </font>
    <font>
      <b/>
      <sz val="8"/>
      <color indexed="10"/>
      <name val="Tahoma"/>
      <family val="2"/>
    </font>
    <font>
      <sz val="8"/>
      <color indexed="81"/>
      <name val="Tahoma"/>
      <family val="2"/>
    </font>
    <font>
      <sz val="8"/>
      <color indexed="10"/>
      <name val="Tahoma"/>
      <family val="2"/>
    </font>
    <font>
      <u/>
      <sz val="10"/>
      <color indexed="22"/>
      <name val="Arial"/>
      <family val="2"/>
    </font>
    <font>
      <sz val="10"/>
      <color indexed="22"/>
      <name val="Arial"/>
      <family val="2"/>
    </font>
    <font>
      <sz val="10"/>
      <color indexed="81"/>
      <name val="Tahoma"/>
      <family val="2"/>
    </font>
    <font>
      <sz val="10"/>
      <color indexed="10"/>
      <name val="Tahoma"/>
      <family val="2"/>
    </font>
    <font>
      <b/>
      <sz val="10"/>
      <color indexed="81"/>
      <name val="Tahoma"/>
      <family val="2"/>
    </font>
    <font>
      <sz val="12"/>
      <name val="Arial"/>
      <family val="2"/>
    </font>
    <font>
      <b/>
      <sz val="9"/>
      <color indexed="81"/>
      <name val="Tahoma"/>
      <family val="2"/>
    </font>
    <font>
      <b/>
      <sz val="8"/>
      <color indexed="12"/>
      <name val="Arial"/>
      <family val="2"/>
    </font>
    <font>
      <b/>
      <sz val="8"/>
      <color indexed="39"/>
      <name val="Tahoma"/>
      <family val="2"/>
    </font>
    <font>
      <sz val="9"/>
      <color indexed="81"/>
      <name val="Tahoma"/>
      <family val="2"/>
    </font>
    <font>
      <b/>
      <sz val="10"/>
      <color indexed="10"/>
      <name val="Tahoma"/>
      <family val="2"/>
    </font>
    <font>
      <b/>
      <sz val="12"/>
      <color indexed="81"/>
      <name val="Tahoma"/>
      <family val="2"/>
    </font>
    <font>
      <b/>
      <sz val="10"/>
      <color indexed="53"/>
      <name val="Tahoma"/>
      <family val="2"/>
    </font>
    <font>
      <sz val="10"/>
      <name val="Arial"/>
      <family val="2"/>
    </font>
    <font>
      <b/>
      <sz val="12"/>
      <color rgb="FFFF0000"/>
      <name val="Arial"/>
      <family val="2"/>
    </font>
    <font>
      <b/>
      <sz val="11"/>
      <name val="Calibri"/>
      <family val="2"/>
    </font>
    <font>
      <sz val="11"/>
      <name val="Calibri"/>
      <family val="2"/>
    </font>
    <font>
      <sz val="10"/>
      <color theme="1"/>
      <name val="Arial"/>
      <family val="2"/>
    </font>
    <font>
      <sz val="8"/>
      <name val="Arial"/>
      <family val="2"/>
    </font>
    <font>
      <sz val="8"/>
      <color rgb="FF000000"/>
      <name val="Arial"/>
      <family val="2"/>
    </font>
    <font>
      <sz val="8"/>
      <color indexed="10"/>
      <name val="Arial"/>
      <family val="2"/>
    </font>
    <font>
      <sz val="8"/>
      <color theme="1"/>
      <name val="Arial"/>
      <family val="2"/>
    </font>
    <font>
      <sz val="10"/>
      <color indexed="81"/>
      <name val="Calibri"/>
      <family val="2"/>
      <scheme val="minor"/>
    </font>
    <font>
      <b/>
      <sz val="9"/>
      <color theme="0" tint="-0.34998626667073579"/>
      <name val="Arial"/>
      <family val="2"/>
    </font>
    <font>
      <b/>
      <sz val="10"/>
      <color rgb="FFFF0000"/>
      <name val="Arial"/>
      <family val="2"/>
    </font>
  </fonts>
  <fills count="11">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27"/>
        <bgColor indexed="31"/>
      </patternFill>
    </fill>
    <fill>
      <patternFill patternType="solid">
        <fgColor rgb="FF66FF99"/>
        <bgColor indexed="64"/>
      </patternFill>
    </fill>
    <fill>
      <patternFill patternType="solid">
        <fgColor theme="0" tint="-0.14999847407452621"/>
        <bgColor indexed="64"/>
      </patternFill>
    </fill>
    <fill>
      <patternFill patternType="solid">
        <fgColor rgb="FFCCFFFF"/>
        <bgColor indexed="31"/>
      </patternFill>
    </fill>
    <fill>
      <patternFill patternType="solid">
        <fgColor rgb="FF00FFFF"/>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right/>
      <top style="thin">
        <color auto="1"/>
      </top>
      <bottom style="thin">
        <color auto="1"/>
      </bottom>
      <diagonal/>
    </border>
  </borders>
  <cellStyleXfs count="8">
    <xf numFmtId="0" fontId="0" fillId="0" borderId="0"/>
    <xf numFmtId="0" fontId="2" fillId="0" borderId="0" applyNumberFormat="0" applyFill="0" applyBorder="0" applyAlignment="0" applyProtection="0">
      <alignment vertical="top"/>
      <protection locked="0"/>
    </xf>
    <xf numFmtId="0" fontId="7" fillId="0" borderId="0"/>
    <xf numFmtId="0" fontId="7" fillId="0" borderId="0"/>
    <xf numFmtId="0" fontId="1" fillId="0" borderId="0"/>
    <xf numFmtId="0" fontId="35" fillId="0" borderId="0"/>
    <xf numFmtId="0" fontId="7" fillId="0" borderId="0">
      <alignment vertical="top"/>
    </xf>
    <xf numFmtId="0" fontId="1" fillId="0" borderId="0"/>
  </cellStyleXfs>
  <cellXfs count="154">
    <xf numFmtId="0" fontId="0" fillId="0" borderId="0" xfId="0"/>
    <xf numFmtId="0" fontId="3" fillId="0" borderId="0" xfId="0" applyFont="1" applyAlignment="1" applyProtection="1">
      <alignment vertical="top"/>
    </xf>
    <xf numFmtId="49" fontId="7" fillId="2" borderId="1" xfId="0" applyNumberFormat="1" applyFont="1" applyFill="1" applyBorder="1" applyAlignment="1" applyProtection="1">
      <alignment horizontal="left" wrapText="1"/>
      <protection locked="0"/>
    </xf>
    <xf numFmtId="0" fontId="7" fillId="0" borderId="0" xfId="0" applyFont="1" applyFill="1" applyBorder="1" applyAlignment="1" applyProtection="1">
      <alignment horizontal="right" vertical="top"/>
    </xf>
    <xf numFmtId="0" fontId="4" fillId="0" borderId="0" xfId="0" applyFont="1" applyProtection="1">
      <protection locked="0"/>
    </xf>
    <xf numFmtId="0" fontId="4" fillId="0" borderId="0" xfId="0" applyFont="1" applyAlignment="1" applyProtection="1">
      <alignment horizontal="center" vertical="top"/>
    </xf>
    <xf numFmtId="0" fontId="14" fillId="0" borderId="2" xfId="1" applyFont="1" applyFill="1" applyBorder="1" applyAlignment="1" applyProtection="1">
      <alignment horizontal="left"/>
    </xf>
    <xf numFmtId="0" fontId="15" fillId="0" borderId="3" xfId="0" applyFont="1" applyBorder="1" applyAlignment="1" applyProtection="1"/>
    <xf numFmtId="0" fontId="15" fillId="0" borderId="1" xfId="0" applyFont="1" applyFill="1" applyBorder="1" applyAlignment="1" applyProtection="1">
      <alignment horizontal="left"/>
    </xf>
    <xf numFmtId="0" fontId="15" fillId="0" borderId="2" xfId="0" applyFont="1" applyFill="1" applyBorder="1" applyAlignment="1" applyProtection="1">
      <alignment horizontal="left"/>
    </xf>
    <xf numFmtId="0" fontId="15" fillId="0" borderId="3" xfId="0" applyFont="1" applyBorder="1" applyAlignment="1"/>
    <xf numFmtId="49" fontId="7" fillId="0" borderId="0" xfId="0" applyNumberFormat="1" applyFont="1"/>
    <xf numFmtId="0" fontId="7" fillId="0" borderId="0" xfId="0" applyFont="1"/>
    <xf numFmtId="0" fontId="4" fillId="3" borderId="1" xfId="2" applyFont="1" applyFill="1" applyBorder="1" applyAlignment="1" applyProtection="1">
      <alignment vertical="center" wrapText="1"/>
    </xf>
    <xf numFmtId="0" fontId="4" fillId="3" borderId="1" xfId="2" applyFont="1" applyFill="1" applyBorder="1" applyAlignment="1" applyProtection="1">
      <alignment horizontal="left" vertical="center" wrapText="1"/>
    </xf>
    <xf numFmtId="0" fontId="4" fillId="5" borderId="1" xfId="0" applyFont="1" applyFill="1" applyBorder="1" applyAlignment="1" applyProtection="1">
      <alignment vertical="top"/>
    </xf>
    <xf numFmtId="0" fontId="6" fillId="5" borderId="1" xfId="0" applyFont="1" applyFill="1" applyBorder="1" applyAlignment="1" applyProtection="1">
      <alignment vertical="top" wrapText="1"/>
    </xf>
    <xf numFmtId="0" fontId="4" fillId="5" borderId="1" xfId="0" applyNumberFormat="1" applyFont="1" applyFill="1" applyBorder="1" applyAlignment="1" applyProtection="1">
      <alignment vertical="top" wrapText="1"/>
    </xf>
    <xf numFmtId="0" fontId="4" fillId="5" borderId="4" xfId="0" applyFont="1" applyFill="1" applyBorder="1" applyAlignment="1" applyProtection="1">
      <alignment horizontal="left" vertical="top"/>
    </xf>
    <xf numFmtId="0" fontId="4" fillId="5" borderId="1" xfId="0" applyFont="1" applyFill="1" applyBorder="1" applyAlignment="1" applyProtection="1">
      <alignment horizontal="left" vertical="top"/>
    </xf>
    <xf numFmtId="0" fontId="4" fillId="5" borderId="1" xfId="0" applyFont="1" applyFill="1" applyBorder="1" applyAlignment="1" applyProtection="1">
      <alignment wrapText="1"/>
    </xf>
    <xf numFmtId="0" fontId="4" fillId="5" borderId="1" xfId="0" applyFont="1" applyFill="1" applyBorder="1" applyAlignment="1" applyProtection="1">
      <alignment vertical="top" wrapText="1"/>
    </xf>
    <xf numFmtId="0" fontId="4" fillId="5" borderId="5" xfId="0" applyFont="1" applyFill="1" applyBorder="1" applyAlignment="1" applyProtection="1">
      <alignment horizontal="left"/>
    </xf>
    <xf numFmtId="0" fontId="4" fillId="5" borderId="6" xfId="0" applyFont="1" applyFill="1" applyBorder="1" applyAlignment="1" applyProtection="1">
      <alignment horizontal="right" wrapText="1"/>
    </xf>
    <xf numFmtId="0" fontId="4" fillId="5" borderId="2" xfId="0" applyFont="1" applyFill="1" applyBorder="1" applyAlignment="1" applyProtection="1">
      <alignment horizontal="right"/>
    </xf>
    <xf numFmtId="0" fontId="4" fillId="5" borderId="1" xfId="0" applyFont="1" applyFill="1" applyBorder="1" applyAlignment="1" applyProtection="1">
      <alignment horizontal="right" vertical="top"/>
    </xf>
    <xf numFmtId="0" fontId="4" fillId="5" borderId="1" xfId="0" applyFont="1" applyFill="1" applyBorder="1" applyAlignment="1" applyProtection="1">
      <alignment horizontal="left" wrapText="1"/>
    </xf>
    <xf numFmtId="0" fontId="7" fillId="4" borderId="1" xfId="0" applyFont="1" applyFill="1" applyBorder="1" applyAlignment="1" applyProtection="1">
      <alignment horizontal="left" vertical="top" wrapText="1"/>
      <protection locked="0"/>
    </xf>
    <xf numFmtId="49" fontId="4" fillId="6" borderId="0" xfId="0" applyNumberFormat="1" applyFont="1" applyFill="1" applyBorder="1" applyAlignment="1" applyProtection="1">
      <alignment horizontal="right" vertical="top"/>
    </xf>
    <xf numFmtId="0" fontId="7" fillId="0" borderId="0" xfId="0" applyFont="1" applyAlignment="1" applyProtection="1">
      <alignment horizontal="left" wrapText="1"/>
      <protection locked="0"/>
    </xf>
    <xf numFmtId="0" fontId="15" fillId="0" borderId="1" xfId="0" applyFont="1" applyFill="1" applyBorder="1" applyAlignment="1" applyProtection="1"/>
    <xf numFmtId="0" fontId="7" fillId="0" borderId="0" xfId="0" applyFont="1" applyProtection="1">
      <protection locked="0"/>
    </xf>
    <xf numFmtId="0" fontId="7" fillId="0" borderId="0" xfId="0" applyFont="1" applyFill="1" applyBorder="1"/>
    <xf numFmtId="0" fontId="7" fillId="0" borderId="0" xfId="0" applyFont="1" applyAlignment="1" applyProtection="1">
      <alignment vertical="top"/>
    </xf>
    <xf numFmtId="0" fontId="7" fillId="0" borderId="0" xfId="0" applyFont="1" applyAlignment="1" applyProtection="1">
      <protection locked="0"/>
    </xf>
    <xf numFmtId="0" fontId="7" fillId="0" borderId="0" xfId="0" applyNumberFormat="1" applyFont="1" applyAlignment="1" applyProtection="1">
      <alignment horizontal="left"/>
      <protection locked="0"/>
    </xf>
    <xf numFmtId="0" fontId="19" fillId="0" borderId="0" xfId="0" applyFont="1" applyAlignment="1" applyProtection="1">
      <protection locked="0"/>
    </xf>
    <xf numFmtId="0" fontId="7" fillId="7" borderId="1" xfId="0" applyFont="1" applyFill="1" applyBorder="1" applyAlignment="1" applyProtection="1">
      <alignment horizontal="left" wrapText="1"/>
      <protection locked="0"/>
    </xf>
    <xf numFmtId="0" fontId="7" fillId="0" borderId="0" xfId="0" applyFont="1" applyAlignment="1" applyProtection="1">
      <alignment vertical="top" wrapText="1"/>
    </xf>
    <xf numFmtId="0" fontId="7" fillId="0" borderId="0" xfId="0" applyFont="1" applyFill="1" applyAlignment="1" applyProtection="1">
      <alignment horizontal="left" wrapText="1"/>
      <protection locked="0"/>
    </xf>
    <xf numFmtId="0" fontId="7" fillId="0" borderId="0" xfId="0" applyFont="1" applyFill="1" applyProtection="1">
      <protection locked="0"/>
    </xf>
    <xf numFmtId="0" fontId="7" fillId="0" borderId="0" xfId="0" applyFont="1" applyFill="1" applyAlignment="1" applyProtection="1">
      <alignment horizontal="right" vertical="top" wrapText="1"/>
    </xf>
    <xf numFmtId="0" fontId="7" fillId="0" borderId="0" xfId="0" applyFont="1" applyBorder="1" applyAlignment="1" applyProtection="1">
      <alignment horizontal="left" wrapText="1"/>
      <protection locked="0"/>
    </xf>
    <xf numFmtId="0" fontId="15" fillId="0" borderId="1" xfId="0" applyFont="1" applyFill="1" applyBorder="1" applyAlignment="1" applyProtection="1">
      <alignment horizontal="right"/>
    </xf>
    <xf numFmtId="0" fontId="4" fillId="3" borderId="0" xfId="0" applyNumberFormat="1" applyFont="1" applyFill="1" applyAlignment="1" applyProtection="1">
      <alignment horizontal="right" vertical="top" wrapText="1"/>
    </xf>
    <xf numFmtId="0" fontId="4" fillId="3" borderId="0" xfId="0" applyFont="1" applyFill="1" applyAlignment="1" applyProtection="1">
      <alignment horizontal="right" vertical="top" wrapText="1"/>
    </xf>
    <xf numFmtId="0" fontId="4" fillId="3" borderId="0" xfId="0" applyFont="1" applyFill="1" applyAlignment="1" applyProtection="1">
      <alignment horizontal="right" vertical="top"/>
    </xf>
    <xf numFmtId="0" fontId="4" fillId="3" borderId="0" xfId="0" applyFont="1" applyFill="1" applyBorder="1" applyAlignment="1" applyProtection="1">
      <alignment horizontal="right" vertical="top"/>
    </xf>
    <xf numFmtId="0" fontId="7" fillId="0" borderId="0" xfId="0" applyFont="1" applyAlignment="1" applyProtection="1">
      <alignment horizontal="right" vertical="top"/>
    </xf>
    <xf numFmtId="0" fontId="4" fillId="3" borderId="0" xfId="0" applyFont="1" applyFill="1" applyBorder="1" applyAlignment="1" applyProtection="1">
      <alignment horizontal="left" vertical="top"/>
    </xf>
    <xf numFmtId="0" fontId="7" fillId="4" borderId="7" xfId="0" applyFont="1" applyFill="1" applyBorder="1" applyAlignment="1" applyProtection="1">
      <alignment horizontal="left" wrapText="1"/>
      <protection locked="0"/>
    </xf>
    <xf numFmtId="0" fontId="7" fillId="4" borderId="8" xfId="0" applyFont="1" applyFill="1" applyBorder="1" applyAlignment="1" applyProtection="1">
      <alignment horizontal="left" wrapText="1"/>
      <protection locked="0"/>
    </xf>
    <xf numFmtId="0" fontId="7" fillId="0" borderId="1" xfId="0" applyFont="1" applyBorder="1" applyAlignment="1" applyProtection="1">
      <alignment horizontal="left" wrapText="1"/>
      <protection locked="0"/>
    </xf>
    <xf numFmtId="0" fontId="4" fillId="0" borderId="0" xfId="0" applyFont="1" applyFill="1" applyBorder="1" applyAlignment="1" applyProtection="1">
      <alignment horizontal="right" vertical="top"/>
    </xf>
    <xf numFmtId="0" fontId="7" fillId="0" borderId="0" xfId="0" applyFont="1" applyFill="1" applyBorder="1" applyAlignment="1" applyProtection="1">
      <alignment horizontal="left" wrapText="1"/>
      <protection locked="0"/>
    </xf>
    <xf numFmtId="0" fontId="4" fillId="3" borderId="0" xfId="0" applyFont="1" applyFill="1" applyBorder="1" applyAlignment="1" applyProtection="1">
      <alignment horizontal="right" wrapText="1"/>
    </xf>
    <xf numFmtId="0" fontId="4" fillId="3" borderId="2" xfId="0" applyFont="1" applyFill="1" applyBorder="1" applyAlignment="1" applyProtection="1">
      <alignment horizontal="right" wrapText="1"/>
    </xf>
    <xf numFmtId="0" fontId="19" fillId="0" borderId="0" xfId="0" applyFont="1"/>
    <xf numFmtId="0" fontId="7" fillId="0" borderId="0" xfId="0" applyFont="1" applyAlignment="1" applyProtection="1"/>
    <xf numFmtId="0" fontId="7" fillId="0" borderId="0" xfId="0" applyNumberFormat="1" applyFont="1" applyAlignment="1" applyProtection="1">
      <protection locked="0"/>
    </xf>
    <xf numFmtId="0" fontId="7" fillId="0" borderId="0" xfId="0" applyFont="1" applyFill="1" applyAlignment="1" applyProtection="1">
      <alignment vertical="center"/>
      <protection locked="0"/>
    </xf>
    <xf numFmtId="0" fontId="7" fillId="0" borderId="0" xfId="0" applyFont="1" applyAlignment="1" applyProtection="1">
      <alignment vertical="center"/>
      <protection locked="0"/>
    </xf>
    <xf numFmtId="0" fontId="7" fillId="0" borderId="0" xfId="0" applyFont="1" applyAlignment="1" applyProtection="1">
      <alignment horizontal="left"/>
      <protection locked="0"/>
    </xf>
    <xf numFmtId="0" fontId="7" fillId="5" borderId="9" xfId="0" applyNumberFormat="1" applyFont="1" applyFill="1" applyBorder="1" applyAlignment="1" applyProtection="1">
      <alignment horizontal="left"/>
    </xf>
    <xf numFmtId="0" fontId="7" fillId="4" borderId="2" xfId="0" applyFont="1" applyFill="1" applyBorder="1" applyAlignment="1" applyProtection="1">
      <alignment horizontal="left"/>
      <protection locked="0"/>
    </xf>
    <xf numFmtId="0" fontId="7" fillId="2" borderId="3" xfId="0" applyFont="1" applyFill="1" applyBorder="1" applyAlignment="1" applyProtection="1">
      <protection locked="0"/>
    </xf>
    <xf numFmtId="0" fontId="7" fillId="4" borderId="6" xfId="0" applyFont="1" applyFill="1" applyBorder="1" applyAlignment="1" applyProtection="1">
      <alignment horizontal="left"/>
      <protection locked="0"/>
    </xf>
    <xf numFmtId="0" fontId="7" fillId="2" borderId="10" xfId="0" applyFont="1" applyFill="1" applyBorder="1" applyAlignment="1" applyProtection="1">
      <protection locked="0"/>
    </xf>
    <xf numFmtId="0" fontId="7" fillId="0" borderId="0" xfId="2" applyFont="1" applyAlignment="1" applyProtection="1">
      <alignment wrapText="1"/>
      <protection locked="0"/>
    </xf>
    <xf numFmtId="0" fontId="7" fillId="0" borderId="0" xfId="0" applyFont="1" applyAlignment="1">
      <alignment vertical="top"/>
    </xf>
    <xf numFmtId="0" fontId="2" fillId="0" borderId="0" xfId="1" applyAlignment="1" applyProtection="1"/>
    <xf numFmtId="0" fontId="2" fillId="4" borderId="1" xfId="1" applyFill="1" applyBorder="1" applyAlignment="1" applyProtection="1">
      <alignment horizontal="left" vertical="top" wrapText="1"/>
    </xf>
    <xf numFmtId="0" fontId="7" fillId="8" borderId="1" xfId="0" applyFont="1" applyFill="1" applyBorder="1" applyAlignment="1" applyProtection="1">
      <alignment horizontal="center" wrapText="1"/>
      <protection locked="0"/>
    </xf>
    <xf numFmtId="0" fontId="0" fillId="0" borderId="0" xfId="0"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xf numFmtId="0" fontId="4" fillId="3" borderId="0" xfId="0" applyFont="1" applyFill="1" applyBorder="1" applyAlignment="1" applyProtection="1">
      <alignment horizontal="right" vertical="top" wrapText="1"/>
    </xf>
    <xf numFmtId="0" fontId="4" fillId="3" borderId="0" xfId="2" applyFont="1" applyFill="1" applyAlignment="1" applyProtection="1">
      <alignment horizontal="right" vertical="top"/>
    </xf>
    <xf numFmtId="0" fontId="7" fillId="0" borderId="0" xfId="2" applyFont="1"/>
    <xf numFmtId="0" fontId="7" fillId="0" borderId="0" xfId="2" applyFont="1" applyAlignment="1" applyProtection="1">
      <alignment wrapText="1"/>
    </xf>
    <xf numFmtId="0" fontId="4" fillId="3" borderId="0" xfId="2" applyFont="1" applyFill="1" applyAlignment="1" applyProtection="1">
      <alignment horizontal="left" vertical="top"/>
    </xf>
    <xf numFmtId="0" fontId="4" fillId="7" borderId="1" xfId="2" applyFont="1" applyFill="1" applyBorder="1" applyAlignment="1" applyProtection="1">
      <alignment horizontal="left" wrapText="1"/>
      <protection locked="0"/>
    </xf>
    <xf numFmtId="0" fontId="27" fillId="0" borderId="0" xfId="2" applyFont="1" applyAlignment="1" applyProtection="1">
      <alignment vertical="top" wrapText="1"/>
    </xf>
    <xf numFmtId="0" fontId="28" fillId="0" borderId="0" xfId="0" applyFont="1" applyFill="1" applyBorder="1" applyAlignment="1" applyProtection="1">
      <alignment horizontal="left" vertical="top"/>
    </xf>
    <xf numFmtId="0" fontId="29" fillId="0" borderId="0" xfId="0" applyFont="1" applyAlignment="1">
      <alignment vertical="center"/>
    </xf>
    <xf numFmtId="0" fontId="4" fillId="0" borderId="0" xfId="0" applyFont="1" applyAlignment="1" applyProtection="1">
      <protection locked="0"/>
    </xf>
    <xf numFmtId="0" fontId="30" fillId="0" borderId="0" xfId="0" applyFont="1" applyAlignment="1">
      <alignment vertical="center"/>
    </xf>
    <xf numFmtId="0" fontId="32" fillId="0" borderId="0" xfId="0" applyFont="1" applyAlignment="1"/>
    <xf numFmtId="0" fontId="32" fillId="0" borderId="0" xfId="0" applyFont="1"/>
    <xf numFmtId="168" fontId="7" fillId="4" borderId="1" xfId="0" applyNumberFormat="1" applyFont="1" applyFill="1" applyBorder="1" applyAlignment="1" applyProtection="1">
      <alignment horizontal="left" wrapText="1"/>
      <protection locked="0"/>
    </xf>
    <xf numFmtId="0" fontId="8" fillId="0" borderId="0" xfId="0" applyFont="1"/>
    <xf numFmtId="0" fontId="4" fillId="5" borderId="1" xfId="2" applyFont="1" applyFill="1" applyBorder="1" applyAlignment="1">
      <alignment vertical="top" wrapText="1"/>
    </xf>
    <xf numFmtId="0" fontId="7" fillId="0" borderId="0" xfId="2"/>
    <xf numFmtId="0" fontId="7" fillId="0" borderId="0" xfId="2" applyProtection="1">
      <protection locked="0"/>
    </xf>
    <xf numFmtId="49" fontId="4" fillId="6" borderId="0" xfId="2" applyNumberFormat="1" applyFont="1" applyFill="1" applyAlignment="1">
      <alignment horizontal="right" vertical="top"/>
    </xf>
    <xf numFmtId="49"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wrapText="1"/>
      <protection locked="0"/>
    </xf>
    <xf numFmtId="0" fontId="7" fillId="2" borderId="1" xfId="2" applyNumberFormat="1" applyFill="1" applyBorder="1" applyAlignment="1" applyProtection="1">
      <alignment horizontal="left"/>
      <protection locked="0"/>
    </xf>
    <xf numFmtId="0" fontId="7" fillId="7" borderId="1" xfId="2" applyFont="1" applyFill="1" applyBorder="1" applyAlignment="1" applyProtection="1">
      <alignment horizontal="left" wrapText="1"/>
      <protection locked="0"/>
    </xf>
    <xf numFmtId="49" fontId="7" fillId="8" borderId="1" xfId="2" applyNumberFormat="1" applyFill="1" applyBorder="1" applyAlignment="1" applyProtection="1">
      <alignment horizontal="left" wrapText="1"/>
      <protection locked="0"/>
    </xf>
    <xf numFmtId="0" fontId="7" fillId="0" borderId="0" xfId="0" applyFont="1" applyAlignment="1" applyProtection="1">
      <alignment horizontal="center" wrapText="1"/>
    </xf>
    <xf numFmtId="0" fontId="37" fillId="0" borderId="0" xfId="0" applyFont="1" applyProtection="1">
      <protection locked="0"/>
    </xf>
    <xf numFmtId="0" fontId="4" fillId="0" borderId="0" xfId="0" applyFont="1" applyAlignment="1">
      <alignment horizontal="center" vertical="top"/>
    </xf>
    <xf numFmtId="0" fontId="38" fillId="0" borderId="0" xfId="0" applyFont="1" applyProtection="1">
      <protection locked="0"/>
    </xf>
    <xf numFmtId="0" fontId="4" fillId="5" borderId="1" xfId="0" applyFont="1" applyFill="1" applyBorder="1" applyAlignment="1">
      <alignment horizontal="right" vertical="top"/>
    </xf>
    <xf numFmtId="0" fontId="4" fillId="5" borderId="3" xfId="2" applyFont="1" applyFill="1" applyBorder="1" applyAlignment="1">
      <alignment vertical="top" wrapText="1"/>
    </xf>
    <xf numFmtId="0" fontId="4" fillId="5" borderId="8" xfId="0" applyNumberFormat="1" applyFont="1" applyFill="1" applyBorder="1" applyAlignment="1" applyProtection="1">
      <alignment vertical="top" wrapText="1"/>
    </xf>
    <xf numFmtId="0" fontId="3" fillId="9" borderId="2" xfId="0" applyFont="1" applyFill="1" applyBorder="1" applyAlignment="1">
      <alignment vertical="top"/>
    </xf>
    <xf numFmtId="0" fontId="7" fillId="9" borderId="11" xfId="0" applyFont="1" applyFill="1" applyBorder="1" applyAlignment="1" applyProtection="1">
      <alignment horizontal="left" wrapText="1"/>
      <protection locked="0"/>
    </xf>
    <xf numFmtId="0" fontId="4" fillId="9" borderId="11" xfId="0" applyFont="1" applyFill="1" applyBorder="1" applyAlignment="1" applyProtection="1">
      <alignment horizontal="right" vertical="top"/>
    </xf>
    <xf numFmtId="0" fontId="7" fillId="9" borderId="11" xfId="0" applyFont="1" applyFill="1" applyBorder="1"/>
    <xf numFmtId="0" fontId="7" fillId="9" borderId="3" xfId="0" applyFont="1" applyFill="1" applyBorder="1" applyAlignment="1" applyProtection="1">
      <protection locked="0"/>
    </xf>
    <xf numFmtId="0" fontId="21" fillId="10" borderId="0" xfId="0" applyFont="1" applyFill="1" applyAlignment="1">
      <alignment wrapText="1"/>
    </xf>
    <xf numFmtId="164" fontId="21" fillId="10" borderId="0" xfId="0" applyNumberFormat="1" applyFont="1" applyFill="1" applyAlignment="1">
      <alignment wrapText="1"/>
    </xf>
    <xf numFmtId="1" fontId="21" fillId="10" borderId="0" xfId="0" applyNumberFormat="1" applyFont="1" applyFill="1" applyAlignment="1">
      <alignment horizontal="left" wrapText="1"/>
    </xf>
    <xf numFmtId="0" fontId="0" fillId="10" borderId="0" xfId="0" applyFill="1"/>
    <xf numFmtId="0" fontId="32" fillId="10" borderId="0" xfId="0" applyFont="1" applyFill="1" applyAlignment="1">
      <alignment horizontal="center"/>
    </xf>
    <xf numFmtId="0" fontId="32" fillId="10" borderId="0" xfId="0" applyFont="1" applyFill="1" applyAlignment="1"/>
    <xf numFmtId="164" fontId="32" fillId="10" borderId="0" xfId="0" applyNumberFormat="1" applyFont="1" applyFill="1" applyAlignment="1"/>
    <xf numFmtId="0" fontId="0" fillId="10" borderId="0" xfId="0" applyFill="1" applyAlignment="1"/>
    <xf numFmtId="1" fontId="32" fillId="10" borderId="0" xfId="0" applyNumberFormat="1" applyFont="1" applyFill="1" applyAlignment="1">
      <alignment horizontal="center"/>
    </xf>
    <xf numFmtId="0" fontId="2" fillId="10" borderId="0" xfId="1" applyFill="1" applyAlignment="1" applyProtection="1"/>
    <xf numFmtId="1" fontId="32" fillId="10" borderId="0" xfId="0" applyNumberFormat="1" applyFont="1" applyFill="1" applyAlignment="1"/>
    <xf numFmtId="0" fontId="31" fillId="10" borderId="0" xfId="4" applyFont="1" applyFill="1" applyAlignment="1"/>
    <xf numFmtId="164" fontId="32" fillId="10" borderId="0" xfId="0" applyNumberFormat="1" applyFont="1" applyFill="1" applyAlignment="1">
      <alignment horizontal="center"/>
    </xf>
    <xf numFmtId="0" fontId="32" fillId="10" borderId="0" xfId="0" applyFont="1" applyFill="1" applyBorder="1" applyAlignment="1">
      <alignment horizontal="center"/>
    </xf>
    <xf numFmtId="0" fontId="33" fillId="10" borderId="0" xfId="0" applyFont="1" applyFill="1" applyBorder="1" applyAlignment="1"/>
    <xf numFmtId="164" fontId="33" fillId="10" borderId="0" xfId="0" applyNumberFormat="1" applyFont="1" applyFill="1" applyBorder="1" applyAlignment="1"/>
    <xf numFmtId="0" fontId="33" fillId="10" borderId="0" xfId="0" applyFont="1" applyFill="1" applyBorder="1" applyAlignment="1">
      <alignment horizontal="left"/>
    </xf>
    <xf numFmtId="164" fontId="32" fillId="10" borderId="0" xfId="0" applyNumberFormat="1" applyFont="1" applyFill="1" applyBorder="1" applyAlignment="1"/>
    <xf numFmtId="0" fontId="32" fillId="10" borderId="0" xfId="0" applyFont="1" applyFill="1" applyBorder="1" applyAlignment="1"/>
    <xf numFmtId="164" fontId="34" fillId="10" borderId="0" xfId="0" applyNumberFormat="1" applyFont="1" applyFill="1" applyAlignment="1"/>
    <xf numFmtId="0" fontId="7" fillId="10" borderId="0" xfId="5" applyFont="1" applyFill="1" applyAlignment="1"/>
    <xf numFmtId="167" fontId="7" fillId="10" borderId="0" xfId="6" applyNumberFormat="1" applyFont="1" applyFill="1" applyAlignment="1">
      <alignment vertical="top"/>
    </xf>
    <xf numFmtId="0" fontId="7" fillId="10" borderId="0" xfId="5" applyFont="1" applyFill="1" applyAlignment="1">
      <alignment horizontal="center"/>
    </xf>
    <xf numFmtId="0" fontId="32" fillId="10" borderId="0" xfId="0" applyFont="1" applyFill="1" applyAlignment="1">
      <alignment horizontal="left"/>
    </xf>
    <xf numFmtId="0" fontId="32" fillId="10" borderId="0" xfId="0" applyFont="1" applyFill="1"/>
    <xf numFmtId="0" fontId="1" fillId="10" borderId="0" xfId="7" applyFill="1"/>
    <xf numFmtId="1" fontId="32" fillId="10" borderId="0" xfId="3" applyNumberFormat="1" applyFont="1" applyFill="1" applyAlignment="1">
      <alignment horizontal="center"/>
    </xf>
    <xf numFmtId="165" fontId="32" fillId="10" borderId="0" xfId="0" applyNumberFormat="1" applyFont="1" applyFill="1" applyAlignment="1">
      <alignment horizontal="center"/>
    </xf>
    <xf numFmtId="0" fontId="32" fillId="10" borderId="0" xfId="0" applyFont="1" applyFill="1" applyAlignment="1">
      <alignment vertical="top"/>
    </xf>
    <xf numFmtId="166" fontId="32" fillId="10" borderId="0" xfId="0" applyNumberFormat="1" applyFont="1" applyFill="1" applyAlignment="1">
      <alignment horizontal="center"/>
    </xf>
    <xf numFmtId="0" fontId="32" fillId="10" borderId="0" xfId="6" applyFont="1" applyFill="1" applyAlignment="1">
      <alignment horizontal="left"/>
    </xf>
    <xf numFmtId="164" fontId="32" fillId="10" borderId="0" xfId="6" applyNumberFormat="1" applyFont="1" applyFill="1" applyAlignment="1">
      <alignment vertical="top"/>
    </xf>
    <xf numFmtId="167" fontId="31" fillId="10" borderId="0" xfId="4" applyNumberFormat="1" applyFont="1" applyFill="1" applyAlignment="1"/>
    <xf numFmtId="1" fontId="31" fillId="10" borderId="0" xfId="4" applyNumberFormat="1" applyFont="1" applyFill="1" applyAlignment="1">
      <alignment horizontal="center"/>
    </xf>
    <xf numFmtId="0" fontId="31" fillId="10" borderId="0" xfId="5" applyFont="1" applyFill="1" applyBorder="1" applyAlignment="1">
      <alignment horizontal="left"/>
    </xf>
    <xf numFmtId="1" fontId="35" fillId="10" borderId="0" xfId="4" applyNumberFormat="1" applyFont="1" applyFill="1" applyAlignment="1"/>
    <xf numFmtId="0" fontId="9" fillId="10" borderId="0" xfId="0" applyFont="1" applyFill="1"/>
    <xf numFmtId="0" fontId="7" fillId="10" borderId="0" xfId="0" applyFont="1" applyFill="1"/>
    <xf numFmtId="0" fontId="7" fillId="4" borderId="2" xfId="0" applyFont="1" applyFill="1" applyBorder="1" applyAlignment="1" applyProtection="1">
      <alignment horizontal="left" wrapText="1"/>
      <protection locked="0"/>
    </xf>
    <xf numFmtId="0" fontId="7" fillId="0" borderId="3" xfId="0" applyFont="1" applyBorder="1" applyAlignment="1"/>
    <xf numFmtId="0" fontId="4" fillId="0" borderId="0" xfId="0" applyFont="1" applyFill="1" applyBorder="1" applyAlignment="1" applyProtection="1">
      <alignment horizontal="left" wrapText="1"/>
      <protection locked="0"/>
    </xf>
    <xf numFmtId="0" fontId="7" fillId="0" borderId="0" xfId="0" applyFont="1" applyFill="1" applyBorder="1" applyAlignment="1"/>
  </cellXfs>
  <cellStyles count="8">
    <cellStyle name="Hyperlink" xfId="1" builtinId="8"/>
    <cellStyle name="Normal" xfId="0" builtinId="0"/>
    <cellStyle name="Normal 2" xfId="2" xr:uid="{00000000-0005-0000-0000-000002000000}"/>
    <cellStyle name="Normal 3 2" xfId="5" xr:uid="{3A27471C-0169-4FFD-B7CD-906AF17A02B3}"/>
    <cellStyle name="Normal 4" xfId="7" xr:uid="{C07E0BE4-A168-4DE6-9B58-7B05F4E8A25C}"/>
    <cellStyle name="Normal 8 2 7" xfId="4" xr:uid="{90A6BC31-B521-4CD2-9431-0133F484126A}"/>
    <cellStyle name="Normal_akgas2006" xfId="6" xr:uid="{72EE0A2D-77D3-4410-A10F-4322730547F6}"/>
    <cellStyle name="Normal_Elevations_Gas" xfId="3" xr:uid="{5DED26C3-378E-442C-AF58-E05587AEE491}"/>
  </cellStyles>
  <dxfs count="17">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font>
        <condense val="0"/>
        <extend val="0"/>
        <color auto="1"/>
      </font>
      <fill>
        <patternFill>
          <bgColor indexed="26"/>
        </patternFill>
      </fill>
      <border>
        <left style="thin">
          <color indexed="8"/>
        </left>
        <right style="thin">
          <color indexed="8"/>
        </right>
        <top style="thin">
          <color indexed="8"/>
        </top>
        <bottom style="thin">
          <color indexed="8"/>
        </bottom>
      </border>
    </dxf>
    <dxf>
      <border>
        <left style="thin">
          <color rgb="FFC00000"/>
        </left>
        <right style="thin">
          <color rgb="FFC00000"/>
        </right>
        <top style="thin">
          <color rgb="FFC00000"/>
        </top>
        <bottom style="thin">
          <color rgb="FFC00000"/>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rgb="FFC00000"/>
        </left>
        <right style="thin">
          <color rgb="FFC00000"/>
        </right>
        <top style="thin">
          <color rgb="FFC00000"/>
        </top>
        <bottom style="thin">
          <color rgb="FFC00000"/>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2047871</xdr:colOff>
      <xdr:row>12</xdr:row>
      <xdr:rowOff>22860</xdr:rowOff>
    </xdr:to>
    <xdr:sp macro="" textlink="" fLocksText="0">
      <xdr:nvSpPr>
        <xdr:cNvPr id="3324" name="abstract" descr="Abstract of dsatset">
          <a:extLst>
            <a:ext uri="{FF2B5EF4-FFF2-40B4-BE49-F238E27FC236}">
              <a16:creationId xmlns:a16="http://schemas.microsoft.com/office/drawing/2014/main" id="{EA7770F7-3F9E-4B52-A1F8-1A48F50468EE}"/>
            </a:ext>
          </a:extLst>
        </xdr:cNvPr>
        <xdr:cNvSpPr txBox="1">
          <a:spLocks noChangeArrowheads="1"/>
        </xdr:cNvSpPr>
      </xdr:nvSpPr>
      <xdr:spPr bwMode="auto">
        <a:xfrm>
          <a:off x="1743075" y="723900"/>
          <a:ext cx="7162796" cy="1213485"/>
        </a:xfrm>
        <a:prstGeom prst="rect">
          <a:avLst/>
        </a:prstGeom>
        <a:solidFill>
          <a:srgbClr val="CCFFFF"/>
        </a:solidFill>
        <a:ln w="9525">
          <a:solidFill>
            <a:srgbClr val="000000"/>
          </a:solidFill>
          <a:miter lim="800000"/>
          <a:headEnd/>
          <a:tailEnd/>
        </a:ln>
      </xdr:spPr>
      <xdr:txBody>
        <a:bodyPr/>
        <a:lstStyle/>
        <a:p>
          <a:endParaRPr lang="en-US"/>
        </a:p>
      </xdr:txBody>
    </xdr:sp>
    <xdr:clientData/>
  </xdr:twoCellAnchor>
  <xdr:twoCellAnchor>
    <xdr:from>
      <xdr:col>1</xdr:col>
      <xdr:colOff>30480</xdr:colOff>
      <xdr:row>55</xdr:row>
      <xdr:rowOff>17145</xdr:rowOff>
    </xdr:from>
    <xdr:to>
      <xdr:col>6</xdr:col>
      <xdr:colOff>817247</xdr:colOff>
      <xdr:row>96</xdr:row>
      <xdr:rowOff>6</xdr:rowOff>
    </xdr:to>
    <xdr:sp macro="" textlink="" fLocksText="0">
      <xdr:nvSpPr>
        <xdr:cNvPr id="3325" name="method">
          <a:extLst>
            <a:ext uri="{FF2B5EF4-FFF2-40B4-BE49-F238E27FC236}">
              <a16:creationId xmlns:a16="http://schemas.microsoft.com/office/drawing/2014/main" id="{68918521-AE3F-44AE-B304-AE9FAF73F70E}"/>
            </a:ext>
          </a:extLst>
        </xdr:cNvPr>
        <xdr:cNvSpPr txBox="1">
          <a:spLocks noChangeArrowheads="1"/>
        </xdr:cNvSpPr>
      </xdr:nvSpPr>
      <xdr:spPr bwMode="auto">
        <a:xfrm>
          <a:off x="1821180" y="9814560"/>
          <a:ext cx="11681460" cy="6888480"/>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1</xdr:col>
      <xdr:colOff>19050</xdr:colOff>
      <xdr:row>102</xdr:row>
      <xdr:rowOff>152400</xdr:rowOff>
    </xdr:from>
    <xdr:to>
      <xdr:col>4</xdr:col>
      <xdr:colOff>0</xdr:colOff>
      <xdr:row>105</xdr:row>
      <xdr:rowOff>112448</xdr:rowOff>
    </xdr:to>
    <xdr:sp macro="" textlink="" fLocksText="0">
      <xdr:nvSpPr>
        <xdr:cNvPr id="3336" name="protocol1">
          <a:extLst>
            <a:ext uri="{FF2B5EF4-FFF2-40B4-BE49-F238E27FC236}">
              <a16:creationId xmlns:a16="http://schemas.microsoft.com/office/drawing/2014/main" id="{82619EE9-E547-4B1E-BBCC-C408A0112428}"/>
            </a:ext>
          </a:extLst>
        </xdr:cNvPr>
        <xdr:cNvSpPr txBox="1">
          <a:spLocks noChangeArrowheads="1"/>
        </xdr:cNvSpPr>
      </xdr:nvSpPr>
      <xdr:spPr bwMode="auto">
        <a:xfrm>
          <a:off x="1844675" y="18368963"/>
          <a:ext cx="7481888" cy="456141"/>
        </a:xfrm>
        <a:prstGeom prst="rect">
          <a:avLst/>
        </a:prstGeom>
        <a:solidFill>
          <a:srgbClr val="FFFFFF"/>
        </a:solidFill>
        <a:ln w="9525">
          <a:solidFill>
            <a:srgbClr val="000000"/>
          </a:solidFill>
          <a:miter lim="800000"/>
          <a:headEnd/>
          <a:tailEnd/>
        </a:ln>
      </xdr:spPr>
      <xdr:txBody>
        <a:bodyPr/>
        <a:lstStyle/>
        <a:p>
          <a:r>
            <a:rPr lang="en-US"/>
            <a:t> </a:t>
          </a:r>
        </a:p>
      </xdr:txBody>
    </xdr:sp>
    <xdr:clientData/>
  </xdr:twoCellAnchor>
  <xdr:twoCellAnchor>
    <xdr:from>
      <xdr:col>0</xdr:col>
      <xdr:colOff>60960</xdr:colOff>
      <xdr:row>6</xdr:row>
      <xdr:rowOff>38099</xdr:rowOff>
    </xdr:from>
    <xdr:to>
      <xdr:col>0</xdr:col>
      <xdr:colOff>1590790</xdr:colOff>
      <xdr:row>11</xdr:row>
      <xdr:rowOff>128984</xdr:rowOff>
    </xdr:to>
    <xdr:sp macro="" textlink="">
      <xdr:nvSpPr>
        <xdr:cNvPr id="2" name="Note1">
          <a:extLst>
            <a:ext uri="{FF2B5EF4-FFF2-40B4-BE49-F238E27FC236}">
              <a16:creationId xmlns:a16="http://schemas.microsoft.com/office/drawing/2014/main" id="{0FA022D5-2FC8-44F2-973F-77E28B654723}"/>
            </a:ext>
          </a:extLst>
        </xdr:cNvPr>
        <xdr:cNvSpPr txBox="1"/>
      </xdr:nvSpPr>
      <xdr:spPr>
        <a:xfrm>
          <a:off x="60960" y="583802"/>
          <a:ext cx="1529830" cy="7258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b="1">
              <a:latin typeface="Arial" pitchFamily="34" charset="0"/>
              <a:cs typeface="Arial" pitchFamily="34" charset="0"/>
            </a:rPr>
            <a:t>Note:</a:t>
          </a:r>
          <a:r>
            <a:rPr lang="en-US" sz="900" b="1" baseline="0">
              <a:latin typeface="Arial" pitchFamily="34" charset="0"/>
              <a:cs typeface="Arial" pitchFamily="34" charset="0"/>
            </a:rPr>
            <a:t> cells with a small red triangle in the upper right corner have comments about entering metadata.</a:t>
          </a:r>
          <a:endParaRPr lang="en-US" sz="900" b="1">
            <a:latin typeface="Arial" pitchFamily="34" charset="0"/>
            <a:cs typeface="Arial" pitchFamily="34" charset="0"/>
          </a:endParaRPr>
        </a:p>
      </xdr:txBody>
    </xdr:sp>
    <xdr:clientData/>
  </xdr:twoCellAnchor>
  <xdr:twoCellAnchor>
    <xdr:from>
      <xdr:col>0</xdr:col>
      <xdr:colOff>15240</xdr:colOff>
      <xdr:row>56</xdr:row>
      <xdr:rowOff>121920</xdr:rowOff>
    </xdr:from>
    <xdr:to>
      <xdr:col>0</xdr:col>
      <xdr:colOff>1727751</xdr:colOff>
      <xdr:row>70</xdr:row>
      <xdr:rowOff>61622</xdr:rowOff>
    </xdr:to>
    <xdr:sp macro="" textlink="">
      <xdr:nvSpPr>
        <xdr:cNvPr id="9" name="Note2">
          <a:extLst>
            <a:ext uri="{FF2B5EF4-FFF2-40B4-BE49-F238E27FC236}">
              <a16:creationId xmlns:a16="http://schemas.microsoft.com/office/drawing/2014/main" id="{7D79C0A7-4393-492E-90B2-53415C736A42}"/>
            </a:ext>
          </a:extLst>
        </xdr:cNvPr>
        <xdr:cNvSpPr txBox="1"/>
      </xdr:nvSpPr>
      <xdr:spPr>
        <a:xfrm>
          <a:off x="15240" y="10393680"/>
          <a:ext cx="1760220" cy="236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262890</xdr:colOff>
      <xdr:row>2</xdr:row>
      <xdr:rowOff>30480</xdr:rowOff>
    </xdr:from>
    <xdr:to>
      <xdr:col>16</xdr:col>
      <xdr:colOff>87630</xdr:colOff>
      <xdr:row>7</xdr:row>
      <xdr:rowOff>30480</xdr:rowOff>
    </xdr:to>
    <xdr:sp macro="" textlink="">
      <xdr:nvSpPr>
        <xdr:cNvPr id="2" name="TextBox 1">
          <a:extLst>
            <a:ext uri="{FF2B5EF4-FFF2-40B4-BE49-F238E27FC236}">
              <a16:creationId xmlns:a16="http://schemas.microsoft.com/office/drawing/2014/main" id="{A1438DEB-7A5F-4EC5-A979-07490CCFFFDD}"/>
            </a:ext>
          </a:extLst>
        </xdr:cNvPr>
        <xdr:cNvSpPr txBox="1"/>
      </xdr:nvSpPr>
      <xdr:spPr>
        <a:xfrm>
          <a:off x="4530090" y="354330"/>
          <a:ext cx="531114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itchFamily="34" charset="0"/>
              <a:cs typeface="Arial" pitchFamily="34" charset="0"/>
            </a:rPr>
            <a:t>This</a:t>
          </a:r>
          <a:r>
            <a:rPr lang="en-US" sz="1100" baseline="0">
              <a:latin typeface="Arial" pitchFamily="34" charset="0"/>
              <a:cs typeface="Arial" pitchFamily="34" charset="0"/>
            </a:rPr>
            <a:t> sheet is for the data. The </a:t>
          </a:r>
          <a:r>
            <a:rPr lang="en-US" sz="1100" baseline="0">
              <a:solidFill>
                <a:schemeClr val="dk1"/>
              </a:solidFill>
              <a:effectLst/>
              <a:latin typeface="Arial" pitchFamily="34" charset="0"/>
              <a:ea typeface="+mn-ea"/>
              <a:cs typeface="Arial" pitchFamily="34" charset="0"/>
            </a:rPr>
            <a:t>variable names are in the </a:t>
          </a:r>
          <a:r>
            <a:rPr lang="en-US" sz="1100" baseline="0">
              <a:latin typeface="Arial" pitchFamily="34" charset="0"/>
              <a:cs typeface="Arial" pitchFamily="34" charset="0"/>
            </a:rPr>
            <a:t>first row which should match the metadata.  The formula in the Variable names row of the Metatdata will fill in the name.  See comments for those cells. Data values begin in the row after the last header row.</a:t>
          </a:r>
        </a:p>
        <a:p>
          <a:r>
            <a:rPr lang="en-US" sz="1100" baseline="0">
              <a:latin typeface="Arial" pitchFamily="34" charset="0"/>
              <a:cs typeface="Arial" pitchFamily="34" charset="0"/>
            </a:rPr>
            <a:t>. </a:t>
          </a:r>
          <a:endParaRPr lang="en-US" sz="1100">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spDef>
    <a:lnDef>
      <a:spPr bwMode="auto">
        <a:xfrm>
          <a:off x="0" y="0"/>
          <a:ext cx="1" cy="1"/>
        </a:xfrm>
        <a:custGeom>
          <a:avLst/>
          <a:gdLst/>
          <a:ahLst/>
          <a:cxnLst/>
          <a:rect l="0" t="0" r="0" b="0"/>
          <a:pathLst/>
        </a:custGeom>
        <a:solidFill>
          <a:srgbClr val="50000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83"/>
  <sheetViews>
    <sheetView tabSelected="1" zoomScale="96" zoomScaleNormal="96" workbookViewId="0">
      <selection activeCell="D5" sqref="D5"/>
    </sheetView>
  </sheetViews>
  <sheetFormatPr defaultColWidth="8.81640625" defaultRowHeight="12.5" x14ac:dyDescent="0.25"/>
  <cols>
    <col min="1" max="1" width="26.1796875" style="69" customWidth="1"/>
    <col min="2" max="2" width="46" style="29" bestFit="1" customWidth="1"/>
    <col min="3" max="4" width="30.7265625" style="31" customWidth="1"/>
    <col min="5" max="7" width="30.7265625" style="12" customWidth="1"/>
    <col min="8" max="10" width="14.54296875" style="12" customWidth="1"/>
    <col min="11" max="16384" width="8.81640625" style="12"/>
  </cols>
  <sheetData>
    <row r="1" spans="1:9" ht="18" x14ac:dyDescent="0.3">
      <c r="A1" s="1" t="s">
        <v>1164</v>
      </c>
      <c r="C1" s="101" t="s">
        <v>1168</v>
      </c>
      <c r="D1" s="4"/>
    </row>
    <row r="2" spans="1:9" hidden="1" x14ac:dyDescent="0.25">
      <c r="A2" s="30" t="s">
        <v>1</v>
      </c>
      <c r="B2" s="8"/>
    </row>
    <row r="3" spans="1:9" hidden="1" x14ac:dyDescent="0.25">
      <c r="A3" s="30" t="s">
        <v>113</v>
      </c>
      <c r="B3" s="8"/>
    </row>
    <row r="4" spans="1:9" hidden="1" x14ac:dyDescent="0.25">
      <c r="A4" s="30" t="s">
        <v>125</v>
      </c>
      <c r="B4" s="6"/>
      <c r="C4" s="7"/>
    </row>
    <row r="5" spans="1:9" ht="26.25" customHeight="1" x14ac:dyDescent="0.25">
      <c r="A5" s="15" t="s">
        <v>2</v>
      </c>
      <c r="B5" s="150"/>
      <c r="C5" s="151"/>
      <c r="D5" s="12"/>
    </row>
    <row r="6" spans="1:9" ht="12.75" customHeight="1" x14ac:dyDescent="0.25">
      <c r="A6" s="15" t="s">
        <v>25</v>
      </c>
      <c r="B6" s="12"/>
      <c r="C6" s="12"/>
      <c r="D6" s="12"/>
      <c r="E6" s="32"/>
      <c r="F6" s="32"/>
    </row>
    <row r="7" spans="1:9" s="34" customFormat="1" ht="13" x14ac:dyDescent="0.3">
      <c r="A7" s="33"/>
      <c r="B7" s="152"/>
      <c r="C7" s="153"/>
      <c r="D7" s="153"/>
    </row>
    <row r="8" spans="1:9" s="34" customFormat="1" ht="13" x14ac:dyDescent="0.3">
      <c r="A8" s="33"/>
      <c r="B8" s="74"/>
      <c r="C8" s="75"/>
      <c r="D8" s="75"/>
    </row>
    <row r="9" spans="1:9" s="34" customFormat="1" x14ac:dyDescent="0.25">
      <c r="A9" s="33"/>
      <c r="B9" s="35"/>
    </row>
    <row r="10" spans="1:9" s="34" customFormat="1" x14ac:dyDescent="0.25">
      <c r="A10" s="33"/>
      <c r="B10" s="35"/>
    </row>
    <row r="11" spans="1:9" s="34" customFormat="1" x14ac:dyDescent="0.25">
      <c r="A11" s="33"/>
      <c r="B11" s="35"/>
    </row>
    <row r="12" spans="1:9" s="34" customFormat="1" ht="30" customHeight="1" x14ac:dyDescent="0.35">
      <c r="A12" s="33"/>
      <c r="B12" s="36"/>
    </row>
    <row r="13" spans="1:9" s="34" customFormat="1" ht="15.5" x14ac:dyDescent="0.35">
      <c r="A13" s="33"/>
      <c r="B13" s="36"/>
    </row>
    <row r="14" spans="1:9" ht="13" x14ac:dyDescent="0.25">
      <c r="A14" s="15" t="s">
        <v>0</v>
      </c>
      <c r="B14" s="37"/>
    </row>
    <row r="15" spans="1:9" x14ac:dyDescent="0.25">
      <c r="A15" s="38"/>
    </row>
    <row r="16" spans="1:9" ht="23" x14ac:dyDescent="0.3">
      <c r="A16" s="16" t="s">
        <v>110</v>
      </c>
      <c r="B16" s="26" t="s">
        <v>3</v>
      </c>
      <c r="C16" s="26" t="s">
        <v>4</v>
      </c>
      <c r="D16" s="26" t="s">
        <v>5</v>
      </c>
      <c r="E16" s="26" t="s">
        <v>252</v>
      </c>
      <c r="F16" s="26" t="s">
        <v>253</v>
      </c>
      <c r="G16" s="26" t="s">
        <v>254</v>
      </c>
      <c r="H16" s="26" t="s">
        <v>255</v>
      </c>
      <c r="I16" s="26" t="s">
        <v>256</v>
      </c>
    </row>
    <row r="17" spans="1:9" ht="13" x14ac:dyDescent="0.25">
      <c r="A17" s="28" t="s">
        <v>251</v>
      </c>
      <c r="B17" s="2"/>
      <c r="C17" s="2"/>
      <c r="D17" s="2"/>
      <c r="E17" s="2"/>
      <c r="F17" s="2"/>
      <c r="G17" s="2"/>
      <c r="H17" s="2"/>
      <c r="I17" s="2"/>
    </row>
    <row r="18" spans="1:9" s="11" customFormat="1" ht="13" x14ac:dyDescent="0.25">
      <c r="A18" s="28" t="s">
        <v>257</v>
      </c>
      <c r="B18" s="2"/>
      <c r="C18" s="2"/>
      <c r="D18" s="2"/>
      <c r="E18" s="2"/>
      <c r="F18" s="2"/>
      <c r="G18" s="2"/>
      <c r="H18" s="2"/>
      <c r="I18" s="2"/>
    </row>
    <row r="19" spans="1:9" s="11" customFormat="1" ht="13" x14ac:dyDescent="0.25">
      <c r="A19" s="28" t="s">
        <v>1167</v>
      </c>
      <c r="B19" s="2"/>
      <c r="C19" s="2"/>
      <c r="D19" s="2"/>
      <c r="E19" s="2"/>
      <c r="F19" s="2"/>
      <c r="G19" s="2"/>
      <c r="H19" s="2"/>
      <c r="I19" s="2"/>
    </row>
    <row r="20" spans="1:9" s="11" customFormat="1" ht="13" x14ac:dyDescent="0.25">
      <c r="A20" s="28" t="s">
        <v>6</v>
      </c>
      <c r="B20" s="2"/>
      <c r="C20" s="2"/>
      <c r="D20" s="2"/>
      <c r="E20" s="2"/>
      <c r="F20" s="2"/>
      <c r="G20" s="2"/>
      <c r="H20" s="2"/>
      <c r="I20" s="2"/>
    </row>
    <row r="21" spans="1:9" s="11" customFormat="1" ht="13" x14ac:dyDescent="0.25">
      <c r="A21" s="28" t="s">
        <v>7</v>
      </c>
      <c r="B21" s="2"/>
      <c r="C21" s="2"/>
      <c r="D21" s="2"/>
      <c r="E21" s="2"/>
      <c r="F21" s="2"/>
      <c r="G21" s="2"/>
      <c r="H21" s="2"/>
      <c r="I21" s="2"/>
    </row>
    <row r="22" spans="1:9" s="11" customFormat="1" ht="13" x14ac:dyDescent="0.25">
      <c r="A22" s="28" t="s">
        <v>258</v>
      </c>
      <c r="B22" s="2"/>
      <c r="C22" s="2"/>
      <c r="D22" s="2"/>
      <c r="E22" s="2"/>
      <c r="F22" s="2"/>
      <c r="G22" s="2"/>
      <c r="H22" s="2"/>
      <c r="I22" s="2"/>
    </row>
    <row r="23" spans="1:9" x14ac:dyDescent="0.25">
      <c r="A23" s="3"/>
      <c r="B23" s="39"/>
      <c r="C23" s="40"/>
    </row>
    <row r="24" spans="1:9" s="93" customFormat="1" ht="13" x14ac:dyDescent="0.25">
      <c r="A24" s="91" t="s">
        <v>815</v>
      </c>
      <c r="B24" s="92"/>
      <c r="C24" s="92"/>
      <c r="D24" s="92"/>
      <c r="E24" s="92"/>
      <c r="F24" s="92"/>
      <c r="G24" s="92"/>
    </row>
    <row r="25" spans="1:9" s="93" customFormat="1" ht="13" x14ac:dyDescent="0.25">
      <c r="A25" s="105" t="s">
        <v>1170</v>
      </c>
      <c r="B25" s="99" t="s">
        <v>1161</v>
      </c>
      <c r="C25" s="92"/>
      <c r="D25" s="92"/>
      <c r="E25" s="92"/>
      <c r="F25" s="92"/>
      <c r="G25" s="92"/>
    </row>
    <row r="26" spans="1:9" s="93" customFormat="1" ht="13" x14ac:dyDescent="0.25">
      <c r="A26" s="94" t="s">
        <v>816</v>
      </c>
      <c r="B26" s="95"/>
      <c r="C26" s="95"/>
      <c r="D26" s="95"/>
      <c r="E26" s="95"/>
      <c r="F26" s="95"/>
      <c r="G26" s="95"/>
      <c r="H26" s="95"/>
      <c r="I26" s="95"/>
    </row>
    <row r="27" spans="1:9" s="93" customFormat="1" ht="13" x14ac:dyDescent="0.25">
      <c r="A27" s="94" t="s">
        <v>817</v>
      </c>
      <c r="B27" s="95"/>
      <c r="C27" s="95"/>
      <c r="D27" s="95"/>
      <c r="E27" s="95"/>
      <c r="F27" s="95"/>
      <c r="G27" s="95"/>
      <c r="H27" s="95"/>
      <c r="I27" s="95"/>
    </row>
    <row r="28" spans="1:9" s="93" customFormat="1" ht="13" x14ac:dyDescent="0.25">
      <c r="A28" s="94" t="s">
        <v>818</v>
      </c>
      <c r="B28" s="95"/>
      <c r="C28" s="95"/>
      <c r="D28" s="95"/>
      <c r="E28" s="95"/>
      <c r="F28" s="95"/>
      <c r="G28" s="95"/>
      <c r="H28" s="95"/>
      <c r="I28" s="95"/>
    </row>
    <row r="29" spans="1:9" s="93" customFormat="1" ht="13" x14ac:dyDescent="0.25">
      <c r="A29" s="94" t="s">
        <v>819</v>
      </c>
      <c r="B29" s="95"/>
      <c r="C29" s="95"/>
      <c r="D29" s="95"/>
      <c r="E29" s="95"/>
      <c r="F29" s="95"/>
      <c r="G29" s="95"/>
      <c r="H29" s="95"/>
      <c r="I29" s="95"/>
    </row>
    <row r="30" spans="1:9" s="92" customFormat="1" ht="13" x14ac:dyDescent="0.25">
      <c r="A30" s="94" t="s">
        <v>1159</v>
      </c>
      <c r="B30" s="96"/>
      <c r="C30" s="96"/>
      <c r="D30" s="97"/>
      <c r="E30" s="96"/>
      <c r="F30" s="96"/>
      <c r="G30" s="96"/>
      <c r="H30" s="96"/>
      <c r="I30" s="96"/>
    </row>
    <row r="31" spans="1:9" s="92" customFormat="1" ht="13" x14ac:dyDescent="0.25">
      <c r="A31" s="94" t="s">
        <v>1160</v>
      </c>
      <c r="B31" s="71" t="str">
        <f>IF(ISNUMBER(B30),HYPERLINK("https://nsf.gov/awardsearch/showAward?AWD_ID="&amp;B30,"Search NSF for funding number."),"")</f>
        <v/>
      </c>
      <c r="C31" s="71" t="str">
        <f>IF(ISNUMBER(C30),HYPERLINK("https://nsf.gov/awardsearch/showAward?AWD_ID="&amp;C30,"Search NSF for funding number."),"")</f>
        <v/>
      </c>
      <c r="D31" s="71" t="str">
        <f t="shared" ref="D31:I31" si="0">IF(ISNUMBER(D30),HYPERLINK("https://nsf.gov/awardsearch/showAward?AWD_ID="&amp;D30,"Search NSF for funding number."),"")</f>
        <v/>
      </c>
      <c r="E31" s="71" t="str">
        <f t="shared" si="0"/>
        <v/>
      </c>
      <c r="F31" s="71" t="str">
        <f t="shared" si="0"/>
        <v/>
      </c>
      <c r="G31" s="71" t="str">
        <f t="shared" si="0"/>
        <v/>
      </c>
      <c r="H31" s="71" t="str">
        <f t="shared" si="0"/>
        <v/>
      </c>
      <c r="I31" s="71" t="str">
        <f t="shared" si="0"/>
        <v/>
      </c>
    </row>
    <row r="32" spans="1:9" x14ac:dyDescent="0.25">
      <c r="A32" s="41"/>
    </row>
    <row r="33" spans="1:10" x14ac:dyDescent="0.25">
      <c r="A33" s="48"/>
      <c r="I33" s="12" t="s">
        <v>130</v>
      </c>
    </row>
    <row r="34" spans="1:10" ht="25" x14ac:dyDescent="0.25">
      <c r="A34" s="17" t="s">
        <v>14</v>
      </c>
      <c r="B34" s="100" t="s">
        <v>592</v>
      </c>
      <c r="C34" s="100" t="s">
        <v>592</v>
      </c>
      <c r="D34" s="100" t="s">
        <v>592</v>
      </c>
      <c r="E34" s="100" t="s">
        <v>592</v>
      </c>
      <c r="F34" s="100" t="s">
        <v>592</v>
      </c>
      <c r="G34" s="100" t="s">
        <v>592</v>
      </c>
      <c r="H34" s="100" t="s">
        <v>592</v>
      </c>
      <c r="I34" s="100" t="s">
        <v>592</v>
      </c>
    </row>
    <row r="35" spans="1:10" ht="13" x14ac:dyDescent="0.25">
      <c r="A35" s="47" t="s">
        <v>595</v>
      </c>
      <c r="B35" s="72"/>
      <c r="C35" s="72"/>
      <c r="D35" s="72"/>
      <c r="E35" s="72"/>
      <c r="F35" s="72"/>
      <c r="G35" s="72"/>
      <c r="H35" s="72"/>
      <c r="I35" s="72"/>
    </row>
    <row r="36" spans="1:10" ht="25" x14ac:dyDescent="0.25">
      <c r="A36" s="76" t="s">
        <v>15</v>
      </c>
      <c r="B36" s="27" t="str">
        <f>IF(ISNA(INDEX(Sites,MATCH(B35,Site_name,0),2)),"Enter Description", INDEX(Sites,MATCH(B35,Site_name,0),2))</f>
        <v>Enter Description</v>
      </c>
      <c r="C36" s="27" t="str">
        <f>IF(ISNA(INDEX(Sites,MATCH(C35,Site_name,0),2)),"Enter Description", INDEX(Sites,MATCH(C35,Site_name,0),2))</f>
        <v>Enter Description</v>
      </c>
      <c r="D36" s="27" t="str">
        <f>IF(ISNA(INDEX(Sites,MATCH(D35,Site_name,0),2)),"Enter Description", INDEX(Sites,MATCH(D35,Site_name,0),2))</f>
        <v>Enter Description</v>
      </c>
      <c r="E36" s="27" t="str">
        <f>IF(ISNA(INDEX(Sites,MATCH(E35,Site_name,0),2)),"Enter Description", INDEX(Sites,MATCH(E35,Site_name,0),2))</f>
        <v>Enter Description</v>
      </c>
      <c r="F36" s="27" t="str">
        <f>IF(ISNA(INDEX(Sites,MATCH(F35,Site_name,0),2)),"Enter Description", INDEX(Sites,MATCH(F35,Site_name,0),2))</f>
        <v>Enter Description</v>
      </c>
      <c r="G36" s="27" t="str">
        <f>IF(ISNA(INDEX(Sites,MATCH(G35,Site_name,0),2)),"Enter Description", INDEX(Sites,MATCH(G35,Site_name,0),2))</f>
        <v>Enter Description</v>
      </c>
      <c r="H36" s="27" t="str">
        <f>IF(ISNA(INDEX(Sites,MATCH(H35,Site_name,0),2)),"Enter Description", INDEX(Sites,MATCH(H35,Site_name,0),2))</f>
        <v>Enter Description</v>
      </c>
      <c r="I36" s="27" t="str">
        <f>IF(ISNA(INDEX(Sites,MATCH(I35,Site_name,0),2)),"Enter Description", INDEX(Sites,MATCH(I35,Site_name,0),2))</f>
        <v>Enter Description</v>
      </c>
      <c r="J36" s="31"/>
    </row>
    <row r="37" spans="1:10" ht="13" x14ac:dyDescent="0.25">
      <c r="A37" s="18" t="s">
        <v>16</v>
      </c>
      <c r="C37" s="29"/>
      <c r="D37" s="29"/>
      <c r="E37" s="29"/>
      <c r="F37" s="29"/>
      <c r="G37" s="29"/>
      <c r="H37" s="29"/>
      <c r="I37" s="29"/>
      <c r="J37" s="31"/>
    </row>
    <row r="38" spans="1:10" ht="13" x14ac:dyDescent="0.25">
      <c r="A38" s="49" t="s">
        <v>17</v>
      </c>
      <c r="B38" s="37"/>
      <c r="C38" s="37"/>
      <c r="D38" s="37"/>
      <c r="E38" s="37"/>
      <c r="F38" s="37"/>
      <c r="G38" s="37"/>
      <c r="H38" s="37"/>
      <c r="I38" s="37"/>
    </row>
    <row r="39" spans="1:10" ht="13" x14ac:dyDescent="0.25">
      <c r="A39" s="49" t="s">
        <v>18</v>
      </c>
      <c r="B39" s="50"/>
      <c r="C39" s="50"/>
      <c r="D39" s="50"/>
      <c r="E39" s="50"/>
      <c r="F39" s="50"/>
      <c r="G39" s="50"/>
      <c r="H39" s="50"/>
      <c r="I39" s="50"/>
      <c r="J39" s="31"/>
    </row>
    <row r="40" spans="1:10" ht="13" x14ac:dyDescent="0.25">
      <c r="A40" s="49" t="s">
        <v>19</v>
      </c>
      <c r="B40" s="37"/>
      <c r="C40" s="37"/>
      <c r="D40" s="37"/>
      <c r="E40" s="37"/>
      <c r="F40" s="37"/>
      <c r="G40" s="37"/>
      <c r="H40" s="37"/>
      <c r="I40" s="37"/>
      <c r="J40" s="31"/>
    </row>
    <row r="41" spans="1:10" ht="13" x14ac:dyDescent="0.25">
      <c r="A41" s="49" t="s">
        <v>20</v>
      </c>
      <c r="B41" s="51"/>
      <c r="C41" s="51"/>
      <c r="D41" s="51"/>
      <c r="E41" s="51"/>
      <c r="F41" s="51"/>
      <c r="G41" s="51"/>
      <c r="H41" s="51"/>
      <c r="I41" s="51"/>
      <c r="J41" s="31"/>
    </row>
    <row r="42" spans="1:10" ht="13" x14ac:dyDescent="0.25">
      <c r="A42" s="19" t="s">
        <v>21</v>
      </c>
      <c r="B42" s="52"/>
      <c r="C42" s="52"/>
      <c r="D42" s="52"/>
      <c r="E42" s="52"/>
      <c r="F42" s="52"/>
      <c r="G42" s="52"/>
      <c r="H42" s="52"/>
      <c r="I42" s="52"/>
      <c r="J42" s="31"/>
    </row>
    <row r="43" spans="1:10" ht="25" x14ac:dyDescent="0.25">
      <c r="A43" s="47" t="s">
        <v>22</v>
      </c>
      <c r="B43" s="27" t="str">
        <f>IF(ISNA(INDEX(Sites,MATCH(B35,Site_name,0),3)),"In Decimal Degrees", INDEX(Sites,MATCH(B35,Site_name,0),3))</f>
        <v>In Decimal Degrees</v>
      </c>
      <c r="C43" s="27" t="str">
        <f>IF(ISNA(INDEX(Sites,MATCH(C35,Site_name,0),3)),"In Decimal Degrees", INDEX(Sites,MATCH(C35,Site_name,0),3))</f>
        <v>In Decimal Degrees</v>
      </c>
      <c r="D43" s="27" t="str">
        <f>IF(ISNA(INDEX(Sites,MATCH(D35,Site_name,0),3)),"In Decimal Degrees", INDEX(Sites,MATCH(D35,Site_name,0),3))</f>
        <v>In Decimal Degrees</v>
      </c>
      <c r="E43" s="27" t="str">
        <f>IF(ISNA(INDEX(Sites,MATCH(E35,Site_name,0),3)),"In Decimal Degrees", INDEX(Sites,MATCH(E35,Site_name,0),3))</f>
        <v>In Decimal Degrees</v>
      </c>
      <c r="F43" s="27" t="str">
        <f>IF(ISNA(INDEX(Sites,MATCH(F35,Site_name,0),3)),"In Decimal Degrees", INDEX(Sites,MATCH(F35,Site_name,0),3))</f>
        <v>In Decimal Degrees</v>
      </c>
      <c r="G43" s="27" t="str">
        <f>IF(ISNA(INDEX(Sites,MATCH(G35,Site_name,0),3)),"In Decimal Degrees", INDEX(Sites,MATCH(G35,Site_name,0),3))</f>
        <v>In Decimal Degrees</v>
      </c>
      <c r="H43" s="27" t="str">
        <f>IF(ISNA(INDEX(Sites,MATCH(H35,Site_name,0),3)),"In Decimal Degrees", INDEX(Sites,MATCH(H35,Site_name,0),3))</f>
        <v>In Decimal Degrees</v>
      </c>
      <c r="I43" s="27" t="str">
        <f>IF(ISNA(INDEX(Sites,MATCH(I35,Site_name,0),3)),"In Decimal Degrees", INDEX(Sites,MATCH(I35,Site_name,0),3))</f>
        <v>In Decimal Degrees</v>
      </c>
    </row>
    <row r="44" spans="1:10" ht="25" x14ac:dyDescent="0.25">
      <c r="A44" s="47" t="s">
        <v>23</v>
      </c>
      <c r="B44" s="27" t="str">
        <f>IF(ISNA(INDEX(Sites,MATCH(B35,Site_name,0),4)),"In Decimal Degrees", INDEX(Sites,MATCH(B35,Site_name,0),4))</f>
        <v>In Decimal Degrees</v>
      </c>
      <c r="C44" s="27" t="str">
        <f>IF(ISNA(INDEX(Sites,MATCH(C35,Site_name,0),4)),"In Decimal Degrees", INDEX(Sites,MATCH(C35,Site_name,0),4))</f>
        <v>In Decimal Degrees</v>
      </c>
      <c r="D44" s="27" t="str">
        <f>IF(ISNA(INDEX(Sites,MATCH(D35,Site_name,0),4)),"In Decimal Degrees", INDEX(Sites,MATCH(D35,Site_name,0),4))</f>
        <v>In Decimal Degrees</v>
      </c>
      <c r="E44" s="27" t="str">
        <f>IF(ISNA(INDEX(Sites,MATCH(E35,Site_name,0),4)),"In Decimal Degrees", INDEX(Sites,MATCH(E35,Site_name,0),4))</f>
        <v>In Decimal Degrees</v>
      </c>
      <c r="F44" s="27" t="str">
        <f>IF(ISNA(INDEX(Sites,MATCH(F35,Site_name,0),4)),"In Decimal Degrees", INDEX(Sites,MATCH(F35,Site_name,0),4))</f>
        <v>In Decimal Degrees</v>
      </c>
      <c r="G44" s="27" t="str">
        <f>IF(ISNA(INDEX(Sites,MATCH(G35,Site_name,0),4)),"In Decimal Degrees", INDEX(Sites,MATCH(G35,Site_name,0),4))</f>
        <v>In Decimal Degrees</v>
      </c>
      <c r="H44" s="27" t="str">
        <f>IF(ISNA(INDEX(Sites,MATCH(H35,Site_name,0),4)),"In Decimal Degrees", INDEX(Sites,MATCH(H35,Site_name,0),4))</f>
        <v>In Decimal Degrees</v>
      </c>
      <c r="I44" s="27" t="str">
        <f>IF(ISNA(INDEX(Sites,MATCH(I35,Site_name,0),4)),"In Decimal Degrees", INDEX(Sites,MATCH(I35,Site_name,0),4))</f>
        <v>In Decimal Degrees</v>
      </c>
      <c r="J44" s="31"/>
    </row>
    <row r="45" spans="1:10" ht="13" x14ac:dyDescent="0.25">
      <c r="A45" s="47" t="s">
        <v>124</v>
      </c>
      <c r="B45" s="27" t="str">
        <f>IF(ISNA(INDEX(Sites,MATCH(B35,Site_name,0),5)),"In Meters", IF(ISBLANK(INDEX(Sites,MATCH(B35,Site_name,0),5)),"",INDEX(Sites,MATCH(B35,Site_name,0),5)))</f>
        <v>In Meters</v>
      </c>
      <c r="C45" s="27" t="str">
        <f>IF(ISNA(INDEX(Sites,MATCH(C35,Site_name,0),5)),"In Meters", IF(ISBLANK(INDEX(Sites,MATCH(C35,Site_name,0),5)),"",INDEX(Sites,MATCH(C35,Site_name,0),5)))</f>
        <v>In Meters</v>
      </c>
      <c r="D45" s="27" t="str">
        <f>IF(ISNA(INDEX(Sites,MATCH(D35,Site_name,0),5)),"In Meters", IF(ISBLANK(INDEX(Sites,MATCH(D35,Site_name,0),5)),"",INDEX(Sites,MATCH(D35,Site_name,0),5)))</f>
        <v>In Meters</v>
      </c>
      <c r="E45" s="27" t="str">
        <f>IF(ISNA(INDEX(Sites,MATCH(E35,Site_name,0),5)),"In Meters", IF(ISBLANK(INDEX(Sites,MATCH(E35,Site_name,0),5)),"",INDEX(Sites,MATCH(E35,Site_name,0),5)))</f>
        <v>In Meters</v>
      </c>
      <c r="F45" s="27" t="str">
        <f>IF(ISNA(INDEX(Sites,MATCH(F35,Site_name,0),5)),"In Meters", IF(ISBLANK(INDEX(Sites,MATCH(F35,Site_name,0),5)),"",INDEX(Sites,MATCH(F35,Site_name,0),5)))</f>
        <v>In Meters</v>
      </c>
      <c r="G45" s="27" t="str">
        <f>IF(ISNA(INDEX(Sites,MATCH(G35,Site_name,0),5)),"In Meters", IF(ISBLANK(INDEX(Sites,MATCH(G35,Site_name,0),5)),"",INDEX(Sites,MATCH(G35,Site_name,0),5)))</f>
        <v>In Meters</v>
      </c>
      <c r="H45" s="27" t="str">
        <f>IF(ISNA(INDEX(Sites,MATCH(H35,Site_name,0),5)),"In Meters", IF(ISBLANK(INDEX(Sites,MATCH(H35,Site_name,0),5)),"",INDEX(Sites,MATCH(H35,Site_name,0),5)))</f>
        <v>In Meters</v>
      </c>
      <c r="I45" s="27" t="str">
        <f>IF(ISNA(INDEX(Sites,MATCH(I35,Site_name,0),5)),"In Meters", IF(ISBLANK(INDEX(Sites,MATCH(I35,Site_name,0),5)),"",INDEX(Sites,MATCH(I35,Site_name,0),5)))</f>
        <v>In Meters</v>
      </c>
      <c r="J45" s="31"/>
    </row>
    <row r="46" spans="1:10" ht="13" x14ac:dyDescent="0.25">
      <c r="A46" s="47" t="s">
        <v>594</v>
      </c>
      <c r="B46" s="71" t="str">
        <f>IF(ISNUMBER(B$43),HYPERLINK("http://maps.google.com/maps?q="&amp;B43&amp;","&amp;B44,"View on Google Map"),"")</f>
        <v/>
      </c>
      <c r="C46" s="71" t="str">
        <f t="shared" ref="C46:I46" si="1">IF(ISNUMBER(C$43),HYPERLINK("http://maps.google.com/maps?q="&amp;C43&amp;","&amp;C44,"View on Google Map"),"")</f>
        <v/>
      </c>
      <c r="D46" s="71" t="str">
        <f t="shared" si="1"/>
        <v/>
      </c>
      <c r="E46" s="71" t="str">
        <f t="shared" si="1"/>
        <v/>
      </c>
      <c r="F46" s="71" t="str">
        <f t="shared" si="1"/>
        <v/>
      </c>
      <c r="G46" s="71" t="str">
        <f t="shared" si="1"/>
        <v/>
      </c>
      <c r="H46" s="71" t="str">
        <f t="shared" si="1"/>
        <v/>
      </c>
      <c r="I46" s="71" t="str">
        <f t="shared" si="1"/>
        <v/>
      </c>
      <c r="J46" s="31"/>
    </row>
    <row r="47" spans="1:10" ht="13" x14ac:dyDescent="0.25">
      <c r="A47" s="53"/>
      <c r="B47" s="54"/>
      <c r="C47" s="54"/>
      <c r="D47" s="54"/>
    </row>
    <row r="48" spans="1:10" ht="13" x14ac:dyDescent="0.3">
      <c r="A48" s="20" t="s">
        <v>111</v>
      </c>
      <c r="B48" s="54"/>
      <c r="C48" s="40"/>
    </row>
    <row r="49" spans="1:9" ht="13" x14ac:dyDescent="0.3">
      <c r="A49" s="55" t="s">
        <v>112</v>
      </c>
      <c r="B49" s="37"/>
      <c r="C49" s="31" t="s">
        <v>129</v>
      </c>
    </row>
    <row r="50" spans="1:9" x14ac:dyDescent="0.25">
      <c r="A50" s="3"/>
      <c r="B50" s="12"/>
    </row>
    <row r="51" spans="1:9" ht="14.5" x14ac:dyDescent="0.25">
      <c r="A51" s="3"/>
      <c r="B51" s="84" t="s">
        <v>814</v>
      </c>
      <c r="E51" s="70" t="str">
        <f>HYPERLINK("http://vocab.lternet.edu/vocab/vocab/index.php","Click here to search the LTER controlled volcabulary for terms to describe ecological and environmental data")</f>
        <v>Click here to search the LTER controlled volcabulary for terms to describe ecological and environmental data</v>
      </c>
    </row>
    <row r="52" spans="1:9" ht="13" x14ac:dyDescent="0.3">
      <c r="A52" s="3"/>
      <c r="B52" s="85" t="s">
        <v>1172</v>
      </c>
      <c r="E52" s="70"/>
    </row>
    <row r="53" spans="1:9" ht="26" x14ac:dyDescent="0.3">
      <c r="A53" s="20" t="s">
        <v>127</v>
      </c>
      <c r="B53" s="20" t="s">
        <v>640</v>
      </c>
      <c r="C53" s="20" t="s">
        <v>639</v>
      </c>
      <c r="D53" s="20" t="s">
        <v>1171</v>
      </c>
    </row>
    <row r="54" spans="1:9" ht="13" x14ac:dyDescent="0.3">
      <c r="A54" s="56" t="s">
        <v>24</v>
      </c>
      <c r="B54" s="37"/>
      <c r="C54" s="37"/>
      <c r="D54" s="37"/>
      <c r="F54" s="70"/>
    </row>
    <row r="55" spans="1:9" ht="15.5" x14ac:dyDescent="0.35">
      <c r="A55" s="33"/>
      <c r="B55" s="36"/>
      <c r="C55" s="34"/>
      <c r="D55" s="34"/>
      <c r="G55" s="34"/>
      <c r="H55" s="34"/>
      <c r="I55" s="34"/>
    </row>
    <row r="56" spans="1:9" s="34" customFormat="1" ht="15.5" x14ac:dyDescent="0.35">
      <c r="A56" s="21" t="s">
        <v>26</v>
      </c>
      <c r="B56" s="57"/>
      <c r="C56" s="31"/>
      <c r="D56" s="31"/>
      <c r="E56" s="12"/>
      <c r="F56" s="12"/>
      <c r="G56" s="12"/>
      <c r="H56" s="12"/>
      <c r="I56" s="12"/>
    </row>
    <row r="57" spans="1:9" x14ac:dyDescent="0.25">
      <c r="A57" s="58"/>
      <c r="B57" s="34"/>
      <c r="C57" s="34"/>
      <c r="D57" s="34"/>
      <c r="E57" s="34"/>
      <c r="F57" s="34"/>
      <c r="G57" s="34"/>
      <c r="H57" s="34"/>
      <c r="I57" s="34"/>
    </row>
    <row r="58" spans="1:9" s="34" customFormat="1" x14ac:dyDescent="0.25">
      <c r="A58" s="33"/>
      <c r="B58" s="59"/>
    </row>
    <row r="59" spans="1:9" s="34" customFormat="1" x14ac:dyDescent="0.25">
      <c r="A59" s="33"/>
    </row>
    <row r="60" spans="1:9" s="34" customFormat="1" x14ac:dyDescent="0.25">
      <c r="A60" s="33"/>
    </row>
    <row r="61" spans="1:9" s="34" customFormat="1" x14ac:dyDescent="0.25">
      <c r="A61" s="33"/>
    </row>
    <row r="62" spans="1:9" s="34" customFormat="1" x14ac:dyDescent="0.25">
      <c r="A62" s="33"/>
    </row>
    <row r="63" spans="1:9" s="34" customFormat="1" x14ac:dyDescent="0.25">
      <c r="A63" s="33"/>
    </row>
    <row r="64" spans="1:9" s="34" customFormat="1" x14ac:dyDescent="0.25">
      <c r="A64" s="33"/>
    </row>
    <row r="65" spans="1:1" s="34" customFormat="1" x14ac:dyDescent="0.25">
      <c r="A65" s="33"/>
    </row>
    <row r="66" spans="1:1" s="34" customFormat="1" x14ac:dyDescent="0.25">
      <c r="A66" s="33"/>
    </row>
    <row r="67" spans="1:1" s="34" customFormat="1" x14ac:dyDescent="0.25">
      <c r="A67" s="33"/>
    </row>
    <row r="68" spans="1:1" s="34" customFormat="1" x14ac:dyDescent="0.25">
      <c r="A68" s="33"/>
    </row>
    <row r="69" spans="1:1" s="34" customFormat="1" x14ac:dyDescent="0.25">
      <c r="A69" s="33"/>
    </row>
    <row r="70" spans="1:1" s="34" customFormat="1" x14ac:dyDescent="0.25">
      <c r="A70" s="33"/>
    </row>
    <row r="71" spans="1:1" s="34" customFormat="1" x14ac:dyDescent="0.25">
      <c r="A71" s="33"/>
    </row>
    <row r="72" spans="1:1" s="34" customFormat="1" x14ac:dyDescent="0.25">
      <c r="A72" s="33"/>
    </row>
    <row r="73" spans="1:1" s="34" customFormat="1" x14ac:dyDescent="0.25">
      <c r="A73" s="33"/>
    </row>
    <row r="74" spans="1:1" s="34" customFormat="1" x14ac:dyDescent="0.25">
      <c r="A74" s="33"/>
    </row>
    <row r="75" spans="1:1" s="34" customFormat="1" x14ac:dyDescent="0.25">
      <c r="A75" s="33"/>
    </row>
    <row r="76" spans="1:1" s="34" customFormat="1" x14ac:dyDescent="0.25">
      <c r="A76" s="33"/>
    </row>
    <row r="77" spans="1:1" s="34" customFormat="1" x14ac:dyDescent="0.25">
      <c r="A77" s="33"/>
    </row>
    <row r="78" spans="1:1" s="34" customFormat="1" x14ac:dyDescent="0.25">
      <c r="A78" s="33"/>
    </row>
    <row r="79" spans="1:1" s="34" customFormat="1" x14ac:dyDescent="0.25">
      <c r="A79" s="33"/>
    </row>
    <row r="80" spans="1:1" s="34" customFormat="1" x14ac:dyDescent="0.25">
      <c r="A80" s="33"/>
    </row>
    <row r="81" spans="1:10" s="34" customFormat="1" x14ac:dyDescent="0.25">
      <c r="A81" s="33"/>
      <c r="B81" s="35"/>
    </row>
    <row r="82" spans="1:10" s="34" customFormat="1" x14ac:dyDescent="0.25">
      <c r="A82" s="33"/>
      <c r="B82" s="35"/>
    </row>
    <row r="83" spans="1:10" s="34" customFormat="1" x14ac:dyDescent="0.25">
      <c r="A83" s="33"/>
      <c r="B83" s="35"/>
    </row>
    <row r="84" spans="1:10" s="34" customFormat="1" x14ac:dyDescent="0.25">
      <c r="A84" s="33"/>
      <c r="B84" s="35"/>
    </row>
    <row r="85" spans="1:10" s="61" customFormat="1" x14ac:dyDescent="0.25">
      <c r="A85" s="33"/>
      <c r="B85" s="35"/>
      <c r="C85" s="34"/>
      <c r="D85" s="34"/>
      <c r="E85" s="34"/>
      <c r="F85" s="34"/>
      <c r="G85" s="34"/>
      <c r="H85" s="34"/>
      <c r="I85" s="34"/>
      <c r="J85" s="60"/>
    </row>
    <row r="86" spans="1:10" s="34" customFormat="1" x14ac:dyDescent="0.25">
      <c r="A86" s="33"/>
      <c r="B86" s="35"/>
    </row>
    <row r="87" spans="1:10" s="34" customFormat="1" x14ac:dyDescent="0.25">
      <c r="A87" s="33"/>
      <c r="B87" s="35"/>
    </row>
    <row r="88" spans="1:10" s="34" customFormat="1" x14ac:dyDescent="0.25">
      <c r="A88" s="33"/>
      <c r="B88" s="35"/>
    </row>
    <row r="89" spans="1:10" s="34" customFormat="1" x14ac:dyDescent="0.25">
      <c r="A89" s="33"/>
      <c r="B89" s="35"/>
    </row>
    <row r="90" spans="1:10" s="34" customFormat="1" x14ac:dyDescent="0.25">
      <c r="A90" s="33"/>
      <c r="B90" s="35"/>
    </row>
    <row r="91" spans="1:10" s="34" customFormat="1" x14ac:dyDescent="0.25">
      <c r="A91" s="33"/>
      <c r="B91" s="35"/>
    </row>
    <row r="92" spans="1:10" s="34" customFormat="1" x14ac:dyDescent="0.25">
      <c r="A92" s="33"/>
      <c r="B92" s="35"/>
    </row>
    <row r="93" spans="1:10" s="34" customFormat="1" x14ac:dyDescent="0.25">
      <c r="A93" s="33"/>
      <c r="B93" s="35"/>
    </row>
    <row r="94" spans="1:10" s="34" customFormat="1" x14ac:dyDescent="0.25">
      <c r="A94" s="33"/>
      <c r="B94" s="35"/>
    </row>
    <row r="95" spans="1:10" s="34" customFormat="1" x14ac:dyDescent="0.25">
      <c r="A95" s="33"/>
      <c r="B95" s="35"/>
    </row>
    <row r="96" spans="1:10" s="34" customFormat="1" x14ac:dyDescent="0.25">
      <c r="A96" s="33"/>
      <c r="B96" s="35"/>
    </row>
    <row r="97" spans="1:7" s="34" customFormat="1" x14ac:dyDescent="0.25">
      <c r="A97" s="33"/>
      <c r="B97" s="62"/>
    </row>
    <row r="98" spans="1:7" s="34" customFormat="1" ht="14.5" x14ac:dyDescent="0.25">
      <c r="A98" s="86"/>
      <c r="B98"/>
      <c r="C98"/>
      <c r="D98"/>
      <c r="E98"/>
      <c r="F98"/>
      <c r="G98"/>
    </row>
    <row r="99" spans="1:7" s="34" customFormat="1" ht="15" thickBot="1" x14ac:dyDescent="0.3">
      <c r="A99" s="86"/>
      <c r="B99"/>
      <c r="C99"/>
      <c r="D99"/>
      <c r="E99"/>
      <c r="F99"/>
      <c r="G99"/>
    </row>
    <row r="100" spans="1:7" s="34" customFormat="1" ht="13.5" thickBot="1" x14ac:dyDescent="0.35">
      <c r="A100" s="22" t="s">
        <v>123</v>
      </c>
      <c r="B100" s="63"/>
    </row>
    <row r="101" spans="1:7" s="34" customFormat="1" ht="13" x14ac:dyDescent="0.3">
      <c r="A101" s="23" t="s">
        <v>131</v>
      </c>
      <c r="B101" s="64"/>
      <c r="C101" s="65"/>
    </row>
    <row r="102" spans="1:7" s="34" customFormat="1" ht="13" x14ac:dyDescent="0.3">
      <c r="A102" s="24" t="s">
        <v>120</v>
      </c>
      <c r="B102" s="66"/>
      <c r="C102" s="67"/>
    </row>
    <row r="103" spans="1:7" s="34" customFormat="1" ht="13" x14ac:dyDescent="0.25">
      <c r="A103" s="5" t="s">
        <v>121</v>
      </c>
      <c r="B103" s="29"/>
    </row>
    <row r="104" spans="1:7" s="34" customFormat="1" ht="13" x14ac:dyDescent="0.25">
      <c r="A104" s="25" t="s">
        <v>122</v>
      </c>
      <c r="B104" s="29"/>
    </row>
    <row r="105" spans="1:7" s="34" customFormat="1" ht="13" x14ac:dyDescent="0.25">
      <c r="A105" s="5"/>
      <c r="B105" s="29"/>
    </row>
    <row r="106" spans="1:7" s="34" customFormat="1" ht="13" x14ac:dyDescent="0.25">
      <c r="A106" s="5"/>
      <c r="B106" s="29"/>
    </row>
    <row r="107" spans="1:7" s="34" customFormat="1" ht="13" x14ac:dyDescent="0.25">
      <c r="A107" s="5"/>
      <c r="B107" s="29"/>
    </row>
    <row r="108" spans="1:7" s="34" customFormat="1" ht="13" x14ac:dyDescent="0.3">
      <c r="A108" s="102"/>
      <c r="B108" s="103" t="s">
        <v>1173</v>
      </c>
      <c r="C108" s="31"/>
    </row>
    <row r="109" spans="1:7" s="34" customFormat="1" ht="13" x14ac:dyDescent="0.25">
      <c r="A109" s="104" t="s">
        <v>1165</v>
      </c>
      <c r="B109" s="37"/>
      <c r="C109" s="12"/>
    </row>
    <row r="110" spans="1:7" s="34" customFormat="1" ht="13" x14ac:dyDescent="0.25">
      <c r="A110" s="104" t="s">
        <v>1166</v>
      </c>
      <c r="B110" s="37"/>
      <c r="C110" s="31"/>
    </row>
    <row r="111" spans="1:7" s="34" customFormat="1" ht="13" x14ac:dyDescent="0.25">
      <c r="A111" s="5"/>
      <c r="B111" s="29"/>
    </row>
    <row r="112" spans="1:7" s="34" customFormat="1" ht="13" x14ac:dyDescent="0.25">
      <c r="A112" s="5"/>
      <c r="B112" s="29"/>
    </row>
    <row r="113" spans="1:10" s="34" customFormat="1" ht="13" x14ac:dyDescent="0.25">
      <c r="A113" s="5"/>
      <c r="B113" s="29"/>
    </row>
    <row r="114" spans="1:10" s="34" customFormat="1" ht="18" x14ac:dyDescent="0.25">
      <c r="A114" s="107" t="s">
        <v>1169</v>
      </c>
      <c r="B114" s="108"/>
      <c r="C114" s="109"/>
      <c r="D114" s="108"/>
      <c r="E114" s="110"/>
      <c r="F114" s="110"/>
      <c r="G114" s="110"/>
      <c r="H114" s="110"/>
      <c r="I114" s="110"/>
      <c r="J114" s="111"/>
    </row>
    <row r="115" spans="1:10" ht="13" x14ac:dyDescent="0.25">
      <c r="A115" s="106"/>
      <c r="B115" s="42"/>
    </row>
    <row r="116" spans="1:10" hidden="1" x14ac:dyDescent="0.25">
      <c r="A116" s="43" t="s">
        <v>126</v>
      </c>
      <c r="B116" s="9"/>
      <c r="C116" s="10"/>
    </row>
    <row r="117" spans="1:10" ht="13" x14ac:dyDescent="0.25">
      <c r="A117" s="44" t="s">
        <v>8</v>
      </c>
      <c r="B117" s="37"/>
    </row>
    <row r="118" spans="1:10" ht="13" x14ac:dyDescent="0.25">
      <c r="A118" s="45" t="s">
        <v>9</v>
      </c>
      <c r="B118" s="89"/>
    </row>
    <row r="119" spans="1:10" ht="13" x14ac:dyDescent="0.25">
      <c r="A119" s="45" t="s">
        <v>10</v>
      </c>
      <c r="B119" s="89"/>
    </row>
    <row r="120" spans="1:10" ht="13" x14ac:dyDescent="0.25">
      <c r="A120" s="77" t="s">
        <v>658</v>
      </c>
      <c r="B120" s="37"/>
    </row>
    <row r="121" spans="1:10" ht="13" x14ac:dyDescent="0.25">
      <c r="A121" s="45" t="s">
        <v>1162</v>
      </c>
      <c r="B121" s="37" t="s">
        <v>1163</v>
      </c>
    </row>
    <row r="122" spans="1:10" ht="13" x14ac:dyDescent="0.25">
      <c r="A122" s="47" t="s">
        <v>12</v>
      </c>
      <c r="B122" s="37"/>
    </row>
    <row r="123" spans="1:10" ht="13" x14ac:dyDescent="0.25">
      <c r="A123" s="46" t="s">
        <v>13</v>
      </c>
      <c r="B123" s="37"/>
    </row>
    <row r="124" spans="1:10" ht="13" x14ac:dyDescent="0.25">
      <c r="A124" s="46"/>
      <c r="B124" s="37"/>
    </row>
    <row r="125" spans="1:10" ht="13" x14ac:dyDescent="0.25">
      <c r="A125" s="46"/>
      <c r="B125" s="37"/>
    </row>
    <row r="126" spans="1:10" ht="13" x14ac:dyDescent="0.25">
      <c r="C126" s="53"/>
      <c r="D126" s="54"/>
    </row>
    <row r="127" spans="1:10" ht="15.5" x14ac:dyDescent="0.3">
      <c r="A127" s="14" t="s">
        <v>642</v>
      </c>
      <c r="B127" s="81" t="s">
        <v>645</v>
      </c>
      <c r="C127" s="83" t="s">
        <v>659</v>
      </c>
      <c r="D127" s="54"/>
      <c r="I127" s="78"/>
    </row>
    <row r="128" spans="1:10" ht="13" x14ac:dyDescent="0.25">
      <c r="A128" s="80" t="s">
        <v>641</v>
      </c>
      <c r="B128" s="98">
        <v>1</v>
      </c>
      <c r="C128" s="53"/>
      <c r="D128" s="54"/>
      <c r="I128" s="78"/>
    </row>
    <row r="129" spans="1:10" ht="13" x14ac:dyDescent="0.25">
      <c r="A129" s="46" t="s">
        <v>11</v>
      </c>
      <c r="B129" s="37"/>
    </row>
    <row r="130" spans="1:10" ht="13" x14ac:dyDescent="0.25">
      <c r="A130" s="21" t="s">
        <v>27</v>
      </c>
      <c r="H130" s="78"/>
      <c r="I130" s="78"/>
    </row>
    <row r="131" spans="1:10" ht="28.15" customHeight="1" x14ac:dyDescent="0.25">
      <c r="A131" s="13" t="s">
        <v>28</v>
      </c>
      <c r="B131" s="13" t="s">
        <v>29</v>
      </c>
      <c r="C131" s="13" t="s">
        <v>260</v>
      </c>
      <c r="D131" s="14" t="s">
        <v>30</v>
      </c>
      <c r="E131" s="13" t="s">
        <v>31</v>
      </c>
      <c r="F131" s="13" t="s">
        <v>128</v>
      </c>
      <c r="G131" s="13" t="s">
        <v>32</v>
      </c>
      <c r="H131" s="13" t="s">
        <v>643</v>
      </c>
      <c r="I131" s="13" t="s">
        <v>644</v>
      </c>
      <c r="J131" s="13" t="s">
        <v>657</v>
      </c>
    </row>
    <row r="132" spans="1:10" x14ac:dyDescent="0.25">
      <c r="A132" s="82" t="str">
        <f ca="1">IFERROR(IF(INDIRECT(ADDRESS(1,ROW()-ROW(Variable_Name),,,DataSheet1))=0,"",INDIRECT(ADDRESS(1,ROW()-ROW(Variable_Name),,,DataSheet1))),"")</f>
        <v/>
      </c>
      <c r="B132" s="68"/>
      <c r="C132" s="68"/>
      <c r="D132" s="68"/>
      <c r="E132" s="68"/>
      <c r="F132" s="68"/>
      <c r="G132" s="68"/>
      <c r="H132" s="79" t="str">
        <f t="shared" ref="H132:H195" ca="1" si="2">IF(_xlfn.SINGLE(OFFSET(Data_Type,ROW()-_xlfn.SINGLE(ROW(Data_Type)),0))="numeric",_xlfn.AGGREGATE(4,6,(OFFSET(INDIRECT("'"&amp;OFFSET(Name_of_Data_Sheet,0,1)&amp;"'!A1"),1,ROW()-_xlfn.SINGLE(ROW(Data_Type))-1,OFFSET(Number_of_Data_Records,0,1)))),"")</f>
        <v/>
      </c>
      <c r="I132" s="79" t="str">
        <f t="shared" ref="I132:I195" ca="1" si="3">IF(_xlfn.SINGLE(OFFSET(Data_Type,ROW()-_xlfn.SINGLE(ROW(Data_Type)),0))="numeric",_xlfn.AGGREGATE(5,6,(OFFSET(INDIRECT("'"&amp;OFFSET(Name_of_Data_Sheet,0,1)&amp;"'!A2"),1,ROW()-_xlfn.SINGLE(ROW(Data_Type))-1,OFFSET(Number_of_Data_Records,0,1)))),"")</f>
        <v/>
      </c>
      <c r="J132" s="31"/>
    </row>
    <row r="133" spans="1:10" x14ac:dyDescent="0.25">
      <c r="A133" s="82" t="str">
        <f t="shared" ref="A132:A195" ca="1" si="4">IFERROR(IF(INDIRECT(ADDRESS(1,ROW()-ROW(Variable_Name),,,DataSheet1))=0,"",INDIRECT(ADDRESS(1,ROW()-ROW(Variable_Name),,,DataSheet1))),"")</f>
        <v/>
      </c>
      <c r="B133" s="68"/>
      <c r="C133" s="68"/>
      <c r="D133" s="68"/>
      <c r="E133" s="68"/>
      <c r="F133" s="68"/>
      <c r="G133" s="68"/>
      <c r="H133" s="79" t="str">
        <f t="shared" ca="1" si="2"/>
        <v/>
      </c>
      <c r="I133" s="79" t="str">
        <f t="shared" ca="1" si="3"/>
        <v/>
      </c>
      <c r="J133" s="31"/>
    </row>
    <row r="134" spans="1:10" x14ac:dyDescent="0.25">
      <c r="A134" s="82" t="str">
        <f t="shared" ca="1" si="4"/>
        <v/>
      </c>
      <c r="B134" s="68"/>
      <c r="C134" s="68"/>
      <c r="D134" s="68"/>
      <c r="E134" s="68"/>
      <c r="F134" s="68"/>
      <c r="G134" s="68"/>
      <c r="H134" s="79" t="str">
        <f t="shared" ca="1" si="2"/>
        <v/>
      </c>
      <c r="I134" s="79" t="str">
        <f t="shared" ca="1" si="3"/>
        <v/>
      </c>
      <c r="J134" s="31"/>
    </row>
    <row r="135" spans="1:10" x14ac:dyDescent="0.25">
      <c r="A135" s="82" t="str">
        <f t="shared" ca="1" si="4"/>
        <v/>
      </c>
      <c r="B135" s="68"/>
      <c r="C135" s="68"/>
      <c r="D135" s="68"/>
      <c r="E135" s="68"/>
      <c r="F135" s="68"/>
      <c r="G135" s="68"/>
      <c r="H135" s="79" t="str">
        <f t="shared" ca="1" si="2"/>
        <v/>
      </c>
      <c r="I135" s="79" t="str">
        <f t="shared" ca="1" si="3"/>
        <v/>
      </c>
      <c r="J135" s="31"/>
    </row>
    <row r="136" spans="1:10" x14ac:dyDescent="0.25">
      <c r="A136" s="82" t="str">
        <f t="shared" ca="1" si="4"/>
        <v/>
      </c>
      <c r="B136" s="68"/>
      <c r="C136" s="68"/>
      <c r="D136" s="68"/>
      <c r="E136" s="68"/>
      <c r="F136" s="68"/>
      <c r="G136" s="68"/>
      <c r="H136" s="79" t="str">
        <f t="shared" ca="1" si="2"/>
        <v/>
      </c>
      <c r="I136" s="79" t="str">
        <f t="shared" ca="1" si="3"/>
        <v/>
      </c>
      <c r="J136" s="31"/>
    </row>
    <row r="137" spans="1:10" x14ac:dyDescent="0.25">
      <c r="A137" s="82" t="str">
        <f t="shared" ca="1" si="4"/>
        <v/>
      </c>
      <c r="B137" s="68"/>
      <c r="C137" s="68"/>
      <c r="D137" s="68"/>
      <c r="E137" s="68"/>
      <c r="F137" s="68"/>
      <c r="G137" s="68"/>
      <c r="H137" s="79" t="str">
        <f t="shared" ca="1" si="2"/>
        <v/>
      </c>
      <c r="I137" s="79" t="str">
        <f t="shared" ca="1" si="3"/>
        <v/>
      </c>
      <c r="J137" s="31"/>
    </row>
    <row r="138" spans="1:10" x14ac:dyDescent="0.25">
      <c r="A138" s="82" t="str">
        <f t="shared" ca="1" si="4"/>
        <v/>
      </c>
      <c r="B138" s="68"/>
      <c r="C138" s="68"/>
      <c r="D138" s="68"/>
      <c r="E138" s="68"/>
      <c r="F138" s="68"/>
      <c r="G138" s="68"/>
      <c r="H138" s="79" t="str">
        <f t="shared" ca="1" si="2"/>
        <v/>
      </c>
      <c r="I138" s="79" t="str">
        <f t="shared" ca="1" si="3"/>
        <v/>
      </c>
      <c r="J138" s="31"/>
    </row>
    <row r="139" spans="1:10" x14ac:dyDescent="0.25">
      <c r="A139" s="82" t="str">
        <f t="shared" ca="1" si="4"/>
        <v/>
      </c>
      <c r="B139" s="68"/>
      <c r="C139" s="68"/>
      <c r="D139" s="68"/>
      <c r="E139" s="68"/>
      <c r="F139" s="68"/>
      <c r="G139" s="68"/>
      <c r="H139" s="79" t="str">
        <f t="shared" ca="1" si="2"/>
        <v/>
      </c>
      <c r="I139" s="79" t="str">
        <f t="shared" ca="1" si="3"/>
        <v/>
      </c>
      <c r="J139" s="31"/>
    </row>
    <row r="140" spans="1:10" x14ac:dyDescent="0.25">
      <c r="A140" s="82" t="str">
        <f t="shared" ca="1" si="4"/>
        <v/>
      </c>
      <c r="B140" s="68"/>
      <c r="C140" s="68"/>
      <c r="D140" s="68"/>
      <c r="E140" s="68"/>
      <c r="F140" s="68"/>
      <c r="G140" s="68"/>
      <c r="H140" s="79" t="str">
        <f t="shared" ca="1" si="2"/>
        <v/>
      </c>
      <c r="I140" s="79" t="str">
        <f t="shared" ca="1" si="3"/>
        <v/>
      </c>
      <c r="J140" s="31"/>
    </row>
    <row r="141" spans="1:10" x14ac:dyDescent="0.25">
      <c r="A141" s="82" t="str">
        <f t="shared" ca="1" si="4"/>
        <v/>
      </c>
      <c r="B141" s="68"/>
      <c r="C141" s="68"/>
      <c r="D141" s="68"/>
      <c r="E141" s="68"/>
      <c r="F141" s="68"/>
      <c r="G141" s="68"/>
      <c r="H141" s="79" t="str">
        <f t="shared" ca="1" si="2"/>
        <v/>
      </c>
      <c r="I141" s="79" t="str">
        <f t="shared" ca="1" si="3"/>
        <v/>
      </c>
      <c r="J141" s="31"/>
    </row>
    <row r="142" spans="1:10" x14ac:dyDescent="0.25">
      <c r="A142" s="82" t="str">
        <f t="shared" ca="1" si="4"/>
        <v/>
      </c>
      <c r="B142" s="68"/>
      <c r="C142" s="68"/>
      <c r="D142" s="68"/>
      <c r="E142" s="68"/>
      <c r="F142" s="68"/>
      <c r="G142" s="68"/>
      <c r="H142" s="79" t="str">
        <f t="shared" ca="1" si="2"/>
        <v/>
      </c>
      <c r="I142" s="79" t="str">
        <f t="shared" ca="1" si="3"/>
        <v/>
      </c>
      <c r="J142" s="31"/>
    </row>
    <row r="143" spans="1:10" x14ac:dyDescent="0.25">
      <c r="A143" s="82" t="str">
        <f t="shared" ca="1" si="4"/>
        <v/>
      </c>
      <c r="B143" s="68"/>
      <c r="C143" s="68"/>
      <c r="D143" s="68"/>
      <c r="E143" s="68"/>
      <c r="F143" s="68"/>
      <c r="G143" s="68"/>
      <c r="H143" s="79" t="str">
        <f t="shared" ca="1" si="2"/>
        <v/>
      </c>
      <c r="I143" s="79" t="str">
        <f t="shared" ca="1" si="3"/>
        <v/>
      </c>
      <c r="J143" s="31"/>
    </row>
    <row r="144" spans="1:10" x14ac:dyDescent="0.25">
      <c r="A144" s="82" t="str">
        <f t="shared" ca="1" si="4"/>
        <v/>
      </c>
      <c r="B144" s="68"/>
      <c r="C144" s="68"/>
      <c r="D144" s="68"/>
      <c r="E144" s="68"/>
      <c r="F144" s="68"/>
      <c r="G144" s="68"/>
      <c r="H144" s="79" t="str">
        <f t="shared" ca="1" si="2"/>
        <v/>
      </c>
      <c r="I144" s="79" t="str">
        <f t="shared" ca="1" si="3"/>
        <v/>
      </c>
      <c r="J144" s="31"/>
    </row>
    <row r="145" spans="1:10" x14ac:dyDescent="0.25">
      <c r="A145" s="82" t="str">
        <f t="shared" ca="1" si="4"/>
        <v/>
      </c>
      <c r="B145" s="68"/>
      <c r="C145" s="68"/>
      <c r="D145" s="68"/>
      <c r="E145" s="68"/>
      <c r="F145" s="68"/>
      <c r="G145" s="68"/>
      <c r="H145" s="79" t="str">
        <f t="shared" ca="1" si="2"/>
        <v/>
      </c>
      <c r="I145" s="79" t="str">
        <f t="shared" ca="1" si="3"/>
        <v/>
      </c>
      <c r="J145" s="31"/>
    </row>
    <row r="146" spans="1:10" x14ac:dyDescent="0.25">
      <c r="A146" s="82" t="str">
        <f t="shared" ca="1" si="4"/>
        <v/>
      </c>
      <c r="B146" s="68"/>
      <c r="C146" s="68"/>
      <c r="D146" s="68"/>
      <c r="E146" s="68"/>
      <c r="F146" s="68"/>
      <c r="G146" s="68"/>
      <c r="H146" s="79" t="str">
        <f t="shared" ca="1" si="2"/>
        <v/>
      </c>
      <c r="I146" s="79" t="str">
        <f t="shared" ca="1" si="3"/>
        <v/>
      </c>
      <c r="J146" s="31"/>
    </row>
    <row r="147" spans="1:10" x14ac:dyDescent="0.25">
      <c r="A147" s="82" t="str">
        <f t="shared" ca="1" si="4"/>
        <v/>
      </c>
      <c r="B147" s="68"/>
      <c r="C147" s="68"/>
      <c r="D147" s="68"/>
      <c r="E147" s="68"/>
      <c r="F147" s="68"/>
      <c r="G147" s="68"/>
      <c r="H147" s="79" t="str">
        <f t="shared" ca="1" si="2"/>
        <v/>
      </c>
      <c r="I147" s="79" t="str">
        <f t="shared" ca="1" si="3"/>
        <v/>
      </c>
      <c r="J147" s="31"/>
    </row>
    <row r="148" spans="1:10" x14ac:dyDescent="0.25">
      <c r="A148" s="82" t="str">
        <f t="shared" ca="1" si="4"/>
        <v/>
      </c>
      <c r="B148" s="68"/>
      <c r="C148" s="68"/>
      <c r="D148" s="68"/>
      <c r="E148" s="68"/>
      <c r="F148" s="68"/>
      <c r="G148" s="68"/>
      <c r="H148" s="79" t="str">
        <f t="shared" ca="1" si="2"/>
        <v/>
      </c>
      <c r="I148" s="79" t="str">
        <f t="shared" ca="1" si="3"/>
        <v/>
      </c>
      <c r="J148" s="31"/>
    </row>
    <row r="149" spans="1:10" x14ac:dyDescent="0.25">
      <c r="A149" s="82" t="str">
        <f t="shared" ca="1" si="4"/>
        <v/>
      </c>
      <c r="B149" s="68"/>
      <c r="C149" s="68"/>
      <c r="D149" s="68"/>
      <c r="E149" s="68"/>
      <c r="F149" s="68"/>
      <c r="G149" s="68"/>
      <c r="H149" s="79" t="str">
        <f t="shared" ca="1" si="2"/>
        <v/>
      </c>
      <c r="I149" s="79" t="str">
        <f t="shared" ca="1" si="3"/>
        <v/>
      </c>
      <c r="J149" s="31"/>
    </row>
    <row r="150" spans="1:10" x14ac:dyDescent="0.25">
      <c r="A150" s="82" t="str">
        <f t="shared" ca="1" si="4"/>
        <v/>
      </c>
      <c r="B150" s="68"/>
      <c r="C150" s="68"/>
      <c r="D150" s="68"/>
      <c r="E150" s="68"/>
      <c r="F150" s="68"/>
      <c r="G150" s="68"/>
      <c r="H150" s="79" t="str">
        <f t="shared" ca="1" si="2"/>
        <v/>
      </c>
      <c r="I150" s="79" t="str">
        <f t="shared" ca="1" si="3"/>
        <v/>
      </c>
      <c r="J150" s="31"/>
    </row>
    <row r="151" spans="1:10" x14ac:dyDescent="0.25">
      <c r="A151" s="82" t="str">
        <f t="shared" ca="1" si="4"/>
        <v/>
      </c>
      <c r="B151" s="68"/>
      <c r="C151" s="68"/>
      <c r="D151" s="68"/>
      <c r="E151" s="68"/>
      <c r="F151" s="68"/>
      <c r="G151" s="68"/>
      <c r="H151" s="79" t="str">
        <f t="shared" ca="1" si="2"/>
        <v/>
      </c>
      <c r="I151" s="79" t="str">
        <f t="shared" ca="1" si="3"/>
        <v/>
      </c>
      <c r="J151" s="31"/>
    </row>
    <row r="152" spans="1:10" x14ac:dyDescent="0.25">
      <c r="A152" s="82" t="str">
        <f t="shared" ca="1" si="4"/>
        <v/>
      </c>
      <c r="B152" s="68"/>
      <c r="C152" s="68"/>
      <c r="D152" s="68"/>
      <c r="E152" s="68"/>
      <c r="F152" s="68"/>
      <c r="G152" s="68"/>
      <c r="H152" s="79" t="str">
        <f t="shared" ca="1" si="2"/>
        <v/>
      </c>
      <c r="I152" s="79" t="str">
        <f t="shared" ca="1" si="3"/>
        <v/>
      </c>
      <c r="J152" s="31"/>
    </row>
    <row r="153" spans="1:10" x14ac:dyDescent="0.25">
      <c r="A153" s="82" t="str">
        <f t="shared" ca="1" si="4"/>
        <v/>
      </c>
      <c r="B153" s="68"/>
      <c r="C153" s="68"/>
      <c r="D153" s="68"/>
      <c r="E153" s="68"/>
      <c r="F153" s="68"/>
      <c r="G153" s="68"/>
      <c r="H153" s="79" t="str">
        <f t="shared" ca="1" si="2"/>
        <v/>
      </c>
      <c r="I153" s="79" t="str">
        <f t="shared" ca="1" si="3"/>
        <v/>
      </c>
      <c r="J153" s="31"/>
    </row>
    <row r="154" spans="1:10" x14ac:dyDescent="0.25">
      <c r="A154" s="82" t="str">
        <f t="shared" ca="1" si="4"/>
        <v/>
      </c>
      <c r="B154" s="68"/>
      <c r="C154" s="68"/>
      <c r="D154" s="68"/>
      <c r="E154" s="68"/>
      <c r="F154" s="68"/>
      <c r="G154" s="68"/>
      <c r="H154" s="79" t="str">
        <f t="shared" ca="1" si="2"/>
        <v/>
      </c>
      <c r="I154" s="79" t="str">
        <f t="shared" ca="1" si="3"/>
        <v/>
      </c>
      <c r="J154" s="31"/>
    </row>
    <row r="155" spans="1:10" x14ac:dyDescent="0.25">
      <c r="A155" s="82" t="str">
        <f t="shared" ca="1" si="4"/>
        <v/>
      </c>
      <c r="B155" s="68"/>
      <c r="C155" s="68"/>
      <c r="D155" s="68"/>
      <c r="E155" s="68"/>
      <c r="F155" s="68"/>
      <c r="G155" s="68"/>
      <c r="H155" s="79" t="str">
        <f t="shared" ca="1" si="2"/>
        <v/>
      </c>
      <c r="I155" s="79" t="str">
        <f t="shared" ca="1" si="3"/>
        <v/>
      </c>
      <c r="J155" s="31"/>
    </row>
    <row r="156" spans="1:10" x14ac:dyDescent="0.25">
      <c r="A156" s="82" t="str">
        <f t="shared" ca="1" si="4"/>
        <v/>
      </c>
      <c r="B156" s="68"/>
      <c r="C156" s="68"/>
      <c r="D156" s="68"/>
      <c r="E156" s="68"/>
      <c r="F156" s="68"/>
      <c r="G156" s="68"/>
      <c r="H156" s="79" t="str">
        <f t="shared" ca="1" si="2"/>
        <v/>
      </c>
      <c r="I156" s="79" t="str">
        <f t="shared" ca="1" si="3"/>
        <v/>
      </c>
      <c r="J156" s="31"/>
    </row>
    <row r="157" spans="1:10" x14ac:dyDescent="0.25">
      <c r="A157" s="82" t="str">
        <f t="shared" ca="1" si="4"/>
        <v/>
      </c>
      <c r="B157" s="68"/>
      <c r="C157" s="68"/>
      <c r="D157" s="68"/>
      <c r="E157" s="68"/>
      <c r="F157" s="68"/>
      <c r="G157" s="68"/>
      <c r="H157" s="79" t="str">
        <f t="shared" ca="1" si="2"/>
        <v/>
      </c>
      <c r="I157" s="79" t="str">
        <f t="shared" ca="1" si="3"/>
        <v/>
      </c>
      <c r="J157" s="31"/>
    </row>
    <row r="158" spans="1:10" x14ac:dyDescent="0.25">
      <c r="A158" s="82" t="str">
        <f t="shared" ca="1" si="4"/>
        <v/>
      </c>
      <c r="B158" s="68"/>
      <c r="C158" s="68"/>
      <c r="D158" s="68"/>
      <c r="E158" s="68"/>
      <c r="F158" s="68"/>
      <c r="G158" s="68"/>
      <c r="H158" s="79" t="str">
        <f t="shared" ca="1" si="2"/>
        <v/>
      </c>
      <c r="I158" s="79" t="str">
        <f t="shared" ca="1" si="3"/>
        <v/>
      </c>
      <c r="J158" s="31"/>
    </row>
    <row r="159" spans="1:10" x14ac:dyDescent="0.25">
      <c r="A159" s="82" t="str">
        <f t="shared" ca="1" si="4"/>
        <v/>
      </c>
      <c r="B159" s="68"/>
      <c r="C159" s="68"/>
      <c r="D159" s="68"/>
      <c r="E159" s="68"/>
      <c r="F159" s="68"/>
      <c r="G159" s="68"/>
      <c r="H159" s="79" t="str">
        <f t="shared" ca="1" si="2"/>
        <v/>
      </c>
      <c r="I159" s="79" t="str">
        <f t="shared" ca="1" si="3"/>
        <v/>
      </c>
      <c r="J159" s="31"/>
    </row>
    <row r="160" spans="1:10" x14ac:dyDescent="0.25">
      <c r="A160" s="82" t="str">
        <f t="shared" ca="1" si="4"/>
        <v/>
      </c>
      <c r="B160" s="68"/>
      <c r="C160" s="68"/>
      <c r="D160" s="68"/>
      <c r="E160" s="68"/>
      <c r="F160" s="68"/>
      <c r="G160" s="68"/>
      <c r="H160" s="79" t="str">
        <f t="shared" ca="1" si="2"/>
        <v/>
      </c>
      <c r="I160" s="79" t="str">
        <f t="shared" ca="1" si="3"/>
        <v/>
      </c>
      <c r="J160" s="31"/>
    </row>
    <row r="161" spans="1:10" x14ac:dyDescent="0.25">
      <c r="A161" s="82" t="str">
        <f t="shared" ca="1" si="4"/>
        <v/>
      </c>
      <c r="B161" s="68"/>
      <c r="C161" s="68"/>
      <c r="D161" s="68"/>
      <c r="E161" s="68"/>
      <c r="F161" s="68"/>
      <c r="G161" s="68"/>
      <c r="H161" s="79" t="str">
        <f t="shared" ca="1" si="2"/>
        <v/>
      </c>
      <c r="I161" s="79" t="str">
        <f t="shared" ca="1" si="3"/>
        <v/>
      </c>
      <c r="J161" s="31"/>
    </row>
    <row r="162" spans="1:10" x14ac:dyDescent="0.25">
      <c r="A162" s="82" t="str">
        <f t="shared" ca="1" si="4"/>
        <v/>
      </c>
      <c r="B162" s="68"/>
      <c r="C162" s="68"/>
      <c r="D162" s="68"/>
      <c r="E162" s="68"/>
      <c r="F162" s="68"/>
      <c r="G162" s="68"/>
      <c r="H162" s="79" t="str">
        <f t="shared" ca="1" si="2"/>
        <v/>
      </c>
      <c r="I162" s="79" t="str">
        <f t="shared" ca="1" si="3"/>
        <v/>
      </c>
      <c r="J162" s="31"/>
    </row>
    <row r="163" spans="1:10" x14ac:dyDescent="0.25">
      <c r="A163" s="82" t="str">
        <f t="shared" ca="1" si="4"/>
        <v/>
      </c>
      <c r="B163" s="68"/>
      <c r="C163" s="68"/>
      <c r="D163" s="68"/>
      <c r="E163" s="68"/>
      <c r="F163" s="68"/>
      <c r="G163" s="68"/>
      <c r="H163" s="79" t="str">
        <f t="shared" ca="1" si="2"/>
        <v/>
      </c>
      <c r="I163" s="79" t="str">
        <f t="shared" ca="1" si="3"/>
        <v/>
      </c>
      <c r="J163" s="31"/>
    </row>
    <row r="164" spans="1:10" x14ac:dyDescent="0.25">
      <c r="A164" s="82" t="str">
        <f t="shared" ca="1" si="4"/>
        <v/>
      </c>
      <c r="B164" s="68"/>
      <c r="C164" s="68"/>
      <c r="D164" s="68"/>
      <c r="E164" s="68"/>
      <c r="F164" s="68"/>
      <c r="G164" s="68"/>
      <c r="H164" s="79" t="str">
        <f t="shared" ca="1" si="2"/>
        <v/>
      </c>
      <c r="I164" s="79" t="str">
        <f t="shared" ca="1" si="3"/>
        <v/>
      </c>
      <c r="J164" s="31"/>
    </row>
    <row r="165" spans="1:10" x14ac:dyDescent="0.25">
      <c r="A165" s="82" t="str">
        <f t="shared" ca="1" si="4"/>
        <v/>
      </c>
      <c r="B165" s="68"/>
      <c r="C165" s="68"/>
      <c r="D165" s="68"/>
      <c r="E165" s="68"/>
      <c r="F165" s="68"/>
      <c r="G165" s="68"/>
      <c r="H165" s="79" t="str">
        <f t="shared" ca="1" si="2"/>
        <v/>
      </c>
      <c r="I165" s="79" t="str">
        <f t="shared" ca="1" si="3"/>
        <v/>
      </c>
      <c r="J165" s="31"/>
    </row>
    <row r="166" spans="1:10" x14ac:dyDescent="0.25">
      <c r="A166" s="82" t="str">
        <f t="shared" ca="1" si="4"/>
        <v/>
      </c>
      <c r="B166" s="68"/>
      <c r="C166" s="68"/>
      <c r="D166" s="68"/>
      <c r="E166" s="68"/>
      <c r="F166" s="68"/>
      <c r="G166" s="68"/>
      <c r="H166" s="79" t="str">
        <f t="shared" ca="1" si="2"/>
        <v/>
      </c>
      <c r="I166" s="79" t="str">
        <f t="shared" ca="1" si="3"/>
        <v/>
      </c>
      <c r="J166" s="31"/>
    </row>
    <row r="167" spans="1:10" x14ac:dyDescent="0.25">
      <c r="A167" s="82" t="str">
        <f t="shared" ca="1" si="4"/>
        <v/>
      </c>
      <c r="B167" s="68"/>
      <c r="C167" s="68"/>
      <c r="D167" s="68"/>
      <c r="E167" s="68"/>
      <c r="F167" s="68"/>
      <c r="G167" s="68"/>
      <c r="H167" s="79" t="str">
        <f t="shared" ca="1" si="2"/>
        <v/>
      </c>
      <c r="I167" s="79" t="str">
        <f t="shared" ca="1" si="3"/>
        <v/>
      </c>
      <c r="J167" s="31"/>
    </row>
    <row r="168" spans="1:10" x14ac:dyDescent="0.25">
      <c r="A168" s="82" t="str">
        <f t="shared" ca="1" si="4"/>
        <v/>
      </c>
      <c r="B168" s="68"/>
      <c r="C168" s="68"/>
      <c r="D168" s="68"/>
      <c r="E168" s="68"/>
      <c r="F168" s="68"/>
      <c r="G168" s="68"/>
      <c r="H168" s="79" t="str">
        <f t="shared" ca="1" si="2"/>
        <v/>
      </c>
      <c r="I168" s="79" t="str">
        <f t="shared" ca="1" si="3"/>
        <v/>
      </c>
      <c r="J168" s="31"/>
    </row>
    <row r="169" spans="1:10" x14ac:dyDescent="0.25">
      <c r="A169" s="82" t="str">
        <f t="shared" ca="1" si="4"/>
        <v/>
      </c>
      <c r="B169" s="68"/>
      <c r="C169" s="68"/>
      <c r="D169" s="68"/>
      <c r="E169" s="68"/>
      <c r="F169" s="68"/>
      <c r="G169" s="68"/>
      <c r="H169" s="79" t="str">
        <f t="shared" ca="1" si="2"/>
        <v/>
      </c>
      <c r="I169" s="79" t="str">
        <f t="shared" ca="1" si="3"/>
        <v/>
      </c>
      <c r="J169" s="31"/>
    </row>
    <row r="170" spans="1:10" x14ac:dyDescent="0.25">
      <c r="A170" s="82" t="str">
        <f t="shared" ca="1" si="4"/>
        <v/>
      </c>
      <c r="B170" s="68"/>
      <c r="C170" s="68"/>
      <c r="D170" s="68"/>
      <c r="E170" s="68"/>
      <c r="F170" s="68"/>
      <c r="G170" s="68"/>
      <c r="H170" s="79" t="str">
        <f t="shared" ca="1" si="2"/>
        <v/>
      </c>
      <c r="I170" s="79" t="str">
        <f t="shared" ca="1" si="3"/>
        <v/>
      </c>
      <c r="J170" s="31"/>
    </row>
    <row r="171" spans="1:10" x14ac:dyDescent="0.25">
      <c r="A171" s="82" t="str">
        <f t="shared" ca="1" si="4"/>
        <v/>
      </c>
      <c r="B171" s="68"/>
      <c r="C171" s="68"/>
      <c r="D171" s="68"/>
      <c r="E171" s="68"/>
      <c r="F171" s="68"/>
      <c r="G171" s="68"/>
      <c r="H171" s="79" t="str">
        <f t="shared" ca="1" si="2"/>
        <v/>
      </c>
      <c r="I171" s="79" t="str">
        <f t="shared" ca="1" si="3"/>
        <v/>
      </c>
      <c r="J171" s="31"/>
    </row>
    <row r="172" spans="1:10" x14ac:dyDescent="0.25">
      <c r="A172" s="82" t="str">
        <f t="shared" ca="1" si="4"/>
        <v/>
      </c>
      <c r="B172" s="68"/>
      <c r="C172" s="68"/>
      <c r="D172" s="68"/>
      <c r="E172" s="68"/>
      <c r="F172" s="68"/>
      <c r="G172" s="68"/>
      <c r="H172" s="79" t="str">
        <f t="shared" ca="1" si="2"/>
        <v/>
      </c>
      <c r="I172" s="79" t="str">
        <f t="shared" ca="1" si="3"/>
        <v/>
      </c>
      <c r="J172" s="31"/>
    </row>
    <row r="173" spans="1:10" x14ac:dyDescent="0.25">
      <c r="A173" s="82" t="str">
        <f t="shared" ca="1" si="4"/>
        <v/>
      </c>
      <c r="B173" s="68"/>
      <c r="C173" s="68"/>
      <c r="D173" s="68"/>
      <c r="E173" s="68"/>
      <c r="F173" s="68"/>
      <c r="G173" s="68"/>
      <c r="H173" s="79" t="str">
        <f t="shared" ca="1" si="2"/>
        <v/>
      </c>
      <c r="I173" s="79" t="str">
        <f t="shared" ca="1" si="3"/>
        <v/>
      </c>
      <c r="J173" s="31"/>
    </row>
    <row r="174" spans="1:10" x14ac:dyDescent="0.25">
      <c r="A174" s="82" t="str">
        <f t="shared" ca="1" si="4"/>
        <v/>
      </c>
      <c r="B174" s="68"/>
      <c r="C174" s="68"/>
      <c r="D174" s="68"/>
      <c r="E174" s="68"/>
      <c r="F174" s="68"/>
      <c r="G174" s="68"/>
      <c r="H174" s="79" t="str">
        <f t="shared" ca="1" si="2"/>
        <v/>
      </c>
      <c r="I174" s="79" t="str">
        <f t="shared" ca="1" si="3"/>
        <v/>
      </c>
      <c r="J174" s="31"/>
    </row>
    <row r="175" spans="1:10" x14ac:dyDescent="0.25">
      <c r="A175" s="82" t="str">
        <f t="shared" ca="1" si="4"/>
        <v/>
      </c>
      <c r="B175" s="68"/>
      <c r="C175" s="68"/>
      <c r="D175" s="68"/>
      <c r="E175" s="68"/>
      <c r="F175" s="68"/>
      <c r="G175" s="68"/>
      <c r="H175" s="79" t="str">
        <f t="shared" ca="1" si="2"/>
        <v/>
      </c>
      <c r="I175" s="79" t="str">
        <f t="shared" ca="1" si="3"/>
        <v/>
      </c>
      <c r="J175" s="31"/>
    </row>
    <row r="176" spans="1:10" x14ac:dyDescent="0.25">
      <c r="A176" s="82" t="str">
        <f t="shared" ca="1" si="4"/>
        <v/>
      </c>
      <c r="B176" s="68"/>
      <c r="C176" s="68"/>
      <c r="D176" s="68"/>
      <c r="E176" s="68"/>
      <c r="F176" s="68"/>
      <c r="G176" s="68"/>
      <c r="H176" s="79" t="str">
        <f t="shared" ca="1" si="2"/>
        <v/>
      </c>
      <c r="I176" s="79" t="str">
        <f t="shared" ca="1" si="3"/>
        <v/>
      </c>
      <c r="J176" s="31"/>
    </row>
    <row r="177" spans="1:10" x14ac:dyDescent="0.25">
      <c r="A177" s="82" t="str">
        <f t="shared" ca="1" si="4"/>
        <v/>
      </c>
      <c r="B177" s="68"/>
      <c r="C177" s="68"/>
      <c r="D177" s="68"/>
      <c r="E177" s="68"/>
      <c r="F177" s="68"/>
      <c r="G177" s="68"/>
      <c r="H177" s="79" t="str">
        <f t="shared" ca="1" si="2"/>
        <v/>
      </c>
      <c r="I177" s="79" t="str">
        <f t="shared" ca="1" si="3"/>
        <v/>
      </c>
      <c r="J177" s="31"/>
    </row>
    <row r="178" spans="1:10" x14ac:dyDescent="0.25">
      <c r="A178" s="82" t="str">
        <f t="shared" ca="1" si="4"/>
        <v/>
      </c>
      <c r="B178" s="68"/>
      <c r="C178" s="68"/>
      <c r="D178" s="68"/>
      <c r="E178" s="68"/>
      <c r="F178" s="68"/>
      <c r="G178" s="68"/>
      <c r="H178" s="79" t="str">
        <f t="shared" ca="1" si="2"/>
        <v/>
      </c>
      <c r="I178" s="79" t="str">
        <f t="shared" ca="1" si="3"/>
        <v/>
      </c>
      <c r="J178" s="31"/>
    </row>
    <row r="179" spans="1:10" x14ac:dyDescent="0.25">
      <c r="A179" s="82" t="str">
        <f t="shared" ca="1" si="4"/>
        <v/>
      </c>
      <c r="B179" s="68"/>
      <c r="C179" s="68"/>
      <c r="D179" s="68"/>
      <c r="E179" s="68"/>
      <c r="F179" s="68"/>
      <c r="G179" s="68"/>
      <c r="H179" s="79" t="str">
        <f t="shared" ca="1" si="2"/>
        <v/>
      </c>
      <c r="I179" s="79" t="str">
        <f t="shared" ca="1" si="3"/>
        <v/>
      </c>
      <c r="J179" s="31"/>
    </row>
    <row r="180" spans="1:10" x14ac:dyDescent="0.25">
      <c r="A180" s="82" t="str">
        <f t="shared" ca="1" si="4"/>
        <v/>
      </c>
      <c r="B180" s="68"/>
      <c r="C180" s="68"/>
      <c r="D180" s="68"/>
      <c r="E180" s="68"/>
      <c r="F180" s="68"/>
      <c r="G180" s="68"/>
      <c r="H180" s="79" t="str">
        <f t="shared" ca="1" si="2"/>
        <v/>
      </c>
      <c r="I180" s="79" t="str">
        <f t="shared" ca="1" si="3"/>
        <v/>
      </c>
      <c r="J180" s="31"/>
    </row>
    <row r="181" spans="1:10" x14ac:dyDescent="0.25">
      <c r="A181" s="82" t="str">
        <f t="shared" ca="1" si="4"/>
        <v/>
      </c>
      <c r="B181" s="68"/>
      <c r="C181" s="68"/>
      <c r="D181" s="68"/>
      <c r="E181" s="68"/>
      <c r="F181" s="68"/>
      <c r="G181" s="68"/>
      <c r="H181" s="79" t="str">
        <f t="shared" ca="1" si="2"/>
        <v/>
      </c>
      <c r="I181" s="79" t="str">
        <f t="shared" ca="1" si="3"/>
        <v/>
      </c>
      <c r="J181" s="31"/>
    </row>
    <row r="182" spans="1:10" x14ac:dyDescent="0.25">
      <c r="A182" s="82" t="str">
        <f t="shared" ca="1" si="4"/>
        <v/>
      </c>
      <c r="B182" s="68"/>
      <c r="C182" s="68"/>
      <c r="D182" s="68"/>
      <c r="E182" s="68"/>
      <c r="F182" s="68"/>
      <c r="G182" s="68"/>
      <c r="H182" s="79" t="str">
        <f t="shared" ca="1" si="2"/>
        <v/>
      </c>
      <c r="I182" s="79" t="str">
        <f t="shared" ca="1" si="3"/>
        <v/>
      </c>
      <c r="J182" s="31"/>
    </row>
    <row r="183" spans="1:10" x14ac:dyDescent="0.25">
      <c r="A183" s="82" t="str">
        <f t="shared" ca="1" si="4"/>
        <v/>
      </c>
      <c r="B183" s="68"/>
      <c r="C183" s="68"/>
      <c r="D183" s="68"/>
      <c r="E183" s="68"/>
      <c r="F183" s="68"/>
      <c r="G183" s="68"/>
      <c r="H183" s="79" t="str">
        <f t="shared" ca="1" si="2"/>
        <v/>
      </c>
      <c r="I183" s="79" t="str">
        <f t="shared" ca="1" si="3"/>
        <v/>
      </c>
      <c r="J183" s="31"/>
    </row>
    <row r="184" spans="1:10" x14ac:dyDescent="0.25">
      <c r="A184" s="82" t="str">
        <f t="shared" ca="1" si="4"/>
        <v/>
      </c>
      <c r="B184" s="68"/>
      <c r="C184" s="68"/>
      <c r="D184" s="68"/>
      <c r="E184" s="68"/>
      <c r="F184" s="68"/>
      <c r="G184" s="68"/>
      <c r="H184" s="79" t="str">
        <f t="shared" ca="1" si="2"/>
        <v/>
      </c>
      <c r="I184" s="79" t="str">
        <f t="shared" ca="1" si="3"/>
        <v/>
      </c>
      <c r="J184" s="31"/>
    </row>
    <row r="185" spans="1:10" x14ac:dyDescent="0.25">
      <c r="A185" s="82" t="str">
        <f t="shared" ca="1" si="4"/>
        <v/>
      </c>
      <c r="B185" s="68"/>
      <c r="C185" s="68"/>
      <c r="D185" s="68"/>
      <c r="E185" s="68"/>
      <c r="F185" s="68"/>
      <c r="G185" s="68"/>
      <c r="H185" s="79" t="str">
        <f t="shared" ca="1" si="2"/>
        <v/>
      </c>
      <c r="I185" s="79" t="str">
        <f t="shared" ca="1" si="3"/>
        <v/>
      </c>
      <c r="J185" s="31"/>
    </row>
    <row r="186" spans="1:10" x14ac:dyDescent="0.25">
      <c r="A186" s="82" t="str">
        <f t="shared" ca="1" si="4"/>
        <v/>
      </c>
      <c r="B186" s="68"/>
      <c r="C186" s="68"/>
      <c r="D186" s="68"/>
      <c r="E186" s="68"/>
      <c r="F186" s="68"/>
      <c r="G186" s="68"/>
      <c r="H186" s="79" t="str">
        <f t="shared" ca="1" si="2"/>
        <v/>
      </c>
      <c r="I186" s="79" t="str">
        <f t="shared" ca="1" si="3"/>
        <v/>
      </c>
      <c r="J186" s="31"/>
    </row>
    <row r="187" spans="1:10" x14ac:dyDescent="0.25">
      <c r="A187" s="82" t="str">
        <f t="shared" ca="1" si="4"/>
        <v/>
      </c>
      <c r="B187" s="68"/>
      <c r="C187" s="68"/>
      <c r="D187" s="68"/>
      <c r="E187" s="68"/>
      <c r="F187" s="68"/>
      <c r="G187" s="68"/>
      <c r="H187" s="79" t="str">
        <f t="shared" ca="1" si="2"/>
        <v/>
      </c>
      <c r="I187" s="79" t="str">
        <f t="shared" ca="1" si="3"/>
        <v/>
      </c>
      <c r="J187" s="31"/>
    </row>
    <row r="188" spans="1:10" x14ac:dyDescent="0.25">
      <c r="A188" s="82" t="str">
        <f t="shared" ca="1" si="4"/>
        <v/>
      </c>
      <c r="B188" s="68"/>
      <c r="C188" s="68"/>
      <c r="D188" s="68"/>
      <c r="E188" s="68"/>
      <c r="F188" s="68"/>
      <c r="G188" s="68"/>
      <c r="H188" s="79" t="str">
        <f t="shared" ca="1" si="2"/>
        <v/>
      </c>
      <c r="I188" s="79" t="str">
        <f t="shared" ca="1" si="3"/>
        <v/>
      </c>
      <c r="J188" s="31"/>
    </row>
    <row r="189" spans="1:10" x14ac:dyDescent="0.25">
      <c r="A189" s="82" t="str">
        <f t="shared" ca="1" si="4"/>
        <v/>
      </c>
      <c r="B189" s="68"/>
      <c r="C189" s="68"/>
      <c r="D189" s="68"/>
      <c r="E189" s="68"/>
      <c r="F189" s="68"/>
      <c r="G189" s="68"/>
      <c r="H189" s="79" t="str">
        <f t="shared" ca="1" si="2"/>
        <v/>
      </c>
      <c r="I189" s="79" t="str">
        <f t="shared" ca="1" si="3"/>
        <v/>
      </c>
      <c r="J189" s="31"/>
    </row>
    <row r="190" spans="1:10" x14ac:dyDescent="0.25">
      <c r="A190" s="82" t="str">
        <f t="shared" ca="1" si="4"/>
        <v/>
      </c>
      <c r="B190" s="68"/>
      <c r="C190" s="68"/>
      <c r="D190" s="68"/>
      <c r="E190" s="68"/>
      <c r="F190" s="68"/>
      <c r="G190" s="68"/>
      <c r="H190" s="79" t="str">
        <f t="shared" ca="1" si="2"/>
        <v/>
      </c>
      <c r="I190" s="79" t="str">
        <f t="shared" ca="1" si="3"/>
        <v/>
      </c>
      <c r="J190" s="31"/>
    </row>
    <row r="191" spans="1:10" x14ac:dyDescent="0.25">
      <c r="A191" s="82" t="str">
        <f t="shared" ca="1" si="4"/>
        <v/>
      </c>
      <c r="B191" s="68"/>
      <c r="C191" s="68"/>
      <c r="D191" s="68"/>
      <c r="E191" s="68"/>
      <c r="F191" s="68"/>
      <c r="G191" s="68"/>
      <c r="H191" s="79" t="str">
        <f t="shared" ca="1" si="2"/>
        <v/>
      </c>
      <c r="I191" s="79" t="str">
        <f t="shared" ca="1" si="3"/>
        <v/>
      </c>
      <c r="J191" s="31"/>
    </row>
    <row r="192" spans="1:10" x14ac:dyDescent="0.25">
      <c r="A192" s="82" t="str">
        <f t="shared" ca="1" si="4"/>
        <v/>
      </c>
      <c r="B192" s="68"/>
      <c r="C192" s="68"/>
      <c r="D192" s="68"/>
      <c r="E192" s="68"/>
      <c r="F192" s="68"/>
      <c r="G192" s="68"/>
      <c r="H192" s="79" t="str">
        <f t="shared" ca="1" si="2"/>
        <v/>
      </c>
      <c r="I192" s="79" t="str">
        <f t="shared" ca="1" si="3"/>
        <v/>
      </c>
      <c r="J192" s="31"/>
    </row>
    <row r="193" spans="1:10" x14ac:dyDescent="0.25">
      <c r="A193" s="82" t="str">
        <f t="shared" ca="1" si="4"/>
        <v/>
      </c>
      <c r="B193" s="68"/>
      <c r="C193" s="68"/>
      <c r="D193" s="68"/>
      <c r="E193" s="68"/>
      <c r="F193" s="68"/>
      <c r="G193" s="68"/>
      <c r="H193" s="79" t="str">
        <f t="shared" ca="1" si="2"/>
        <v/>
      </c>
      <c r="I193" s="79" t="str">
        <f t="shared" ca="1" si="3"/>
        <v/>
      </c>
      <c r="J193" s="31"/>
    </row>
    <row r="194" spans="1:10" x14ac:dyDescent="0.25">
      <c r="A194" s="82" t="str">
        <f t="shared" ca="1" si="4"/>
        <v/>
      </c>
      <c r="B194" s="68"/>
      <c r="C194" s="68"/>
      <c r="D194" s="68"/>
      <c r="E194" s="68"/>
      <c r="F194" s="68"/>
      <c r="G194" s="68"/>
      <c r="H194" s="79" t="str">
        <f t="shared" ca="1" si="2"/>
        <v/>
      </c>
      <c r="I194" s="79" t="str">
        <f t="shared" ca="1" si="3"/>
        <v/>
      </c>
      <c r="J194" s="31"/>
    </row>
    <row r="195" spans="1:10" x14ac:dyDescent="0.25">
      <c r="A195" s="82" t="str">
        <f t="shared" ca="1" si="4"/>
        <v/>
      </c>
      <c r="B195" s="68"/>
      <c r="C195" s="68"/>
      <c r="D195" s="68"/>
      <c r="E195" s="68"/>
      <c r="F195" s="68"/>
      <c r="G195" s="68"/>
      <c r="H195" s="79" t="str">
        <f t="shared" ca="1" si="2"/>
        <v/>
      </c>
      <c r="I195" s="79" t="str">
        <f t="shared" ca="1" si="3"/>
        <v/>
      </c>
      <c r="J195" s="31"/>
    </row>
    <row r="196" spans="1:10" x14ac:dyDescent="0.25">
      <c r="A196" s="82" t="str">
        <f t="shared" ref="A196:A236" ca="1" si="5">IFERROR(IF(INDIRECT(ADDRESS(1,ROW()-ROW(Variable_Name),,,DataSheet1))=0,"",INDIRECT(ADDRESS(1,ROW()-ROW(Variable_Name),,,DataSheet1))),"")</f>
        <v/>
      </c>
      <c r="B196" s="68"/>
      <c r="C196" s="68"/>
      <c r="D196" s="68"/>
      <c r="E196" s="68"/>
      <c r="F196" s="68"/>
      <c r="G196" s="68"/>
      <c r="H196" s="79" t="str">
        <f t="shared" ref="H196:H235" ca="1" si="6">IF(_xlfn.SINGLE(OFFSET(Data_Type,ROW()-_xlfn.SINGLE(ROW(Data_Type)),0))="numeric",_xlfn.AGGREGATE(4,6,(OFFSET(INDIRECT("'"&amp;OFFSET(Name_of_Data_Sheet,0,1)&amp;"'!A1"),1,ROW()-_xlfn.SINGLE(ROW(Data_Type))-1,OFFSET(Number_of_Data_Records,0,1)))),"")</f>
        <v/>
      </c>
      <c r="I196" s="79" t="str">
        <f t="shared" ref="I196:I235" ca="1" si="7">IF(_xlfn.SINGLE(OFFSET(Data_Type,ROW()-_xlfn.SINGLE(ROW(Data_Type)),0))="numeric",_xlfn.AGGREGATE(5,6,(OFFSET(INDIRECT("'"&amp;OFFSET(Name_of_Data_Sheet,0,1)&amp;"'!A2"),1,ROW()-_xlfn.SINGLE(ROW(Data_Type))-1,OFFSET(Number_of_Data_Records,0,1)))),"")</f>
        <v/>
      </c>
      <c r="J196" s="31"/>
    </row>
    <row r="197" spans="1:10" x14ac:dyDescent="0.25">
      <c r="A197" s="82" t="str">
        <f t="shared" ca="1" si="5"/>
        <v/>
      </c>
      <c r="B197" s="68"/>
      <c r="C197" s="68"/>
      <c r="D197" s="68"/>
      <c r="E197" s="68"/>
      <c r="F197" s="68"/>
      <c r="G197" s="68"/>
      <c r="H197" s="79" t="str">
        <f t="shared" ca="1" si="6"/>
        <v/>
      </c>
      <c r="I197" s="79" t="str">
        <f t="shared" ca="1" si="7"/>
        <v/>
      </c>
      <c r="J197" s="31"/>
    </row>
    <row r="198" spans="1:10" x14ac:dyDescent="0.25">
      <c r="A198" s="82" t="str">
        <f t="shared" ca="1" si="5"/>
        <v/>
      </c>
      <c r="B198" s="68"/>
      <c r="C198" s="68"/>
      <c r="D198" s="68"/>
      <c r="E198" s="68"/>
      <c r="F198" s="68"/>
      <c r="G198" s="68"/>
      <c r="H198" s="79" t="str">
        <f t="shared" ca="1" si="6"/>
        <v/>
      </c>
      <c r="I198" s="79" t="str">
        <f t="shared" ca="1" si="7"/>
        <v/>
      </c>
      <c r="J198" s="31"/>
    </row>
    <row r="199" spans="1:10" x14ac:dyDescent="0.25">
      <c r="A199" s="82" t="str">
        <f t="shared" ca="1" si="5"/>
        <v/>
      </c>
      <c r="B199" s="68"/>
      <c r="C199" s="68"/>
      <c r="D199" s="68"/>
      <c r="E199" s="68"/>
      <c r="F199" s="68"/>
      <c r="G199" s="68"/>
      <c r="H199" s="79" t="str">
        <f t="shared" ca="1" si="6"/>
        <v/>
      </c>
      <c r="I199" s="79" t="str">
        <f t="shared" ca="1" si="7"/>
        <v/>
      </c>
      <c r="J199" s="31"/>
    </row>
    <row r="200" spans="1:10" x14ac:dyDescent="0.25">
      <c r="A200" s="82" t="str">
        <f t="shared" ca="1" si="5"/>
        <v/>
      </c>
      <c r="B200" s="68"/>
      <c r="C200" s="68"/>
      <c r="D200" s="68"/>
      <c r="E200" s="68"/>
      <c r="F200" s="68"/>
      <c r="G200" s="68"/>
      <c r="H200" s="79" t="str">
        <f t="shared" ca="1" si="6"/>
        <v/>
      </c>
      <c r="I200" s="79" t="str">
        <f t="shared" ca="1" si="7"/>
        <v/>
      </c>
      <c r="J200" s="31"/>
    </row>
    <row r="201" spans="1:10" x14ac:dyDescent="0.25">
      <c r="A201" s="82" t="str">
        <f t="shared" ca="1" si="5"/>
        <v/>
      </c>
      <c r="B201" s="68"/>
      <c r="C201" s="68"/>
      <c r="D201" s="68"/>
      <c r="E201" s="68"/>
      <c r="F201" s="68"/>
      <c r="G201" s="68"/>
      <c r="H201" s="79" t="str">
        <f t="shared" ca="1" si="6"/>
        <v/>
      </c>
      <c r="I201" s="79" t="str">
        <f t="shared" ca="1" si="7"/>
        <v/>
      </c>
      <c r="J201" s="31"/>
    </row>
    <row r="202" spans="1:10" x14ac:dyDescent="0.25">
      <c r="A202" s="82" t="str">
        <f t="shared" ca="1" si="5"/>
        <v/>
      </c>
      <c r="B202" s="68"/>
      <c r="C202" s="68"/>
      <c r="D202" s="68"/>
      <c r="E202" s="68"/>
      <c r="F202" s="68"/>
      <c r="G202" s="68"/>
      <c r="H202" s="79" t="str">
        <f t="shared" ca="1" si="6"/>
        <v/>
      </c>
      <c r="I202" s="79" t="str">
        <f t="shared" ca="1" si="7"/>
        <v/>
      </c>
      <c r="J202" s="31"/>
    </row>
    <row r="203" spans="1:10" x14ac:dyDescent="0.25">
      <c r="A203" s="82" t="str">
        <f t="shared" ca="1" si="5"/>
        <v/>
      </c>
      <c r="B203" s="68"/>
      <c r="C203" s="68"/>
      <c r="D203" s="68"/>
      <c r="E203" s="68"/>
      <c r="F203" s="68"/>
      <c r="G203" s="68"/>
      <c r="H203" s="79" t="str">
        <f t="shared" ca="1" si="6"/>
        <v/>
      </c>
      <c r="I203" s="79" t="str">
        <f t="shared" ca="1" si="7"/>
        <v/>
      </c>
      <c r="J203" s="31"/>
    </row>
    <row r="204" spans="1:10" x14ac:dyDescent="0.25">
      <c r="A204" s="82" t="str">
        <f t="shared" ca="1" si="5"/>
        <v/>
      </c>
      <c r="B204" s="68"/>
      <c r="C204" s="68"/>
      <c r="D204" s="68"/>
      <c r="E204" s="68"/>
      <c r="F204" s="68"/>
      <c r="G204" s="68"/>
      <c r="H204" s="79" t="str">
        <f t="shared" ca="1" si="6"/>
        <v/>
      </c>
      <c r="I204" s="79" t="str">
        <f t="shared" ca="1" si="7"/>
        <v/>
      </c>
      <c r="J204" s="31"/>
    </row>
    <row r="205" spans="1:10" x14ac:dyDescent="0.25">
      <c r="A205" s="82" t="str">
        <f t="shared" ca="1" si="5"/>
        <v/>
      </c>
      <c r="B205" s="68"/>
      <c r="C205" s="68"/>
      <c r="D205" s="68"/>
      <c r="E205" s="68"/>
      <c r="F205" s="68"/>
      <c r="G205" s="68"/>
      <c r="H205" s="79" t="str">
        <f t="shared" ca="1" si="6"/>
        <v/>
      </c>
      <c r="I205" s="79" t="str">
        <f t="shared" ca="1" si="7"/>
        <v/>
      </c>
      <c r="J205" s="31"/>
    </row>
    <row r="206" spans="1:10" x14ac:dyDescent="0.25">
      <c r="A206" s="82" t="str">
        <f t="shared" ca="1" si="5"/>
        <v/>
      </c>
      <c r="B206" s="68"/>
      <c r="C206" s="68"/>
      <c r="D206" s="68"/>
      <c r="E206" s="68"/>
      <c r="F206" s="68"/>
      <c r="G206" s="68"/>
      <c r="H206" s="79" t="str">
        <f t="shared" ca="1" si="6"/>
        <v/>
      </c>
      <c r="I206" s="79" t="str">
        <f t="shared" ca="1" si="7"/>
        <v/>
      </c>
      <c r="J206" s="31"/>
    </row>
    <row r="207" spans="1:10" x14ac:dyDescent="0.25">
      <c r="A207" s="82" t="str">
        <f t="shared" ca="1" si="5"/>
        <v/>
      </c>
      <c r="B207" s="68"/>
      <c r="C207" s="68"/>
      <c r="D207" s="68"/>
      <c r="E207" s="68"/>
      <c r="F207" s="68"/>
      <c r="G207" s="68"/>
      <c r="H207" s="79" t="str">
        <f t="shared" ca="1" si="6"/>
        <v/>
      </c>
      <c r="I207" s="79" t="str">
        <f t="shared" ca="1" si="7"/>
        <v/>
      </c>
      <c r="J207" s="31"/>
    </row>
    <row r="208" spans="1:10" x14ac:dyDescent="0.25">
      <c r="A208" s="82" t="str">
        <f t="shared" ca="1" si="5"/>
        <v/>
      </c>
      <c r="B208" s="68"/>
      <c r="C208" s="68"/>
      <c r="D208" s="68"/>
      <c r="E208" s="68"/>
      <c r="F208" s="68"/>
      <c r="G208" s="68"/>
      <c r="H208" s="79" t="str">
        <f t="shared" ca="1" si="6"/>
        <v/>
      </c>
      <c r="I208" s="79" t="str">
        <f t="shared" ca="1" si="7"/>
        <v/>
      </c>
      <c r="J208" s="31"/>
    </row>
    <row r="209" spans="1:10" x14ac:dyDescent="0.25">
      <c r="A209" s="82" t="str">
        <f t="shared" ca="1" si="5"/>
        <v/>
      </c>
      <c r="B209" s="68"/>
      <c r="C209" s="68"/>
      <c r="D209" s="68"/>
      <c r="E209" s="68"/>
      <c r="F209" s="68"/>
      <c r="G209" s="68"/>
      <c r="H209" s="79" t="str">
        <f t="shared" ca="1" si="6"/>
        <v/>
      </c>
      <c r="I209" s="79" t="str">
        <f t="shared" ca="1" si="7"/>
        <v/>
      </c>
      <c r="J209" s="31"/>
    </row>
    <row r="210" spans="1:10" x14ac:dyDescent="0.25">
      <c r="A210" s="82" t="str">
        <f t="shared" ca="1" si="5"/>
        <v/>
      </c>
      <c r="B210" s="68"/>
      <c r="C210" s="68"/>
      <c r="D210" s="68"/>
      <c r="E210" s="68"/>
      <c r="F210" s="68"/>
      <c r="G210" s="68"/>
      <c r="H210" s="79" t="str">
        <f t="shared" ca="1" si="6"/>
        <v/>
      </c>
      <c r="I210" s="79" t="str">
        <f t="shared" ca="1" si="7"/>
        <v/>
      </c>
      <c r="J210" s="31"/>
    </row>
    <row r="211" spans="1:10" x14ac:dyDescent="0.25">
      <c r="A211" s="82" t="str">
        <f t="shared" ca="1" si="5"/>
        <v/>
      </c>
      <c r="B211" s="68"/>
      <c r="C211" s="68"/>
      <c r="D211" s="68"/>
      <c r="E211" s="68"/>
      <c r="F211" s="68"/>
      <c r="G211" s="68"/>
      <c r="H211" s="79" t="str">
        <f t="shared" ca="1" si="6"/>
        <v/>
      </c>
      <c r="I211" s="79" t="str">
        <f t="shared" ca="1" si="7"/>
        <v/>
      </c>
      <c r="J211" s="31"/>
    </row>
    <row r="212" spans="1:10" x14ac:dyDescent="0.25">
      <c r="A212" s="82" t="str">
        <f t="shared" ca="1" si="5"/>
        <v/>
      </c>
      <c r="B212" s="68"/>
      <c r="C212" s="68"/>
      <c r="D212" s="68"/>
      <c r="E212" s="68"/>
      <c r="F212" s="68"/>
      <c r="G212" s="68"/>
      <c r="H212" s="79" t="str">
        <f t="shared" ca="1" si="6"/>
        <v/>
      </c>
      <c r="I212" s="79" t="str">
        <f t="shared" ca="1" si="7"/>
        <v/>
      </c>
      <c r="J212" s="31"/>
    </row>
    <row r="213" spans="1:10" x14ac:dyDescent="0.25">
      <c r="A213" s="82" t="str">
        <f t="shared" ca="1" si="5"/>
        <v/>
      </c>
      <c r="B213" s="68"/>
      <c r="C213" s="68"/>
      <c r="D213" s="68"/>
      <c r="E213" s="68"/>
      <c r="F213" s="68"/>
      <c r="G213" s="68"/>
      <c r="H213" s="79" t="str">
        <f t="shared" ca="1" si="6"/>
        <v/>
      </c>
      <c r="I213" s="79" t="str">
        <f t="shared" ca="1" si="7"/>
        <v/>
      </c>
      <c r="J213" s="31"/>
    </row>
    <row r="214" spans="1:10" x14ac:dyDescent="0.25">
      <c r="A214" s="82" t="str">
        <f t="shared" ca="1" si="5"/>
        <v/>
      </c>
      <c r="B214" s="68"/>
      <c r="C214" s="68"/>
      <c r="D214" s="68"/>
      <c r="E214" s="68"/>
      <c r="F214" s="68"/>
      <c r="G214" s="68"/>
      <c r="H214" s="79" t="str">
        <f t="shared" ca="1" si="6"/>
        <v/>
      </c>
      <c r="I214" s="79" t="str">
        <f t="shared" ca="1" si="7"/>
        <v/>
      </c>
      <c r="J214" s="31"/>
    </row>
    <row r="215" spans="1:10" x14ac:dyDescent="0.25">
      <c r="A215" s="82" t="str">
        <f t="shared" ca="1" si="5"/>
        <v/>
      </c>
      <c r="B215" s="68"/>
      <c r="C215" s="68"/>
      <c r="D215" s="68"/>
      <c r="E215" s="68"/>
      <c r="F215" s="68"/>
      <c r="G215" s="68"/>
      <c r="H215" s="79" t="str">
        <f t="shared" ca="1" si="6"/>
        <v/>
      </c>
      <c r="I215" s="79" t="str">
        <f t="shared" ca="1" si="7"/>
        <v/>
      </c>
      <c r="J215" s="31"/>
    </row>
    <row r="216" spans="1:10" x14ac:dyDescent="0.25">
      <c r="A216" s="82" t="str">
        <f t="shared" ca="1" si="5"/>
        <v/>
      </c>
      <c r="B216" s="68"/>
      <c r="C216" s="68"/>
      <c r="D216" s="68"/>
      <c r="E216" s="68"/>
      <c r="F216" s="68"/>
      <c r="G216" s="68"/>
      <c r="H216" s="79" t="str">
        <f t="shared" ca="1" si="6"/>
        <v/>
      </c>
      <c r="I216" s="79" t="str">
        <f t="shared" ca="1" si="7"/>
        <v/>
      </c>
      <c r="J216" s="31"/>
    </row>
    <row r="217" spans="1:10" x14ac:dyDescent="0.25">
      <c r="A217" s="82" t="str">
        <f t="shared" ca="1" si="5"/>
        <v/>
      </c>
      <c r="B217" s="68"/>
      <c r="C217" s="68"/>
      <c r="D217" s="68"/>
      <c r="E217" s="68"/>
      <c r="F217" s="68"/>
      <c r="G217" s="68"/>
      <c r="H217" s="79" t="str">
        <f t="shared" ca="1" si="6"/>
        <v/>
      </c>
      <c r="I217" s="79" t="str">
        <f t="shared" ca="1" si="7"/>
        <v/>
      </c>
      <c r="J217" s="31"/>
    </row>
    <row r="218" spans="1:10" x14ac:dyDescent="0.25">
      <c r="A218" s="82" t="str">
        <f t="shared" ca="1" si="5"/>
        <v/>
      </c>
      <c r="B218" s="68"/>
      <c r="C218" s="68"/>
      <c r="D218" s="68"/>
      <c r="E218" s="68"/>
      <c r="F218" s="68"/>
      <c r="G218" s="68"/>
      <c r="H218" s="79" t="str">
        <f t="shared" ca="1" si="6"/>
        <v/>
      </c>
      <c r="I218" s="79" t="str">
        <f t="shared" ca="1" si="7"/>
        <v/>
      </c>
      <c r="J218" s="31"/>
    </row>
    <row r="219" spans="1:10" x14ac:dyDescent="0.25">
      <c r="A219" s="82" t="str">
        <f t="shared" ca="1" si="5"/>
        <v/>
      </c>
      <c r="B219" s="68"/>
      <c r="C219" s="68"/>
      <c r="D219" s="68"/>
      <c r="E219" s="68"/>
      <c r="F219" s="68"/>
      <c r="G219" s="68"/>
      <c r="H219" s="79" t="str">
        <f t="shared" ca="1" si="6"/>
        <v/>
      </c>
      <c r="I219" s="79" t="str">
        <f t="shared" ca="1" si="7"/>
        <v/>
      </c>
      <c r="J219" s="31"/>
    </row>
    <row r="220" spans="1:10" x14ac:dyDescent="0.25">
      <c r="A220" s="82" t="str">
        <f t="shared" ca="1" si="5"/>
        <v/>
      </c>
      <c r="B220" s="68"/>
      <c r="C220" s="68"/>
      <c r="D220" s="68"/>
      <c r="E220" s="68"/>
      <c r="F220" s="68"/>
      <c r="G220" s="68"/>
      <c r="H220" s="79" t="str">
        <f t="shared" ca="1" si="6"/>
        <v/>
      </c>
      <c r="I220" s="79" t="str">
        <f t="shared" ca="1" si="7"/>
        <v/>
      </c>
      <c r="J220" s="31"/>
    </row>
    <row r="221" spans="1:10" x14ac:dyDescent="0.25">
      <c r="A221" s="82" t="str">
        <f t="shared" ca="1" si="5"/>
        <v/>
      </c>
      <c r="B221" s="68"/>
      <c r="C221" s="68"/>
      <c r="D221" s="68"/>
      <c r="E221" s="68"/>
      <c r="F221" s="68"/>
      <c r="G221" s="68"/>
      <c r="H221" s="79" t="str">
        <f t="shared" ca="1" si="6"/>
        <v/>
      </c>
      <c r="I221" s="79" t="str">
        <f t="shared" ca="1" si="7"/>
        <v/>
      </c>
      <c r="J221" s="31"/>
    </row>
    <row r="222" spans="1:10" x14ac:dyDescent="0.25">
      <c r="A222" s="82" t="str">
        <f t="shared" ca="1" si="5"/>
        <v/>
      </c>
      <c r="B222" s="68"/>
      <c r="C222" s="68"/>
      <c r="D222" s="68"/>
      <c r="E222" s="68"/>
      <c r="F222" s="68"/>
      <c r="G222" s="68"/>
      <c r="H222" s="79" t="str">
        <f t="shared" ca="1" si="6"/>
        <v/>
      </c>
      <c r="I222" s="79" t="str">
        <f t="shared" ca="1" si="7"/>
        <v/>
      </c>
      <c r="J222" s="31"/>
    </row>
    <row r="223" spans="1:10" x14ac:dyDescent="0.25">
      <c r="A223" s="82" t="str">
        <f t="shared" ca="1" si="5"/>
        <v/>
      </c>
      <c r="B223" s="68"/>
      <c r="C223" s="68"/>
      <c r="D223" s="68"/>
      <c r="E223" s="68"/>
      <c r="F223" s="68"/>
      <c r="G223" s="68"/>
      <c r="H223" s="79" t="str">
        <f t="shared" ca="1" si="6"/>
        <v/>
      </c>
      <c r="I223" s="79" t="str">
        <f t="shared" ca="1" si="7"/>
        <v/>
      </c>
      <c r="J223" s="31"/>
    </row>
    <row r="224" spans="1:10" x14ac:dyDescent="0.25">
      <c r="A224" s="82" t="str">
        <f t="shared" ca="1" si="5"/>
        <v/>
      </c>
      <c r="B224" s="68"/>
      <c r="C224" s="68"/>
      <c r="D224" s="68"/>
      <c r="E224" s="68"/>
      <c r="F224" s="68"/>
      <c r="G224" s="68"/>
      <c r="H224" s="79" t="str">
        <f t="shared" ca="1" si="6"/>
        <v/>
      </c>
      <c r="I224" s="79" t="str">
        <f t="shared" ca="1" si="7"/>
        <v/>
      </c>
      <c r="J224" s="31"/>
    </row>
    <row r="225" spans="1:10" x14ac:dyDescent="0.25">
      <c r="A225" s="82" t="str">
        <f t="shared" ca="1" si="5"/>
        <v/>
      </c>
      <c r="B225" s="68"/>
      <c r="C225" s="68"/>
      <c r="D225" s="68"/>
      <c r="E225" s="68"/>
      <c r="F225" s="68"/>
      <c r="G225" s="68"/>
      <c r="H225" s="79" t="str">
        <f t="shared" ca="1" si="6"/>
        <v/>
      </c>
      <c r="I225" s="79" t="str">
        <f t="shared" ca="1" si="7"/>
        <v/>
      </c>
      <c r="J225" s="31"/>
    </row>
    <row r="226" spans="1:10" x14ac:dyDescent="0.25">
      <c r="A226" s="82" t="str">
        <f t="shared" ca="1" si="5"/>
        <v/>
      </c>
      <c r="B226" s="68"/>
      <c r="C226" s="68"/>
      <c r="D226" s="68"/>
      <c r="E226" s="68"/>
      <c r="F226" s="68"/>
      <c r="G226" s="68"/>
      <c r="H226" s="79" t="str">
        <f t="shared" ca="1" si="6"/>
        <v/>
      </c>
      <c r="I226" s="79" t="str">
        <f t="shared" ca="1" si="7"/>
        <v/>
      </c>
      <c r="J226" s="31"/>
    </row>
    <row r="227" spans="1:10" x14ac:dyDescent="0.25">
      <c r="A227" s="82" t="str">
        <f t="shared" ca="1" si="5"/>
        <v/>
      </c>
      <c r="B227" s="68"/>
      <c r="C227" s="68"/>
      <c r="D227" s="68"/>
      <c r="E227" s="68"/>
      <c r="F227" s="68"/>
      <c r="G227" s="68"/>
      <c r="H227" s="79" t="str">
        <f t="shared" ca="1" si="6"/>
        <v/>
      </c>
      <c r="I227" s="79" t="str">
        <f t="shared" ca="1" si="7"/>
        <v/>
      </c>
      <c r="J227" s="31"/>
    </row>
    <row r="228" spans="1:10" x14ac:dyDescent="0.25">
      <c r="A228" s="82" t="str">
        <f t="shared" ca="1" si="5"/>
        <v/>
      </c>
      <c r="B228" s="68"/>
      <c r="C228" s="68"/>
      <c r="D228" s="68"/>
      <c r="E228" s="68"/>
      <c r="F228" s="68"/>
      <c r="G228" s="68"/>
      <c r="H228" s="79" t="str">
        <f t="shared" ca="1" si="6"/>
        <v/>
      </c>
      <c r="I228" s="79" t="str">
        <f t="shared" ca="1" si="7"/>
        <v/>
      </c>
      <c r="J228" s="31"/>
    </row>
    <row r="229" spans="1:10" x14ac:dyDescent="0.25">
      <c r="A229" s="82" t="str">
        <f t="shared" ca="1" si="5"/>
        <v/>
      </c>
      <c r="B229" s="68"/>
      <c r="C229" s="68"/>
      <c r="D229" s="68"/>
      <c r="E229" s="68"/>
      <c r="F229" s="68"/>
      <c r="G229" s="68"/>
      <c r="H229" s="79" t="str">
        <f t="shared" ca="1" si="6"/>
        <v/>
      </c>
      <c r="I229" s="79" t="str">
        <f t="shared" ca="1" si="7"/>
        <v/>
      </c>
      <c r="J229" s="31"/>
    </row>
    <row r="230" spans="1:10" x14ac:dyDescent="0.25">
      <c r="A230" s="82" t="str">
        <f t="shared" ca="1" si="5"/>
        <v/>
      </c>
      <c r="B230" s="68"/>
      <c r="C230" s="68"/>
      <c r="D230" s="68"/>
      <c r="E230" s="68"/>
      <c r="F230" s="68"/>
      <c r="G230" s="68"/>
      <c r="H230" s="79" t="str">
        <f t="shared" ca="1" si="6"/>
        <v/>
      </c>
      <c r="I230" s="79" t="str">
        <f t="shared" ca="1" si="7"/>
        <v/>
      </c>
      <c r="J230" s="31"/>
    </row>
    <row r="231" spans="1:10" x14ac:dyDescent="0.25">
      <c r="A231" s="82" t="str">
        <f t="shared" ca="1" si="5"/>
        <v/>
      </c>
      <c r="B231" s="68"/>
      <c r="C231" s="68"/>
      <c r="D231" s="68"/>
      <c r="E231" s="68"/>
      <c r="F231" s="68"/>
      <c r="G231" s="68"/>
      <c r="H231" s="79" t="str">
        <f t="shared" ca="1" si="6"/>
        <v/>
      </c>
      <c r="I231" s="79" t="str">
        <f t="shared" ca="1" si="7"/>
        <v/>
      </c>
      <c r="J231" s="31"/>
    </row>
    <row r="232" spans="1:10" x14ac:dyDescent="0.25">
      <c r="A232" s="82" t="str">
        <f t="shared" ca="1" si="5"/>
        <v/>
      </c>
      <c r="B232" s="68"/>
      <c r="C232" s="68"/>
      <c r="D232" s="68"/>
      <c r="E232" s="68"/>
      <c r="F232" s="68"/>
      <c r="G232" s="68"/>
      <c r="H232" s="79" t="str">
        <f t="shared" ca="1" si="6"/>
        <v/>
      </c>
      <c r="I232" s="79" t="str">
        <f t="shared" ca="1" si="7"/>
        <v/>
      </c>
      <c r="J232" s="31"/>
    </row>
    <row r="233" spans="1:10" x14ac:dyDescent="0.25">
      <c r="A233" s="82" t="str">
        <f t="shared" ca="1" si="5"/>
        <v/>
      </c>
      <c r="B233" s="68"/>
      <c r="C233" s="68"/>
      <c r="D233" s="68"/>
      <c r="E233" s="68"/>
      <c r="F233" s="68"/>
      <c r="G233" s="68"/>
      <c r="H233" s="79" t="str">
        <f t="shared" ca="1" si="6"/>
        <v/>
      </c>
      <c r="I233" s="79" t="str">
        <f t="shared" ca="1" si="7"/>
        <v/>
      </c>
      <c r="J233" s="31"/>
    </row>
    <row r="234" spans="1:10" x14ac:dyDescent="0.25">
      <c r="A234" s="82" t="str">
        <f t="shared" ca="1" si="5"/>
        <v/>
      </c>
      <c r="B234" s="68"/>
      <c r="C234" s="68"/>
      <c r="D234" s="68"/>
      <c r="E234" s="68"/>
      <c r="F234" s="68"/>
      <c r="G234" s="68"/>
      <c r="H234" s="79" t="str">
        <f t="shared" ca="1" si="6"/>
        <v/>
      </c>
      <c r="I234" s="79" t="str">
        <f t="shared" ca="1" si="7"/>
        <v/>
      </c>
      <c r="J234" s="31"/>
    </row>
    <row r="235" spans="1:10" x14ac:dyDescent="0.25">
      <c r="A235" s="82" t="str">
        <f t="shared" ca="1" si="5"/>
        <v/>
      </c>
      <c r="B235" s="68"/>
      <c r="C235" s="68"/>
      <c r="D235" s="68"/>
      <c r="E235" s="68"/>
      <c r="F235" s="68"/>
      <c r="G235" s="68"/>
      <c r="H235" s="79" t="str">
        <f t="shared" ca="1" si="6"/>
        <v/>
      </c>
      <c r="I235" s="79" t="str">
        <f t="shared" ca="1" si="7"/>
        <v/>
      </c>
      <c r="J235" s="31"/>
    </row>
    <row r="236" spans="1:10" x14ac:dyDescent="0.25">
      <c r="A236" s="82" t="str">
        <f t="shared" ca="1" si="5"/>
        <v/>
      </c>
      <c r="B236" s="68"/>
      <c r="C236" s="68"/>
      <c r="D236" s="68"/>
      <c r="E236" s="68"/>
      <c r="F236" s="68"/>
      <c r="G236" s="68"/>
      <c r="H236" s="79"/>
      <c r="I236" s="79"/>
      <c r="J236" s="31"/>
    </row>
    <row r="237" spans="1:10" x14ac:dyDescent="0.25">
      <c r="A237" s="82" t="str">
        <f t="shared" ref="A237:A247" ca="1" si="8">IFERROR(IF(INDIRECT(ADDRESS(1,ROW()-ROW(Variable_Name),,,DataSheet1))=0,"",INDIRECT(ADDRESS(1,ROW()-ROW(Variable_Name),,,DataSheet1))),"")</f>
        <v/>
      </c>
      <c r="B237" s="68"/>
      <c r="C237" s="68"/>
      <c r="D237" s="68"/>
      <c r="E237" s="68"/>
      <c r="F237" s="68"/>
      <c r="G237" s="68"/>
      <c r="H237" s="79" t="str">
        <f t="shared" ref="H237:H247" ca="1" si="9">IF(_xlfn.SINGLE(OFFSET(Data_Type,ROW()-_xlfn.SINGLE(ROW(Data_Type)),0))="numeric",_xlfn.AGGREGATE(4,6,(OFFSET(INDIRECT("'"&amp;OFFSET(Name_of_Data_Sheet,0,1)&amp;"'!A1"),1,ROW()-_xlfn.SINGLE(ROW(Data_Type))-1,OFFSET(Number_of_Data_Records,0,1)))),"")</f>
        <v/>
      </c>
      <c r="I237" s="79" t="str">
        <f t="shared" ref="I237:I247" ca="1" si="10">IF(_xlfn.SINGLE(OFFSET(Data_Type,ROW()-_xlfn.SINGLE(ROW(Data_Type)),0))="numeric",_xlfn.AGGREGATE(5,6,(OFFSET(INDIRECT("'"&amp;OFFSET(Name_of_Data_Sheet,0,1)&amp;"'!A2"),1,ROW()-_xlfn.SINGLE(ROW(Data_Type))-1,OFFSET(Number_of_Data_Records,0,1)))),"")</f>
        <v/>
      </c>
      <c r="J237" s="31"/>
    </row>
    <row r="238" spans="1:10" x14ac:dyDescent="0.25">
      <c r="A238" s="82" t="str">
        <f t="shared" ca="1" si="8"/>
        <v/>
      </c>
      <c r="B238" s="68"/>
      <c r="C238" s="68"/>
      <c r="D238" s="68"/>
      <c r="E238" s="68"/>
      <c r="F238" s="68"/>
      <c r="G238" s="68"/>
      <c r="H238" s="79" t="str">
        <f t="shared" ca="1" si="9"/>
        <v/>
      </c>
      <c r="I238" s="79" t="str">
        <f t="shared" ca="1" si="10"/>
        <v/>
      </c>
      <c r="J238" s="31"/>
    </row>
    <row r="239" spans="1:10" x14ac:dyDescent="0.25">
      <c r="A239" s="82" t="str">
        <f t="shared" ca="1" si="8"/>
        <v/>
      </c>
      <c r="B239" s="68"/>
      <c r="C239" s="68"/>
      <c r="D239" s="68"/>
      <c r="E239" s="68"/>
      <c r="F239" s="68"/>
      <c r="G239" s="68"/>
      <c r="H239" s="79" t="str">
        <f t="shared" ca="1" si="9"/>
        <v/>
      </c>
      <c r="I239" s="79" t="str">
        <f t="shared" ca="1" si="10"/>
        <v/>
      </c>
      <c r="J239" s="31"/>
    </row>
    <row r="240" spans="1:10" x14ac:dyDescent="0.25">
      <c r="A240" s="82" t="str">
        <f t="shared" ca="1" si="8"/>
        <v/>
      </c>
      <c r="B240" s="68"/>
      <c r="C240" s="68"/>
      <c r="D240" s="68"/>
      <c r="E240" s="68"/>
      <c r="F240" s="68"/>
      <c r="G240" s="68"/>
      <c r="H240" s="79" t="str">
        <f t="shared" ca="1" si="9"/>
        <v/>
      </c>
      <c r="I240" s="79" t="str">
        <f t="shared" ca="1" si="10"/>
        <v/>
      </c>
      <c r="J240" s="31"/>
    </row>
    <row r="241" spans="1:10" x14ac:dyDescent="0.25">
      <c r="A241" s="82" t="str">
        <f t="shared" ca="1" si="8"/>
        <v/>
      </c>
      <c r="B241" s="68"/>
      <c r="C241" s="68"/>
      <c r="D241" s="68"/>
      <c r="E241" s="68"/>
      <c r="F241" s="68"/>
      <c r="G241" s="68"/>
      <c r="H241" s="79" t="str">
        <f t="shared" ca="1" si="9"/>
        <v/>
      </c>
      <c r="I241" s="79" t="str">
        <f t="shared" ca="1" si="10"/>
        <v/>
      </c>
      <c r="J241" s="31"/>
    </row>
    <row r="242" spans="1:10" x14ac:dyDescent="0.25">
      <c r="A242" s="82" t="str">
        <f t="shared" ca="1" si="8"/>
        <v/>
      </c>
      <c r="B242" s="68"/>
      <c r="C242" s="68"/>
      <c r="D242" s="68"/>
      <c r="E242" s="68"/>
      <c r="F242" s="68"/>
      <c r="G242" s="68"/>
      <c r="H242" s="79" t="str">
        <f t="shared" ca="1" si="9"/>
        <v/>
      </c>
      <c r="I242" s="79" t="str">
        <f t="shared" ca="1" si="10"/>
        <v/>
      </c>
      <c r="J242" s="31"/>
    </row>
    <row r="243" spans="1:10" x14ac:dyDescent="0.25">
      <c r="A243" s="82" t="str">
        <f t="shared" ca="1" si="8"/>
        <v/>
      </c>
      <c r="B243" s="68"/>
      <c r="C243" s="68"/>
      <c r="D243" s="68"/>
      <c r="E243" s="68"/>
      <c r="F243" s="68"/>
      <c r="G243" s="68"/>
      <c r="H243" s="79" t="str">
        <f t="shared" ca="1" si="9"/>
        <v/>
      </c>
      <c r="I243" s="79" t="str">
        <f t="shared" ca="1" si="10"/>
        <v/>
      </c>
      <c r="J243" s="31"/>
    </row>
    <row r="244" spans="1:10" x14ac:dyDescent="0.25">
      <c r="A244" s="82" t="str">
        <f t="shared" ca="1" si="8"/>
        <v/>
      </c>
      <c r="B244" s="68"/>
      <c r="C244" s="68"/>
      <c r="D244" s="68"/>
      <c r="E244" s="68"/>
      <c r="F244" s="68"/>
      <c r="G244" s="68"/>
      <c r="H244" s="79" t="str">
        <f t="shared" ca="1" si="9"/>
        <v/>
      </c>
      <c r="I244" s="79" t="str">
        <f t="shared" ca="1" si="10"/>
        <v/>
      </c>
      <c r="J244" s="31"/>
    </row>
    <row r="245" spans="1:10" x14ac:dyDescent="0.25">
      <c r="A245" s="82" t="str">
        <f t="shared" ca="1" si="8"/>
        <v/>
      </c>
      <c r="B245" s="68"/>
      <c r="C245" s="68"/>
      <c r="D245" s="68"/>
      <c r="E245" s="68"/>
      <c r="F245" s="68"/>
      <c r="G245" s="68"/>
      <c r="H245" s="79" t="str">
        <f t="shared" ca="1" si="9"/>
        <v/>
      </c>
      <c r="I245" s="79" t="str">
        <f t="shared" ca="1" si="10"/>
        <v/>
      </c>
      <c r="J245" s="31"/>
    </row>
    <row r="246" spans="1:10" x14ac:dyDescent="0.25">
      <c r="A246" s="82" t="str">
        <f t="shared" ca="1" si="8"/>
        <v/>
      </c>
      <c r="B246" s="68"/>
      <c r="C246" s="68"/>
      <c r="D246" s="68"/>
      <c r="E246" s="68"/>
      <c r="F246" s="68"/>
      <c r="G246" s="68"/>
      <c r="H246" s="79" t="str">
        <f t="shared" ca="1" si="9"/>
        <v/>
      </c>
      <c r="I246" s="79" t="str">
        <f t="shared" ca="1" si="10"/>
        <v/>
      </c>
      <c r="J246" s="31"/>
    </row>
    <row r="247" spans="1:10" x14ac:dyDescent="0.25">
      <c r="A247" s="82" t="str">
        <f t="shared" ca="1" si="8"/>
        <v/>
      </c>
      <c r="B247" s="68"/>
      <c r="C247" s="68"/>
      <c r="D247" s="68"/>
      <c r="E247" s="68"/>
      <c r="F247" s="68"/>
      <c r="G247" s="68"/>
      <c r="H247" s="79" t="str">
        <f t="shared" ca="1" si="9"/>
        <v/>
      </c>
      <c r="I247" s="79" t="str">
        <f t="shared" ca="1" si="10"/>
        <v/>
      </c>
      <c r="J247" s="31"/>
    </row>
    <row r="248" spans="1:10" x14ac:dyDescent="0.25">
      <c r="A248" s="82" t="str">
        <f t="shared" ref="A248:A281" ca="1" si="11">IFERROR(IF(INDIRECT(ADDRESS(1,ROW()-ROW(Variable_Name),,,DataSheet1))=0,"",INDIRECT(ADDRESS(1,ROW()-ROW(Variable_Name),,,DataSheet1))),"")</f>
        <v/>
      </c>
      <c r="B248" s="68"/>
      <c r="C248" s="68"/>
      <c r="D248" s="68"/>
      <c r="E248" s="68"/>
      <c r="F248" s="68"/>
      <c r="G248" s="68"/>
      <c r="H248" s="79" t="str">
        <f t="shared" ref="H248:H281" ca="1" si="12">IF(_xlfn.SINGLE(OFFSET(Data_Type,ROW()-_xlfn.SINGLE(ROW(Data_Type)),0))="numeric",_xlfn.AGGREGATE(4,6,(OFFSET(INDIRECT("'"&amp;OFFSET(Name_of_Data_Sheet,0,1)&amp;"'!A1"),1,ROW()-_xlfn.SINGLE(ROW(Data_Type))-1,OFFSET(Number_of_Data_Records,0,1)))),"")</f>
        <v/>
      </c>
      <c r="I248" s="79" t="str">
        <f t="shared" ref="I248:I281" ca="1" si="13">IF(_xlfn.SINGLE(OFFSET(Data_Type,ROW()-_xlfn.SINGLE(ROW(Data_Type)),0))="numeric",_xlfn.AGGREGATE(5,6,(OFFSET(INDIRECT("'"&amp;OFFSET(Name_of_Data_Sheet,0,1)&amp;"'!A2"),1,ROW()-_xlfn.SINGLE(ROW(Data_Type))-1,OFFSET(Number_of_Data_Records,0,1)))),"")</f>
        <v/>
      </c>
      <c r="J248" s="31"/>
    </row>
    <row r="249" spans="1:10" x14ac:dyDescent="0.25">
      <c r="A249" s="82" t="str">
        <f t="shared" ca="1" si="11"/>
        <v/>
      </c>
      <c r="B249" s="68"/>
      <c r="C249" s="68"/>
      <c r="D249" s="68"/>
      <c r="E249" s="68"/>
      <c r="F249" s="68"/>
      <c r="G249" s="68"/>
      <c r="H249" s="79" t="str">
        <f t="shared" ca="1" si="12"/>
        <v/>
      </c>
      <c r="I249" s="79" t="str">
        <f t="shared" ca="1" si="13"/>
        <v/>
      </c>
      <c r="J249" s="31"/>
    </row>
    <row r="250" spans="1:10" x14ac:dyDescent="0.25">
      <c r="A250" s="82" t="str">
        <f t="shared" ca="1" si="11"/>
        <v/>
      </c>
      <c r="B250" s="68"/>
      <c r="C250" s="68"/>
      <c r="D250" s="68"/>
      <c r="E250" s="68"/>
      <c r="F250" s="68"/>
      <c r="G250" s="68"/>
      <c r="H250" s="79" t="str">
        <f t="shared" ca="1" si="12"/>
        <v/>
      </c>
      <c r="I250" s="79" t="str">
        <f t="shared" ca="1" si="13"/>
        <v/>
      </c>
      <c r="J250" s="31"/>
    </row>
    <row r="251" spans="1:10" x14ac:dyDescent="0.25">
      <c r="A251" s="82" t="str">
        <f t="shared" ca="1" si="11"/>
        <v/>
      </c>
      <c r="B251" s="68"/>
      <c r="C251" s="68"/>
      <c r="D251" s="68"/>
      <c r="E251" s="68"/>
      <c r="F251" s="68"/>
      <c r="G251" s="68"/>
      <c r="H251" s="79" t="str">
        <f t="shared" ca="1" si="12"/>
        <v/>
      </c>
      <c r="I251" s="79" t="str">
        <f t="shared" ca="1" si="13"/>
        <v/>
      </c>
      <c r="J251" s="31"/>
    </row>
    <row r="252" spans="1:10" x14ac:dyDescent="0.25">
      <c r="A252" s="82" t="str">
        <f t="shared" ca="1" si="11"/>
        <v/>
      </c>
      <c r="B252" s="68"/>
      <c r="C252" s="68"/>
      <c r="D252" s="68"/>
      <c r="E252" s="68"/>
      <c r="F252" s="68"/>
      <c r="G252" s="68"/>
      <c r="H252" s="79" t="str">
        <f t="shared" ca="1" si="12"/>
        <v/>
      </c>
      <c r="I252" s="79" t="str">
        <f t="shared" ca="1" si="13"/>
        <v/>
      </c>
      <c r="J252" s="31"/>
    </row>
    <row r="253" spans="1:10" x14ac:dyDescent="0.25">
      <c r="A253" s="82" t="str">
        <f t="shared" ca="1" si="11"/>
        <v/>
      </c>
      <c r="B253" s="68"/>
      <c r="C253" s="68"/>
      <c r="D253" s="68"/>
      <c r="E253" s="68"/>
      <c r="F253" s="68"/>
      <c r="G253" s="68"/>
      <c r="H253" s="79" t="str">
        <f t="shared" ca="1" si="12"/>
        <v/>
      </c>
      <c r="I253" s="79" t="str">
        <f t="shared" ca="1" si="13"/>
        <v/>
      </c>
      <c r="J253" s="31"/>
    </row>
    <row r="254" spans="1:10" x14ac:dyDescent="0.25">
      <c r="A254" s="82" t="str">
        <f t="shared" ca="1" si="11"/>
        <v/>
      </c>
      <c r="B254" s="68"/>
      <c r="C254" s="68"/>
      <c r="D254" s="68"/>
      <c r="E254" s="68"/>
      <c r="F254" s="68"/>
      <c r="G254" s="68"/>
      <c r="H254" s="79" t="str">
        <f t="shared" ca="1" si="12"/>
        <v/>
      </c>
      <c r="I254" s="79" t="str">
        <f t="shared" ca="1" si="13"/>
        <v/>
      </c>
      <c r="J254" s="31"/>
    </row>
    <row r="255" spans="1:10" x14ac:dyDescent="0.25">
      <c r="A255" s="82" t="str">
        <f t="shared" ca="1" si="11"/>
        <v/>
      </c>
      <c r="B255" s="68"/>
      <c r="C255" s="68"/>
      <c r="D255" s="68"/>
      <c r="E255" s="68"/>
      <c r="F255" s="68"/>
      <c r="G255" s="68"/>
      <c r="H255" s="79" t="str">
        <f t="shared" ca="1" si="12"/>
        <v/>
      </c>
      <c r="I255" s="79" t="str">
        <f t="shared" ca="1" si="13"/>
        <v/>
      </c>
      <c r="J255" s="31"/>
    </row>
    <row r="256" spans="1:10" x14ac:dyDescent="0.25">
      <c r="A256" s="82" t="str">
        <f t="shared" ca="1" si="11"/>
        <v/>
      </c>
      <c r="B256" s="68"/>
      <c r="C256" s="68"/>
      <c r="D256" s="68"/>
      <c r="E256" s="68"/>
      <c r="F256" s="68"/>
      <c r="G256" s="68"/>
      <c r="H256" s="79" t="str">
        <f t="shared" ca="1" si="12"/>
        <v/>
      </c>
      <c r="I256" s="79" t="str">
        <f t="shared" ca="1" si="13"/>
        <v/>
      </c>
      <c r="J256" s="31"/>
    </row>
    <row r="257" spans="1:10" x14ac:dyDescent="0.25">
      <c r="A257" s="82" t="str">
        <f t="shared" ca="1" si="11"/>
        <v/>
      </c>
      <c r="B257" s="68"/>
      <c r="C257" s="68"/>
      <c r="D257" s="68"/>
      <c r="E257" s="68"/>
      <c r="F257" s="68"/>
      <c r="G257" s="68"/>
      <c r="H257" s="79" t="str">
        <f t="shared" ca="1" si="12"/>
        <v/>
      </c>
      <c r="I257" s="79" t="str">
        <f t="shared" ca="1" si="13"/>
        <v/>
      </c>
      <c r="J257" s="31"/>
    </row>
    <row r="258" spans="1:10" x14ac:dyDescent="0.25">
      <c r="A258" s="82" t="str">
        <f t="shared" ca="1" si="11"/>
        <v/>
      </c>
      <c r="B258" s="68"/>
      <c r="C258" s="68"/>
      <c r="D258" s="68"/>
      <c r="E258" s="68"/>
      <c r="F258" s="68"/>
      <c r="G258" s="68"/>
      <c r="H258" s="79" t="str">
        <f t="shared" ca="1" si="12"/>
        <v/>
      </c>
      <c r="I258" s="79" t="str">
        <f t="shared" ca="1" si="13"/>
        <v/>
      </c>
      <c r="J258" s="31"/>
    </row>
    <row r="259" spans="1:10" x14ac:dyDescent="0.25">
      <c r="A259" s="82" t="str">
        <f t="shared" ca="1" si="11"/>
        <v/>
      </c>
      <c r="B259" s="68"/>
      <c r="C259" s="68"/>
      <c r="D259" s="68"/>
      <c r="E259" s="68"/>
      <c r="F259" s="68"/>
      <c r="G259" s="68"/>
      <c r="H259" s="79" t="str">
        <f t="shared" ca="1" si="12"/>
        <v/>
      </c>
      <c r="I259" s="79" t="str">
        <f t="shared" ca="1" si="13"/>
        <v/>
      </c>
      <c r="J259" s="31"/>
    </row>
    <row r="260" spans="1:10" x14ac:dyDescent="0.25">
      <c r="A260" s="82" t="str">
        <f t="shared" ca="1" si="11"/>
        <v/>
      </c>
      <c r="B260" s="68"/>
      <c r="C260" s="68"/>
      <c r="D260" s="68"/>
      <c r="E260" s="68"/>
      <c r="F260" s="68"/>
      <c r="G260" s="68"/>
      <c r="H260" s="79" t="str">
        <f t="shared" ca="1" si="12"/>
        <v/>
      </c>
      <c r="I260" s="79" t="str">
        <f t="shared" ca="1" si="13"/>
        <v/>
      </c>
      <c r="J260" s="31"/>
    </row>
    <row r="261" spans="1:10" x14ac:dyDescent="0.25">
      <c r="A261" s="82" t="str">
        <f t="shared" ca="1" si="11"/>
        <v/>
      </c>
      <c r="B261" s="68"/>
      <c r="C261" s="68"/>
      <c r="D261" s="68"/>
      <c r="E261" s="68"/>
      <c r="F261" s="68"/>
      <c r="G261" s="68"/>
      <c r="H261" s="79" t="str">
        <f t="shared" ca="1" si="12"/>
        <v/>
      </c>
      <c r="I261" s="79" t="str">
        <f t="shared" ca="1" si="13"/>
        <v/>
      </c>
      <c r="J261" s="31"/>
    </row>
    <row r="262" spans="1:10" x14ac:dyDescent="0.25">
      <c r="A262" s="82" t="str">
        <f t="shared" ca="1" si="11"/>
        <v/>
      </c>
      <c r="B262" s="68"/>
      <c r="C262" s="68"/>
      <c r="D262" s="68"/>
      <c r="E262" s="68"/>
      <c r="F262" s="68"/>
      <c r="G262" s="68"/>
      <c r="H262" s="79" t="str">
        <f t="shared" ca="1" si="12"/>
        <v/>
      </c>
      <c r="I262" s="79" t="str">
        <f t="shared" ca="1" si="13"/>
        <v/>
      </c>
      <c r="J262" s="31"/>
    </row>
    <row r="263" spans="1:10" x14ac:dyDescent="0.25">
      <c r="A263" s="82" t="str">
        <f t="shared" ca="1" si="11"/>
        <v/>
      </c>
      <c r="B263" s="68"/>
      <c r="C263" s="68"/>
      <c r="D263" s="68"/>
      <c r="E263" s="68"/>
      <c r="F263" s="68"/>
      <c r="G263" s="68"/>
      <c r="H263" s="79" t="str">
        <f t="shared" ca="1" si="12"/>
        <v/>
      </c>
      <c r="I263" s="79" t="str">
        <f t="shared" ca="1" si="13"/>
        <v/>
      </c>
      <c r="J263" s="31"/>
    </row>
    <row r="264" spans="1:10" x14ac:dyDescent="0.25">
      <c r="A264" s="82" t="str">
        <f t="shared" ca="1" si="11"/>
        <v/>
      </c>
      <c r="B264" s="68"/>
      <c r="C264" s="68"/>
      <c r="D264" s="68"/>
      <c r="E264" s="68"/>
      <c r="F264" s="68"/>
      <c r="G264" s="68"/>
      <c r="H264" s="79" t="str">
        <f t="shared" ca="1" si="12"/>
        <v/>
      </c>
      <c r="I264" s="79" t="str">
        <f t="shared" ca="1" si="13"/>
        <v/>
      </c>
      <c r="J264" s="31"/>
    </row>
    <row r="265" spans="1:10" x14ac:dyDescent="0.25">
      <c r="A265" s="82" t="str">
        <f t="shared" ca="1" si="11"/>
        <v/>
      </c>
      <c r="B265" s="68"/>
      <c r="C265" s="68"/>
      <c r="D265" s="68"/>
      <c r="E265" s="68"/>
      <c r="F265" s="68"/>
      <c r="G265" s="68"/>
      <c r="H265" s="79" t="str">
        <f t="shared" ca="1" si="12"/>
        <v/>
      </c>
      <c r="I265" s="79" t="str">
        <f t="shared" ca="1" si="13"/>
        <v/>
      </c>
      <c r="J265" s="31"/>
    </row>
    <row r="266" spans="1:10" x14ac:dyDescent="0.25">
      <c r="A266" s="82" t="str">
        <f t="shared" ca="1" si="11"/>
        <v/>
      </c>
      <c r="B266" s="68"/>
      <c r="C266" s="68"/>
      <c r="D266" s="68"/>
      <c r="E266" s="68"/>
      <c r="F266" s="68"/>
      <c r="G266" s="68"/>
      <c r="H266" s="79" t="str">
        <f t="shared" ca="1" si="12"/>
        <v/>
      </c>
      <c r="I266" s="79" t="str">
        <f t="shared" ca="1" si="13"/>
        <v/>
      </c>
      <c r="J266" s="31"/>
    </row>
    <row r="267" spans="1:10" x14ac:dyDescent="0.25">
      <c r="A267" s="82" t="str">
        <f t="shared" ca="1" si="11"/>
        <v/>
      </c>
      <c r="B267" s="68"/>
      <c r="C267" s="68"/>
      <c r="D267" s="68"/>
      <c r="E267" s="68"/>
      <c r="F267" s="68"/>
      <c r="G267" s="68"/>
      <c r="H267" s="79" t="str">
        <f t="shared" ca="1" si="12"/>
        <v/>
      </c>
      <c r="I267" s="79" t="str">
        <f t="shared" ca="1" si="13"/>
        <v/>
      </c>
      <c r="J267" s="31"/>
    </row>
    <row r="268" spans="1:10" x14ac:dyDescent="0.25">
      <c r="A268" s="82" t="str">
        <f t="shared" ca="1" si="11"/>
        <v/>
      </c>
      <c r="B268" s="68"/>
      <c r="C268" s="68"/>
      <c r="D268" s="68"/>
      <c r="E268" s="68"/>
      <c r="F268" s="68"/>
      <c r="G268" s="68"/>
      <c r="H268" s="79" t="str">
        <f t="shared" ca="1" si="12"/>
        <v/>
      </c>
      <c r="I268" s="79" t="str">
        <f t="shared" ca="1" si="13"/>
        <v/>
      </c>
      <c r="J268" s="31"/>
    </row>
    <row r="269" spans="1:10" x14ac:dyDescent="0.25">
      <c r="A269" s="82" t="str">
        <f t="shared" ca="1" si="11"/>
        <v/>
      </c>
      <c r="B269" s="68"/>
      <c r="C269" s="68"/>
      <c r="D269" s="68"/>
      <c r="E269" s="68"/>
      <c r="F269" s="68"/>
      <c r="G269" s="68"/>
      <c r="H269" s="79" t="str">
        <f t="shared" ca="1" si="12"/>
        <v/>
      </c>
      <c r="I269" s="79" t="str">
        <f t="shared" ca="1" si="13"/>
        <v/>
      </c>
      <c r="J269" s="31"/>
    </row>
    <row r="270" spans="1:10" x14ac:dyDescent="0.25">
      <c r="A270" s="82" t="str">
        <f t="shared" ca="1" si="11"/>
        <v/>
      </c>
      <c r="B270" s="68"/>
      <c r="C270" s="68"/>
      <c r="D270" s="68"/>
      <c r="E270" s="68"/>
      <c r="F270" s="68"/>
      <c r="G270" s="68"/>
      <c r="H270" s="79" t="str">
        <f t="shared" ca="1" si="12"/>
        <v/>
      </c>
      <c r="I270" s="79" t="str">
        <f t="shared" ca="1" si="13"/>
        <v/>
      </c>
      <c r="J270" s="31"/>
    </row>
    <row r="271" spans="1:10" x14ac:dyDescent="0.25">
      <c r="A271" s="82" t="str">
        <f t="shared" ca="1" si="11"/>
        <v/>
      </c>
      <c r="B271" s="68"/>
      <c r="C271" s="68"/>
      <c r="D271" s="68"/>
      <c r="E271" s="68"/>
      <c r="F271" s="68"/>
      <c r="G271" s="68"/>
      <c r="H271" s="79" t="str">
        <f t="shared" ca="1" si="12"/>
        <v/>
      </c>
      <c r="I271" s="79" t="str">
        <f t="shared" ca="1" si="13"/>
        <v/>
      </c>
      <c r="J271" s="31"/>
    </row>
    <row r="272" spans="1:10" x14ac:dyDescent="0.25">
      <c r="A272" s="82" t="str">
        <f t="shared" ca="1" si="11"/>
        <v/>
      </c>
      <c r="B272" s="68"/>
      <c r="C272" s="68"/>
      <c r="D272" s="68"/>
      <c r="E272" s="68"/>
      <c r="F272" s="68"/>
      <c r="G272" s="68"/>
      <c r="H272" s="79" t="str">
        <f t="shared" ca="1" si="12"/>
        <v/>
      </c>
      <c r="I272" s="79" t="str">
        <f t="shared" ca="1" si="13"/>
        <v/>
      </c>
      <c r="J272" s="31"/>
    </row>
    <row r="273" spans="1:10" x14ac:dyDescent="0.25">
      <c r="A273" s="82" t="str">
        <f t="shared" ca="1" si="11"/>
        <v/>
      </c>
      <c r="B273" s="68"/>
      <c r="C273" s="68"/>
      <c r="D273" s="68"/>
      <c r="E273" s="68"/>
      <c r="F273" s="68"/>
      <c r="G273" s="68"/>
      <c r="H273" s="79" t="str">
        <f t="shared" ca="1" si="12"/>
        <v/>
      </c>
      <c r="I273" s="79" t="str">
        <f t="shared" ca="1" si="13"/>
        <v/>
      </c>
      <c r="J273" s="31"/>
    </row>
    <row r="274" spans="1:10" x14ac:dyDescent="0.25">
      <c r="A274" s="82" t="str">
        <f t="shared" ca="1" si="11"/>
        <v/>
      </c>
      <c r="B274" s="68"/>
      <c r="C274" s="68"/>
      <c r="D274" s="68"/>
      <c r="E274" s="68"/>
      <c r="F274" s="68"/>
      <c r="G274" s="68"/>
      <c r="H274" s="79" t="str">
        <f t="shared" ca="1" si="12"/>
        <v/>
      </c>
      <c r="I274" s="79" t="str">
        <f t="shared" ca="1" si="13"/>
        <v/>
      </c>
      <c r="J274" s="31"/>
    </row>
    <row r="275" spans="1:10" x14ac:dyDescent="0.25">
      <c r="A275" s="82" t="str">
        <f t="shared" ca="1" si="11"/>
        <v/>
      </c>
      <c r="B275" s="68"/>
      <c r="C275" s="68"/>
      <c r="D275" s="68"/>
      <c r="E275" s="68"/>
      <c r="F275" s="68"/>
      <c r="G275" s="68"/>
      <c r="H275" s="79" t="str">
        <f t="shared" ca="1" si="12"/>
        <v/>
      </c>
      <c r="I275" s="79" t="str">
        <f t="shared" ca="1" si="13"/>
        <v/>
      </c>
      <c r="J275" s="31"/>
    </row>
    <row r="276" spans="1:10" x14ac:dyDescent="0.25">
      <c r="A276" s="82" t="str">
        <f t="shared" ca="1" si="11"/>
        <v/>
      </c>
      <c r="B276" s="68"/>
      <c r="C276" s="68"/>
      <c r="D276" s="68"/>
      <c r="E276" s="68"/>
      <c r="F276" s="68"/>
      <c r="G276" s="68"/>
      <c r="H276" s="79" t="str">
        <f t="shared" ca="1" si="12"/>
        <v/>
      </c>
      <c r="I276" s="79" t="str">
        <f t="shared" ca="1" si="13"/>
        <v/>
      </c>
      <c r="J276" s="31"/>
    </row>
    <row r="277" spans="1:10" x14ac:dyDescent="0.25">
      <c r="A277" s="82" t="str">
        <f t="shared" ca="1" si="11"/>
        <v/>
      </c>
      <c r="B277" s="68"/>
      <c r="C277" s="68"/>
      <c r="D277" s="68"/>
      <c r="E277" s="68"/>
      <c r="F277" s="68"/>
      <c r="G277" s="68"/>
      <c r="H277" s="79" t="str">
        <f t="shared" ca="1" si="12"/>
        <v/>
      </c>
      <c r="I277" s="79" t="str">
        <f t="shared" ca="1" si="13"/>
        <v/>
      </c>
      <c r="J277" s="31"/>
    </row>
    <row r="278" spans="1:10" x14ac:dyDescent="0.25">
      <c r="A278" s="82" t="str">
        <f t="shared" ca="1" si="11"/>
        <v/>
      </c>
      <c r="B278" s="68"/>
      <c r="C278" s="68"/>
      <c r="D278" s="68"/>
      <c r="E278" s="68"/>
      <c r="F278" s="68"/>
      <c r="G278" s="68"/>
      <c r="H278" s="79" t="str">
        <f t="shared" ca="1" si="12"/>
        <v/>
      </c>
      <c r="I278" s="79" t="str">
        <f t="shared" ca="1" si="13"/>
        <v/>
      </c>
      <c r="J278" s="31"/>
    </row>
    <row r="279" spans="1:10" x14ac:dyDescent="0.25">
      <c r="A279" s="82" t="str">
        <f t="shared" ca="1" si="11"/>
        <v/>
      </c>
      <c r="B279" s="68"/>
      <c r="C279" s="68"/>
      <c r="D279" s="68"/>
      <c r="E279" s="68"/>
      <c r="F279" s="68"/>
      <c r="G279" s="68"/>
      <c r="H279" s="79" t="str">
        <f t="shared" ca="1" si="12"/>
        <v/>
      </c>
      <c r="I279" s="79" t="str">
        <f t="shared" ca="1" si="13"/>
        <v/>
      </c>
      <c r="J279" s="31"/>
    </row>
    <row r="280" spans="1:10" x14ac:dyDescent="0.25">
      <c r="A280" s="82" t="str">
        <f t="shared" ca="1" si="11"/>
        <v/>
      </c>
      <c r="B280" s="68"/>
      <c r="C280" s="68"/>
      <c r="D280" s="68"/>
      <c r="E280" s="68"/>
      <c r="F280" s="68"/>
      <c r="G280" s="68"/>
      <c r="H280" s="79" t="str">
        <f t="shared" ca="1" si="12"/>
        <v/>
      </c>
      <c r="I280" s="79" t="str">
        <f t="shared" ca="1" si="13"/>
        <v/>
      </c>
      <c r="J280" s="31"/>
    </row>
    <row r="281" spans="1:10" x14ac:dyDescent="0.25">
      <c r="A281" s="82" t="str">
        <f t="shared" ca="1" si="11"/>
        <v/>
      </c>
      <c r="B281" s="68"/>
      <c r="C281" s="68"/>
      <c r="D281" s="68"/>
      <c r="E281" s="68"/>
      <c r="F281" s="68"/>
      <c r="G281" s="68"/>
      <c r="H281" s="79" t="str">
        <f t="shared" ca="1" si="12"/>
        <v/>
      </c>
      <c r="I281" s="79" t="str">
        <f t="shared" ca="1" si="13"/>
        <v/>
      </c>
      <c r="J281" s="31"/>
    </row>
    <row r="282" spans="1:10" x14ac:dyDescent="0.25">
      <c r="A282" s="82" t="str">
        <f t="shared" ref="A282:A346" ca="1" si="14">IFERROR(IF(INDIRECT(ADDRESS(1,ROW()-ROW(Variable_Name),,,DataSheet1))=0,"",INDIRECT(ADDRESS(1,ROW()-ROW(Variable_Name),,,DataSheet1))),"")</f>
        <v/>
      </c>
      <c r="B282" s="68"/>
      <c r="C282" s="68"/>
      <c r="D282" s="68"/>
      <c r="E282" s="68"/>
      <c r="F282" s="68"/>
      <c r="G282" s="68"/>
      <c r="H282" s="79" t="str">
        <f t="shared" ref="H282:H345" ca="1" si="15">IF(_xlfn.SINGLE(OFFSET(Data_Type,ROW()-_xlfn.SINGLE(ROW(Data_Type)),0))="numeric",_xlfn.AGGREGATE(4,6,(OFFSET(INDIRECT("'"&amp;OFFSET(Name_of_Data_Sheet,0,1)&amp;"'!A1"),1,ROW()-_xlfn.SINGLE(ROW(Data_Type))-1,OFFSET(Number_of_Data_Records,0,1)))),"")</f>
        <v/>
      </c>
      <c r="I282" s="79" t="str">
        <f t="shared" ref="I282:I345" ca="1" si="16">IF(_xlfn.SINGLE(OFFSET(Data_Type,ROW()-_xlfn.SINGLE(ROW(Data_Type)),0))="numeric",_xlfn.AGGREGATE(5,6,(OFFSET(INDIRECT("'"&amp;OFFSET(Name_of_Data_Sheet,0,1)&amp;"'!A2"),1,ROW()-_xlfn.SINGLE(ROW(Data_Type))-1,OFFSET(Number_of_Data_Records,0,1)))),"")</f>
        <v/>
      </c>
      <c r="J282" s="31"/>
    </row>
    <row r="283" spans="1:10" x14ac:dyDescent="0.25">
      <c r="A283" s="82" t="str">
        <f t="shared" ca="1" si="14"/>
        <v/>
      </c>
      <c r="B283" s="68"/>
      <c r="C283" s="68"/>
      <c r="D283" s="68"/>
      <c r="E283" s="68"/>
      <c r="F283" s="68"/>
      <c r="G283" s="68"/>
      <c r="H283" s="79" t="str">
        <f t="shared" ca="1" si="15"/>
        <v/>
      </c>
      <c r="I283" s="79" t="str">
        <f t="shared" ca="1" si="16"/>
        <v/>
      </c>
      <c r="J283" s="31"/>
    </row>
    <row r="284" spans="1:10" x14ac:dyDescent="0.25">
      <c r="A284" s="82" t="str">
        <f t="shared" ca="1" si="14"/>
        <v/>
      </c>
      <c r="B284" s="68"/>
      <c r="C284" s="68"/>
      <c r="D284" s="68"/>
      <c r="E284" s="68"/>
      <c r="F284" s="68"/>
      <c r="G284" s="68"/>
      <c r="H284" s="79" t="str">
        <f t="shared" ca="1" si="15"/>
        <v/>
      </c>
      <c r="I284" s="79" t="str">
        <f t="shared" ca="1" si="16"/>
        <v/>
      </c>
      <c r="J284" s="31"/>
    </row>
    <row r="285" spans="1:10" x14ac:dyDescent="0.25">
      <c r="A285" s="82" t="str">
        <f t="shared" ca="1" si="14"/>
        <v/>
      </c>
      <c r="B285" s="68"/>
      <c r="C285" s="68"/>
      <c r="D285" s="68"/>
      <c r="E285" s="68"/>
      <c r="F285" s="68"/>
      <c r="G285" s="68"/>
      <c r="H285" s="79" t="str">
        <f t="shared" ca="1" si="15"/>
        <v/>
      </c>
      <c r="I285" s="79" t="str">
        <f t="shared" ca="1" si="16"/>
        <v/>
      </c>
      <c r="J285" s="31"/>
    </row>
    <row r="286" spans="1:10" x14ac:dyDescent="0.25">
      <c r="A286" s="82" t="str">
        <f t="shared" ca="1" si="14"/>
        <v/>
      </c>
      <c r="B286" s="68"/>
      <c r="C286" s="68"/>
      <c r="D286" s="68"/>
      <c r="E286" s="68"/>
      <c r="F286" s="68"/>
      <c r="G286" s="68"/>
      <c r="H286" s="79" t="str">
        <f t="shared" ca="1" si="15"/>
        <v/>
      </c>
      <c r="I286" s="79" t="str">
        <f t="shared" ca="1" si="16"/>
        <v/>
      </c>
      <c r="J286" s="31"/>
    </row>
    <row r="287" spans="1:10" x14ac:dyDescent="0.25">
      <c r="A287" s="82" t="str">
        <f t="shared" ca="1" si="14"/>
        <v/>
      </c>
      <c r="B287" s="68"/>
      <c r="C287" s="68"/>
      <c r="D287" s="68"/>
      <c r="E287" s="68"/>
      <c r="F287" s="68"/>
      <c r="G287" s="68"/>
      <c r="H287" s="79" t="str">
        <f t="shared" ca="1" si="15"/>
        <v/>
      </c>
      <c r="I287" s="79" t="str">
        <f t="shared" ca="1" si="16"/>
        <v/>
      </c>
      <c r="J287" s="31"/>
    </row>
    <row r="288" spans="1:10" x14ac:dyDescent="0.25">
      <c r="A288" s="82" t="str">
        <f t="shared" ca="1" si="14"/>
        <v/>
      </c>
      <c r="B288" s="68"/>
      <c r="C288" s="68"/>
      <c r="D288" s="68"/>
      <c r="E288" s="68"/>
      <c r="F288" s="68"/>
      <c r="G288" s="68"/>
      <c r="H288" s="79" t="str">
        <f t="shared" ca="1" si="15"/>
        <v/>
      </c>
      <c r="I288" s="79" t="str">
        <f t="shared" ca="1" si="16"/>
        <v/>
      </c>
      <c r="J288" s="31"/>
    </row>
    <row r="289" spans="1:10" x14ac:dyDescent="0.25">
      <c r="A289" s="82" t="str">
        <f t="shared" ca="1" si="14"/>
        <v/>
      </c>
      <c r="B289" s="68"/>
      <c r="C289" s="68"/>
      <c r="D289" s="68"/>
      <c r="E289" s="68"/>
      <c r="F289" s="68"/>
      <c r="G289" s="68"/>
      <c r="H289" s="79" t="str">
        <f t="shared" ca="1" si="15"/>
        <v/>
      </c>
      <c r="I289" s="79" t="str">
        <f t="shared" ca="1" si="16"/>
        <v/>
      </c>
      <c r="J289" s="31"/>
    </row>
    <row r="290" spans="1:10" x14ac:dyDescent="0.25">
      <c r="A290" s="82" t="str">
        <f t="shared" ca="1" si="14"/>
        <v/>
      </c>
      <c r="B290" s="68"/>
      <c r="C290" s="68"/>
      <c r="D290" s="68"/>
      <c r="E290" s="68"/>
      <c r="F290" s="68"/>
      <c r="G290" s="68"/>
      <c r="H290" s="79" t="str">
        <f t="shared" ca="1" si="15"/>
        <v/>
      </c>
      <c r="I290" s="79" t="str">
        <f t="shared" ca="1" si="16"/>
        <v/>
      </c>
      <c r="J290" s="31"/>
    </row>
    <row r="291" spans="1:10" x14ac:dyDescent="0.25">
      <c r="A291" s="82" t="str">
        <f t="shared" ca="1" si="14"/>
        <v/>
      </c>
      <c r="B291" s="68"/>
      <c r="C291" s="68"/>
      <c r="D291" s="68"/>
      <c r="E291" s="68"/>
      <c r="F291" s="68"/>
      <c r="G291" s="68"/>
      <c r="H291" s="79" t="str">
        <f t="shared" ca="1" si="15"/>
        <v/>
      </c>
      <c r="I291" s="79" t="str">
        <f t="shared" ca="1" si="16"/>
        <v/>
      </c>
      <c r="J291" s="31"/>
    </row>
    <row r="292" spans="1:10" x14ac:dyDescent="0.25">
      <c r="A292" s="82" t="str">
        <f t="shared" ca="1" si="14"/>
        <v/>
      </c>
      <c r="B292" s="68"/>
      <c r="C292" s="68"/>
      <c r="D292" s="68"/>
      <c r="E292" s="68"/>
      <c r="F292" s="68"/>
      <c r="G292" s="68"/>
      <c r="H292" s="79" t="str">
        <f t="shared" ca="1" si="15"/>
        <v/>
      </c>
      <c r="I292" s="79" t="str">
        <f t="shared" ca="1" si="16"/>
        <v/>
      </c>
      <c r="J292" s="31"/>
    </row>
    <row r="293" spans="1:10" x14ac:dyDescent="0.25">
      <c r="A293" s="82" t="str">
        <f t="shared" ca="1" si="14"/>
        <v/>
      </c>
      <c r="B293" s="68"/>
      <c r="C293" s="68"/>
      <c r="D293" s="68"/>
      <c r="E293" s="68"/>
      <c r="F293" s="68"/>
      <c r="G293" s="68"/>
      <c r="H293" s="79" t="str">
        <f t="shared" ca="1" si="15"/>
        <v/>
      </c>
      <c r="I293" s="79" t="str">
        <f t="shared" ca="1" si="16"/>
        <v/>
      </c>
      <c r="J293" s="31"/>
    </row>
    <row r="294" spans="1:10" x14ac:dyDescent="0.25">
      <c r="A294" s="82" t="str">
        <f t="shared" ca="1" si="14"/>
        <v/>
      </c>
      <c r="B294" s="68"/>
      <c r="C294" s="68"/>
      <c r="D294" s="68"/>
      <c r="E294" s="68"/>
      <c r="F294" s="68"/>
      <c r="G294" s="68"/>
      <c r="H294" s="79" t="str">
        <f t="shared" ca="1" si="15"/>
        <v/>
      </c>
      <c r="I294" s="79" t="str">
        <f t="shared" ca="1" si="16"/>
        <v/>
      </c>
      <c r="J294" s="31"/>
    </row>
    <row r="295" spans="1:10" x14ac:dyDescent="0.25">
      <c r="A295" s="82" t="str">
        <f t="shared" ca="1" si="14"/>
        <v/>
      </c>
      <c r="B295" s="68"/>
      <c r="C295" s="68"/>
      <c r="D295" s="68"/>
      <c r="E295" s="68"/>
      <c r="F295" s="68"/>
      <c r="G295" s="68"/>
      <c r="H295" s="79" t="str">
        <f t="shared" ca="1" si="15"/>
        <v/>
      </c>
      <c r="I295" s="79" t="str">
        <f t="shared" ca="1" si="16"/>
        <v/>
      </c>
      <c r="J295" s="31"/>
    </row>
    <row r="296" spans="1:10" x14ac:dyDescent="0.25">
      <c r="A296" s="82" t="str">
        <f t="shared" ca="1" si="14"/>
        <v/>
      </c>
      <c r="B296" s="68"/>
      <c r="C296" s="68"/>
      <c r="D296" s="68"/>
      <c r="E296" s="68"/>
      <c r="F296" s="68"/>
      <c r="G296" s="68"/>
      <c r="H296" s="79" t="str">
        <f t="shared" ca="1" si="15"/>
        <v/>
      </c>
      <c r="I296" s="79" t="str">
        <f t="shared" ca="1" si="16"/>
        <v/>
      </c>
      <c r="J296" s="31"/>
    </row>
    <row r="297" spans="1:10" x14ac:dyDescent="0.25">
      <c r="A297" s="82" t="str">
        <f t="shared" ca="1" si="14"/>
        <v/>
      </c>
      <c r="B297" s="68"/>
      <c r="C297" s="68"/>
      <c r="D297" s="68"/>
      <c r="E297" s="68"/>
      <c r="F297" s="68"/>
      <c r="G297" s="68"/>
      <c r="H297" s="79" t="str">
        <f t="shared" ca="1" si="15"/>
        <v/>
      </c>
      <c r="I297" s="79" t="str">
        <f t="shared" ca="1" si="16"/>
        <v/>
      </c>
      <c r="J297" s="31"/>
    </row>
    <row r="298" spans="1:10" x14ac:dyDescent="0.25">
      <c r="A298" s="82" t="str">
        <f t="shared" ca="1" si="14"/>
        <v/>
      </c>
      <c r="B298" s="68"/>
      <c r="C298" s="68"/>
      <c r="D298" s="68"/>
      <c r="E298" s="68"/>
      <c r="F298" s="68"/>
      <c r="G298" s="68"/>
      <c r="H298" s="79" t="str">
        <f t="shared" ca="1" si="15"/>
        <v/>
      </c>
      <c r="I298" s="79" t="str">
        <f t="shared" ca="1" si="16"/>
        <v/>
      </c>
      <c r="J298" s="31"/>
    </row>
    <row r="299" spans="1:10" x14ac:dyDescent="0.25">
      <c r="A299" s="82" t="str">
        <f t="shared" ca="1" si="14"/>
        <v/>
      </c>
      <c r="B299" s="68"/>
      <c r="C299" s="68"/>
      <c r="D299" s="68"/>
      <c r="E299" s="68"/>
      <c r="F299" s="68"/>
      <c r="G299" s="68"/>
      <c r="H299" s="79" t="str">
        <f t="shared" ca="1" si="15"/>
        <v/>
      </c>
      <c r="I299" s="79" t="str">
        <f t="shared" ca="1" si="16"/>
        <v/>
      </c>
      <c r="J299" s="31"/>
    </row>
    <row r="300" spans="1:10" x14ac:dyDescent="0.25">
      <c r="A300" s="82" t="str">
        <f t="shared" ca="1" si="14"/>
        <v/>
      </c>
      <c r="B300" s="68"/>
      <c r="C300" s="68"/>
      <c r="D300" s="68"/>
      <c r="E300" s="68"/>
      <c r="F300" s="68"/>
      <c r="G300" s="68"/>
      <c r="H300" s="79" t="str">
        <f t="shared" ca="1" si="15"/>
        <v/>
      </c>
      <c r="I300" s="79" t="str">
        <f t="shared" ca="1" si="16"/>
        <v/>
      </c>
      <c r="J300" s="31"/>
    </row>
    <row r="301" spans="1:10" x14ac:dyDescent="0.25">
      <c r="A301" s="82" t="str">
        <f t="shared" ca="1" si="14"/>
        <v/>
      </c>
      <c r="B301" s="68"/>
      <c r="C301" s="68"/>
      <c r="D301" s="68"/>
      <c r="E301" s="68"/>
      <c r="F301" s="68"/>
      <c r="G301" s="68"/>
      <c r="H301" s="79" t="str">
        <f t="shared" ca="1" si="15"/>
        <v/>
      </c>
      <c r="I301" s="79" t="str">
        <f t="shared" ca="1" si="16"/>
        <v/>
      </c>
      <c r="J301" s="31"/>
    </row>
    <row r="302" spans="1:10" x14ac:dyDescent="0.25">
      <c r="A302" s="82" t="str">
        <f t="shared" ca="1" si="14"/>
        <v/>
      </c>
      <c r="B302" s="68"/>
      <c r="C302" s="68"/>
      <c r="D302" s="68"/>
      <c r="E302" s="68"/>
      <c r="F302" s="68"/>
      <c r="G302" s="68"/>
      <c r="H302" s="79" t="str">
        <f t="shared" ca="1" si="15"/>
        <v/>
      </c>
      <c r="I302" s="79" t="str">
        <f t="shared" ca="1" si="16"/>
        <v/>
      </c>
      <c r="J302" s="31"/>
    </row>
    <row r="303" spans="1:10" x14ac:dyDescent="0.25">
      <c r="A303" s="82" t="str">
        <f t="shared" ca="1" si="14"/>
        <v/>
      </c>
      <c r="B303" s="68"/>
      <c r="C303" s="68"/>
      <c r="D303" s="68"/>
      <c r="E303" s="68"/>
      <c r="F303" s="68"/>
      <c r="G303" s="68"/>
      <c r="H303" s="79" t="str">
        <f t="shared" ca="1" si="15"/>
        <v/>
      </c>
      <c r="I303" s="79" t="str">
        <f t="shared" ca="1" si="16"/>
        <v/>
      </c>
      <c r="J303" s="31"/>
    </row>
    <row r="304" spans="1:10" x14ac:dyDescent="0.25">
      <c r="A304" s="82" t="str">
        <f t="shared" ca="1" si="14"/>
        <v/>
      </c>
      <c r="B304" s="68"/>
      <c r="C304" s="68"/>
      <c r="D304" s="68"/>
      <c r="E304" s="68"/>
      <c r="F304" s="68"/>
      <c r="G304" s="68"/>
      <c r="H304" s="79" t="str">
        <f t="shared" ca="1" si="15"/>
        <v/>
      </c>
      <c r="I304" s="79" t="str">
        <f t="shared" ca="1" si="16"/>
        <v/>
      </c>
      <c r="J304" s="31"/>
    </row>
    <row r="305" spans="1:10" x14ac:dyDescent="0.25">
      <c r="A305" s="82" t="str">
        <f t="shared" ca="1" si="14"/>
        <v/>
      </c>
      <c r="B305" s="68"/>
      <c r="C305" s="68"/>
      <c r="D305" s="68"/>
      <c r="E305" s="68"/>
      <c r="F305" s="68"/>
      <c r="G305" s="68"/>
      <c r="H305" s="79" t="str">
        <f t="shared" ca="1" si="15"/>
        <v/>
      </c>
      <c r="I305" s="79" t="str">
        <f t="shared" ca="1" si="16"/>
        <v/>
      </c>
      <c r="J305" s="31"/>
    </row>
    <row r="306" spans="1:10" x14ac:dyDescent="0.25">
      <c r="A306" s="82" t="str">
        <f t="shared" ca="1" si="14"/>
        <v/>
      </c>
      <c r="B306" s="68"/>
      <c r="C306" s="68"/>
      <c r="D306" s="68"/>
      <c r="E306" s="68"/>
      <c r="F306" s="68"/>
      <c r="G306" s="68"/>
      <c r="H306" s="79" t="str">
        <f t="shared" ca="1" si="15"/>
        <v/>
      </c>
      <c r="I306" s="79" t="str">
        <f t="shared" ca="1" si="16"/>
        <v/>
      </c>
      <c r="J306" s="31"/>
    </row>
    <row r="307" spans="1:10" x14ac:dyDescent="0.25">
      <c r="A307" s="82" t="str">
        <f t="shared" ca="1" si="14"/>
        <v/>
      </c>
      <c r="B307" s="68"/>
      <c r="C307" s="68"/>
      <c r="D307" s="68"/>
      <c r="E307" s="68"/>
      <c r="F307" s="68"/>
      <c r="G307" s="68"/>
      <c r="H307" s="79" t="str">
        <f t="shared" ca="1" si="15"/>
        <v/>
      </c>
      <c r="I307" s="79" t="str">
        <f t="shared" ca="1" si="16"/>
        <v/>
      </c>
      <c r="J307" s="31"/>
    </row>
    <row r="308" spans="1:10" x14ac:dyDescent="0.25">
      <c r="A308" s="82" t="str">
        <f t="shared" ca="1" si="14"/>
        <v/>
      </c>
      <c r="B308" s="68"/>
      <c r="C308" s="68"/>
      <c r="D308" s="68"/>
      <c r="E308" s="68"/>
      <c r="F308" s="68"/>
      <c r="G308" s="68"/>
      <c r="H308" s="79" t="str">
        <f t="shared" ca="1" si="15"/>
        <v/>
      </c>
      <c r="I308" s="79" t="str">
        <f t="shared" ca="1" si="16"/>
        <v/>
      </c>
      <c r="J308" s="31"/>
    </row>
    <row r="309" spans="1:10" x14ac:dyDescent="0.25">
      <c r="A309" s="82" t="str">
        <f t="shared" ca="1" si="14"/>
        <v/>
      </c>
      <c r="B309" s="68"/>
      <c r="C309" s="68"/>
      <c r="D309" s="68"/>
      <c r="E309" s="68"/>
      <c r="F309" s="68"/>
      <c r="G309" s="68"/>
      <c r="H309" s="79" t="str">
        <f t="shared" ca="1" si="15"/>
        <v/>
      </c>
      <c r="I309" s="79" t="str">
        <f t="shared" ca="1" si="16"/>
        <v/>
      </c>
      <c r="J309" s="31"/>
    </row>
    <row r="310" spans="1:10" x14ac:dyDescent="0.25">
      <c r="A310" s="82" t="str">
        <f t="shared" ca="1" si="14"/>
        <v/>
      </c>
      <c r="B310" s="68"/>
      <c r="C310" s="68"/>
      <c r="D310" s="68"/>
      <c r="E310" s="68"/>
      <c r="F310" s="68"/>
      <c r="G310" s="68"/>
      <c r="H310" s="79" t="str">
        <f t="shared" ca="1" si="15"/>
        <v/>
      </c>
      <c r="I310" s="79" t="str">
        <f t="shared" ca="1" si="16"/>
        <v/>
      </c>
      <c r="J310" s="31"/>
    </row>
    <row r="311" spans="1:10" x14ac:dyDescent="0.25">
      <c r="A311" s="82" t="str">
        <f t="shared" ca="1" si="14"/>
        <v/>
      </c>
      <c r="B311" s="68"/>
      <c r="C311" s="68"/>
      <c r="D311" s="68"/>
      <c r="E311" s="68"/>
      <c r="F311" s="68"/>
      <c r="G311" s="68"/>
      <c r="H311" s="79" t="str">
        <f t="shared" ca="1" si="15"/>
        <v/>
      </c>
      <c r="I311" s="79" t="str">
        <f t="shared" ca="1" si="16"/>
        <v/>
      </c>
      <c r="J311" s="31"/>
    </row>
    <row r="312" spans="1:10" x14ac:dyDescent="0.25">
      <c r="A312" s="82" t="str">
        <f t="shared" ca="1" si="14"/>
        <v/>
      </c>
      <c r="B312" s="68"/>
      <c r="C312" s="68"/>
      <c r="D312" s="68"/>
      <c r="E312" s="68"/>
      <c r="F312" s="68"/>
      <c r="G312" s="68"/>
      <c r="H312" s="79" t="str">
        <f t="shared" ca="1" si="15"/>
        <v/>
      </c>
      <c r="I312" s="79" t="str">
        <f t="shared" ca="1" si="16"/>
        <v/>
      </c>
      <c r="J312" s="31"/>
    </row>
    <row r="313" spans="1:10" x14ac:dyDescent="0.25">
      <c r="A313" s="82" t="str">
        <f t="shared" ca="1" si="14"/>
        <v/>
      </c>
      <c r="B313" s="68"/>
      <c r="C313" s="68"/>
      <c r="D313" s="68"/>
      <c r="E313" s="68"/>
      <c r="F313" s="68"/>
      <c r="G313" s="68"/>
      <c r="H313" s="79" t="str">
        <f t="shared" ca="1" si="15"/>
        <v/>
      </c>
      <c r="I313" s="79" t="str">
        <f t="shared" ca="1" si="16"/>
        <v/>
      </c>
      <c r="J313" s="31"/>
    </row>
    <row r="314" spans="1:10" x14ac:dyDescent="0.25">
      <c r="A314" s="82" t="str">
        <f t="shared" ca="1" si="14"/>
        <v/>
      </c>
      <c r="B314" s="68"/>
      <c r="C314" s="68"/>
      <c r="D314" s="68"/>
      <c r="E314" s="68"/>
      <c r="F314" s="68"/>
      <c r="G314" s="68"/>
      <c r="H314" s="79" t="str">
        <f t="shared" ca="1" si="15"/>
        <v/>
      </c>
      <c r="I314" s="79" t="str">
        <f t="shared" ca="1" si="16"/>
        <v/>
      </c>
      <c r="J314" s="31"/>
    </row>
    <row r="315" spans="1:10" x14ac:dyDescent="0.25">
      <c r="A315" s="82" t="str">
        <f t="shared" ca="1" si="14"/>
        <v/>
      </c>
      <c r="B315" s="68"/>
      <c r="C315" s="68"/>
      <c r="D315" s="68"/>
      <c r="E315" s="68"/>
      <c r="F315" s="68"/>
      <c r="G315" s="68"/>
      <c r="H315" s="79" t="str">
        <f t="shared" ca="1" si="15"/>
        <v/>
      </c>
      <c r="I315" s="79" t="str">
        <f t="shared" ca="1" si="16"/>
        <v/>
      </c>
      <c r="J315" s="31"/>
    </row>
    <row r="316" spans="1:10" x14ac:dyDescent="0.25">
      <c r="A316" s="82" t="str">
        <f t="shared" ca="1" si="14"/>
        <v/>
      </c>
      <c r="B316" s="68"/>
      <c r="C316" s="68"/>
      <c r="D316" s="68"/>
      <c r="E316" s="68"/>
      <c r="F316" s="68"/>
      <c r="G316" s="68"/>
      <c r="H316" s="79" t="str">
        <f t="shared" ca="1" si="15"/>
        <v/>
      </c>
      <c r="I316" s="79" t="str">
        <f t="shared" ca="1" si="16"/>
        <v/>
      </c>
      <c r="J316" s="31"/>
    </row>
    <row r="317" spans="1:10" x14ac:dyDescent="0.25">
      <c r="A317" s="82" t="str">
        <f t="shared" ca="1" si="14"/>
        <v/>
      </c>
      <c r="B317" s="68"/>
      <c r="C317" s="68"/>
      <c r="D317" s="68"/>
      <c r="E317" s="68"/>
      <c r="F317" s="68"/>
      <c r="G317" s="68"/>
      <c r="H317" s="79" t="str">
        <f t="shared" ca="1" si="15"/>
        <v/>
      </c>
      <c r="I317" s="79" t="str">
        <f t="shared" ca="1" si="16"/>
        <v/>
      </c>
      <c r="J317" s="31"/>
    </row>
    <row r="318" spans="1:10" x14ac:dyDescent="0.25">
      <c r="A318" s="82" t="str">
        <f t="shared" ca="1" si="14"/>
        <v/>
      </c>
      <c r="B318" s="68"/>
      <c r="C318" s="68"/>
      <c r="D318" s="68"/>
      <c r="E318" s="68"/>
      <c r="F318" s="68"/>
      <c r="G318" s="68"/>
      <c r="H318" s="79" t="str">
        <f t="shared" ca="1" si="15"/>
        <v/>
      </c>
      <c r="I318" s="79" t="str">
        <f t="shared" ca="1" si="16"/>
        <v/>
      </c>
      <c r="J318" s="31"/>
    </row>
    <row r="319" spans="1:10" x14ac:dyDescent="0.25">
      <c r="A319" s="82" t="str">
        <f t="shared" ca="1" si="14"/>
        <v/>
      </c>
      <c r="B319" s="68"/>
      <c r="C319" s="68"/>
      <c r="D319" s="68"/>
      <c r="E319" s="68"/>
      <c r="F319" s="68"/>
      <c r="G319" s="68"/>
      <c r="H319" s="79" t="str">
        <f t="shared" ca="1" si="15"/>
        <v/>
      </c>
      <c r="I319" s="79" t="str">
        <f t="shared" ca="1" si="16"/>
        <v/>
      </c>
      <c r="J319" s="31"/>
    </row>
    <row r="320" spans="1:10" x14ac:dyDescent="0.25">
      <c r="A320" s="82" t="str">
        <f t="shared" ca="1" si="14"/>
        <v/>
      </c>
      <c r="B320" s="68"/>
      <c r="C320" s="68"/>
      <c r="D320" s="68"/>
      <c r="E320" s="68"/>
      <c r="F320" s="68"/>
      <c r="G320" s="68"/>
      <c r="H320" s="79" t="str">
        <f t="shared" ca="1" si="15"/>
        <v/>
      </c>
      <c r="I320" s="79" t="str">
        <f t="shared" ca="1" si="16"/>
        <v/>
      </c>
      <c r="J320" s="31"/>
    </row>
    <row r="321" spans="1:10" x14ac:dyDescent="0.25">
      <c r="A321" s="82" t="str">
        <f t="shared" ca="1" si="14"/>
        <v/>
      </c>
      <c r="B321" s="68"/>
      <c r="C321" s="68"/>
      <c r="D321" s="68"/>
      <c r="E321" s="68"/>
      <c r="F321" s="68"/>
      <c r="G321" s="68"/>
      <c r="H321" s="79" t="str">
        <f t="shared" ca="1" si="15"/>
        <v/>
      </c>
      <c r="I321" s="79" t="str">
        <f t="shared" ca="1" si="16"/>
        <v/>
      </c>
      <c r="J321" s="31"/>
    </row>
    <row r="322" spans="1:10" x14ac:dyDescent="0.25">
      <c r="A322" s="82" t="str">
        <f t="shared" ca="1" si="14"/>
        <v/>
      </c>
      <c r="B322" s="68"/>
      <c r="C322" s="68"/>
      <c r="D322" s="68"/>
      <c r="E322" s="68"/>
      <c r="F322" s="68"/>
      <c r="G322" s="68"/>
      <c r="H322" s="79" t="str">
        <f t="shared" ca="1" si="15"/>
        <v/>
      </c>
      <c r="I322" s="79" t="str">
        <f t="shared" ca="1" si="16"/>
        <v/>
      </c>
      <c r="J322" s="31"/>
    </row>
    <row r="323" spans="1:10" x14ac:dyDescent="0.25">
      <c r="A323" s="82" t="str">
        <f t="shared" ca="1" si="14"/>
        <v/>
      </c>
      <c r="B323" s="68"/>
      <c r="C323" s="68"/>
      <c r="D323" s="68"/>
      <c r="E323" s="68"/>
      <c r="F323" s="68"/>
      <c r="G323" s="68"/>
      <c r="H323" s="79" t="str">
        <f t="shared" ca="1" si="15"/>
        <v/>
      </c>
      <c r="I323" s="79" t="str">
        <f t="shared" ca="1" si="16"/>
        <v/>
      </c>
      <c r="J323" s="31"/>
    </row>
    <row r="324" spans="1:10" x14ac:dyDescent="0.25">
      <c r="A324" s="82" t="str">
        <f t="shared" ca="1" si="14"/>
        <v/>
      </c>
      <c r="B324" s="68"/>
      <c r="C324" s="68"/>
      <c r="D324" s="68"/>
      <c r="E324" s="68"/>
      <c r="F324" s="68"/>
      <c r="G324" s="68"/>
      <c r="H324" s="79" t="str">
        <f t="shared" ca="1" si="15"/>
        <v/>
      </c>
      <c r="I324" s="79" t="str">
        <f t="shared" ca="1" si="16"/>
        <v/>
      </c>
      <c r="J324" s="31"/>
    </row>
    <row r="325" spans="1:10" x14ac:dyDescent="0.25">
      <c r="A325" s="82" t="str">
        <f t="shared" ca="1" si="14"/>
        <v/>
      </c>
      <c r="B325" s="68"/>
      <c r="C325" s="68"/>
      <c r="D325" s="68"/>
      <c r="E325" s="68"/>
      <c r="F325" s="68"/>
      <c r="G325" s="68"/>
      <c r="H325" s="79" t="str">
        <f t="shared" ca="1" si="15"/>
        <v/>
      </c>
      <c r="I325" s="79" t="str">
        <f t="shared" ca="1" si="16"/>
        <v/>
      </c>
      <c r="J325" s="31"/>
    </row>
    <row r="326" spans="1:10" x14ac:dyDescent="0.25">
      <c r="A326" s="82" t="str">
        <f t="shared" ca="1" si="14"/>
        <v/>
      </c>
      <c r="B326" s="68"/>
      <c r="C326" s="68"/>
      <c r="D326" s="68"/>
      <c r="E326" s="68"/>
      <c r="F326" s="68"/>
      <c r="G326" s="68"/>
      <c r="H326" s="79" t="str">
        <f t="shared" ca="1" si="15"/>
        <v/>
      </c>
      <c r="I326" s="79" t="str">
        <f t="shared" ca="1" si="16"/>
        <v/>
      </c>
      <c r="J326" s="31"/>
    </row>
    <row r="327" spans="1:10" x14ac:dyDescent="0.25">
      <c r="A327" s="82" t="str">
        <f t="shared" ca="1" si="14"/>
        <v/>
      </c>
      <c r="B327" s="68"/>
      <c r="C327" s="68"/>
      <c r="D327" s="68"/>
      <c r="E327" s="68"/>
      <c r="F327" s="68"/>
      <c r="G327" s="68"/>
      <c r="H327" s="79" t="str">
        <f t="shared" ca="1" si="15"/>
        <v/>
      </c>
      <c r="I327" s="79" t="str">
        <f t="shared" ca="1" si="16"/>
        <v/>
      </c>
      <c r="J327" s="31"/>
    </row>
    <row r="328" spans="1:10" x14ac:dyDescent="0.25">
      <c r="A328" s="82" t="str">
        <f t="shared" ca="1" si="14"/>
        <v/>
      </c>
      <c r="B328" s="68"/>
      <c r="C328" s="68"/>
      <c r="D328" s="68"/>
      <c r="E328" s="68"/>
      <c r="F328" s="68"/>
      <c r="G328" s="68"/>
      <c r="H328" s="79" t="str">
        <f t="shared" ca="1" si="15"/>
        <v/>
      </c>
      <c r="I328" s="79" t="str">
        <f t="shared" ca="1" si="16"/>
        <v/>
      </c>
      <c r="J328" s="31"/>
    </row>
    <row r="329" spans="1:10" x14ac:dyDescent="0.25">
      <c r="A329" s="82" t="str">
        <f t="shared" ca="1" si="14"/>
        <v/>
      </c>
      <c r="B329" s="68"/>
      <c r="C329" s="68"/>
      <c r="D329" s="68"/>
      <c r="E329" s="68"/>
      <c r="F329" s="68"/>
      <c r="G329" s="68"/>
      <c r="H329" s="79" t="str">
        <f t="shared" ca="1" si="15"/>
        <v/>
      </c>
      <c r="I329" s="79" t="str">
        <f t="shared" ca="1" si="16"/>
        <v/>
      </c>
      <c r="J329" s="31"/>
    </row>
    <row r="330" spans="1:10" x14ac:dyDescent="0.25">
      <c r="A330" s="82" t="str">
        <f t="shared" ca="1" si="14"/>
        <v/>
      </c>
      <c r="B330" s="68"/>
      <c r="C330" s="68"/>
      <c r="D330" s="68"/>
      <c r="E330" s="68"/>
      <c r="F330" s="68"/>
      <c r="G330" s="68"/>
      <c r="H330" s="79" t="str">
        <f t="shared" ca="1" si="15"/>
        <v/>
      </c>
      <c r="I330" s="79" t="str">
        <f t="shared" ca="1" si="16"/>
        <v/>
      </c>
      <c r="J330" s="31"/>
    </row>
    <row r="331" spans="1:10" x14ac:dyDescent="0.25">
      <c r="A331" s="82" t="str">
        <f t="shared" ca="1" si="14"/>
        <v/>
      </c>
      <c r="B331" s="68"/>
      <c r="C331" s="68"/>
      <c r="D331" s="68"/>
      <c r="E331" s="68"/>
      <c r="F331" s="68"/>
      <c r="G331" s="68"/>
      <c r="H331" s="79" t="str">
        <f t="shared" ca="1" si="15"/>
        <v/>
      </c>
      <c r="I331" s="79" t="str">
        <f t="shared" ca="1" si="16"/>
        <v/>
      </c>
      <c r="J331" s="31"/>
    </row>
    <row r="332" spans="1:10" x14ac:dyDescent="0.25">
      <c r="A332" s="82" t="str">
        <f t="shared" ca="1" si="14"/>
        <v/>
      </c>
      <c r="B332" s="68"/>
      <c r="C332" s="68"/>
      <c r="D332" s="68"/>
      <c r="E332" s="68"/>
      <c r="F332" s="68"/>
      <c r="G332" s="68"/>
      <c r="H332" s="79" t="str">
        <f t="shared" ca="1" si="15"/>
        <v/>
      </c>
      <c r="I332" s="79" t="str">
        <f t="shared" ca="1" si="16"/>
        <v/>
      </c>
      <c r="J332" s="31"/>
    </row>
    <row r="333" spans="1:10" x14ac:dyDescent="0.25">
      <c r="A333" s="82" t="str">
        <f t="shared" ca="1" si="14"/>
        <v/>
      </c>
      <c r="B333" s="68"/>
      <c r="C333" s="68"/>
      <c r="D333" s="68"/>
      <c r="E333" s="68"/>
      <c r="F333" s="68"/>
      <c r="G333" s="68"/>
      <c r="H333" s="79" t="str">
        <f t="shared" ca="1" si="15"/>
        <v/>
      </c>
      <c r="I333" s="79" t="str">
        <f t="shared" ca="1" si="16"/>
        <v/>
      </c>
      <c r="J333" s="31"/>
    </row>
    <row r="334" spans="1:10" x14ac:dyDescent="0.25">
      <c r="A334" s="82" t="str">
        <f t="shared" ca="1" si="14"/>
        <v/>
      </c>
      <c r="B334" s="68"/>
      <c r="C334" s="68"/>
      <c r="D334" s="68"/>
      <c r="E334" s="68"/>
      <c r="F334" s="68"/>
      <c r="G334" s="68"/>
      <c r="H334" s="79" t="str">
        <f t="shared" ca="1" si="15"/>
        <v/>
      </c>
      <c r="I334" s="79" t="str">
        <f t="shared" ca="1" si="16"/>
        <v/>
      </c>
      <c r="J334" s="31"/>
    </row>
    <row r="335" spans="1:10" x14ac:dyDescent="0.25">
      <c r="A335" s="82" t="str">
        <f t="shared" ca="1" si="14"/>
        <v/>
      </c>
      <c r="B335" s="68"/>
      <c r="C335" s="68"/>
      <c r="D335" s="68"/>
      <c r="E335" s="68"/>
      <c r="F335" s="68"/>
      <c r="G335" s="68"/>
      <c r="H335" s="79" t="str">
        <f t="shared" ca="1" si="15"/>
        <v/>
      </c>
      <c r="I335" s="79" t="str">
        <f t="shared" ca="1" si="16"/>
        <v/>
      </c>
      <c r="J335" s="31"/>
    </row>
    <row r="336" spans="1:10" x14ac:dyDescent="0.25">
      <c r="A336" s="82" t="str">
        <f t="shared" ca="1" si="14"/>
        <v/>
      </c>
      <c r="B336" s="68"/>
      <c r="C336" s="68"/>
      <c r="D336" s="68"/>
      <c r="E336" s="68"/>
      <c r="F336" s="68"/>
      <c r="G336" s="68"/>
      <c r="H336" s="79" t="str">
        <f t="shared" ca="1" si="15"/>
        <v/>
      </c>
      <c r="I336" s="79" t="str">
        <f t="shared" ca="1" si="16"/>
        <v/>
      </c>
      <c r="J336" s="31"/>
    </row>
    <row r="337" spans="1:10" x14ac:dyDescent="0.25">
      <c r="A337" s="82" t="str">
        <f t="shared" ca="1" si="14"/>
        <v/>
      </c>
      <c r="B337" s="68"/>
      <c r="C337" s="68"/>
      <c r="D337" s="68"/>
      <c r="E337" s="68"/>
      <c r="F337" s="68"/>
      <c r="G337" s="68"/>
      <c r="H337" s="79" t="str">
        <f t="shared" ca="1" si="15"/>
        <v/>
      </c>
      <c r="I337" s="79" t="str">
        <f t="shared" ca="1" si="16"/>
        <v/>
      </c>
      <c r="J337" s="31"/>
    </row>
    <row r="338" spans="1:10" x14ac:dyDescent="0.25">
      <c r="A338" s="82" t="str">
        <f t="shared" ca="1" si="14"/>
        <v/>
      </c>
      <c r="B338" s="68"/>
      <c r="C338" s="68"/>
      <c r="D338" s="68"/>
      <c r="E338" s="68"/>
      <c r="F338" s="68"/>
      <c r="G338" s="68"/>
      <c r="H338" s="79" t="str">
        <f t="shared" ca="1" si="15"/>
        <v/>
      </c>
      <c r="I338" s="79" t="str">
        <f t="shared" ca="1" si="16"/>
        <v/>
      </c>
      <c r="J338" s="31"/>
    </row>
    <row r="339" spans="1:10" x14ac:dyDescent="0.25">
      <c r="A339" s="82" t="str">
        <f t="shared" ca="1" si="14"/>
        <v/>
      </c>
      <c r="B339" s="68"/>
      <c r="C339" s="68"/>
      <c r="D339" s="68"/>
      <c r="E339" s="68"/>
      <c r="F339" s="68"/>
      <c r="G339" s="68"/>
      <c r="H339" s="79" t="str">
        <f t="shared" ca="1" si="15"/>
        <v/>
      </c>
      <c r="I339" s="79" t="str">
        <f t="shared" ca="1" si="16"/>
        <v/>
      </c>
      <c r="J339" s="31"/>
    </row>
    <row r="340" spans="1:10" x14ac:dyDescent="0.25">
      <c r="A340" s="82" t="str">
        <f t="shared" ca="1" si="14"/>
        <v/>
      </c>
      <c r="B340" s="68"/>
      <c r="C340" s="68"/>
      <c r="D340" s="68"/>
      <c r="E340" s="68"/>
      <c r="F340" s="68"/>
      <c r="G340" s="68"/>
      <c r="H340" s="79" t="str">
        <f t="shared" ca="1" si="15"/>
        <v/>
      </c>
      <c r="I340" s="79" t="str">
        <f t="shared" ca="1" si="16"/>
        <v/>
      </c>
      <c r="J340" s="31"/>
    </row>
    <row r="341" spans="1:10" x14ac:dyDescent="0.25">
      <c r="A341" s="82" t="str">
        <f t="shared" ca="1" si="14"/>
        <v/>
      </c>
      <c r="B341" s="68"/>
      <c r="C341" s="68"/>
      <c r="D341" s="68"/>
      <c r="E341" s="68"/>
      <c r="F341" s="68"/>
      <c r="G341" s="68"/>
      <c r="H341" s="79" t="str">
        <f t="shared" ca="1" si="15"/>
        <v/>
      </c>
      <c r="I341" s="79" t="str">
        <f t="shared" ca="1" si="16"/>
        <v/>
      </c>
      <c r="J341" s="31"/>
    </row>
    <row r="342" spans="1:10" x14ac:dyDescent="0.25">
      <c r="A342" s="82" t="str">
        <f t="shared" ca="1" si="14"/>
        <v/>
      </c>
      <c r="B342" s="68"/>
      <c r="C342" s="68"/>
      <c r="D342" s="68"/>
      <c r="E342" s="68"/>
      <c r="F342" s="68"/>
      <c r="G342" s="68"/>
      <c r="H342" s="79" t="str">
        <f t="shared" ca="1" si="15"/>
        <v/>
      </c>
      <c r="I342" s="79" t="str">
        <f t="shared" ca="1" si="16"/>
        <v/>
      </c>
      <c r="J342" s="31"/>
    </row>
    <row r="343" spans="1:10" x14ac:dyDescent="0.25">
      <c r="A343" s="82" t="str">
        <f t="shared" ca="1" si="14"/>
        <v/>
      </c>
      <c r="B343" s="68"/>
      <c r="C343" s="68"/>
      <c r="D343" s="68"/>
      <c r="E343" s="68"/>
      <c r="F343" s="68"/>
      <c r="G343" s="68"/>
      <c r="H343" s="79" t="str">
        <f t="shared" ca="1" si="15"/>
        <v/>
      </c>
      <c r="I343" s="79" t="str">
        <f t="shared" ca="1" si="16"/>
        <v/>
      </c>
      <c r="J343" s="31"/>
    </row>
    <row r="344" spans="1:10" x14ac:dyDescent="0.25">
      <c r="A344" s="82" t="str">
        <f t="shared" ca="1" si="14"/>
        <v/>
      </c>
      <c r="B344" s="68"/>
      <c r="C344" s="68"/>
      <c r="D344" s="68"/>
      <c r="E344" s="68"/>
      <c r="F344" s="68"/>
      <c r="G344" s="68"/>
      <c r="H344" s="79" t="str">
        <f t="shared" ca="1" si="15"/>
        <v/>
      </c>
      <c r="I344" s="79" t="str">
        <f t="shared" ca="1" si="16"/>
        <v/>
      </c>
      <c r="J344" s="31"/>
    </row>
    <row r="345" spans="1:10" x14ac:dyDescent="0.25">
      <c r="A345" s="82" t="str">
        <f t="shared" ca="1" si="14"/>
        <v/>
      </c>
      <c r="B345" s="68"/>
      <c r="C345" s="68"/>
      <c r="D345" s="68"/>
      <c r="E345" s="68"/>
      <c r="F345" s="68"/>
      <c r="G345" s="68"/>
      <c r="H345" s="79" t="str">
        <f t="shared" ca="1" si="15"/>
        <v/>
      </c>
      <c r="I345" s="79" t="str">
        <f t="shared" ca="1" si="16"/>
        <v/>
      </c>
      <c r="J345" s="31"/>
    </row>
    <row r="346" spans="1:10" x14ac:dyDescent="0.25">
      <c r="A346" s="82" t="str">
        <f t="shared" ca="1" si="14"/>
        <v/>
      </c>
      <c r="B346" s="68"/>
      <c r="C346" s="68"/>
      <c r="D346" s="68"/>
      <c r="E346" s="68"/>
      <c r="F346" s="68"/>
      <c r="G346" s="68"/>
      <c r="H346" s="79" t="str">
        <f t="shared" ref="H346:H380" ca="1" si="17">IF(_xlfn.SINGLE(OFFSET(Data_Type,ROW()-_xlfn.SINGLE(ROW(Data_Type)),0))="numeric",_xlfn.AGGREGATE(4,6,(OFFSET(INDIRECT("'"&amp;OFFSET(Name_of_Data_Sheet,0,1)&amp;"'!A1"),1,ROW()-_xlfn.SINGLE(ROW(Data_Type))-1,OFFSET(Number_of_Data_Records,0,1)))),"")</f>
        <v/>
      </c>
      <c r="I346" s="79" t="str">
        <f t="shared" ref="I346:I380" ca="1" si="18">IF(_xlfn.SINGLE(OFFSET(Data_Type,ROW()-_xlfn.SINGLE(ROW(Data_Type)),0))="numeric",_xlfn.AGGREGATE(5,6,(OFFSET(INDIRECT("'"&amp;OFFSET(Name_of_Data_Sheet,0,1)&amp;"'!A2"),1,ROW()-_xlfn.SINGLE(ROW(Data_Type))-1,OFFSET(Number_of_Data_Records,0,1)))),"")</f>
        <v/>
      </c>
      <c r="J346" s="31"/>
    </row>
    <row r="347" spans="1:10" x14ac:dyDescent="0.25">
      <c r="A347" s="82" t="str">
        <f t="shared" ref="A347:A383" ca="1" si="19">IFERROR(IF(INDIRECT(ADDRESS(1,ROW()-ROW(Variable_Name),,,DataSheet1))=0,"",INDIRECT(ADDRESS(1,ROW()-ROW(Variable_Name),,,DataSheet1))),"")</f>
        <v/>
      </c>
      <c r="B347" s="68"/>
      <c r="C347" s="68"/>
      <c r="D347" s="68"/>
      <c r="E347" s="68"/>
      <c r="F347" s="68"/>
      <c r="G347" s="68"/>
      <c r="H347" s="79" t="str">
        <f t="shared" ca="1" si="17"/>
        <v/>
      </c>
      <c r="I347" s="79" t="str">
        <f t="shared" ca="1" si="18"/>
        <v/>
      </c>
      <c r="J347" s="31"/>
    </row>
    <row r="348" spans="1:10" x14ac:dyDescent="0.25">
      <c r="A348" s="82" t="str">
        <f t="shared" ca="1" si="19"/>
        <v/>
      </c>
      <c r="B348" s="68"/>
      <c r="C348" s="68"/>
      <c r="D348" s="68"/>
      <c r="E348" s="68"/>
      <c r="F348" s="68"/>
      <c r="G348" s="68"/>
      <c r="H348" s="79" t="str">
        <f t="shared" ca="1" si="17"/>
        <v/>
      </c>
      <c r="I348" s="79" t="str">
        <f t="shared" ca="1" si="18"/>
        <v/>
      </c>
      <c r="J348" s="31"/>
    </row>
    <row r="349" spans="1:10" x14ac:dyDescent="0.25">
      <c r="A349" s="82" t="str">
        <f t="shared" ca="1" si="19"/>
        <v/>
      </c>
      <c r="B349" s="68"/>
      <c r="C349" s="68"/>
      <c r="D349" s="68"/>
      <c r="E349" s="68"/>
      <c r="F349" s="68"/>
      <c r="G349" s="68"/>
      <c r="H349" s="79" t="str">
        <f t="shared" ca="1" si="17"/>
        <v/>
      </c>
      <c r="I349" s="79" t="str">
        <f t="shared" ca="1" si="18"/>
        <v/>
      </c>
      <c r="J349" s="31"/>
    </row>
    <row r="350" spans="1:10" x14ac:dyDescent="0.25">
      <c r="A350" s="82" t="str">
        <f t="shared" ca="1" si="19"/>
        <v/>
      </c>
      <c r="B350" s="68"/>
      <c r="C350" s="68"/>
      <c r="D350" s="68"/>
      <c r="E350" s="68"/>
      <c r="F350" s="68"/>
      <c r="G350" s="68"/>
      <c r="H350" s="79" t="str">
        <f t="shared" ca="1" si="17"/>
        <v/>
      </c>
      <c r="I350" s="79" t="str">
        <f t="shared" ca="1" si="18"/>
        <v/>
      </c>
      <c r="J350" s="31"/>
    </row>
    <row r="351" spans="1:10" x14ac:dyDescent="0.25">
      <c r="A351" s="82" t="str">
        <f t="shared" ca="1" si="19"/>
        <v/>
      </c>
      <c r="B351" s="68"/>
      <c r="C351" s="68"/>
      <c r="D351" s="68"/>
      <c r="E351" s="68"/>
      <c r="F351" s="68"/>
      <c r="G351" s="68"/>
      <c r="H351" s="79" t="str">
        <f t="shared" ca="1" si="17"/>
        <v/>
      </c>
      <c r="I351" s="79" t="str">
        <f t="shared" ca="1" si="18"/>
        <v/>
      </c>
      <c r="J351" s="31"/>
    </row>
    <row r="352" spans="1:10" x14ac:dyDescent="0.25">
      <c r="A352" s="82" t="str">
        <f t="shared" ca="1" si="19"/>
        <v/>
      </c>
      <c r="B352" s="68"/>
      <c r="C352" s="68"/>
      <c r="D352" s="68"/>
      <c r="E352" s="68"/>
      <c r="F352" s="68"/>
      <c r="G352" s="68"/>
      <c r="H352" s="79" t="str">
        <f t="shared" ca="1" si="17"/>
        <v/>
      </c>
      <c r="I352" s="79" t="str">
        <f t="shared" ca="1" si="18"/>
        <v/>
      </c>
      <c r="J352" s="31"/>
    </row>
    <row r="353" spans="1:10" x14ac:dyDescent="0.25">
      <c r="A353" s="82" t="str">
        <f t="shared" ca="1" si="19"/>
        <v/>
      </c>
      <c r="B353" s="68"/>
      <c r="C353" s="68"/>
      <c r="D353" s="68"/>
      <c r="E353" s="68"/>
      <c r="F353" s="68"/>
      <c r="G353" s="68"/>
      <c r="H353" s="79" t="str">
        <f t="shared" ca="1" si="17"/>
        <v/>
      </c>
      <c r="I353" s="79" t="str">
        <f t="shared" ca="1" si="18"/>
        <v/>
      </c>
      <c r="J353" s="31"/>
    </row>
    <row r="354" spans="1:10" x14ac:dyDescent="0.25">
      <c r="A354" s="82" t="str">
        <f t="shared" ca="1" si="19"/>
        <v/>
      </c>
      <c r="B354" s="68"/>
      <c r="C354" s="68"/>
      <c r="D354" s="68"/>
      <c r="E354" s="68"/>
      <c r="F354" s="68"/>
      <c r="G354" s="68"/>
      <c r="H354" s="79" t="str">
        <f t="shared" ca="1" si="17"/>
        <v/>
      </c>
      <c r="I354" s="79" t="str">
        <f t="shared" ca="1" si="18"/>
        <v/>
      </c>
      <c r="J354" s="31"/>
    </row>
    <row r="355" spans="1:10" x14ac:dyDescent="0.25">
      <c r="A355" s="82" t="str">
        <f t="shared" ca="1" si="19"/>
        <v/>
      </c>
      <c r="B355" s="68"/>
      <c r="C355" s="68"/>
      <c r="D355" s="68"/>
      <c r="E355" s="68"/>
      <c r="F355" s="68"/>
      <c r="G355" s="68"/>
      <c r="H355" s="79" t="str">
        <f t="shared" ca="1" si="17"/>
        <v/>
      </c>
      <c r="I355" s="79" t="str">
        <f t="shared" ca="1" si="18"/>
        <v/>
      </c>
      <c r="J355" s="31"/>
    </row>
    <row r="356" spans="1:10" x14ac:dyDescent="0.25">
      <c r="A356" s="82" t="str">
        <f t="shared" ca="1" si="19"/>
        <v/>
      </c>
      <c r="B356" s="68"/>
      <c r="C356" s="68"/>
      <c r="D356" s="68"/>
      <c r="E356" s="68"/>
      <c r="F356" s="68"/>
      <c r="G356" s="68"/>
      <c r="H356" s="79" t="str">
        <f t="shared" ca="1" si="17"/>
        <v/>
      </c>
      <c r="I356" s="79" t="str">
        <f t="shared" ca="1" si="18"/>
        <v/>
      </c>
      <c r="J356" s="31"/>
    </row>
    <row r="357" spans="1:10" x14ac:dyDescent="0.25">
      <c r="A357" s="82" t="str">
        <f t="shared" ca="1" si="19"/>
        <v/>
      </c>
      <c r="B357" s="68"/>
      <c r="C357" s="68"/>
      <c r="D357" s="68"/>
      <c r="E357" s="68"/>
      <c r="F357" s="68"/>
      <c r="G357" s="68"/>
      <c r="H357" s="79" t="str">
        <f t="shared" ca="1" si="17"/>
        <v/>
      </c>
      <c r="I357" s="79" t="str">
        <f t="shared" ca="1" si="18"/>
        <v/>
      </c>
      <c r="J357" s="31"/>
    </row>
    <row r="358" spans="1:10" x14ac:dyDescent="0.25">
      <c r="A358" s="82" t="str">
        <f t="shared" ca="1" si="19"/>
        <v/>
      </c>
      <c r="B358" s="68"/>
      <c r="C358" s="68"/>
      <c r="D358" s="68"/>
      <c r="E358" s="68"/>
      <c r="F358" s="68"/>
      <c r="G358" s="68"/>
      <c r="H358" s="79" t="str">
        <f t="shared" ca="1" si="17"/>
        <v/>
      </c>
      <c r="I358" s="79" t="str">
        <f t="shared" ca="1" si="18"/>
        <v/>
      </c>
      <c r="J358" s="31"/>
    </row>
    <row r="359" spans="1:10" x14ac:dyDescent="0.25">
      <c r="A359" s="82" t="str">
        <f t="shared" ca="1" si="19"/>
        <v/>
      </c>
      <c r="B359" s="68"/>
      <c r="C359" s="68"/>
      <c r="D359" s="68"/>
      <c r="E359" s="68"/>
      <c r="F359" s="68"/>
      <c r="G359" s="68"/>
      <c r="H359" s="79" t="str">
        <f t="shared" ca="1" si="17"/>
        <v/>
      </c>
      <c r="I359" s="79" t="str">
        <f t="shared" ca="1" si="18"/>
        <v/>
      </c>
      <c r="J359" s="31"/>
    </row>
    <row r="360" spans="1:10" x14ac:dyDescent="0.25">
      <c r="A360" s="82" t="str">
        <f t="shared" ca="1" si="19"/>
        <v/>
      </c>
      <c r="B360" s="68"/>
      <c r="C360" s="68"/>
      <c r="D360" s="68"/>
      <c r="E360" s="68"/>
      <c r="F360" s="68"/>
      <c r="G360" s="68"/>
      <c r="H360" s="79" t="str">
        <f t="shared" ca="1" si="17"/>
        <v/>
      </c>
      <c r="I360" s="79" t="str">
        <f t="shared" ca="1" si="18"/>
        <v/>
      </c>
      <c r="J360" s="31"/>
    </row>
    <row r="361" spans="1:10" x14ac:dyDescent="0.25">
      <c r="A361" s="82" t="str">
        <f t="shared" ca="1" si="19"/>
        <v/>
      </c>
      <c r="B361" s="68"/>
      <c r="C361" s="68"/>
      <c r="D361" s="68"/>
      <c r="E361" s="68"/>
      <c r="F361" s="68"/>
      <c r="G361" s="68"/>
      <c r="H361" s="79" t="str">
        <f t="shared" ca="1" si="17"/>
        <v/>
      </c>
      <c r="I361" s="79" t="str">
        <f t="shared" ca="1" si="18"/>
        <v/>
      </c>
      <c r="J361" s="31"/>
    </row>
    <row r="362" spans="1:10" x14ac:dyDescent="0.25">
      <c r="A362" s="82" t="str">
        <f t="shared" ca="1" si="19"/>
        <v/>
      </c>
      <c r="B362" s="68"/>
      <c r="C362" s="68"/>
      <c r="D362" s="68"/>
      <c r="E362" s="68"/>
      <c r="F362" s="68"/>
      <c r="G362" s="68"/>
      <c r="H362" s="79" t="str">
        <f t="shared" ca="1" si="17"/>
        <v/>
      </c>
      <c r="I362" s="79" t="str">
        <f t="shared" ca="1" si="18"/>
        <v/>
      </c>
      <c r="J362" s="31"/>
    </row>
    <row r="363" spans="1:10" x14ac:dyDescent="0.25">
      <c r="A363" s="82" t="str">
        <f t="shared" ca="1" si="19"/>
        <v/>
      </c>
      <c r="B363" s="68"/>
      <c r="C363" s="68"/>
      <c r="D363" s="68"/>
      <c r="E363" s="68"/>
      <c r="F363" s="68"/>
      <c r="G363" s="68"/>
      <c r="H363" s="79" t="str">
        <f t="shared" ca="1" si="17"/>
        <v/>
      </c>
      <c r="I363" s="79" t="str">
        <f t="shared" ca="1" si="18"/>
        <v/>
      </c>
      <c r="J363" s="31"/>
    </row>
    <row r="364" spans="1:10" x14ac:dyDescent="0.25">
      <c r="A364" s="82" t="str">
        <f t="shared" ca="1" si="19"/>
        <v/>
      </c>
      <c r="B364" s="68"/>
      <c r="C364" s="68"/>
      <c r="D364" s="68"/>
      <c r="E364" s="68"/>
      <c r="F364" s="68"/>
      <c r="G364" s="68"/>
      <c r="H364" s="79" t="str">
        <f t="shared" ca="1" si="17"/>
        <v/>
      </c>
      <c r="I364" s="79" t="str">
        <f t="shared" ca="1" si="18"/>
        <v/>
      </c>
      <c r="J364" s="31"/>
    </row>
    <row r="365" spans="1:10" x14ac:dyDescent="0.25">
      <c r="A365" s="82" t="str">
        <f t="shared" ca="1" si="19"/>
        <v/>
      </c>
      <c r="B365" s="68"/>
      <c r="C365" s="68"/>
      <c r="D365" s="68"/>
      <c r="E365" s="68"/>
      <c r="F365" s="68"/>
      <c r="G365" s="68"/>
      <c r="H365" s="79" t="str">
        <f t="shared" ca="1" si="17"/>
        <v/>
      </c>
      <c r="I365" s="79" t="str">
        <f t="shared" ca="1" si="18"/>
        <v/>
      </c>
      <c r="J365" s="31"/>
    </row>
    <row r="366" spans="1:10" x14ac:dyDescent="0.25">
      <c r="A366" s="82" t="str">
        <f t="shared" ca="1" si="19"/>
        <v/>
      </c>
      <c r="B366" s="68"/>
      <c r="C366" s="68"/>
      <c r="D366" s="68"/>
      <c r="E366" s="68"/>
      <c r="F366" s="68"/>
      <c r="G366" s="68"/>
      <c r="H366" s="79" t="str">
        <f t="shared" ca="1" si="17"/>
        <v/>
      </c>
      <c r="I366" s="79" t="str">
        <f t="shared" ca="1" si="18"/>
        <v/>
      </c>
      <c r="J366" s="31"/>
    </row>
    <row r="367" spans="1:10" x14ac:dyDescent="0.25">
      <c r="A367" s="82" t="str">
        <f t="shared" ca="1" si="19"/>
        <v/>
      </c>
      <c r="B367" s="68"/>
      <c r="C367" s="68"/>
      <c r="D367" s="68"/>
      <c r="E367" s="68"/>
      <c r="F367" s="68"/>
      <c r="G367" s="68"/>
      <c r="H367" s="79" t="str">
        <f t="shared" ca="1" si="17"/>
        <v/>
      </c>
      <c r="I367" s="79" t="str">
        <f t="shared" ca="1" si="18"/>
        <v/>
      </c>
      <c r="J367" s="31"/>
    </row>
    <row r="368" spans="1:10" x14ac:dyDescent="0.25">
      <c r="A368" s="82" t="str">
        <f t="shared" ca="1" si="19"/>
        <v/>
      </c>
      <c r="B368" s="68"/>
      <c r="C368" s="68"/>
      <c r="D368" s="68"/>
      <c r="E368" s="68"/>
      <c r="F368" s="68"/>
      <c r="G368" s="68"/>
      <c r="H368" s="79" t="str">
        <f t="shared" ca="1" si="17"/>
        <v/>
      </c>
      <c r="I368" s="79" t="str">
        <f t="shared" ca="1" si="18"/>
        <v/>
      </c>
      <c r="J368" s="31"/>
    </row>
    <row r="369" spans="1:10" x14ac:dyDescent="0.25">
      <c r="A369" s="82" t="str">
        <f t="shared" ca="1" si="19"/>
        <v/>
      </c>
      <c r="B369" s="68"/>
      <c r="C369" s="68"/>
      <c r="D369" s="68"/>
      <c r="E369" s="68"/>
      <c r="F369" s="68"/>
      <c r="G369" s="68"/>
      <c r="H369" s="79" t="str">
        <f t="shared" ca="1" si="17"/>
        <v/>
      </c>
      <c r="I369" s="79" t="str">
        <f t="shared" ca="1" si="18"/>
        <v/>
      </c>
      <c r="J369" s="31"/>
    </row>
    <row r="370" spans="1:10" x14ac:dyDescent="0.25">
      <c r="A370" s="82" t="str">
        <f t="shared" ca="1" si="19"/>
        <v/>
      </c>
      <c r="B370" s="68"/>
      <c r="C370" s="68"/>
      <c r="D370" s="68"/>
      <c r="E370" s="68"/>
      <c r="F370" s="68"/>
      <c r="G370" s="68"/>
      <c r="H370" s="79" t="str">
        <f t="shared" ca="1" si="17"/>
        <v/>
      </c>
      <c r="I370" s="79" t="str">
        <f t="shared" ca="1" si="18"/>
        <v/>
      </c>
      <c r="J370" s="31"/>
    </row>
    <row r="371" spans="1:10" x14ac:dyDescent="0.25">
      <c r="A371" s="82" t="str">
        <f t="shared" ca="1" si="19"/>
        <v/>
      </c>
      <c r="B371" s="68"/>
      <c r="C371" s="68"/>
      <c r="D371" s="68"/>
      <c r="E371" s="68"/>
      <c r="F371" s="68"/>
      <c r="G371" s="68"/>
      <c r="H371" s="79" t="str">
        <f t="shared" ca="1" si="17"/>
        <v/>
      </c>
      <c r="I371" s="79" t="str">
        <f t="shared" ca="1" si="18"/>
        <v/>
      </c>
      <c r="J371" s="31"/>
    </row>
    <row r="372" spans="1:10" x14ac:dyDescent="0.25">
      <c r="A372" s="82" t="str">
        <f t="shared" ca="1" si="19"/>
        <v/>
      </c>
      <c r="B372" s="68"/>
      <c r="C372" s="68"/>
      <c r="D372" s="68"/>
      <c r="E372" s="68"/>
      <c r="F372" s="68"/>
      <c r="G372" s="68"/>
      <c r="H372" s="79" t="str">
        <f t="shared" ca="1" si="17"/>
        <v/>
      </c>
      <c r="I372" s="79" t="str">
        <f t="shared" ca="1" si="18"/>
        <v/>
      </c>
      <c r="J372" s="31"/>
    </row>
    <row r="373" spans="1:10" x14ac:dyDescent="0.25">
      <c r="A373" s="82" t="str">
        <f t="shared" ca="1" si="19"/>
        <v/>
      </c>
      <c r="B373" s="68"/>
      <c r="C373" s="68"/>
      <c r="D373" s="68"/>
      <c r="E373" s="68"/>
      <c r="F373" s="68"/>
      <c r="G373" s="68"/>
      <c r="H373" s="79" t="str">
        <f t="shared" ca="1" si="17"/>
        <v/>
      </c>
      <c r="I373" s="79" t="str">
        <f t="shared" ca="1" si="18"/>
        <v/>
      </c>
      <c r="J373" s="31"/>
    </row>
    <row r="374" spans="1:10" x14ac:dyDescent="0.25">
      <c r="A374" s="82" t="str">
        <f t="shared" ca="1" si="19"/>
        <v/>
      </c>
      <c r="B374" s="68"/>
      <c r="C374" s="68"/>
      <c r="D374" s="68"/>
      <c r="E374" s="68"/>
      <c r="F374" s="68"/>
      <c r="G374" s="68"/>
      <c r="H374" s="79" t="str">
        <f t="shared" ca="1" si="17"/>
        <v/>
      </c>
      <c r="I374" s="79" t="str">
        <f t="shared" ca="1" si="18"/>
        <v/>
      </c>
      <c r="J374" s="31"/>
    </row>
    <row r="375" spans="1:10" x14ac:dyDescent="0.25">
      <c r="A375" s="82" t="str">
        <f t="shared" ca="1" si="19"/>
        <v/>
      </c>
      <c r="B375" s="68"/>
      <c r="C375" s="68"/>
      <c r="D375" s="68"/>
      <c r="E375" s="68"/>
      <c r="F375" s="68"/>
      <c r="G375" s="68"/>
      <c r="H375" s="79" t="str">
        <f t="shared" ca="1" si="17"/>
        <v/>
      </c>
      <c r="I375" s="79" t="str">
        <f t="shared" ca="1" si="18"/>
        <v/>
      </c>
      <c r="J375" s="31"/>
    </row>
    <row r="376" spans="1:10" x14ac:dyDescent="0.25">
      <c r="A376" s="82" t="str">
        <f t="shared" ca="1" si="19"/>
        <v/>
      </c>
      <c r="B376" s="68"/>
      <c r="C376" s="68"/>
      <c r="D376" s="68"/>
      <c r="E376" s="68"/>
      <c r="F376" s="68"/>
      <c r="G376" s="68"/>
      <c r="H376" s="79" t="str">
        <f t="shared" ca="1" si="17"/>
        <v/>
      </c>
      <c r="I376" s="79" t="str">
        <f t="shared" ca="1" si="18"/>
        <v/>
      </c>
      <c r="J376" s="31"/>
    </row>
    <row r="377" spans="1:10" x14ac:dyDescent="0.25">
      <c r="A377" s="82" t="str">
        <f t="shared" ca="1" si="19"/>
        <v/>
      </c>
      <c r="B377" s="68"/>
      <c r="C377" s="68"/>
      <c r="D377" s="68"/>
      <c r="E377" s="68"/>
      <c r="F377" s="68"/>
      <c r="G377" s="68"/>
      <c r="H377" s="79" t="str">
        <f t="shared" ca="1" si="17"/>
        <v/>
      </c>
      <c r="I377" s="79" t="str">
        <f t="shared" ca="1" si="18"/>
        <v/>
      </c>
      <c r="J377" s="31"/>
    </row>
    <row r="378" spans="1:10" x14ac:dyDescent="0.25">
      <c r="A378" s="82" t="str">
        <f t="shared" ca="1" si="19"/>
        <v/>
      </c>
      <c r="B378" s="68"/>
      <c r="C378" s="68"/>
      <c r="D378" s="68"/>
      <c r="E378" s="68"/>
      <c r="F378" s="68"/>
      <c r="G378" s="68"/>
      <c r="H378" s="79" t="str">
        <f t="shared" ca="1" si="17"/>
        <v/>
      </c>
      <c r="I378" s="79" t="str">
        <f t="shared" ca="1" si="18"/>
        <v/>
      </c>
      <c r="J378" s="31"/>
    </row>
    <row r="379" spans="1:10" x14ac:dyDescent="0.25">
      <c r="A379" s="82" t="str">
        <f t="shared" ca="1" si="19"/>
        <v/>
      </c>
      <c r="B379" s="68"/>
      <c r="C379" s="68"/>
      <c r="D379" s="68"/>
      <c r="E379" s="68"/>
      <c r="F379" s="68"/>
      <c r="G379" s="68"/>
      <c r="H379" s="79" t="str">
        <f t="shared" ca="1" si="17"/>
        <v/>
      </c>
      <c r="I379" s="79" t="str">
        <f t="shared" ca="1" si="18"/>
        <v/>
      </c>
      <c r="J379" s="31"/>
    </row>
    <row r="380" spans="1:10" x14ac:dyDescent="0.25">
      <c r="A380" s="82" t="str">
        <f t="shared" ca="1" si="19"/>
        <v/>
      </c>
      <c r="B380" s="68"/>
      <c r="C380" s="68"/>
      <c r="D380" s="68"/>
      <c r="E380" s="68"/>
      <c r="F380" s="68"/>
      <c r="G380" s="68"/>
      <c r="H380" s="79" t="str">
        <f t="shared" ca="1" si="17"/>
        <v/>
      </c>
      <c r="I380" s="79" t="str">
        <f t="shared" ca="1" si="18"/>
        <v/>
      </c>
      <c r="J380" s="31"/>
    </row>
    <row r="381" spans="1:10" x14ac:dyDescent="0.25">
      <c r="A381" s="82" t="str">
        <f t="shared" ca="1" si="19"/>
        <v/>
      </c>
    </row>
    <row r="382" spans="1:10" x14ac:dyDescent="0.25">
      <c r="A382" s="82" t="str">
        <f t="shared" ca="1" si="19"/>
        <v/>
      </c>
    </row>
    <row r="383" spans="1:10" x14ac:dyDescent="0.25">
      <c r="A383" s="82" t="str">
        <f t="shared" ca="1" si="19"/>
        <v/>
      </c>
    </row>
  </sheetData>
  <sheetProtection insertRows="0"/>
  <mergeCells count="2">
    <mergeCell ref="B5:C5"/>
    <mergeCell ref="B7:D7"/>
  </mergeCells>
  <phoneticPr fontId="0" type="noConversion"/>
  <conditionalFormatting sqref="B132:B380">
    <cfRule type="expression" dxfId="16" priority="24" stopIfTrue="1">
      <formula>A132&lt;&gt;""</formula>
    </cfRule>
  </conditionalFormatting>
  <conditionalFormatting sqref="C132:C380">
    <cfRule type="expression" dxfId="15" priority="23" stopIfTrue="1">
      <formula>A132&lt;&gt;""</formula>
    </cfRule>
  </conditionalFormatting>
  <conditionalFormatting sqref="D132:D380">
    <cfRule type="expression" dxfId="14" priority="25" stopIfTrue="1">
      <formula>OR(C132="date",C132="text")</formula>
    </cfRule>
    <cfRule type="expression" dxfId="13" priority="26" stopIfTrue="1">
      <formula>OR(C132="numeric")</formula>
    </cfRule>
  </conditionalFormatting>
  <conditionalFormatting sqref="E132:E380">
    <cfRule type="expression" dxfId="12" priority="21" stopIfTrue="1">
      <formula>OR(C132="numeric",C132="text")</formula>
    </cfRule>
    <cfRule type="expression" dxfId="11" priority="22" stopIfTrue="1">
      <formula>OR(C132="datetime")</formula>
    </cfRule>
  </conditionalFormatting>
  <conditionalFormatting sqref="J44:J47 B36:I36 B43:I46">
    <cfRule type="expression" dxfId="10" priority="18" stopIfTrue="1">
      <formula>NOT(ISBLANK($B$38:$B$45))</formula>
    </cfRule>
  </conditionalFormatting>
  <conditionalFormatting sqref="F132:I236 F248:I380 F237:J247">
    <cfRule type="expression" dxfId="9" priority="19" stopIfTrue="1">
      <formula>OR($C132="numeric", $C132="text")</formula>
    </cfRule>
    <cfRule type="expression" dxfId="8" priority="20" stopIfTrue="1">
      <formula>OR($C132="date")</formula>
    </cfRule>
  </conditionalFormatting>
  <conditionalFormatting sqref="J132:J236 J248:J380">
    <cfRule type="expression" dxfId="7" priority="27" stopIfTrue="1">
      <formula>OR($C132="numeric", $C132="text")</formula>
    </cfRule>
    <cfRule type="expression" dxfId="6" priority="28" stopIfTrue="1">
      <formula>OR($C132="date")</formula>
    </cfRule>
  </conditionalFormatting>
  <conditionalFormatting sqref="B31:I31">
    <cfRule type="expression" dxfId="5" priority="11" stopIfTrue="1">
      <formula>NOT(ISBLANK($B$41:$B$48))</formula>
    </cfRule>
  </conditionalFormatting>
  <dataValidations disablePrompts="1" xWindow="1131" yWindow="1935" count="9">
    <dataValidation type="custom" allowBlank="1" showInputMessage="1" showErrorMessage="1" sqref="B18:I18" xr:uid="{00000000-0002-0000-0000-000000000000}">
      <formula1>NOT(ISERR(AND(FIND(".",B18),FIND("@",B18))))</formula1>
    </dataValidation>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248:D380 D213:D236" xr:uid="{00000000-0002-0000-0000-000004000000}">
      <formula1>#REF!</formula1>
    </dataValidation>
    <dataValidation type="list" errorStyle="warning" allowBlank="1" showInputMessage="1" showErrorMessage="1" error="Only use the listed terms" promptTitle="Select a Keyword" prompt="Select a LTER Network Core Area that the data set applies to." sqref="D54" xr:uid="{00000000-0002-0000-0000-000005000000}">
      <formula1>"disturbance,inorganic nutrients,organic nutrients,populations,primary production"</formula1>
    </dataValidation>
    <dataValidation type="list" allowBlank="1" showInputMessage="1" showErrorMessage="1" promptTitle="Arctic LTER Funding" prompt="If the data sets had Arctic LTER support enter Yes and the funding metadata will be filled in by the Arctic information manager. Add any funding information not cover under the Arctic LTER grants." sqref="B25" xr:uid="{79EFE34E-65FA-42A0-8BE2-AB634922F63E}">
      <formula1>"Yes, No"</formula1>
    </dataValidation>
    <dataValidation type="list" errorStyle="warning" allowBlank="1" showInputMessage="1" showErrorMessage="1" error="Location not listed?" sqref="B35:I35" xr:uid="{FE131CF9-29CE-4DE7-9850-C49CC1623B34}">
      <formula1>OFFSET(Site_name_list,MATCH(INDIRECT(ADDRESS(ROW(),COLUMN(),4))&amp;"*",Site_name_list,0)-1,0,COUNTIF(Site_name_list,INDIRECT(ADDRESS(ROW(),COLUMN(),4))&amp;"*"),1)</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xr:uid="{86599D22-541A-4F9E-A752-FF559EA2A04F}">
      <formula1>"Owner,Associated Researcher"</formula1>
    </dataValidation>
    <dataValidation type="list" allowBlank="1" showInputMessage="1" showErrorMessage="1" error="Please Select from the drop-down list." promptTitle="Data Type" prompt="Please select DateTime, Numeric or Text from the drop-down list." sqref="C132:C312" xr:uid="{34FE9E97-3C10-4952-9153-69A2A26D9B79}">
      <formula1>"text,numeric,datetime"</formula1>
    </dataValidation>
    <dataValidation type="list" allowBlank="1" showInputMessage="1" showErrorMessage="1" sqref="B121" xr:uid="{035FF57F-C56F-47A3-BB4F-B6C7A572D656}">
      <formula1>"CCBY,CC0"</formula1>
    </dataValidation>
    <dataValidation type="list" allowBlank="1" showInputMessage="1" showErrorMessage="1" error="Please Select fromt he drop-down list." promptTitle="Data Type" prompt="Please select DateTime, Number or Text from the drop-down list." sqref="C313:C380" xr:uid="{D5C80C75-F285-4FFF-82BB-732C89FAC181}">
      <formula1>#REF!</formula1>
    </dataValidation>
  </dataValidations>
  <printOptions gridLines="1"/>
  <pageMargins left="0.53" right="0.38" top="0.5" bottom="0.5" header="0.5" footer="0.5"/>
  <pageSetup scale="99" fitToHeight="10" orientation="landscape" cellComments="atEnd" r:id="rId1"/>
  <headerFooter alignWithMargins="0"/>
  <rowBreaks count="1" manualBreakCount="1">
    <brk id="49" max="5" man="1"/>
  </rowBreaks>
  <drawing r:id="rId2"/>
  <legacyDrawing r:id="rId3"/>
  <extLst>
    <ext xmlns:x14="http://schemas.microsoft.com/office/spreadsheetml/2009/9/main" uri="{CCE6A557-97BC-4b89-ADB6-D9C93CAAB3DF}">
      <x14:dataValidations xmlns:xm="http://schemas.microsoft.com/office/excel/2006/main" disablePrompts="1" xWindow="1131" yWindow="1935" count="1">
        <x14:dataValidation type="list" errorStyle="warning" allowBlank="1" showInputMessage="1" error="If unit is not in the list, enter it in a similar style" promptTitle="Numeric Unit" prompt="Start entering a unit and then select from list.  If it is not in the list then enter it using a format similar to other units in the list." xr:uid="{1638D0FE-EA98-4160-BE08-692969276EF8}">
          <x14:formula1>
            <xm:f>OFFSET('DropDownLists(Do NOT Edit)'!$M$4:$M$260,MATCH(INDIRECT(ADDRESS(ROW(),COLUMN(),4))&amp;"*",'DropDownLists(Do NOT Edit)'!$M$4:$M$260,0)-1,0,COUNTIF('DropDownLists(Do NOT Edit)'!$M$4:$M$260,INDIRECT(ADDRESS(ROW(),COLUMN(),4))&amp;"*"),1)</xm:f>
          </x14:formula1>
          <xm:sqref>D132:D212 D237:D247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2.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798"/>
  <sheetViews>
    <sheetView zoomScale="96" zoomScaleNormal="96" workbookViewId="0">
      <selection activeCell="B1" sqref="B1"/>
    </sheetView>
  </sheetViews>
  <sheetFormatPr defaultRowHeight="12.5" x14ac:dyDescent="0.25"/>
  <cols>
    <col min="1" max="1" width="26.54296875" customWidth="1"/>
    <col min="2" max="2" width="51.81640625" customWidth="1"/>
    <col min="3" max="3" width="12.81640625" customWidth="1"/>
    <col min="4" max="4" width="13.81640625" customWidth="1"/>
    <col min="13" max="13" width="46.1796875" bestFit="1" customWidth="1"/>
  </cols>
  <sheetData>
    <row r="1" spans="1:13" ht="13" x14ac:dyDescent="0.3">
      <c r="A1" s="90" t="s">
        <v>259</v>
      </c>
    </row>
    <row r="2" spans="1:13" ht="21.5" x14ac:dyDescent="0.3">
      <c r="A2" s="112" t="s">
        <v>592</v>
      </c>
      <c r="B2" s="112" t="s">
        <v>261</v>
      </c>
      <c r="C2" s="113" t="s">
        <v>262</v>
      </c>
      <c r="D2" s="113" t="s">
        <v>263</v>
      </c>
      <c r="E2" s="114" t="s">
        <v>264</v>
      </c>
      <c r="F2" s="112" t="s">
        <v>593</v>
      </c>
      <c r="G2" s="115"/>
      <c r="H2" s="115"/>
      <c r="M2" s="148" t="s">
        <v>33</v>
      </c>
    </row>
    <row r="3" spans="1:13" ht="12.75" customHeight="1" x14ac:dyDescent="0.25">
      <c r="A3" s="117" t="s">
        <v>660</v>
      </c>
      <c r="B3" s="117" t="str">
        <f>A3</f>
        <v xml:space="preserve">2304 Tower </v>
      </c>
      <c r="C3" s="118">
        <v>68.99666666666667</v>
      </c>
      <c r="D3" s="119">
        <v>-150.21250000000001</v>
      </c>
      <c r="E3" s="120"/>
      <c r="F3" s="121" t="str">
        <f t="shared" ref="F3:F66" si="0">HYPERLINK("http://maps.google.com/maps?q="&amp;C3&amp;","&amp;D3,"View on Google Map")</f>
        <v>View on Google Map</v>
      </c>
      <c r="G3" s="115"/>
      <c r="H3" s="115"/>
      <c r="M3" s="149"/>
    </row>
    <row r="4" spans="1:13" ht="12.75" customHeight="1" x14ac:dyDescent="0.25">
      <c r="A4" s="117" t="s">
        <v>661</v>
      </c>
      <c r="B4" s="117" t="str">
        <f>A4</f>
        <v xml:space="preserve">2308 Tower </v>
      </c>
      <c r="C4" s="118">
        <v>68.952222222222218</v>
      </c>
      <c r="D4" s="119">
        <v>-150.21250000000001</v>
      </c>
      <c r="E4" s="120"/>
      <c r="F4" s="121" t="str">
        <f t="shared" si="0"/>
        <v>View on Google Map</v>
      </c>
      <c r="G4" s="115"/>
      <c r="H4" s="115"/>
      <c r="M4" s="149" t="s">
        <v>114</v>
      </c>
    </row>
    <row r="5" spans="1:13" ht="12.75" customHeight="1" x14ac:dyDescent="0.25">
      <c r="A5" s="117" t="s">
        <v>662</v>
      </c>
      <c r="B5" s="117" t="str">
        <f>A5</f>
        <v xml:space="preserve">2309 Tower </v>
      </c>
      <c r="C5" s="118">
        <v>68.934444444444452</v>
      </c>
      <c r="D5" s="119">
        <v>-150.272777777778</v>
      </c>
      <c r="E5" s="116"/>
      <c r="F5" s="121" t="str">
        <f t="shared" si="0"/>
        <v>View on Google Map</v>
      </c>
      <c r="G5" s="115"/>
      <c r="H5" s="115"/>
      <c r="M5" s="149" t="s">
        <v>34</v>
      </c>
    </row>
    <row r="6" spans="1:13" s="73" customFormat="1" ht="12.75" customHeight="1" x14ac:dyDescent="0.25">
      <c r="A6" s="122" t="s">
        <v>663</v>
      </c>
      <c r="B6" s="117" t="str">
        <f>A6</f>
        <v>Ahaliorak</v>
      </c>
      <c r="C6" s="123">
        <v>68.901968999999994</v>
      </c>
      <c r="D6" s="119">
        <v>-151.305262</v>
      </c>
      <c r="E6" s="120">
        <v>350</v>
      </c>
      <c r="F6" s="121" t="str">
        <f t="shared" si="0"/>
        <v>View on Google Map</v>
      </c>
      <c r="G6" s="119"/>
      <c r="H6" s="119"/>
      <c r="M6" s="149" t="s">
        <v>132</v>
      </c>
    </row>
    <row r="7" spans="1:13" ht="12.75" customHeight="1" x14ac:dyDescent="0.25">
      <c r="A7" s="117" t="s">
        <v>271</v>
      </c>
      <c r="B7" s="117" t="s">
        <v>664</v>
      </c>
      <c r="C7" s="118">
        <v>68.95</v>
      </c>
      <c r="D7" s="119">
        <v>-148.86666666666699</v>
      </c>
      <c r="E7" s="120">
        <v>360</v>
      </c>
      <c r="F7" s="121" t="str">
        <f t="shared" si="0"/>
        <v>View on Google Map</v>
      </c>
      <c r="G7" s="115"/>
      <c r="H7" s="115"/>
      <c r="M7" s="149" t="s">
        <v>35</v>
      </c>
    </row>
    <row r="8" spans="1:13" ht="12.75" customHeight="1" x14ac:dyDescent="0.25">
      <c r="A8" s="117" t="s">
        <v>528</v>
      </c>
      <c r="B8" s="117" t="s">
        <v>519</v>
      </c>
      <c r="C8" s="124">
        <v>68.467830000000006</v>
      </c>
      <c r="D8" s="119">
        <v>-151.47917000000001</v>
      </c>
      <c r="E8" s="120">
        <v>732</v>
      </c>
      <c r="F8" s="121" t="str">
        <f t="shared" si="0"/>
        <v>View on Google Map</v>
      </c>
      <c r="G8" s="115"/>
      <c r="H8" s="115"/>
      <c r="M8" s="149" t="s">
        <v>36</v>
      </c>
    </row>
    <row r="9" spans="1:13" ht="12.75" customHeight="1" x14ac:dyDescent="0.25">
      <c r="A9" s="117" t="s">
        <v>527</v>
      </c>
      <c r="B9" s="117" t="s">
        <v>519</v>
      </c>
      <c r="C9" s="124">
        <v>68.467500000000001</v>
      </c>
      <c r="D9" s="119">
        <v>-151.49432999999999</v>
      </c>
      <c r="E9" s="120">
        <v>769</v>
      </c>
      <c r="F9" s="121" t="str">
        <f t="shared" si="0"/>
        <v>View on Google Map</v>
      </c>
      <c r="G9" s="115"/>
      <c r="H9" s="115"/>
      <c r="M9" s="149" t="s">
        <v>37</v>
      </c>
    </row>
    <row r="10" spans="1:13" x14ac:dyDescent="0.25">
      <c r="A10" s="117" t="s">
        <v>526</v>
      </c>
      <c r="B10" s="117" t="s">
        <v>519</v>
      </c>
      <c r="C10" s="124">
        <v>68.463999999999999</v>
      </c>
      <c r="D10" s="119">
        <v>-151.51517000000001</v>
      </c>
      <c r="E10" s="120">
        <v>809</v>
      </c>
      <c r="F10" s="121" t="str">
        <f t="shared" si="0"/>
        <v>View on Google Map</v>
      </c>
      <c r="G10" s="115"/>
      <c r="H10" s="115"/>
      <c r="M10" s="149" t="s">
        <v>133</v>
      </c>
    </row>
    <row r="11" spans="1:13" x14ac:dyDescent="0.25">
      <c r="A11" s="126" t="s">
        <v>571</v>
      </c>
      <c r="B11" s="126" t="s">
        <v>570</v>
      </c>
      <c r="C11" s="127">
        <v>68.99539</v>
      </c>
      <c r="D11" s="119">
        <v>-150.28278</v>
      </c>
      <c r="E11" s="116"/>
      <c r="F11" s="121" t="str">
        <f t="shared" si="0"/>
        <v>View on Google Map</v>
      </c>
      <c r="G11" s="115"/>
      <c r="H11" s="115"/>
      <c r="M11" s="149" t="s">
        <v>134</v>
      </c>
    </row>
    <row r="12" spans="1:13" x14ac:dyDescent="0.25">
      <c r="A12" s="126" t="s">
        <v>572</v>
      </c>
      <c r="B12" s="126" t="s">
        <v>570</v>
      </c>
      <c r="C12" s="127">
        <v>68.996089999999995</v>
      </c>
      <c r="D12" s="119">
        <v>-150.29223999999999</v>
      </c>
      <c r="E12" s="116"/>
      <c r="F12" s="121" t="str">
        <f t="shared" si="0"/>
        <v>View on Google Map</v>
      </c>
      <c r="G12" s="115"/>
      <c r="H12" s="115"/>
      <c r="M12" s="149" t="s">
        <v>135</v>
      </c>
    </row>
    <row r="13" spans="1:13" x14ac:dyDescent="0.25">
      <c r="A13" s="126" t="s">
        <v>573</v>
      </c>
      <c r="B13" s="126" t="s">
        <v>574</v>
      </c>
      <c r="C13" s="127">
        <v>68.953829999999996</v>
      </c>
      <c r="D13" s="119">
        <v>-150.20697000000001</v>
      </c>
      <c r="E13" s="116"/>
      <c r="F13" s="121" t="str">
        <f t="shared" si="0"/>
        <v>View on Google Map</v>
      </c>
      <c r="G13" s="115"/>
      <c r="H13" s="115"/>
      <c r="M13" s="149" t="s">
        <v>136</v>
      </c>
    </row>
    <row r="14" spans="1:13" x14ac:dyDescent="0.25">
      <c r="A14" s="126" t="s">
        <v>575</v>
      </c>
      <c r="B14" s="126" t="s">
        <v>574</v>
      </c>
      <c r="C14" s="127">
        <v>68.951099999999997</v>
      </c>
      <c r="D14" s="119">
        <v>-150.20966000000001</v>
      </c>
      <c r="E14" s="116"/>
      <c r="F14" s="121" t="str">
        <f t="shared" si="0"/>
        <v>View on Google Map</v>
      </c>
      <c r="G14" s="115"/>
      <c r="H14" s="115"/>
      <c r="M14" s="149" t="s">
        <v>38</v>
      </c>
    </row>
    <row r="15" spans="1:13" x14ac:dyDescent="0.25">
      <c r="A15" s="126" t="s">
        <v>576</v>
      </c>
      <c r="B15" s="126" t="s">
        <v>574</v>
      </c>
      <c r="C15" s="127">
        <v>68.950720000000004</v>
      </c>
      <c r="D15" s="119">
        <v>-150.19745</v>
      </c>
      <c r="E15" s="116"/>
      <c r="F15" s="121" t="str">
        <f t="shared" si="0"/>
        <v>View on Google Map</v>
      </c>
      <c r="G15" s="115"/>
      <c r="H15" s="115"/>
      <c r="M15" s="149" t="s">
        <v>137</v>
      </c>
    </row>
    <row r="16" spans="1:13" x14ac:dyDescent="0.25">
      <c r="A16" s="126" t="s">
        <v>577</v>
      </c>
      <c r="B16" s="126" t="s">
        <v>574</v>
      </c>
      <c r="C16" s="127">
        <v>68.950149999999994</v>
      </c>
      <c r="D16" s="119">
        <v>-150.19701000000001</v>
      </c>
      <c r="E16" s="116"/>
      <c r="F16" s="121" t="str">
        <f t="shared" si="0"/>
        <v>View on Google Map</v>
      </c>
      <c r="G16" s="115"/>
      <c r="H16" s="115"/>
      <c r="M16" s="149" t="s">
        <v>138</v>
      </c>
    </row>
    <row r="17" spans="1:13" x14ac:dyDescent="0.25">
      <c r="A17" s="128" t="s">
        <v>578</v>
      </c>
      <c r="B17" s="126" t="s">
        <v>574</v>
      </c>
      <c r="C17" s="127">
        <v>68.949629999999999</v>
      </c>
      <c r="D17" s="119">
        <v>-150.19672</v>
      </c>
      <c r="E17" s="116"/>
      <c r="F17" s="121" t="str">
        <f t="shared" si="0"/>
        <v>View on Google Map</v>
      </c>
      <c r="G17" s="115"/>
      <c r="H17" s="115"/>
      <c r="M17" s="149" t="s">
        <v>39</v>
      </c>
    </row>
    <row r="18" spans="1:13" x14ac:dyDescent="0.25">
      <c r="A18" s="128" t="s">
        <v>579</v>
      </c>
      <c r="B18" s="126" t="s">
        <v>574</v>
      </c>
      <c r="C18" s="127">
        <v>68.952349999999996</v>
      </c>
      <c r="D18" s="119">
        <v>-150.20769999999999</v>
      </c>
      <c r="E18" s="116"/>
      <c r="F18" s="121" t="str">
        <f t="shared" si="0"/>
        <v>View on Google Map</v>
      </c>
      <c r="G18" s="115"/>
      <c r="H18" s="115"/>
      <c r="M18" s="149" t="s">
        <v>115</v>
      </c>
    </row>
    <row r="19" spans="1:13" x14ac:dyDescent="0.25">
      <c r="A19" s="128" t="s">
        <v>580</v>
      </c>
      <c r="B19" s="126" t="s">
        <v>574</v>
      </c>
      <c r="C19" s="127">
        <v>68.933340000000001</v>
      </c>
      <c r="D19" s="119">
        <v>-150.27288999999999</v>
      </c>
      <c r="E19" s="116"/>
      <c r="F19" s="121" t="str">
        <f t="shared" si="0"/>
        <v>View on Google Map</v>
      </c>
      <c r="G19" s="115"/>
      <c r="H19" s="115"/>
      <c r="M19" s="149" t="s">
        <v>40</v>
      </c>
    </row>
    <row r="20" spans="1:13" x14ac:dyDescent="0.25">
      <c r="A20" s="128" t="s">
        <v>581</v>
      </c>
      <c r="B20" s="126" t="s">
        <v>574</v>
      </c>
      <c r="C20" s="127">
        <v>68.935190000000006</v>
      </c>
      <c r="D20" s="119">
        <v>-150.26884000000001</v>
      </c>
      <c r="E20" s="116"/>
      <c r="F20" s="121" t="str">
        <f t="shared" si="0"/>
        <v>View on Google Map</v>
      </c>
      <c r="G20" s="115"/>
      <c r="H20" s="115"/>
      <c r="M20" s="149" t="s">
        <v>139</v>
      </c>
    </row>
    <row r="21" spans="1:13" x14ac:dyDescent="0.25">
      <c r="A21" s="128" t="s">
        <v>582</v>
      </c>
      <c r="B21" s="126" t="s">
        <v>574</v>
      </c>
      <c r="C21" s="129">
        <v>68.997339999999994</v>
      </c>
      <c r="D21" s="119">
        <v>-150.30745999999999</v>
      </c>
      <c r="E21" s="116"/>
      <c r="F21" s="121" t="str">
        <f t="shared" si="0"/>
        <v>View on Google Map</v>
      </c>
      <c r="G21" s="115"/>
      <c r="H21" s="115"/>
      <c r="M21" s="149" t="s">
        <v>625</v>
      </c>
    </row>
    <row r="22" spans="1:13" x14ac:dyDescent="0.25">
      <c r="A22" s="128" t="s">
        <v>583</v>
      </c>
      <c r="B22" s="126" t="s">
        <v>574</v>
      </c>
      <c r="C22" s="127">
        <v>68.950779999999995</v>
      </c>
      <c r="D22" s="119">
        <v>-150.19788</v>
      </c>
      <c r="E22" s="116"/>
      <c r="F22" s="121" t="str">
        <f t="shared" si="0"/>
        <v>View on Google Map</v>
      </c>
      <c r="G22" s="115"/>
      <c r="H22" s="115"/>
      <c r="M22" s="149" t="s">
        <v>140</v>
      </c>
    </row>
    <row r="23" spans="1:13" x14ac:dyDescent="0.25">
      <c r="A23" s="128" t="s">
        <v>584</v>
      </c>
      <c r="B23" s="126" t="s">
        <v>574</v>
      </c>
      <c r="C23" s="127">
        <v>68.954440000000005</v>
      </c>
      <c r="D23" s="119">
        <v>-150.20644999999999</v>
      </c>
      <c r="E23" s="116"/>
      <c r="F23" s="121" t="str">
        <f t="shared" si="0"/>
        <v>View on Google Map</v>
      </c>
      <c r="G23" s="115"/>
      <c r="H23" s="115"/>
      <c r="M23" s="149" t="s">
        <v>41</v>
      </c>
    </row>
    <row r="24" spans="1:13" x14ac:dyDescent="0.25">
      <c r="A24" s="128" t="s">
        <v>585</v>
      </c>
      <c r="B24" s="126" t="s">
        <v>574</v>
      </c>
      <c r="C24" s="127">
        <v>69.116330000000005</v>
      </c>
      <c r="D24" s="119">
        <v>-150.79077000000001</v>
      </c>
      <c r="E24" s="116"/>
      <c r="F24" s="121" t="str">
        <f t="shared" si="0"/>
        <v>View on Google Map</v>
      </c>
      <c r="G24" s="115"/>
      <c r="H24" s="115"/>
      <c r="M24" s="149" t="s">
        <v>141</v>
      </c>
    </row>
    <row r="25" spans="1:13" x14ac:dyDescent="0.25">
      <c r="A25" s="128" t="s">
        <v>586</v>
      </c>
      <c r="B25" s="126" t="s">
        <v>574</v>
      </c>
      <c r="C25" s="127">
        <v>69.116150000000005</v>
      </c>
      <c r="D25" s="119">
        <v>-150.79553999999999</v>
      </c>
      <c r="E25" s="116"/>
      <c r="F25" s="121" t="str">
        <f t="shared" si="0"/>
        <v>View on Google Map</v>
      </c>
      <c r="G25" s="115"/>
      <c r="H25" s="115"/>
      <c r="M25" s="149" t="s">
        <v>142</v>
      </c>
    </row>
    <row r="26" spans="1:13" x14ac:dyDescent="0.25">
      <c r="A26" s="117" t="s">
        <v>267</v>
      </c>
      <c r="B26" s="117" t="s">
        <v>268</v>
      </c>
      <c r="C26" s="118">
        <v>68.266666666666666</v>
      </c>
      <c r="D26" s="119">
        <v>-149.44999999999999</v>
      </c>
      <c r="E26" s="120">
        <v>914</v>
      </c>
      <c r="F26" s="121" t="str">
        <f t="shared" si="0"/>
        <v>View on Google Map</v>
      </c>
      <c r="G26" s="115"/>
      <c r="H26" s="115"/>
      <c r="M26" s="149" t="s">
        <v>143</v>
      </c>
    </row>
    <row r="27" spans="1:13" x14ac:dyDescent="0.25">
      <c r="A27" s="117" t="s">
        <v>265</v>
      </c>
      <c r="B27" s="117" t="s">
        <v>266</v>
      </c>
      <c r="C27" s="118">
        <v>68.266666666666666</v>
      </c>
      <c r="D27" s="119">
        <v>-149.46666666666701</v>
      </c>
      <c r="E27" s="120">
        <v>914</v>
      </c>
      <c r="F27" s="121" t="str">
        <f t="shared" si="0"/>
        <v>View on Google Map</v>
      </c>
      <c r="G27" s="115"/>
      <c r="H27" s="115"/>
      <c r="M27" s="149" t="s">
        <v>144</v>
      </c>
    </row>
    <row r="28" spans="1:13" x14ac:dyDescent="0.25">
      <c r="A28" s="117" t="s">
        <v>940</v>
      </c>
      <c r="B28" s="117" t="str">
        <f t="shared" ref="B28:B34" si="1">A28</f>
        <v>Atigun tributary station 01</v>
      </c>
      <c r="C28" s="118"/>
      <c r="D28" s="119"/>
      <c r="E28" s="116">
        <v>1097</v>
      </c>
      <c r="F28" s="121" t="str">
        <f t="shared" si="0"/>
        <v>View on Google Map</v>
      </c>
      <c r="G28" s="115"/>
      <c r="H28" s="115"/>
      <c r="M28" s="149" t="s">
        <v>116</v>
      </c>
    </row>
    <row r="29" spans="1:13" x14ac:dyDescent="0.25">
      <c r="A29" s="117" t="s">
        <v>941</v>
      </c>
      <c r="B29" s="117" t="str">
        <f t="shared" si="1"/>
        <v>Atigun tributary station 02</v>
      </c>
      <c r="C29" s="118"/>
      <c r="D29" s="119"/>
      <c r="E29" s="116">
        <v>1280</v>
      </c>
      <c r="F29" s="121" t="str">
        <f t="shared" si="0"/>
        <v>View on Google Map</v>
      </c>
      <c r="G29" s="115"/>
      <c r="H29" s="115"/>
      <c r="M29" s="149" t="s">
        <v>117</v>
      </c>
    </row>
    <row r="30" spans="1:13" x14ac:dyDescent="0.25">
      <c r="A30" s="117" t="s">
        <v>942</v>
      </c>
      <c r="B30" s="117" t="str">
        <f t="shared" si="1"/>
        <v>Atigun tributary station 03</v>
      </c>
      <c r="C30" s="118"/>
      <c r="D30" s="119"/>
      <c r="E30" s="116">
        <v>1555</v>
      </c>
      <c r="F30" s="121" t="str">
        <f t="shared" si="0"/>
        <v>View on Google Map</v>
      </c>
      <c r="G30" s="115"/>
      <c r="H30" s="115"/>
      <c r="M30" s="149" t="s">
        <v>646</v>
      </c>
    </row>
    <row r="31" spans="1:13" x14ac:dyDescent="0.25">
      <c r="A31" s="117" t="s">
        <v>326</v>
      </c>
      <c r="B31" s="117" t="str">
        <f t="shared" si="1"/>
        <v>Bern Lake</v>
      </c>
      <c r="C31" s="118">
        <v>70.283330000000007</v>
      </c>
      <c r="D31" s="119">
        <v>-148.30000000000001</v>
      </c>
      <c r="E31" s="120">
        <v>6</v>
      </c>
      <c r="F31" s="121" t="str">
        <f t="shared" si="0"/>
        <v>View on Google Map</v>
      </c>
      <c r="G31" s="115"/>
      <c r="H31" s="115"/>
      <c r="M31" s="149" t="s">
        <v>611</v>
      </c>
    </row>
    <row r="32" spans="1:13" x14ac:dyDescent="0.25">
      <c r="A32" s="130" t="s">
        <v>275</v>
      </c>
      <c r="B32" s="117" t="str">
        <f t="shared" si="1"/>
        <v>Birthday Creek</v>
      </c>
      <c r="C32" s="127">
        <v>68.957566666999995</v>
      </c>
      <c r="D32" s="119">
        <v>-150.236266667</v>
      </c>
      <c r="E32" s="116">
        <v>386.18</v>
      </c>
      <c r="F32" s="121" t="str">
        <f t="shared" si="0"/>
        <v>View on Google Map</v>
      </c>
      <c r="G32" s="115"/>
      <c r="H32" s="115"/>
      <c r="M32" s="149" t="s">
        <v>42</v>
      </c>
    </row>
    <row r="33" spans="1:13" x14ac:dyDescent="0.25">
      <c r="A33" s="117" t="s">
        <v>319</v>
      </c>
      <c r="B33" s="117" t="str">
        <f t="shared" si="1"/>
        <v>Borrow Pit  1</v>
      </c>
      <c r="C33" s="118">
        <v>70.333330000000004</v>
      </c>
      <c r="D33" s="119">
        <v>-148.93333000000001</v>
      </c>
      <c r="E33" s="120">
        <v>3</v>
      </c>
      <c r="F33" s="121" t="str">
        <f t="shared" si="0"/>
        <v>View on Google Map</v>
      </c>
      <c r="G33" s="115"/>
      <c r="H33" s="115"/>
      <c r="M33" s="149" t="s">
        <v>43</v>
      </c>
    </row>
    <row r="34" spans="1:13" x14ac:dyDescent="0.25">
      <c r="A34" s="117" t="s">
        <v>320</v>
      </c>
      <c r="B34" s="117" t="str">
        <f t="shared" si="1"/>
        <v>Borrow Pit  2</v>
      </c>
      <c r="C34" s="118">
        <v>70.333330000000004</v>
      </c>
      <c r="D34" s="119">
        <v>-148.93333000000001</v>
      </c>
      <c r="E34" s="120">
        <v>3</v>
      </c>
      <c r="F34" s="121" t="str">
        <f t="shared" si="0"/>
        <v>View on Google Map</v>
      </c>
      <c r="G34" s="115"/>
      <c r="H34" s="115"/>
      <c r="M34" s="149" t="s">
        <v>44</v>
      </c>
    </row>
    <row r="35" spans="1:13" x14ac:dyDescent="0.25">
      <c r="A35" s="117" t="s">
        <v>329</v>
      </c>
      <c r="B35" s="117" t="s">
        <v>330</v>
      </c>
      <c r="C35" s="118">
        <v>68.638439000000005</v>
      </c>
      <c r="D35" s="119">
        <v>-149.592377</v>
      </c>
      <c r="E35" s="120">
        <v>720</v>
      </c>
      <c r="F35" s="121" t="str">
        <f t="shared" si="0"/>
        <v>View on Google Map</v>
      </c>
      <c r="G35" s="115"/>
      <c r="H35" s="115"/>
      <c r="M35" s="149" t="s">
        <v>45</v>
      </c>
    </row>
    <row r="36" spans="1:13" x14ac:dyDescent="0.25">
      <c r="A36" s="117" t="s">
        <v>350</v>
      </c>
      <c r="B36" s="117" t="str">
        <f>A36</f>
        <v>Campsite Lake</v>
      </c>
      <c r="C36" s="118">
        <v>68.596586299999998</v>
      </c>
      <c r="D36" s="119">
        <v>-149.18178499999999</v>
      </c>
      <c r="E36" s="120">
        <v>865</v>
      </c>
      <c r="F36" s="121" t="str">
        <f t="shared" si="0"/>
        <v>View on Google Map</v>
      </c>
      <c r="G36" s="115"/>
      <c r="H36" s="115"/>
      <c r="M36" s="149" t="s">
        <v>46</v>
      </c>
    </row>
    <row r="37" spans="1:13" x14ac:dyDescent="0.25">
      <c r="A37" s="117" t="s">
        <v>497</v>
      </c>
      <c r="B37" s="117" t="str">
        <f>A37</f>
        <v>Clem Lake</v>
      </c>
      <c r="C37" s="127">
        <v>68.97672</v>
      </c>
      <c r="D37" s="119">
        <v>-150.20383000000001</v>
      </c>
      <c r="E37" s="116">
        <v>362</v>
      </c>
      <c r="F37" s="121" t="str">
        <f t="shared" si="0"/>
        <v>View on Google Map</v>
      </c>
      <c r="G37" s="115"/>
      <c r="H37" s="115"/>
      <c r="M37" s="149" t="s">
        <v>47</v>
      </c>
    </row>
    <row r="38" spans="1:13" x14ac:dyDescent="0.25">
      <c r="A38" s="117" t="s">
        <v>950</v>
      </c>
      <c r="B38" s="117" t="str">
        <f>A38</f>
        <v>Coastal Plain Lake  00</v>
      </c>
      <c r="C38" s="118" t="s">
        <v>876</v>
      </c>
      <c r="D38" s="119" t="s">
        <v>876</v>
      </c>
      <c r="E38" s="120">
        <v>390.2439024390244</v>
      </c>
      <c r="F38" s="121" t="str">
        <f t="shared" si="0"/>
        <v>View on Google Map</v>
      </c>
      <c r="G38" s="115"/>
      <c r="H38" s="115"/>
      <c r="M38" s="149" t="s">
        <v>145</v>
      </c>
    </row>
    <row r="39" spans="1:13" x14ac:dyDescent="0.25">
      <c r="A39" s="117" t="s">
        <v>948</v>
      </c>
      <c r="B39" s="117" t="s">
        <v>949</v>
      </c>
      <c r="C39" s="118" t="s">
        <v>876</v>
      </c>
      <c r="D39" s="119" t="s">
        <v>876</v>
      </c>
      <c r="E39" s="120"/>
      <c r="F39" s="121" t="str">
        <f t="shared" si="0"/>
        <v>View on Google Map</v>
      </c>
      <c r="G39" s="115"/>
      <c r="H39" s="115"/>
      <c r="M39" s="149" t="s">
        <v>48</v>
      </c>
    </row>
    <row r="40" spans="1:13" x14ac:dyDescent="0.25">
      <c r="A40" s="117" t="s">
        <v>820</v>
      </c>
      <c r="B40" s="117" t="str">
        <f t="shared" ref="B40:B71" si="2">A40</f>
        <v>Coastal Plain Lake 01</v>
      </c>
      <c r="C40" s="118">
        <v>69.233329999999995</v>
      </c>
      <c r="D40" s="119">
        <v>-148.94999999999999</v>
      </c>
      <c r="E40" s="120">
        <v>325</v>
      </c>
      <c r="F40" s="121" t="str">
        <f t="shared" si="0"/>
        <v>View on Google Map</v>
      </c>
      <c r="G40" s="115"/>
      <c r="H40" s="115"/>
      <c r="M40" s="149" t="s">
        <v>146</v>
      </c>
    </row>
    <row r="41" spans="1:13" x14ac:dyDescent="0.25">
      <c r="A41" s="117" t="s">
        <v>820</v>
      </c>
      <c r="B41" s="117" t="str">
        <f t="shared" si="2"/>
        <v>Coastal Plain Lake 01</v>
      </c>
      <c r="C41" s="118">
        <v>70.374600000000001</v>
      </c>
      <c r="D41" s="119">
        <v>-149.06383</v>
      </c>
      <c r="E41" s="120">
        <v>6</v>
      </c>
      <c r="F41" s="121" t="str">
        <f t="shared" si="0"/>
        <v>View on Google Map</v>
      </c>
      <c r="G41" s="115"/>
      <c r="H41" s="115"/>
      <c r="M41" s="149" t="s">
        <v>147</v>
      </c>
    </row>
    <row r="42" spans="1:13" x14ac:dyDescent="0.25">
      <c r="A42" s="117" t="s">
        <v>821</v>
      </c>
      <c r="B42" s="117" t="str">
        <f t="shared" si="2"/>
        <v>Coastal Plain Lake 02</v>
      </c>
      <c r="C42" s="118">
        <v>69.283330000000007</v>
      </c>
      <c r="D42" s="119">
        <v>-148.9</v>
      </c>
      <c r="E42" s="120">
        <v>346</v>
      </c>
      <c r="F42" s="121" t="str">
        <f t="shared" si="0"/>
        <v>View on Google Map</v>
      </c>
      <c r="G42" s="115"/>
      <c r="H42" s="115"/>
      <c r="M42" s="149" t="s">
        <v>148</v>
      </c>
    </row>
    <row r="43" spans="1:13" x14ac:dyDescent="0.25">
      <c r="A43" s="117" t="s">
        <v>821</v>
      </c>
      <c r="B43" s="117" t="str">
        <f t="shared" si="2"/>
        <v>Coastal Plain Lake 02</v>
      </c>
      <c r="C43" s="118">
        <v>70.374600000000001</v>
      </c>
      <c r="D43" s="119">
        <v>-149.06383</v>
      </c>
      <c r="E43" s="120">
        <v>6</v>
      </c>
      <c r="F43" s="121" t="str">
        <f t="shared" si="0"/>
        <v>View on Google Map</v>
      </c>
      <c r="G43" s="115"/>
      <c r="H43" s="115"/>
      <c r="M43" s="149" t="s">
        <v>149</v>
      </c>
    </row>
    <row r="44" spans="1:13" x14ac:dyDescent="0.25">
      <c r="A44" s="117" t="s">
        <v>822</v>
      </c>
      <c r="B44" s="117" t="str">
        <f t="shared" si="2"/>
        <v>Coastal Plain Lake 03</v>
      </c>
      <c r="C44" s="118">
        <v>69.716669999999993</v>
      </c>
      <c r="D44" s="119">
        <v>-149.44999999999999</v>
      </c>
      <c r="E44" s="120">
        <v>91</v>
      </c>
      <c r="F44" s="121" t="str">
        <f t="shared" si="0"/>
        <v>View on Google Map</v>
      </c>
      <c r="G44" s="115"/>
      <c r="H44" s="115"/>
      <c r="M44" s="149" t="s">
        <v>150</v>
      </c>
    </row>
    <row r="45" spans="1:13" x14ac:dyDescent="0.25">
      <c r="A45" s="117" t="s">
        <v>822</v>
      </c>
      <c r="B45" s="117" t="str">
        <f t="shared" si="2"/>
        <v>Coastal Plain Lake 03</v>
      </c>
      <c r="C45" s="118">
        <v>70.367750000000001</v>
      </c>
      <c r="D45" s="119">
        <v>-148.8357</v>
      </c>
      <c r="E45" s="120">
        <v>6</v>
      </c>
      <c r="F45" s="121" t="str">
        <f t="shared" si="0"/>
        <v>View on Google Map</v>
      </c>
      <c r="G45" s="115"/>
      <c r="H45" s="115"/>
      <c r="M45" s="149" t="s">
        <v>151</v>
      </c>
    </row>
    <row r="46" spans="1:13" x14ac:dyDescent="0.25">
      <c r="A46" s="117" t="s">
        <v>823</v>
      </c>
      <c r="B46" s="117" t="str">
        <f t="shared" si="2"/>
        <v>Coastal Plain Lake 04</v>
      </c>
      <c r="C46" s="118">
        <v>69.716669999999993</v>
      </c>
      <c r="D46" s="119">
        <v>-149.44999999999999</v>
      </c>
      <c r="E46" s="120">
        <v>91</v>
      </c>
      <c r="F46" s="121" t="str">
        <f t="shared" si="0"/>
        <v>View on Google Map</v>
      </c>
      <c r="G46" s="115"/>
      <c r="H46" s="115"/>
      <c r="M46" s="149" t="s">
        <v>152</v>
      </c>
    </row>
    <row r="47" spans="1:13" x14ac:dyDescent="0.25">
      <c r="A47" s="117" t="s">
        <v>823</v>
      </c>
      <c r="B47" s="117" t="str">
        <f t="shared" si="2"/>
        <v>Coastal Plain Lake 04</v>
      </c>
      <c r="C47" s="118">
        <v>70.367750000000001</v>
      </c>
      <c r="D47" s="119">
        <v>-148.8357</v>
      </c>
      <c r="E47" s="120">
        <v>6</v>
      </c>
      <c r="F47" s="121" t="str">
        <f t="shared" si="0"/>
        <v>View on Google Map</v>
      </c>
      <c r="G47" s="115"/>
      <c r="H47" s="115"/>
      <c r="M47" s="149" t="s">
        <v>153</v>
      </c>
    </row>
    <row r="48" spans="1:13" x14ac:dyDescent="0.25">
      <c r="A48" s="117" t="s">
        <v>824</v>
      </c>
      <c r="B48" s="117" t="str">
        <f t="shared" si="2"/>
        <v>Coastal Plain Lake 05</v>
      </c>
      <c r="C48" s="118">
        <v>69.833330000000004</v>
      </c>
      <c r="D48" s="119">
        <v>-149.75</v>
      </c>
      <c r="E48" s="120">
        <v>80</v>
      </c>
      <c r="F48" s="121" t="str">
        <f t="shared" si="0"/>
        <v>View on Google Map</v>
      </c>
      <c r="G48" s="115"/>
      <c r="H48" s="115"/>
      <c r="M48" s="149" t="s">
        <v>154</v>
      </c>
    </row>
    <row r="49" spans="1:13" x14ac:dyDescent="0.25">
      <c r="A49" s="117" t="s">
        <v>824</v>
      </c>
      <c r="B49" s="117" t="str">
        <f t="shared" si="2"/>
        <v>Coastal Plain Lake 05</v>
      </c>
      <c r="C49" s="118">
        <v>70.268219999999999</v>
      </c>
      <c r="D49" s="119">
        <v>-149.20859999999999</v>
      </c>
      <c r="E49" s="120">
        <v>15</v>
      </c>
      <c r="F49" s="121" t="str">
        <f t="shared" si="0"/>
        <v>View on Google Map</v>
      </c>
      <c r="G49" s="115"/>
      <c r="H49" s="115"/>
      <c r="M49" s="149" t="s">
        <v>155</v>
      </c>
    </row>
    <row r="50" spans="1:13" x14ac:dyDescent="0.25">
      <c r="A50" s="117" t="s">
        <v>825</v>
      </c>
      <c r="B50" s="117" t="str">
        <f t="shared" si="2"/>
        <v>Coastal Plain Lake 06</v>
      </c>
      <c r="C50" s="118">
        <v>70.283330000000007</v>
      </c>
      <c r="D50" s="119">
        <v>-150.19999999999999</v>
      </c>
      <c r="E50" s="120">
        <v>12</v>
      </c>
      <c r="F50" s="121" t="str">
        <f t="shared" si="0"/>
        <v>View on Google Map</v>
      </c>
      <c r="G50" s="115"/>
      <c r="H50" s="115"/>
      <c r="M50" s="149" t="s">
        <v>156</v>
      </c>
    </row>
    <row r="51" spans="1:13" x14ac:dyDescent="0.25">
      <c r="A51" s="117" t="s">
        <v>825</v>
      </c>
      <c r="B51" s="117" t="str">
        <f t="shared" si="2"/>
        <v>Coastal Plain Lake 06</v>
      </c>
      <c r="C51" s="118">
        <v>70.268219999999999</v>
      </c>
      <c r="D51" s="119">
        <v>-149.20859999999999</v>
      </c>
      <c r="E51" s="120">
        <v>15</v>
      </c>
      <c r="F51" s="121" t="str">
        <f t="shared" si="0"/>
        <v>View on Google Map</v>
      </c>
      <c r="G51" s="115"/>
      <c r="H51" s="115"/>
      <c r="M51" s="149" t="s">
        <v>647</v>
      </c>
    </row>
    <row r="52" spans="1:13" x14ac:dyDescent="0.25">
      <c r="A52" s="117" t="s">
        <v>826</v>
      </c>
      <c r="B52" s="117" t="str">
        <f t="shared" si="2"/>
        <v>Coastal Plain Lake 07</v>
      </c>
      <c r="C52" s="118">
        <v>70.283330000000007</v>
      </c>
      <c r="D52" s="119">
        <v>-150.19999999999999</v>
      </c>
      <c r="E52" s="120">
        <v>12</v>
      </c>
      <c r="F52" s="121" t="str">
        <f t="shared" si="0"/>
        <v>View on Google Map</v>
      </c>
      <c r="G52" s="115"/>
      <c r="H52" s="115"/>
      <c r="M52" s="149" t="s">
        <v>157</v>
      </c>
    </row>
    <row r="53" spans="1:13" x14ac:dyDescent="0.25">
      <c r="A53" s="117" t="s">
        <v>826</v>
      </c>
      <c r="B53" s="117" t="str">
        <f t="shared" si="2"/>
        <v>Coastal Plain Lake 07</v>
      </c>
      <c r="C53" s="118">
        <v>70.184269999999998</v>
      </c>
      <c r="D53" s="119">
        <v>-149.15442999999999</v>
      </c>
      <c r="E53" s="120">
        <v>15</v>
      </c>
      <c r="F53" s="121" t="str">
        <f t="shared" si="0"/>
        <v>View on Google Map</v>
      </c>
      <c r="G53" s="115"/>
      <c r="H53" s="115"/>
      <c r="M53" s="149" t="s">
        <v>158</v>
      </c>
    </row>
    <row r="54" spans="1:13" x14ac:dyDescent="0.25">
      <c r="A54" s="117" t="s">
        <v>827</v>
      </c>
      <c r="B54" s="117" t="str">
        <f t="shared" si="2"/>
        <v>Coastal Plain Lake 08</v>
      </c>
      <c r="C54" s="118">
        <v>70.416669999999996</v>
      </c>
      <c r="D54" s="119">
        <v>-150.19999999999999</v>
      </c>
      <c r="E54" s="120">
        <v>4</v>
      </c>
      <c r="F54" s="121" t="str">
        <f t="shared" si="0"/>
        <v>View on Google Map</v>
      </c>
      <c r="G54" s="115"/>
      <c r="H54" s="115"/>
      <c r="M54" s="149" t="s">
        <v>159</v>
      </c>
    </row>
    <row r="55" spans="1:13" x14ac:dyDescent="0.25">
      <c r="A55" s="117" t="s">
        <v>827</v>
      </c>
      <c r="B55" s="117" t="str">
        <f t="shared" si="2"/>
        <v>Coastal Plain Lake 08</v>
      </c>
      <c r="C55" s="118">
        <v>70.184269999999998</v>
      </c>
      <c r="D55" s="119">
        <v>-149.15442999999999</v>
      </c>
      <c r="E55" s="120">
        <v>15</v>
      </c>
      <c r="F55" s="121" t="str">
        <f t="shared" si="0"/>
        <v>View on Google Map</v>
      </c>
      <c r="G55" s="115"/>
      <c r="H55" s="115"/>
      <c r="M55" s="149" t="s">
        <v>160</v>
      </c>
    </row>
    <row r="56" spans="1:13" x14ac:dyDescent="0.25">
      <c r="A56" s="117" t="s">
        <v>828</v>
      </c>
      <c r="B56" s="117" t="str">
        <f t="shared" si="2"/>
        <v>Coastal Plain Lake 09</v>
      </c>
      <c r="C56" s="118">
        <v>70.283330000000007</v>
      </c>
      <c r="D56" s="119">
        <v>-149.81666999999999</v>
      </c>
      <c r="E56" s="120">
        <v>28.963414634146343</v>
      </c>
      <c r="F56" s="121" t="str">
        <f t="shared" si="0"/>
        <v>View on Google Map</v>
      </c>
      <c r="G56" s="115"/>
      <c r="H56" s="115"/>
      <c r="M56" s="149" t="s">
        <v>612</v>
      </c>
    </row>
    <row r="57" spans="1:13" x14ac:dyDescent="0.25">
      <c r="A57" s="117" t="s">
        <v>828</v>
      </c>
      <c r="B57" s="117" t="str">
        <f t="shared" si="2"/>
        <v>Coastal Plain Lake 09</v>
      </c>
      <c r="C57" s="118">
        <v>70.126099999999994</v>
      </c>
      <c r="D57" s="119">
        <v>-149.33772999999999</v>
      </c>
      <c r="E57" s="120">
        <v>30</v>
      </c>
      <c r="F57" s="121" t="str">
        <f t="shared" si="0"/>
        <v>View on Google Map</v>
      </c>
      <c r="G57" s="115"/>
      <c r="H57" s="115"/>
      <c r="M57" s="149" t="s">
        <v>49</v>
      </c>
    </row>
    <row r="58" spans="1:13" x14ac:dyDescent="0.25">
      <c r="A58" s="117" t="s">
        <v>829</v>
      </c>
      <c r="B58" s="117" t="str">
        <f t="shared" si="2"/>
        <v>Coastal Plain Lake 10</v>
      </c>
      <c r="C58" s="118">
        <v>70.283330000000007</v>
      </c>
      <c r="D58" s="119">
        <v>-149.81666999999999</v>
      </c>
      <c r="E58" s="120">
        <v>28.963414634146343</v>
      </c>
      <c r="F58" s="121" t="str">
        <f t="shared" si="0"/>
        <v>View on Google Map</v>
      </c>
      <c r="G58" s="115"/>
      <c r="H58" s="115"/>
      <c r="M58" s="149" t="s">
        <v>161</v>
      </c>
    </row>
    <row r="59" spans="1:13" x14ac:dyDescent="0.25">
      <c r="A59" s="117" t="s">
        <v>829</v>
      </c>
      <c r="B59" s="117" t="str">
        <f t="shared" si="2"/>
        <v>Coastal Plain Lake 10</v>
      </c>
      <c r="C59" s="118">
        <v>70.126099999999994</v>
      </c>
      <c r="D59" s="119">
        <v>-149.33772999999999</v>
      </c>
      <c r="E59" s="120">
        <v>30</v>
      </c>
      <c r="F59" s="121" t="str">
        <f t="shared" si="0"/>
        <v>View on Google Map</v>
      </c>
      <c r="G59" s="115"/>
      <c r="H59" s="115"/>
      <c r="M59" s="149" t="s">
        <v>162</v>
      </c>
    </row>
    <row r="60" spans="1:13" x14ac:dyDescent="0.25">
      <c r="A60" s="117" t="s">
        <v>830</v>
      </c>
      <c r="B60" s="117" t="str">
        <f t="shared" si="2"/>
        <v>Coastal Plain Lake 11</v>
      </c>
      <c r="C60" s="118">
        <v>70.45</v>
      </c>
      <c r="D60" s="119">
        <v>-149.16667000000001</v>
      </c>
      <c r="E60" s="120">
        <v>4.8780487804878048</v>
      </c>
      <c r="F60" s="121" t="str">
        <f t="shared" si="0"/>
        <v>View on Google Map</v>
      </c>
      <c r="G60" s="115"/>
      <c r="H60" s="115"/>
      <c r="M60" s="149" t="s">
        <v>118</v>
      </c>
    </row>
    <row r="61" spans="1:13" x14ac:dyDescent="0.25">
      <c r="A61" s="117" t="s">
        <v>830</v>
      </c>
      <c r="B61" s="117" t="str">
        <f t="shared" si="2"/>
        <v>Coastal Plain Lake 11</v>
      </c>
      <c r="C61" s="118">
        <v>69.9221</v>
      </c>
      <c r="D61" s="119">
        <v>-149.34522999999999</v>
      </c>
      <c r="E61" s="120">
        <v>61</v>
      </c>
      <c r="F61" s="121" t="str">
        <f t="shared" si="0"/>
        <v>View on Google Map</v>
      </c>
      <c r="G61" s="115"/>
      <c r="H61" s="115"/>
      <c r="M61" s="149" t="s">
        <v>163</v>
      </c>
    </row>
    <row r="62" spans="1:13" x14ac:dyDescent="0.25">
      <c r="A62" s="117" t="s">
        <v>831</v>
      </c>
      <c r="B62" s="117" t="str">
        <f t="shared" si="2"/>
        <v>Coastal Plain Lake 12</v>
      </c>
      <c r="C62" s="118">
        <v>70.233329999999995</v>
      </c>
      <c r="D62" s="119">
        <v>-148.88333</v>
      </c>
      <c r="E62" s="120">
        <v>17.682926829268293</v>
      </c>
      <c r="F62" s="121" t="str">
        <f t="shared" si="0"/>
        <v>View on Google Map</v>
      </c>
      <c r="G62" s="115"/>
      <c r="H62" s="115"/>
      <c r="M62" s="149" t="s">
        <v>50</v>
      </c>
    </row>
    <row r="63" spans="1:13" x14ac:dyDescent="0.25">
      <c r="A63" s="117" t="s">
        <v>831</v>
      </c>
      <c r="B63" s="117" t="str">
        <f t="shared" si="2"/>
        <v>Coastal Plain Lake 12</v>
      </c>
      <c r="C63" s="118">
        <v>69.9221</v>
      </c>
      <c r="D63" s="119">
        <v>-149.34522999999999</v>
      </c>
      <c r="E63" s="120">
        <v>61</v>
      </c>
      <c r="F63" s="121" t="str">
        <f t="shared" si="0"/>
        <v>View on Google Map</v>
      </c>
      <c r="G63" s="115"/>
      <c r="H63" s="115"/>
      <c r="M63" s="149" t="s">
        <v>51</v>
      </c>
    </row>
    <row r="64" spans="1:13" x14ac:dyDescent="0.25">
      <c r="A64" s="117" t="s">
        <v>832</v>
      </c>
      <c r="B64" s="117" t="str">
        <f t="shared" si="2"/>
        <v>Coastal Plain Lake 13</v>
      </c>
      <c r="C64" s="118">
        <v>70.233329999999995</v>
      </c>
      <c r="D64" s="119">
        <v>-148.88333</v>
      </c>
      <c r="E64" s="120">
        <v>17.682926829268293</v>
      </c>
      <c r="F64" s="121" t="str">
        <f t="shared" si="0"/>
        <v>View on Google Map</v>
      </c>
      <c r="G64" s="115"/>
      <c r="H64" s="115"/>
      <c r="M64" s="149" t="s">
        <v>52</v>
      </c>
    </row>
    <row r="65" spans="1:13" x14ac:dyDescent="0.25">
      <c r="A65" s="117" t="s">
        <v>832</v>
      </c>
      <c r="B65" s="117" t="str">
        <f t="shared" si="2"/>
        <v>Coastal Plain Lake 13</v>
      </c>
      <c r="C65" s="118">
        <v>69.986530000000002</v>
      </c>
      <c r="D65" s="119">
        <v>-150.08543</v>
      </c>
      <c r="E65" s="120">
        <v>125</v>
      </c>
      <c r="F65" s="121" t="str">
        <f t="shared" si="0"/>
        <v>View on Google Map</v>
      </c>
      <c r="G65" s="115"/>
      <c r="H65" s="115"/>
      <c r="M65" s="149" t="s">
        <v>53</v>
      </c>
    </row>
    <row r="66" spans="1:13" x14ac:dyDescent="0.25">
      <c r="A66" s="117" t="s">
        <v>833</v>
      </c>
      <c r="B66" s="117" t="str">
        <f t="shared" si="2"/>
        <v>Coastal Plain Lake 14</v>
      </c>
      <c r="C66" s="118">
        <v>70.133330000000001</v>
      </c>
      <c r="D66" s="119">
        <v>-148.6</v>
      </c>
      <c r="E66" s="120">
        <v>24.390243902439025</v>
      </c>
      <c r="F66" s="121" t="str">
        <f t="shared" si="0"/>
        <v>View on Google Map</v>
      </c>
      <c r="G66" s="115"/>
      <c r="H66" s="115"/>
      <c r="M66" s="149" t="s">
        <v>164</v>
      </c>
    </row>
    <row r="67" spans="1:13" x14ac:dyDescent="0.25">
      <c r="A67" s="117" t="s">
        <v>833</v>
      </c>
      <c r="B67" s="117" t="str">
        <f t="shared" si="2"/>
        <v>Coastal Plain Lake 14</v>
      </c>
      <c r="C67" s="118">
        <v>69.986530000000002</v>
      </c>
      <c r="D67" s="119">
        <v>-150.08543</v>
      </c>
      <c r="E67" s="120">
        <v>125</v>
      </c>
      <c r="F67" s="121" t="str">
        <f t="shared" ref="F67:F130" si="3">HYPERLINK("http://maps.google.com/maps?q="&amp;C67&amp;","&amp;D67,"View on Google Map")</f>
        <v>View on Google Map</v>
      </c>
      <c r="G67" s="115"/>
      <c r="H67" s="115"/>
      <c r="M67" s="149" t="s">
        <v>165</v>
      </c>
    </row>
    <row r="68" spans="1:13" x14ac:dyDescent="0.25">
      <c r="A68" s="117" t="s">
        <v>834</v>
      </c>
      <c r="B68" s="117" t="str">
        <f t="shared" si="2"/>
        <v>Coastal Plain Lake 15</v>
      </c>
      <c r="C68" s="118">
        <v>69.639169999999993</v>
      </c>
      <c r="D68" s="119">
        <v>-149.73947000000001</v>
      </c>
      <c r="E68" s="120">
        <v>91</v>
      </c>
      <c r="F68" s="121" t="str">
        <f t="shared" si="3"/>
        <v>View on Google Map</v>
      </c>
      <c r="G68" s="115"/>
      <c r="H68" s="115"/>
      <c r="M68" s="149" t="s">
        <v>166</v>
      </c>
    </row>
    <row r="69" spans="1:13" x14ac:dyDescent="0.25">
      <c r="A69" s="117" t="s">
        <v>835</v>
      </c>
      <c r="B69" s="117" t="str">
        <f t="shared" si="2"/>
        <v>Coastal Plain Lake 16</v>
      </c>
      <c r="C69" s="118">
        <v>70.116669999999999</v>
      </c>
      <c r="D69" s="119">
        <v>-146.16667000000001</v>
      </c>
      <c r="E69" s="120">
        <v>3.0487804878048781</v>
      </c>
      <c r="F69" s="121" t="str">
        <f t="shared" si="3"/>
        <v>View on Google Map</v>
      </c>
      <c r="G69" s="115"/>
      <c r="H69" s="115"/>
      <c r="M69" s="149" t="s">
        <v>626</v>
      </c>
    </row>
    <row r="70" spans="1:13" x14ac:dyDescent="0.25">
      <c r="A70" s="117" t="s">
        <v>835</v>
      </c>
      <c r="B70" s="117" t="str">
        <f t="shared" si="2"/>
        <v>Coastal Plain Lake 16</v>
      </c>
      <c r="C70" s="118">
        <v>69.639169999999993</v>
      </c>
      <c r="D70" s="119">
        <v>-149.73947000000001</v>
      </c>
      <c r="E70" s="120">
        <v>91</v>
      </c>
      <c r="F70" s="121" t="str">
        <f t="shared" si="3"/>
        <v>View on Google Map</v>
      </c>
      <c r="G70" s="115"/>
      <c r="H70" s="115"/>
      <c r="M70" s="149" t="s">
        <v>54</v>
      </c>
    </row>
    <row r="71" spans="1:13" x14ac:dyDescent="0.25">
      <c r="A71" s="117" t="s">
        <v>836</v>
      </c>
      <c r="B71" s="117" t="str">
        <f t="shared" si="2"/>
        <v>Coastal Plain Lake 17</v>
      </c>
      <c r="C71" s="118">
        <v>70.099999999999994</v>
      </c>
      <c r="D71" s="119">
        <v>-146.26667</v>
      </c>
      <c r="E71" s="120">
        <v>9.1463414634146343</v>
      </c>
      <c r="F71" s="121" t="str">
        <f t="shared" si="3"/>
        <v>View on Google Map</v>
      </c>
      <c r="G71" s="115"/>
      <c r="H71" s="115"/>
      <c r="M71" s="149" t="s">
        <v>55</v>
      </c>
    </row>
    <row r="72" spans="1:13" x14ac:dyDescent="0.25">
      <c r="A72" s="117" t="s">
        <v>836</v>
      </c>
      <c r="B72" s="117" t="str">
        <f t="shared" ref="B72:B97" si="4">A72</f>
        <v>Coastal Plain Lake 17</v>
      </c>
      <c r="C72" s="118">
        <v>68.820779999999999</v>
      </c>
      <c r="D72" s="119">
        <v>-149.7646</v>
      </c>
      <c r="E72" s="120">
        <v>579</v>
      </c>
      <c r="F72" s="121" t="str">
        <f t="shared" si="3"/>
        <v>View on Google Map</v>
      </c>
      <c r="G72" s="115"/>
      <c r="H72" s="115"/>
      <c r="M72" s="149" t="s">
        <v>167</v>
      </c>
    </row>
    <row r="73" spans="1:13" x14ac:dyDescent="0.25">
      <c r="A73" s="117" t="s">
        <v>837</v>
      </c>
      <c r="B73" s="117" t="str">
        <f t="shared" si="4"/>
        <v>Coastal Plain Lake 18</v>
      </c>
      <c r="C73" s="118">
        <v>70.05</v>
      </c>
      <c r="D73" s="119">
        <v>-146.98333</v>
      </c>
      <c r="E73" s="120">
        <v>24.390243902439025</v>
      </c>
      <c r="F73" s="121" t="str">
        <f t="shared" si="3"/>
        <v>View on Google Map</v>
      </c>
      <c r="G73" s="115"/>
      <c r="H73" s="115"/>
      <c r="M73" s="149" t="s">
        <v>168</v>
      </c>
    </row>
    <row r="74" spans="1:13" x14ac:dyDescent="0.25">
      <c r="A74" s="117" t="s">
        <v>837</v>
      </c>
      <c r="B74" s="117" t="str">
        <f t="shared" si="4"/>
        <v>Coastal Plain Lake 18</v>
      </c>
      <c r="C74" s="118">
        <v>68.820620000000005</v>
      </c>
      <c r="D74" s="119">
        <v>-149.74383</v>
      </c>
      <c r="E74" s="120">
        <v>579</v>
      </c>
      <c r="F74" s="121" t="str">
        <f t="shared" si="3"/>
        <v>View on Google Map</v>
      </c>
      <c r="G74" s="115"/>
      <c r="H74" s="115"/>
      <c r="M74" s="149" t="s">
        <v>169</v>
      </c>
    </row>
    <row r="75" spans="1:13" x14ac:dyDescent="0.25">
      <c r="A75" s="117" t="s">
        <v>838</v>
      </c>
      <c r="B75" s="117" t="str">
        <f t="shared" si="4"/>
        <v>Coastal Plain Lake 19</v>
      </c>
      <c r="C75" s="118">
        <v>70.05</v>
      </c>
      <c r="D75" s="119">
        <v>-146.98333</v>
      </c>
      <c r="E75" s="120">
        <v>24.390243902439025</v>
      </c>
      <c r="F75" s="121" t="str">
        <f t="shared" si="3"/>
        <v>View on Google Map</v>
      </c>
      <c r="G75" s="115"/>
      <c r="H75" s="115"/>
      <c r="M75" s="149" t="s">
        <v>648</v>
      </c>
    </row>
    <row r="76" spans="1:13" x14ac:dyDescent="0.25">
      <c r="A76" s="117" t="s">
        <v>838</v>
      </c>
      <c r="B76" s="117" t="str">
        <f t="shared" si="4"/>
        <v>Coastal Plain Lake 19</v>
      </c>
      <c r="C76" s="131">
        <v>68.821529999999996</v>
      </c>
      <c r="D76" s="119">
        <v>-149.05867000000001</v>
      </c>
      <c r="E76" s="120">
        <v>518</v>
      </c>
      <c r="F76" s="121" t="str">
        <f t="shared" si="3"/>
        <v>View on Google Map</v>
      </c>
      <c r="G76" s="115"/>
      <c r="H76" s="115"/>
      <c r="M76" s="149" t="s">
        <v>170</v>
      </c>
    </row>
    <row r="77" spans="1:13" x14ac:dyDescent="0.25">
      <c r="A77" s="117" t="s">
        <v>839</v>
      </c>
      <c r="B77" s="117" t="str">
        <f t="shared" si="4"/>
        <v>Coastal Plain Lake 20</v>
      </c>
      <c r="C77" s="118">
        <v>70.150000000000006</v>
      </c>
      <c r="D77" s="119">
        <v>-147.36667</v>
      </c>
      <c r="E77" s="120">
        <v>6.7073170731707323</v>
      </c>
      <c r="F77" s="121" t="str">
        <f t="shared" si="3"/>
        <v>View on Google Map</v>
      </c>
      <c r="G77" s="115"/>
      <c r="H77" s="115"/>
      <c r="M77" s="149" t="s">
        <v>171</v>
      </c>
    </row>
    <row r="78" spans="1:13" x14ac:dyDescent="0.25">
      <c r="A78" s="117" t="s">
        <v>839</v>
      </c>
      <c r="B78" s="117" t="str">
        <f t="shared" si="4"/>
        <v>Coastal Plain Lake 20</v>
      </c>
      <c r="C78" s="118">
        <v>68.817120000000003</v>
      </c>
      <c r="D78" s="119">
        <v>-149.05957000000001</v>
      </c>
      <c r="E78" s="120">
        <v>518</v>
      </c>
      <c r="F78" s="121" t="str">
        <f t="shared" si="3"/>
        <v>View on Google Map</v>
      </c>
      <c r="G78" s="115"/>
      <c r="H78" s="115"/>
      <c r="M78" s="149" t="s">
        <v>172</v>
      </c>
    </row>
    <row r="79" spans="1:13" x14ac:dyDescent="0.25">
      <c r="A79" s="117" t="s">
        <v>840</v>
      </c>
      <c r="B79" s="117" t="str">
        <f t="shared" si="4"/>
        <v>Coastal Plain Lake 21</v>
      </c>
      <c r="C79" s="118">
        <v>70.150000000000006</v>
      </c>
      <c r="D79" s="119">
        <v>-147.36667</v>
      </c>
      <c r="E79" s="120">
        <v>6.7073170731707323</v>
      </c>
      <c r="F79" s="121" t="str">
        <f t="shared" si="3"/>
        <v>View on Google Map</v>
      </c>
      <c r="G79" s="115"/>
      <c r="H79" s="115"/>
      <c r="M79" s="149" t="s">
        <v>173</v>
      </c>
    </row>
    <row r="80" spans="1:13" x14ac:dyDescent="0.25">
      <c r="A80" s="117" t="s">
        <v>840</v>
      </c>
      <c r="B80" s="117" t="str">
        <f t="shared" si="4"/>
        <v>Coastal Plain Lake 21</v>
      </c>
      <c r="C80" s="118">
        <v>69.356179999999995</v>
      </c>
      <c r="D80" s="119">
        <v>-150.21899999999999</v>
      </c>
      <c r="E80" s="120">
        <v>168</v>
      </c>
      <c r="F80" s="121" t="str">
        <f t="shared" si="3"/>
        <v>View on Google Map</v>
      </c>
      <c r="G80" s="115"/>
      <c r="H80" s="115"/>
      <c r="M80" s="149" t="s">
        <v>596</v>
      </c>
    </row>
    <row r="81" spans="1:13" x14ac:dyDescent="0.25">
      <c r="A81" s="117" t="s">
        <v>841</v>
      </c>
      <c r="B81" s="117" t="str">
        <f t="shared" si="4"/>
        <v>Coastal Plain Lake 22</v>
      </c>
      <c r="C81" s="118">
        <v>70.033330000000007</v>
      </c>
      <c r="D81" s="119">
        <v>-147.65</v>
      </c>
      <c r="E81" s="120">
        <v>28.04878048780488</v>
      </c>
      <c r="F81" s="121" t="str">
        <f t="shared" si="3"/>
        <v>View on Google Map</v>
      </c>
      <c r="G81" s="115"/>
      <c r="H81" s="115"/>
      <c r="M81" s="149" t="s">
        <v>56</v>
      </c>
    </row>
    <row r="82" spans="1:13" x14ac:dyDescent="0.25">
      <c r="A82" s="117" t="s">
        <v>841</v>
      </c>
      <c r="B82" s="117" t="str">
        <f t="shared" si="4"/>
        <v>Coastal Plain Lake 22</v>
      </c>
      <c r="C82" s="118">
        <v>69.356179999999995</v>
      </c>
      <c r="D82" s="119">
        <v>-150.21899999999999</v>
      </c>
      <c r="E82" s="120">
        <v>168</v>
      </c>
      <c r="F82" s="121" t="str">
        <f t="shared" si="3"/>
        <v>View on Google Map</v>
      </c>
      <c r="G82" s="115"/>
      <c r="H82" s="115"/>
      <c r="M82" s="149" t="s">
        <v>57</v>
      </c>
    </row>
    <row r="83" spans="1:13" x14ac:dyDescent="0.25">
      <c r="A83" s="117" t="s">
        <v>842</v>
      </c>
      <c r="B83" s="117" t="str">
        <f t="shared" si="4"/>
        <v>Coastal Plain Lake 23</v>
      </c>
      <c r="C83" s="118">
        <v>70.033330000000007</v>
      </c>
      <c r="D83" s="119">
        <v>-147.65</v>
      </c>
      <c r="E83" s="120">
        <v>28.04878048780488</v>
      </c>
      <c r="F83" s="121" t="str">
        <f t="shared" si="3"/>
        <v>View on Google Map</v>
      </c>
      <c r="G83" s="115"/>
      <c r="H83" s="115"/>
      <c r="M83" s="149" t="s">
        <v>58</v>
      </c>
    </row>
    <row r="84" spans="1:13" x14ac:dyDescent="0.25">
      <c r="A84" s="117" t="s">
        <v>842</v>
      </c>
      <c r="B84" s="117" t="str">
        <f t="shared" si="4"/>
        <v>Coastal Plain Lake 23</v>
      </c>
      <c r="C84" s="118">
        <v>69.5458</v>
      </c>
      <c r="D84" s="119">
        <v>-150.37882999999999</v>
      </c>
      <c r="E84" s="120">
        <v>107</v>
      </c>
      <c r="F84" s="121" t="str">
        <f t="shared" si="3"/>
        <v>View on Google Map</v>
      </c>
      <c r="G84" s="115"/>
      <c r="H84" s="115"/>
      <c r="M84" s="149" t="s">
        <v>174</v>
      </c>
    </row>
    <row r="85" spans="1:13" x14ac:dyDescent="0.25">
      <c r="A85" s="117" t="s">
        <v>843</v>
      </c>
      <c r="B85" s="117" t="str">
        <f t="shared" si="4"/>
        <v>Coastal Plain Lake 24</v>
      </c>
      <c r="C85" s="118">
        <v>69.833330000000004</v>
      </c>
      <c r="D85" s="119">
        <v>-147.93333000000001</v>
      </c>
      <c r="E85" s="120">
        <v>92.987804878048792</v>
      </c>
      <c r="F85" s="121" t="str">
        <f t="shared" si="3"/>
        <v>View on Google Map</v>
      </c>
      <c r="G85" s="115"/>
      <c r="H85" s="115"/>
      <c r="M85" s="149" t="s">
        <v>175</v>
      </c>
    </row>
    <row r="86" spans="1:13" x14ac:dyDescent="0.25">
      <c r="A86" s="117" t="s">
        <v>843</v>
      </c>
      <c r="B86" s="117" t="str">
        <f t="shared" si="4"/>
        <v>Coastal Plain Lake 24</v>
      </c>
      <c r="C86" s="118">
        <v>69.5458</v>
      </c>
      <c r="D86" s="119">
        <v>-150.37882999999999</v>
      </c>
      <c r="E86" s="120">
        <v>107</v>
      </c>
      <c r="F86" s="121" t="str">
        <f t="shared" si="3"/>
        <v>View on Google Map</v>
      </c>
      <c r="G86" s="115"/>
      <c r="H86" s="115"/>
      <c r="M86" s="149" t="s">
        <v>59</v>
      </c>
    </row>
    <row r="87" spans="1:13" x14ac:dyDescent="0.25">
      <c r="A87" s="117" t="s">
        <v>844</v>
      </c>
      <c r="B87" s="117" t="str">
        <f t="shared" si="4"/>
        <v>Coastal Plain Lake 25</v>
      </c>
      <c r="C87" s="118">
        <v>69.833330000000004</v>
      </c>
      <c r="D87" s="119">
        <v>-147.93333000000001</v>
      </c>
      <c r="E87" s="120">
        <v>92.987804878048792</v>
      </c>
      <c r="F87" s="121" t="str">
        <f t="shared" si="3"/>
        <v>View on Google Map</v>
      </c>
      <c r="G87" s="115"/>
      <c r="H87" s="115"/>
      <c r="M87" s="149" t="s">
        <v>60</v>
      </c>
    </row>
    <row r="88" spans="1:13" x14ac:dyDescent="0.25">
      <c r="A88" s="117" t="s">
        <v>844</v>
      </c>
      <c r="B88" s="117" t="str">
        <f t="shared" si="4"/>
        <v>Coastal Plain Lake 25</v>
      </c>
      <c r="C88" s="118">
        <v>69.523700000000005</v>
      </c>
      <c r="D88" s="119">
        <v>-150.55269999999999</v>
      </c>
      <c r="E88" s="120">
        <v>107</v>
      </c>
      <c r="F88" s="121" t="str">
        <f t="shared" si="3"/>
        <v>View on Google Map</v>
      </c>
      <c r="G88" s="115"/>
      <c r="H88" s="115"/>
      <c r="M88" s="149" t="s">
        <v>61</v>
      </c>
    </row>
    <row r="89" spans="1:13" x14ac:dyDescent="0.25">
      <c r="A89" s="117" t="s">
        <v>845</v>
      </c>
      <c r="B89" s="117" t="str">
        <f t="shared" si="4"/>
        <v>Coastal Plain Lake 26</v>
      </c>
      <c r="C89" s="118">
        <v>69.883330000000001</v>
      </c>
      <c r="D89" s="119">
        <v>-148.63333</v>
      </c>
      <c r="E89" s="120">
        <v>118.90243902439025</v>
      </c>
      <c r="F89" s="121" t="str">
        <f t="shared" si="3"/>
        <v>View on Google Map</v>
      </c>
      <c r="G89" s="115"/>
      <c r="H89" s="115"/>
      <c r="M89" s="149" t="s">
        <v>62</v>
      </c>
    </row>
    <row r="90" spans="1:13" x14ac:dyDescent="0.25">
      <c r="A90" s="117" t="s">
        <v>845</v>
      </c>
      <c r="B90" s="117" t="str">
        <f t="shared" si="4"/>
        <v>Coastal Plain Lake 26</v>
      </c>
      <c r="C90" s="118">
        <v>69.523700000000005</v>
      </c>
      <c r="D90" s="119">
        <v>-150.55269999999999</v>
      </c>
      <c r="E90" s="120">
        <v>107</v>
      </c>
      <c r="F90" s="121" t="str">
        <f t="shared" si="3"/>
        <v>View on Google Map</v>
      </c>
      <c r="G90" s="115"/>
      <c r="H90" s="115"/>
      <c r="M90" s="149" t="s">
        <v>119</v>
      </c>
    </row>
    <row r="91" spans="1:13" x14ac:dyDescent="0.25">
      <c r="A91" s="117" t="s">
        <v>846</v>
      </c>
      <c r="B91" s="117" t="str">
        <f t="shared" si="4"/>
        <v>Coastal Plain Lake 27</v>
      </c>
      <c r="C91" s="118">
        <v>69.7</v>
      </c>
      <c r="D91" s="119">
        <v>-148.48333</v>
      </c>
      <c r="E91" s="120">
        <v>125</v>
      </c>
      <c r="F91" s="121" t="str">
        <f t="shared" si="3"/>
        <v>View on Google Map</v>
      </c>
      <c r="G91" s="115"/>
      <c r="H91" s="115"/>
      <c r="M91" s="149" t="s">
        <v>613</v>
      </c>
    </row>
    <row r="92" spans="1:13" x14ac:dyDescent="0.25">
      <c r="A92" s="117" t="s">
        <v>846</v>
      </c>
      <c r="B92" s="117" t="str">
        <f t="shared" si="4"/>
        <v>Coastal Plain Lake 27</v>
      </c>
      <c r="C92" s="118">
        <v>69.610399999999998</v>
      </c>
      <c r="D92" s="119">
        <v>-148.82113000000001</v>
      </c>
      <c r="E92" s="120">
        <v>107</v>
      </c>
      <c r="F92" s="121" t="str">
        <f t="shared" si="3"/>
        <v>View on Google Map</v>
      </c>
      <c r="G92" s="115"/>
      <c r="H92" s="115"/>
      <c r="M92" s="149" t="s">
        <v>63</v>
      </c>
    </row>
    <row r="93" spans="1:13" x14ac:dyDescent="0.25">
      <c r="A93" s="117" t="s">
        <v>847</v>
      </c>
      <c r="B93" s="117" t="str">
        <f t="shared" si="4"/>
        <v>Coastal Plain Lake 28</v>
      </c>
      <c r="C93" s="118">
        <v>69.7</v>
      </c>
      <c r="D93" s="119">
        <v>-148.48333</v>
      </c>
      <c r="E93" s="120">
        <v>125</v>
      </c>
      <c r="F93" s="121" t="str">
        <f t="shared" si="3"/>
        <v>View on Google Map</v>
      </c>
      <c r="G93" s="115"/>
      <c r="H93" s="115"/>
      <c r="M93" s="149" t="s">
        <v>649</v>
      </c>
    </row>
    <row r="94" spans="1:13" x14ac:dyDescent="0.25">
      <c r="A94" s="117" t="s">
        <v>847</v>
      </c>
      <c r="B94" s="117" t="str">
        <f t="shared" si="4"/>
        <v>Coastal Plain Lake 28</v>
      </c>
      <c r="C94" s="118">
        <v>69.610399999999998</v>
      </c>
      <c r="D94" s="119">
        <v>-148.82113000000001</v>
      </c>
      <c r="E94" s="120">
        <v>107</v>
      </c>
      <c r="F94" s="121" t="str">
        <f t="shared" si="3"/>
        <v>View on Google Map</v>
      </c>
      <c r="G94" s="115"/>
      <c r="H94" s="115"/>
      <c r="M94" s="149" t="s">
        <v>176</v>
      </c>
    </row>
    <row r="95" spans="1:13" x14ac:dyDescent="0.25">
      <c r="A95" s="117" t="s">
        <v>936</v>
      </c>
      <c r="B95" s="117" t="str">
        <f t="shared" si="4"/>
        <v>Cobblestone Creek</v>
      </c>
      <c r="C95" s="118"/>
      <c r="D95" s="119"/>
      <c r="E95" s="120"/>
      <c r="F95" s="121" t="str">
        <f t="shared" si="3"/>
        <v>View on Google Map</v>
      </c>
      <c r="G95" s="115"/>
      <c r="H95" s="115"/>
      <c r="M95" s="149" t="s">
        <v>627</v>
      </c>
    </row>
    <row r="96" spans="1:13" x14ac:dyDescent="0.25">
      <c r="A96" s="126" t="s">
        <v>567</v>
      </c>
      <c r="B96" s="117" t="str">
        <f t="shared" si="4"/>
        <v>Control CALM grid, NW corner</v>
      </c>
      <c r="C96" s="127">
        <v>68.933938330000004</v>
      </c>
      <c r="D96" s="119">
        <v>-150.27111830000001</v>
      </c>
      <c r="E96" s="116"/>
      <c r="F96" s="121" t="str">
        <f t="shared" si="3"/>
        <v>View on Google Map</v>
      </c>
      <c r="G96" s="115"/>
      <c r="H96" s="115"/>
      <c r="M96" s="149" t="s">
        <v>177</v>
      </c>
    </row>
    <row r="97" spans="1:13" x14ac:dyDescent="0.25">
      <c r="A97" s="117" t="s">
        <v>848</v>
      </c>
      <c r="B97" s="117" t="str">
        <f t="shared" si="4"/>
        <v>Costal Plain Lake 29</v>
      </c>
      <c r="C97" s="118">
        <v>69.266670000000005</v>
      </c>
      <c r="D97" s="119">
        <v>-148.46666999999999</v>
      </c>
      <c r="E97" s="120">
        <v>338.71951219512198</v>
      </c>
      <c r="F97" s="121" t="str">
        <f t="shared" si="3"/>
        <v>View on Google Map</v>
      </c>
      <c r="G97" s="115"/>
      <c r="H97" s="115"/>
      <c r="M97" s="149" t="s">
        <v>64</v>
      </c>
    </row>
    <row r="98" spans="1:13" x14ac:dyDescent="0.25">
      <c r="A98" s="117" t="s">
        <v>335</v>
      </c>
      <c r="B98" s="117" t="s">
        <v>336</v>
      </c>
      <c r="C98" s="118">
        <v>68.633330000000001</v>
      </c>
      <c r="D98" s="119">
        <v>-149.6</v>
      </c>
      <c r="E98" s="120">
        <v>719</v>
      </c>
      <c r="F98" s="121" t="str">
        <f t="shared" si="3"/>
        <v>View on Google Map</v>
      </c>
      <c r="G98" s="115"/>
      <c r="H98" s="115"/>
      <c r="M98" s="149" t="s">
        <v>65</v>
      </c>
    </row>
    <row r="99" spans="1:13" x14ac:dyDescent="0.25">
      <c r="A99" s="117" t="s">
        <v>473</v>
      </c>
      <c r="B99" s="117" t="str">
        <f>A99</f>
        <v>Dennis Lake</v>
      </c>
      <c r="C99" s="118">
        <v>68.659270000000006</v>
      </c>
      <c r="D99" s="119">
        <v>-149.57997</v>
      </c>
      <c r="E99" s="120"/>
      <c r="F99" s="121" t="str">
        <f t="shared" si="3"/>
        <v>View on Google Map</v>
      </c>
      <c r="G99" s="115"/>
      <c r="H99" s="115"/>
      <c r="M99" s="149" t="s">
        <v>66</v>
      </c>
    </row>
    <row r="100" spans="1:13" x14ac:dyDescent="0.25">
      <c r="A100" s="117" t="s">
        <v>964</v>
      </c>
      <c r="B100" s="117" t="str">
        <f>A100</f>
        <v>Desert Lake</v>
      </c>
      <c r="C100" s="118" t="s">
        <v>876</v>
      </c>
      <c r="D100" s="119" t="s">
        <v>876</v>
      </c>
      <c r="E100" s="120"/>
      <c r="F100" s="121" t="str">
        <f t="shared" si="3"/>
        <v>View on Google Map</v>
      </c>
      <c r="G100" s="115"/>
      <c r="H100" s="115"/>
      <c r="M100" s="149" t="s">
        <v>67</v>
      </c>
    </row>
    <row r="101" spans="1:13" x14ac:dyDescent="0.25">
      <c r="A101" s="132" t="s">
        <v>665</v>
      </c>
      <c r="B101" s="117" t="str">
        <f>A101</f>
        <v>Devil Mountain Lake</v>
      </c>
      <c r="C101" s="133">
        <v>66.4054</v>
      </c>
      <c r="D101" s="119">
        <v>-164.5145</v>
      </c>
      <c r="E101" s="134">
        <v>24</v>
      </c>
      <c r="F101" s="121" t="str">
        <f t="shared" si="3"/>
        <v>View on Google Map</v>
      </c>
      <c r="G101" s="115"/>
      <c r="H101" s="115"/>
      <c r="M101" s="149" t="s">
        <v>597</v>
      </c>
    </row>
    <row r="102" spans="1:13" x14ac:dyDescent="0.25">
      <c r="A102" s="128" t="s">
        <v>589</v>
      </c>
      <c r="B102" s="126" t="s">
        <v>587</v>
      </c>
      <c r="C102" s="127">
        <v>68.934420000000003</v>
      </c>
      <c r="D102" s="119">
        <v>-150.21242000000001</v>
      </c>
      <c r="E102" s="116"/>
      <c r="F102" s="121" t="str">
        <f t="shared" si="3"/>
        <v>View on Google Map</v>
      </c>
      <c r="G102" s="115"/>
      <c r="H102" s="115"/>
      <c r="M102" s="149" t="s">
        <v>68</v>
      </c>
    </row>
    <row r="103" spans="1:13" x14ac:dyDescent="0.25">
      <c r="A103" s="117" t="s">
        <v>498</v>
      </c>
      <c r="B103" s="117" t="str">
        <f>A103</f>
        <v>Dimple Lake</v>
      </c>
      <c r="C103" s="127">
        <v>68.951480000000004</v>
      </c>
      <c r="D103" s="119">
        <v>-150.19433000000001</v>
      </c>
      <c r="E103" s="116">
        <v>399</v>
      </c>
      <c r="F103" s="121" t="str">
        <f t="shared" si="3"/>
        <v>View on Google Map</v>
      </c>
      <c r="G103" s="115"/>
      <c r="H103" s="115"/>
      <c r="M103" s="149" t="s">
        <v>69</v>
      </c>
    </row>
    <row r="104" spans="1:13" x14ac:dyDescent="0.25">
      <c r="A104" s="117" t="s">
        <v>499</v>
      </c>
      <c r="B104" s="117" t="str">
        <f>A104</f>
        <v>Dimple Lake Inlet</v>
      </c>
      <c r="C104" s="127">
        <v>68.950779999999995</v>
      </c>
      <c r="D104" s="119">
        <v>-150.19835</v>
      </c>
      <c r="E104" s="116">
        <v>399</v>
      </c>
      <c r="F104" s="121" t="str">
        <f t="shared" si="3"/>
        <v>View on Google Map</v>
      </c>
      <c r="G104" s="115"/>
      <c r="H104" s="115"/>
      <c r="M104" s="149" t="s">
        <v>70</v>
      </c>
    </row>
    <row r="105" spans="1:13" x14ac:dyDescent="0.25">
      <c r="A105" s="117" t="s">
        <v>500</v>
      </c>
      <c r="B105" s="117" t="str">
        <f>A105</f>
        <v>Dimple Lake Outlet</v>
      </c>
      <c r="C105" s="127">
        <v>68.957549999999998</v>
      </c>
      <c r="D105" s="119">
        <v>-150.20092</v>
      </c>
      <c r="E105" s="116">
        <v>399</v>
      </c>
      <c r="F105" s="121" t="str">
        <f t="shared" si="3"/>
        <v>View on Google Map</v>
      </c>
      <c r="G105" s="115"/>
      <c r="H105" s="115"/>
      <c r="M105" s="149" t="s">
        <v>71</v>
      </c>
    </row>
    <row r="106" spans="1:13" x14ac:dyDescent="0.25">
      <c r="A106" s="117" t="s">
        <v>501</v>
      </c>
      <c r="B106" s="117" t="str">
        <f>A106</f>
        <v>Dimple Lake Outlet Stream</v>
      </c>
      <c r="C106" s="127">
        <v>68.95675</v>
      </c>
      <c r="D106" s="119">
        <v>-150.19701000000001</v>
      </c>
      <c r="E106" s="116">
        <v>399</v>
      </c>
      <c r="F106" s="121" t="str">
        <f t="shared" si="3"/>
        <v>View on Google Map</v>
      </c>
      <c r="G106" s="115"/>
      <c r="H106" s="115"/>
      <c r="M106" s="149" t="s">
        <v>72</v>
      </c>
    </row>
    <row r="107" spans="1:13" x14ac:dyDescent="0.25">
      <c r="A107" s="117" t="s">
        <v>525</v>
      </c>
      <c r="B107" s="117" t="s">
        <v>519</v>
      </c>
      <c r="C107" s="124">
        <v>68.418130000000005</v>
      </c>
      <c r="D107" s="119">
        <v>-151.58454</v>
      </c>
      <c r="E107" s="120">
        <v>876</v>
      </c>
      <c r="F107" s="121" t="str">
        <f t="shared" si="3"/>
        <v>View on Google Map</v>
      </c>
      <c r="G107" s="115"/>
      <c r="H107" s="115"/>
      <c r="M107" s="149" t="s">
        <v>73</v>
      </c>
    </row>
    <row r="108" spans="1:13" x14ac:dyDescent="0.25">
      <c r="A108" s="117" t="s">
        <v>472</v>
      </c>
      <c r="B108" s="117" t="str">
        <f t="shared" ref="B108:B120" si="5">A108</f>
        <v>Duckling pond</v>
      </c>
      <c r="C108" s="118">
        <v>68.663529999999994</v>
      </c>
      <c r="D108" s="119">
        <v>-149.56764999999999</v>
      </c>
      <c r="E108" s="120"/>
      <c r="F108" s="121" t="str">
        <f t="shared" si="3"/>
        <v>View on Google Map</v>
      </c>
      <c r="G108" s="115"/>
      <c r="H108" s="115"/>
      <c r="M108" s="149" t="s">
        <v>178</v>
      </c>
    </row>
    <row r="109" spans="1:13" x14ac:dyDescent="0.25">
      <c r="A109" s="117" t="s">
        <v>325</v>
      </c>
      <c r="B109" s="117" t="str">
        <f t="shared" si="5"/>
        <v>Dune Pond</v>
      </c>
      <c r="C109" s="118">
        <v>70.3</v>
      </c>
      <c r="D109" s="119">
        <v>-148.28333000000001</v>
      </c>
      <c r="E109" s="120">
        <v>6</v>
      </c>
      <c r="F109" s="121" t="str">
        <f t="shared" si="3"/>
        <v>View on Google Map</v>
      </c>
      <c r="G109" s="115"/>
      <c r="H109" s="115"/>
      <c r="M109" s="149" t="s">
        <v>598</v>
      </c>
    </row>
    <row r="110" spans="1:13" x14ac:dyDescent="0.25">
      <c r="A110" s="117" t="s">
        <v>338</v>
      </c>
      <c r="B110" s="117" t="str">
        <f t="shared" si="5"/>
        <v>E 01</v>
      </c>
      <c r="C110" s="118">
        <v>68.626230000000007</v>
      </c>
      <c r="D110" s="119">
        <v>-149.55568</v>
      </c>
      <c r="E110" s="120">
        <v>762</v>
      </c>
      <c r="F110" s="121" t="str">
        <f t="shared" si="3"/>
        <v>View on Google Map</v>
      </c>
      <c r="G110" s="115"/>
      <c r="H110" s="115"/>
      <c r="M110" s="149" t="s">
        <v>650</v>
      </c>
    </row>
    <row r="111" spans="1:13" x14ac:dyDescent="0.25">
      <c r="A111" s="117" t="s">
        <v>877</v>
      </c>
      <c r="B111" s="117" t="str">
        <f t="shared" si="5"/>
        <v>E 01 Outlet</v>
      </c>
      <c r="C111" s="118">
        <v>68.626523000000006</v>
      </c>
      <c r="D111" s="119">
        <v>-149.55820299999999</v>
      </c>
      <c r="E111" s="120">
        <v>762</v>
      </c>
      <c r="F111" s="121" t="str">
        <f t="shared" si="3"/>
        <v>View on Google Map</v>
      </c>
      <c r="G111" s="115"/>
      <c r="H111" s="115"/>
      <c r="M111" s="149" t="s">
        <v>179</v>
      </c>
    </row>
    <row r="112" spans="1:13" x14ac:dyDescent="0.25">
      <c r="A112" s="117" t="s">
        <v>414</v>
      </c>
      <c r="B112" s="117" t="str">
        <f t="shared" si="5"/>
        <v>E 02</v>
      </c>
      <c r="C112" s="118">
        <v>68.622879999999995</v>
      </c>
      <c r="D112" s="119">
        <v>-149.54298</v>
      </c>
      <c r="E112" s="120"/>
      <c r="F112" s="121" t="str">
        <f t="shared" si="3"/>
        <v>View on Google Map</v>
      </c>
      <c r="G112" s="115"/>
      <c r="H112" s="115"/>
      <c r="M112" s="149" t="s">
        <v>180</v>
      </c>
    </row>
    <row r="113" spans="1:13" x14ac:dyDescent="0.25">
      <c r="A113" s="117" t="s">
        <v>415</v>
      </c>
      <c r="B113" s="117" t="str">
        <f t="shared" si="5"/>
        <v>E 03</v>
      </c>
      <c r="C113" s="118">
        <v>68.623940000000005</v>
      </c>
      <c r="D113" s="119">
        <v>-149.53112999999999</v>
      </c>
      <c r="E113" s="120"/>
      <c r="F113" s="121" t="str">
        <f t="shared" si="3"/>
        <v>View on Google Map</v>
      </c>
      <c r="G113" s="115"/>
      <c r="H113" s="115"/>
      <c r="M113" s="149" t="s">
        <v>181</v>
      </c>
    </row>
    <row r="114" spans="1:13" x14ac:dyDescent="0.25">
      <c r="A114" s="117" t="s">
        <v>416</v>
      </c>
      <c r="B114" s="117" t="str">
        <f t="shared" si="5"/>
        <v>E 04</v>
      </c>
      <c r="C114" s="118">
        <v>68.627520000000004</v>
      </c>
      <c r="D114" s="119">
        <v>-149.49744000000001</v>
      </c>
      <c r="E114" s="120"/>
      <c r="F114" s="121" t="str">
        <f t="shared" si="3"/>
        <v>View on Google Map</v>
      </c>
      <c r="G114" s="115"/>
      <c r="H114" s="115"/>
      <c r="M114" s="149" t="s">
        <v>599</v>
      </c>
    </row>
    <row r="115" spans="1:13" x14ac:dyDescent="0.25">
      <c r="A115" s="117" t="s">
        <v>337</v>
      </c>
      <c r="B115" s="117" t="str">
        <f t="shared" si="5"/>
        <v>E 05</v>
      </c>
      <c r="C115" s="118">
        <v>68.642610000000005</v>
      </c>
      <c r="D115" s="119">
        <v>-149.45808</v>
      </c>
      <c r="E115" s="116">
        <v>800</v>
      </c>
      <c r="F115" s="121" t="str">
        <f t="shared" si="3"/>
        <v>View on Google Map</v>
      </c>
      <c r="G115" s="115"/>
      <c r="H115" s="115"/>
      <c r="M115" s="149" t="s">
        <v>182</v>
      </c>
    </row>
    <row r="116" spans="1:13" x14ac:dyDescent="0.25">
      <c r="A116" s="117" t="s">
        <v>471</v>
      </c>
      <c r="B116" s="117" t="str">
        <f t="shared" si="5"/>
        <v>E 06</v>
      </c>
      <c r="C116" s="118">
        <v>68.643460000000005</v>
      </c>
      <c r="D116" s="119">
        <v>-149.44002</v>
      </c>
      <c r="E116" s="120">
        <v>792</v>
      </c>
      <c r="F116" s="121" t="str">
        <f t="shared" si="3"/>
        <v>View on Google Map</v>
      </c>
      <c r="G116" s="115"/>
      <c r="H116" s="115"/>
      <c r="M116" s="149" t="s">
        <v>183</v>
      </c>
    </row>
    <row r="117" spans="1:13" x14ac:dyDescent="0.25">
      <c r="A117" s="135" t="s">
        <v>1118</v>
      </c>
      <c r="B117" s="117" t="str">
        <f t="shared" si="5"/>
        <v>E 5 Inlet South</v>
      </c>
      <c r="C117" s="118"/>
      <c r="D117" s="118"/>
      <c r="E117" s="120"/>
      <c r="F117" s="121" t="str">
        <f t="shared" si="3"/>
        <v>View on Google Map</v>
      </c>
      <c r="G117" s="115"/>
      <c r="H117" s="115"/>
      <c r="M117" s="149" t="s">
        <v>651</v>
      </c>
    </row>
    <row r="118" spans="1:13" x14ac:dyDescent="0.25">
      <c r="A118" s="135" t="s">
        <v>1119</v>
      </c>
      <c r="B118" s="117" t="str">
        <f t="shared" si="5"/>
        <v>E 5 Inlet West</v>
      </c>
      <c r="C118" s="118"/>
      <c r="D118" s="118"/>
      <c r="E118" s="120"/>
      <c r="F118" s="121" t="str">
        <f t="shared" si="3"/>
        <v>View on Google Map</v>
      </c>
      <c r="G118" s="115"/>
      <c r="H118" s="115"/>
      <c r="M118" s="149" t="s">
        <v>614</v>
      </c>
    </row>
    <row r="119" spans="1:13" x14ac:dyDescent="0.25">
      <c r="A119" s="135" t="s">
        <v>1117</v>
      </c>
      <c r="B119" s="117" t="str">
        <f t="shared" si="5"/>
        <v>E 5 Outlet</v>
      </c>
      <c r="C119" s="118"/>
      <c r="D119" s="118"/>
      <c r="E119" s="120"/>
      <c r="F119" s="121" t="str">
        <f t="shared" si="3"/>
        <v>View on Google Map</v>
      </c>
      <c r="G119" s="115"/>
      <c r="H119" s="115"/>
      <c r="M119" s="149" t="s">
        <v>184</v>
      </c>
    </row>
    <row r="120" spans="1:13" x14ac:dyDescent="0.25">
      <c r="A120" s="117" t="s">
        <v>939</v>
      </c>
      <c r="B120" s="117" t="str">
        <f t="shared" si="5"/>
        <v>Echooka River</v>
      </c>
      <c r="C120" s="118"/>
      <c r="D120" s="119"/>
      <c r="E120" s="120"/>
      <c r="F120" s="121" t="str">
        <f t="shared" si="3"/>
        <v>View on Google Map</v>
      </c>
      <c r="G120" s="115"/>
      <c r="H120" s="115"/>
      <c r="M120" s="149" t="s">
        <v>185</v>
      </c>
    </row>
    <row r="121" spans="1:13" x14ac:dyDescent="0.25">
      <c r="A121" s="117" t="s">
        <v>333</v>
      </c>
      <c r="B121" s="117" t="s">
        <v>334</v>
      </c>
      <c r="C121" s="118">
        <v>68.653249299999999</v>
      </c>
      <c r="D121" s="119">
        <v>-148.4984551</v>
      </c>
      <c r="E121" s="120">
        <v>525</v>
      </c>
      <c r="F121" s="121" t="str">
        <f t="shared" si="3"/>
        <v>View on Google Map</v>
      </c>
      <c r="G121" s="115"/>
      <c r="H121" s="115"/>
      <c r="M121" s="149" t="s">
        <v>186</v>
      </c>
    </row>
    <row r="122" spans="1:13" x14ac:dyDescent="0.25">
      <c r="A122" s="117" t="s">
        <v>878</v>
      </c>
      <c r="B122" s="117" t="str">
        <f>A122</f>
        <v>Fantasy Lake</v>
      </c>
      <c r="C122" s="118">
        <v>67.842410000000001</v>
      </c>
      <c r="D122" s="119">
        <v>-148.25516999999999</v>
      </c>
      <c r="E122" s="120"/>
      <c r="F122" s="121" t="str">
        <f t="shared" si="3"/>
        <v>View on Google Map</v>
      </c>
      <c r="G122" s="115"/>
      <c r="H122" s="115"/>
      <c r="M122" s="149" t="s">
        <v>187</v>
      </c>
    </row>
    <row r="123" spans="1:13" x14ac:dyDescent="0.25">
      <c r="A123" s="117" t="s">
        <v>965</v>
      </c>
      <c r="B123" s="117" t="str">
        <f>A123</f>
        <v>Far South Lake  04</v>
      </c>
      <c r="C123" s="118" t="s">
        <v>876</v>
      </c>
      <c r="D123" s="119" t="s">
        <v>876</v>
      </c>
      <c r="E123" s="120"/>
      <c r="F123" s="121" t="str">
        <f t="shared" si="3"/>
        <v>View on Google Map</v>
      </c>
      <c r="G123" s="115"/>
      <c r="H123" s="115"/>
      <c r="M123" s="149" t="s">
        <v>188</v>
      </c>
    </row>
    <row r="124" spans="1:13" x14ac:dyDescent="0.25">
      <c r="A124" s="117" t="s">
        <v>966</v>
      </c>
      <c r="B124" s="117" t="str">
        <f>A124</f>
        <v>Far South Lake  05</v>
      </c>
      <c r="C124" s="118" t="s">
        <v>876</v>
      </c>
      <c r="D124" s="119" t="s">
        <v>876</v>
      </c>
      <c r="E124" s="120"/>
      <c r="F124" s="121" t="str">
        <f t="shared" si="3"/>
        <v>View on Google Map</v>
      </c>
      <c r="G124" s="115"/>
      <c r="H124" s="115"/>
      <c r="M124" s="149" t="s">
        <v>189</v>
      </c>
    </row>
    <row r="125" spans="1:13" x14ac:dyDescent="0.25">
      <c r="A125" s="117" t="s">
        <v>871</v>
      </c>
      <c r="B125" s="117" t="str">
        <f>A125</f>
        <v>Fog 01</v>
      </c>
      <c r="C125" s="118">
        <v>68.683486000000002</v>
      </c>
      <c r="D125" s="119">
        <v>-149.08199149999999</v>
      </c>
      <c r="E125" s="120">
        <v>770</v>
      </c>
      <c r="F125" s="121" t="str">
        <f t="shared" si="3"/>
        <v>View on Google Map</v>
      </c>
      <c r="G125" s="115"/>
      <c r="H125" s="115"/>
      <c r="M125" s="149" t="s">
        <v>190</v>
      </c>
    </row>
    <row r="126" spans="1:13" ht="14.5" x14ac:dyDescent="0.35">
      <c r="A126" s="117" t="s">
        <v>1121</v>
      </c>
      <c r="B126" s="115" t="s">
        <v>1122</v>
      </c>
      <c r="C126" s="136">
        <v>68.682416666666668</v>
      </c>
      <c r="D126" s="136">
        <v>-149.08151666666666</v>
      </c>
      <c r="E126" s="137" t="str">
        <f>"POINT(" &amp;D126 &amp; " " &amp;C126&amp;")"</f>
        <v>POINT(-149.081516666667 68.6824166666667)</v>
      </c>
      <c r="F126" s="121" t="str">
        <f t="shared" si="3"/>
        <v>View on Google Map</v>
      </c>
      <c r="G126" s="115"/>
      <c r="H126" s="115"/>
      <c r="M126" s="149" t="s">
        <v>191</v>
      </c>
    </row>
    <row r="127" spans="1:13" x14ac:dyDescent="0.25">
      <c r="A127" s="117" t="s">
        <v>872</v>
      </c>
      <c r="B127" s="117" t="str">
        <f>A127</f>
        <v>Fog 02</v>
      </c>
      <c r="C127" s="118">
        <v>68.679242400000007</v>
      </c>
      <c r="D127" s="119">
        <v>-149.0921894</v>
      </c>
      <c r="E127" s="120">
        <v>785</v>
      </c>
      <c r="F127" s="121" t="str">
        <f t="shared" si="3"/>
        <v>View on Google Map</v>
      </c>
      <c r="G127" s="115"/>
      <c r="H127" s="115"/>
      <c r="M127" s="149" t="s">
        <v>628</v>
      </c>
    </row>
    <row r="128" spans="1:13" x14ac:dyDescent="0.25">
      <c r="A128" s="117" t="s">
        <v>1123</v>
      </c>
      <c r="B128" s="115" t="s">
        <v>1124</v>
      </c>
      <c r="C128" s="136">
        <v>68.680716666666669</v>
      </c>
      <c r="D128" s="136">
        <v>-149.09856666666667</v>
      </c>
      <c r="E128" s="115"/>
      <c r="F128" s="121" t="str">
        <f t="shared" si="3"/>
        <v>View on Google Map</v>
      </c>
      <c r="G128" s="115"/>
      <c r="H128" s="115"/>
      <c r="M128" s="149" t="s">
        <v>192</v>
      </c>
    </row>
    <row r="129" spans="1:13" x14ac:dyDescent="0.25">
      <c r="A129" s="117" t="s">
        <v>873</v>
      </c>
      <c r="B129" s="117" t="str">
        <f>A129</f>
        <v>Fog 03</v>
      </c>
      <c r="C129" s="118">
        <v>68.6726642</v>
      </c>
      <c r="D129" s="119">
        <v>-149.0883269</v>
      </c>
      <c r="E129" s="120">
        <v>792</v>
      </c>
      <c r="F129" s="121" t="str">
        <f t="shared" si="3"/>
        <v>View on Google Map</v>
      </c>
      <c r="G129" s="115"/>
      <c r="H129" s="115"/>
      <c r="M129" s="149" t="s">
        <v>193</v>
      </c>
    </row>
    <row r="130" spans="1:13" x14ac:dyDescent="0.25">
      <c r="A130" s="117" t="s">
        <v>1125</v>
      </c>
      <c r="B130" s="115" t="s">
        <v>1126</v>
      </c>
      <c r="C130" s="136">
        <v>68.672883333333331</v>
      </c>
      <c r="D130" s="136">
        <v>-149.08435</v>
      </c>
      <c r="E130" s="115"/>
      <c r="F130" s="121" t="str">
        <f t="shared" si="3"/>
        <v>View on Google Map</v>
      </c>
      <c r="G130" s="115"/>
      <c r="H130" s="115"/>
      <c r="M130" s="149" t="s">
        <v>194</v>
      </c>
    </row>
    <row r="131" spans="1:13" x14ac:dyDescent="0.25">
      <c r="A131" s="117" t="s">
        <v>874</v>
      </c>
      <c r="B131" s="117" t="str">
        <f>A131</f>
        <v>Fog 04</v>
      </c>
      <c r="C131" s="118">
        <v>68.679750400000003</v>
      </c>
      <c r="D131" s="119">
        <v>-149.07561820000001</v>
      </c>
      <c r="E131" s="138">
        <v>754</v>
      </c>
      <c r="F131" s="121" t="str">
        <f t="shared" ref="F131:F194" si="6">HYPERLINK("http://maps.google.com/maps?q="&amp;C131&amp;","&amp;D131,"View on Google Map")</f>
        <v>View on Google Map</v>
      </c>
      <c r="G131" s="115"/>
      <c r="H131" s="115"/>
      <c r="M131" s="149" t="s">
        <v>195</v>
      </c>
    </row>
    <row r="132" spans="1:13" x14ac:dyDescent="0.25">
      <c r="A132" s="117" t="s">
        <v>875</v>
      </c>
      <c r="B132" s="117" t="str">
        <f>A132</f>
        <v>Fog 05</v>
      </c>
      <c r="C132" s="118">
        <v>68.678464300000002</v>
      </c>
      <c r="D132" s="119">
        <v>-149.0650641</v>
      </c>
      <c r="E132" s="139"/>
      <c r="F132" s="121" t="str">
        <f t="shared" si="6"/>
        <v>View on Google Map</v>
      </c>
      <c r="G132" s="115"/>
      <c r="H132" s="115"/>
      <c r="M132" s="149" t="s">
        <v>196</v>
      </c>
    </row>
    <row r="133" spans="1:13" x14ac:dyDescent="0.25">
      <c r="A133" s="117" t="s">
        <v>1127</v>
      </c>
      <c r="B133" s="115" t="s">
        <v>1128</v>
      </c>
      <c r="C133" s="136">
        <v>68.678550000000001</v>
      </c>
      <c r="D133" s="136">
        <v>-149.06326666666666</v>
      </c>
      <c r="E133" s="115"/>
      <c r="F133" s="121" t="str">
        <f t="shared" si="6"/>
        <v>View on Google Map</v>
      </c>
      <c r="G133" s="115"/>
      <c r="H133" s="115"/>
      <c r="M133" s="149" t="s">
        <v>74</v>
      </c>
    </row>
    <row r="134" spans="1:13" x14ac:dyDescent="0.25">
      <c r="A134" s="117" t="s">
        <v>311</v>
      </c>
      <c r="B134" s="117" t="str">
        <f t="shared" ref="B134:B149" si="7">A134</f>
        <v>Galbraith Lake</v>
      </c>
      <c r="C134" s="118">
        <v>68.462379999999996</v>
      </c>
      <c r="D134" s="119">
        <v>-149.41759999999999</v>
      </c>
      <c r="E134" s="120">
        <v>802</v>
      </c>
      <c r="F134" s="121" t="str">
        <f t="shared" si="6"/>
        <v>View on Google Map</v>
      </c>
      <c r="G134" s="115"/>
      <c r="H134" s="115"/>
      <c r="M134" s="149" t="s">
        <v>197</v>
      </c>
    </row>
    <row r="135" spans="1:13" x14ac:dyDescent="0.25">
      <c r="A135" s="117" t="s">
        <v>477</v>
      </c>
      <c r="B135" s="117" t="str">
        <f t="shared" si="7"/>
        <v>Galbraith lake survey lake 03</v>
      </c>
      <c r="C135" s="118">
        <v>68.441630000000004</v>
      </c>
      <c r="D135" s="119">
        <v>-149.392</v>
      </c>
      <c r="E135" s="116">
        <v>800</v>
      </c>
      <c r="F135" s="121" t="str">
        <f t="shared" si="6"/>
        <v>View on Google Map</v>
      </c>
      <c r="G135" s="115"/>
      <c r="H135" s="115"/>
      <c r="M135" s="149" t="s">
        <v>198</v>
      </c>
    </row>
    <row r="136" spans="1:13" x14ac:dyDescent="0.25">
      <c r="A136" s="117" t="s">
        <v>478</v>
      </c>
      <c r="B136" s="117" t="str">
        <f t="shared" si="7"/>
        <v>Galbraith lake survey lake 04</v>
      </c>
      <c r="C136" s="118">
        <v>68.444159999999997</v>
      </c>
      <c r="D136" s="119">
        <v>-149.38183000000001</v>
      </c>
      <c r="E136" s="116">
        <v>800</v>
      </c>
      <c r="F136" s="121" t="str">
        <f t="shared" si="6"/>
        <v>View on Google Map</v>
      </c>
      <c r="G136" s="115"/>
      <c r="H136" s="115"/>
      <c r="M136" s="149" t="s">
        <v>199</v>
      </c>
    </row>
    <row r="137" spans="1:13" x14ac:dyDescent="0.25">
      <c r="A137" s="117" t="s">
        <v>479</v>
      </c>
      <c r="B137" s="117" t="str">
        <f t="shared" si="7"/>
        <v>Galbraith lake survey lake 05</v>
      </c>
      <c r="C137" s="118">
        <v>68.437160000000006</v>
      </c>
      <c r="D137" s="119">
        <v>-149.38946999999999</v>
      </c>
      <c r="E137" s="116">
        <v>801</v>
      </c>
      <c r="F137" s="121" t="str">
        <f t="shared" si="6"/>
        <v>View on Google Map</v>
      </c>
      <c r="G137" s="115"/>
      <c r="H137" s="115"/>
      <c r="M137" s="149" t="s">
        <v>629</v>
      </c>
    </row>
    <row r="138" spans="1:13" x14ac:dyDescent="0.25">
      <c r="A138" s="117" t="s">
        <v>480</v>
      </c>
      <c r="B138" s="117" t="str">
        <f t="shared" si="7"/>
        <v>Galbraith lake survey lake 06</v>
      </c>
      <c r="C138" s="118">
        <v>68.434389999999993</v>
      </c>
      <c r="D138" s="119">
        <v>-149.39349999999999</v>
      </c>
      <c r="E138" s="116">
        <v>802</v>
      </c>
      <c r="F138" s="121" t="str">
        <f t="shared" si="6"/>
        <v>View on Google Map</v>
      </c>
      <c r="G138" s="115"/>
      <c r="H138" s="115"/>
      <c r="M138" s="149" t="s">
        <v>200</v>
      </c>
    </row>
    <row r="139" spans="1:13" x14ac:dyDescent="0.25">
      <c r="A139" s="117" t="s">
        <v>481</v>
      </c>
      <c r="B139" s="117" t="str">
        <f t="shared" si="7"/>
        <v>Galbraith lake survey lake 07</v>
      </c>
      <c r="C139" s="118">
        <v>68.428349999999995</v>
      </c>
      <c r="D139" s="119">
        <v>-149.39955</v>
      </c>
      <c r="E139" s="116">
        <v>803</v>
      </c>
      <c r="F139" s="121" t="str">
        <f t="shared" si="6"/>
        <v>View on Google Map</v>
      </c>
      <c r="G139" s="115"/>
      <c r="H139" s="115"/>
      <c r="M139" s="149" t="s">
        <v>200</v>
      </c>
    </row>
    <row r="140" spans="1:13" x14ac:dyDescent="0.25">
      <c r="A140" s="117" t="s">
        <v>482</v>
      </c>
      <c r="B140" s="117" t="str">
        <f t="shared" si="7"/>
        <v>Galbraith lake survey lake 08</v>
      </c>
      <c r="C140" s="118">
        <v>68.426140000000004</v>
      </c>
      <c r="D140" s="119">
        <v>-149.40727999999999</v>
      </c>
      <c r="E140" s="116">
        <v>804</v>
      </c>
      <c r="F140" s="121" t="str">
        <f t="shared" si="6"/>
        <v>View on Google Map</v>
      </c>
      <c r="G140" s="115"/>
      <c r="H140" s="115"/>
      <c r="M140" s="149" t="s">
        <v>201</v>
      </c>
    </row>
    <row r="141" spans="1:13" x14ac:dyDescent="0.25">
      <c r="A141" s="117" t="s">
        <v>483</v>
      </c>
      <c r="B141" s="117" t="str">
        <f t="shared" si="7"/>
        <v>Galbraith lake survey lake 09</v>
      </c>
      <c r="C141" s="118">
        <v>68.424660000000003</v>
      </c>
      <c r="D141" s="119">
        <v>-149.41722999999999</v>
      </c>
      <c r="E141" s="116">
        <v>805</v>
      </c>
      <c r="F141" s="121" t="str">
        <f t="shared" si="6"/>
        <v>View on Google Map</v>
      </c>
      <c r="G141" s="115"/>
      <c r="H141" s="115"/>
      <c r="M141" s="149" t="s">
        <v>202</v>
      </c>
    </row>
    <row r="142" spans="1:13" x14ac:dyDescent="0.25">
      <c r="A142" s="117" t="s">
        <v>484</v>
      </c>
      <c r="B142" s="117" t="str">
        <f t="shared" si="7"/>
        <v>Galbraith lake survey lake 14</v>
      </c>
      <c r="C142" s="118">
        <v>68.404920000000004</v>
      </c>
      <c r="D142" s="119">
        <v>-149.38076000000001</v>
      </c>
      <c r="E142" s="116">
        <v>807</v>
      </c>
      <c r="F142" s="121" t="str">
        <f t="shared" si="6"/>
        <v>View on Google Map</v>
      </c>
      <c r="G142" s="115"/>
      <c r="H142" s="115"/>
      <c r="M142" s="149" t="s">
        <v>631</v>
      </c>
    </row>
    <row r="143" spans="1:13" x14ac:dyDescent="0.25">
      <c r="A143" s="117" t="s">
        <v>485</v>
      </c>
      <c r="B143" s="117" t="str">
        <f t="shared" si="7"/>
        <v>Galbraith lake survey lake 17</v>
      </c>
      <c r="C143" s="118">
        <v>68.425899999999999</v>
      </c>
      <c r="D143" s="119">
        <v>-149.39931999999999</v>
      </c>
      <c r="E143" s="116">
        <v>805</v>
      </c>
      <c r="F143" s="121" t="str">
        <f t="shared" si="6"/>
        <v>View on Google Map</v>
      </c>
      <c r="G143" s="115"/>
      <c r="H143" s="115"/>
      <c r="M143" s="149" t="s">
        <v>632</v>
      </c>
    </row>
    <row r="144" spans="1:13" x14ac:dyDescent="0.25">
      <c r="A144" s="117" t="s">
        <v>486</v>
      </c>
      <c r="B144" s="117" t="str">
        <f t="shared" si="7"/>
        <v>Galbraith lake survey lake 18</v>
      </c>
      <c r="C144" s="118">
        <v>68.421980000000005</v>
      </c>
      <c r="D144" s="119">
        <v>-149.40921</v>
      </c>
      <c r="E144" s="116">
        <v>805</v>
      </c>
      <c r="F144" s="121" t="str">
        <f t="shared" si="6"/>
        <v>View on Google Map</v>
      </c>
      <c r="G144" s="115"/>
      <c r="H144" s="115"/>
      <c r="M144" s="149" t="s">
        <v>630</v>
      </c>
    </row>
    <row r="145" spans="1:13" x14ac:dyDescent="0.25">
      <c r="A145" s="117" t="s">
        <v>487</v>
      </c>
      <c r="B145" s="117" t="str">
        <f t="shared" si="7"/>
        <v>Galbraith lake survey lake 19</v>
      </c>
      <c r="C145" s="118">
        <v>68.421980000000005</v>
      </c>
      <c r="D145" s="119">
        <v>-149.40576999999999</v>
      </c>
      <c r="E145" s="116">
        <v>805</v>
      </c>
      <c r="F145" s="121" t="str">
        <f t="shared" si="6"/>
        <v>View on Google Map</v>
      </c>
      <c r="G145" s="115"/>
      <c r="H145" s="115"/>
      <c r="M145" s="149" t="s">
        <v>203</v>
      </c>
    </row>
    <row r="146" spans="1:13" x14ac:dyDescent="0.25">
      <c r="A146" s="117" t="s">
        <v>488</v>
      </c>
      <c r="B146" s="117" t="str">
        <f t="shared" si="7"/>
        <v>Galbraith lake survey lake 20</v>
      </c>
      <c r="C146" s="118">
        <v>68.382040000000003</v>
      </c>
      <c r="D146" s="119">
        <v>-149.36788000000001</v>
      </c>
      <c r="E146" s="116">
        <v>812</v>
      </c>
      <c r="F146" s="121" t="str">
        <f t="shared" si="6"/>
        <v>View on Google Map</v>
      </c>
      <c r="G146" s="115"/>
      <c r="H146" s="115"/>
      <c r="M146" s="149" t="s">
        <v>75</v>
      </c>
    </row>
    <row r="147" spans="1:13" x14ac:dyDescent="0.25">
      <c r="A147" s="117" t="s">
        <v>943</v>
      </c>
      <c r="B147" s="117" t="str">
        <f t="shared" si="7"/>
        <v>Gates River Station 04</v>
      </c>
      <c r="C147" s="118"/>
      <c r="D147" s="119"/>
      <c r="E147" s="116">
        <v>1189</v>
      </c>
      <c r="F147" s="121" t="str">
        <f t="shared" si="6"/>
        <v>View on Google Map</v>
      </c>
      <c r="G147" s="115"/>
      <c r="H147" s="115"/>
      <c r="M147" s="149" t="s">
        <v>76</v>
      </c>
    </row>
    <row r="148" spans="1:13" x14ac:dyDescent="0.25">
      <c r="A148" s="117" t="s">
        <v>944</v>
      </c>
      <c r="B148" s="117" t="str">
        <f t="shared" si="7"/>
        <v>Gates River Station 05</v>
      </c>
      <c r="C148" s="118"/>
      <c r="D148" s="119"/>
      <c r="E148" s="116">
        <v>1372</v>
      </c>
      <c r="F148" s="121" t="str">
        <f t="shared" si="6"/>
        <v>View on Google Map</v>
      </c>
      <c r="G148" s="115"/>
      <c r="H148" s="115"/>
      <c r="M148" s="149" t="s">
        <v>618</v>
      </c>
    </row>
    <row r="149" spans="1:13" x14ac:dyDescent="0.25">
      <c r="A149" s="117" t="s">
        <v>945</v>
      </c>
      <c r="B149" s="117" t="str">
        <f t="shared" si="7"/>
        <v>Gates River Station 06</v>
      </c>
      <c r="C149" s="118"/>
      <c r="D149" s="119"/>
      <c r="E149" s="116">
        <v>1463</v>
      </c>
      <c r="F149" s="121" t="str">
        <f t="shared" si="6"/>
        <v>View on Google Map</v>
      </c>
      <c r="G149" s="115"/>
      <c r="H149" s="115"/>
      <c r="M149" s="149" t="s">
        <v>204</v>
      </c>
    </row>
    <row r="150" spans="1:13" x14ac:dyDescent="0.25">
      <c r="A150" s="117" t="s">
        <v>331</v>
      </c>
      <c r="B150" s="117" t="s">
        <v>332</v>
      </c>
      <c r="C150" s="118">
        <v>68.53698</v>
      </c>
      <c r="D150" s="119">
        <v>-149.23740000000001</v>
      </c>
      <c r="E150" s="120">
        <v>883</v>
      </c>
      <c r="F150" s="121" t="str">
        <f t="shared" si="6"/>
        <v>View on Google Map</v>
      </c>
      <c r="G150" s="115"/>
      <c r="H150" s="115"/>
      <c r="M150" s="149" t="s">
        <v>617</v>
      </c>
    </row>
    <row r="151" spans="1:13" x14ac:dyDescent="0.25">
      <c r="A151" s="117" t="s">
        <v>666</v>
      </c>
      <c r="B151" s="117" t="str">
        <f>A151</f>
        <v>Gunsight Headwall</v>
      </c>
      <c r="C151" s="117">
        <v>68.879265251299998</v>
      </c>
      <c r="D151" s="119">
        <v>-150.557042647</v>
      </c>
      <c r="E151" s="116">
        <v>339</v>
      </c>
      <c r="F151" s="121" t="str">
        <f t="shared" si="6"/>
        <v>View on Google Map</v>
      </c>
      <c r="G151" s="115"/>
      <c r="H151" s="115"/>
      <c r="M151" s="149" t="s">
        <v>205</v>
      </c>
    </row>
    <row r="152" spans="1:13" x14ac:dyDescent="0.25">
      <c r="A152" s="117" t="s">
        <v>667</v>
      </c>
      <c r="B152" s="117" t="str">
        <f>A152</f>
        <v>Gunsight Lake</v>
      </c>
      <c r="C152" s="117">
        <v>68.878</v>
      </c>
      <c r="D152" s="119">
        <v>-150.559</v>
      </c>
      <c r="E152" s="116">
        <v>332</v>
      </c>
      <c r="F152" s="121" t="str">
        <f t="shared" si="6"/>
        <v>View on Google Map</v>
      </c>
      <c r="G152" s="115"/>
      <c r="H152" s="115"/>
      <c r="M152" s="149" t="s">
        <v>600</v>
      </c>
    </row>
    <row r="153" spans="1:13" x14ac:dyDescent="0.25">
      <c r="A153" s="117" t="s">
        <v>668</v>
      </c>
      <c r="B153" s="117" t="str">
        <f>A153</f>
        <v>Gunsight Stream</v>
      </c>
      <c r="C153" s="117">
        <v>68.878592895300002</v>
      </c>
      <c r="D153" s="119">
        <v>-150.55762091700001</v>
      </c>
      <c r="E153" s="116">
        <v>334</v>
      </c>
      <c r="F153" s="121" t="str">
        <f t="shared" si="6"/>
        <v>View on Google Map</v>
      </c>
      <c r="G153" s="115"/>
      <c r="H153" s="115"/>
      <c r="M153" s="149" t="s">
        <v>206</v>
      </c>
    </row>
    <row r="154" spans="1:13" x14ac:dyDescent="0.25">
      <c r="A154" s="117" t="s">
        <v>474</v>
      </c>
      <c r="B154" s="117" t="str">
        <f>A154</f>
        <v>Gypsy Pool</v>
      </c>
      <c r="C154" s="118">
        <v>68.653080000000003</v>
      </c>
      <c r="D154" s="119">
        <v>-149.57382999999999</v>
      </c>
      <c r="E154" s="120"/>
      <c r="F154" s="121" t="str">
        <f t="shared" si="6"/>
        <v>View on Google Map</v>
      </c>
      <c r="G154" s="115"/>
      <c r="H154" s="115"/>
      <c r="M154" s="149" t="s">
        <v>633</v>
      </c>
    </row>
    <row r="155" spans="1:13" x14ac:dyDescent="0.25">
      <c r="A155" s="117" t="s">
        <v>272</v>
      </c>
      <c r="B155" s="117" t="s">
        <v>664</v>
      </c>
      <c r="C155" s="118">
        <v>69.150000000000006</v>
      </c>
      <c r="D155" s="119">
        <v>-148.833333333333</v>
      </c>
      <c r="E155" s="120">
        <v>290</v>
      </c>
      <c r="F155" s="121" t="str">
        <f t="shared" si="6"/>
        <v>View on Google Map</v>
      </c>
      <c r="G155" s="115"/>
      <c r="H155" s="115"/>
      <c r="M155" s="149" t="s">
        <v>207</v>
      </c>
    </row>
    <row r="156" spans="1:13" x14ac:dyDescent="0.25">
      <c r="A156" s="117" t="s">
        <v>849</v>
      </c>
      <c r="B156" s="117" t="str">
        <f>A156</f>
        <v>Helicopter Survey Lake 01</v>
      </c>
      <c r="C156" s="117">
        <v>69.227289999999996</v>
      </c>
      <c r="D156" s="119">
        <v>-151.14760000000001</v>
      </c>
      <c r="E156" s="120">
        <v>60</v>
      </c>
      <c r="F156" s="121" t="str">
        <f t="shared" si="6"/>
        <v>View on Google Map</v>
      </c>
      <c r="G156" s="115"/>
      <c r="H156" s="115"/>
      <c r="M156" s="149" t="s">
        <v>208</v>
      </c>
    </row>
    <row r="157" spans="1:13" x14ac:dyDescent="0.25">
      <c r="A157" s="117" t="s">
        <v>850</v>
      </c>
      <c r="B157" s="117" t="s">
        <v>669</v>
      </c>
      <c r="C157" s="117">
        <v>69.811760000000007</v>
      </c>
      <c r="D157" s="119">
        <v>-151.86472000000001</v>
      </c>
      <c r="E157" s="120">
        <v>61</v>
      </c>
      <c r="F157" s="121" t="str">
        <f t="shared" si="6"/>
        <v>View on Google Map</v>
      </c>
      <c r="G157" s="115"/>
      <c r="H157" s="115"/>
      <c r="M157" s="149" t="s">
        <v>652</v>
      </c>
    </row>
    <row r="158" spans="1:13" x14ac:dyDescent="0.25">
      <c r="A158" s="117" t="s">
        <v>851</v>
      </c>
      <c r="B158" s="117" t="str">
        <f>A158</f>
        <v>Helicopter Survey Lake 03</v>
      </c>
      <c r="C158" s="117">
        <v>69.75</v>
      </c>
      <c r="D158" s="119">
        <v>-151.5</v>
      </c>
      <c r="E158" s="120">
        <v>30</v>
      </c>
      <c r="F158" s="121" t="str">
        <f t="shared" si="6"/>
        <v>View on Google Map</v>
      </c>
      <c r="G158" s="115"/>
      <c r="H158" s="115"/>
      <c r="M158" s="149" t="s">
        <v>619</v>
      </c>
    </row>
    <row r="159" spans="1:13" x14ac:dyDescent="0.25">
      <c r="A159" s="117" t="s">
        <v>852</v>
      </c>
      <c r="B159" s="117" t="str">
        <f>A159</f>
        <v>Helicopter Survey Lake 04</v>
      </c>
      <c r="C159" s="117">
        <v>69.711039999999997</v>
      </c>
      <c r="D159" s="119">
        <v>-151.11828</v>
      </c>
      <c r="E159" s="120">
        <v>47</v>
      </c>
      <c r="F159" s="121" t="str">
        <f t="shared" si="6"/>
        <v>View on Google Map</v>
      </c>
      <c r="G159" s="115"/>
      <c r="H159" s="115"/>
      <c r="M159" s="149" t="s">
        <v>210</v>
      </c>
    </row>
    <row r="160" spans="1:13" x14ac:dyDescent="0.25">
      <c r="A160" s="117" t="s">
        <v>853</v>
      </c>
      <c r="B160" s="117" t="s">
        <v>670</v>
      </c>
      <c r="C160" s="117">
        <v>69.705929999999995</v>
      </c>
      <c r="D160" s="119">
        <v>-151.0701</v>
      </c>
      <c r="E160" s="120">
        <v>46</v>
      </c>
      <c r="F160" s="121" t="str">
        <f t="shared" si="6"/>
        <v>View on Google Map</v>
      </c>
      <c r="G160" s="115"/>
      <c r="H160" s="115"/>
      <c r="M160" s="149" t="s">
        <v>209</v>
      </c>
    </row>
    <row r="161" spans="1:13" x14ac:dyDescent="0.25">
      <c r="A161" s="117" t="s">
        <v>854</v>
      </c>
      <c r="B161" s="117" t="str">
        <f>A161</f>
        <v>Helicopter Survey Lake 06</v>
      </c>
      <c r="C161" s="117">
        <v>69.523799999999994</v>
      </c>
      <c r="D161" s="119">
        <v>-150.87173000000001</v>
      </c>
      <c r="E161" s="120">
        <v>84</v>
      </c>
      <c r="F161" s="121" t="str">
        <f t="shared" si="6"/>
        <v>View on Google Map</v>
      </c>
      <c r="G161" s="115"/>
      <c r="H161" s="115"/>
      <c r="M161" s="149" t="s">
        <v>620</v>
      </c>
    </row>
    <row r="162" spans="1:13" x14ac:dyDescent="0.25">
      <c r="A162" s="117" t="s">
        <v>855</v>
      </c>
      <c r="B162" s="117" t="s">
        <v>671</v>
      </c>
      <c r="C162" s="117">
        <v>69.523799999999994</v>
      </c>
      <c r="D162" s="119">
        <v>-150.87173000000001</v>
      </c>
      <c r="E162" s="120">
        <v>84</v>
      </c>
      <c r="F162" s="121" t="str">
        <f t="shared" si="6"/>
        <v>View on Google Map</v>
      </c>
      <c r="G162" s="115"/>
      <c r="H162" s="115"/>
      <c r="M162" s="149" t="s">
        <v>621</v>
      </c>
    </row>
    <row r="163" spans="1:13" x14ac:dyDescent="0.25">
      <c r="A163" s="117" t="s">
        <v>856</v>
      </c>
      <c r="B163" s="117" t="str">
        <f>A163</f>
        <v>Helicopter Survey Lake 08</v>
      </c>
      <c r="C163" s="117">
        <v>69.25</v>
      </c>
      <c r="D163" s="119">
        <v>-150.43333000000001</v>
      </c>
      <c r="E163" s="120">
        <v>203</v>
      </c>
      <c r="F163" s="121" t="str">
        <f t="shared" si="6"/>
        <v>View on Google Map</v>
      </c>
      <c r="G163" s="115"/>
      <c r="H163" s="115"/>
      <c r="M163" s="149" t="s">
        <v>211</v>
      </c>
    </row>
    <row r="164" spans="1:13" x14ac:dyDescent="0.25">
      <c r="A164" s="117" t="s">
        <v>857</v>
      </c>
      <c r="B164" s="117" t="str">
        <f>A164</f>
        <v>Helicopter Survey Lake 09</v>
      </c>
      <c r="C164" s="117">
        <v>69.243430000000004</v>
      </c>
      <c r="D164" s="119">
        <v>-150.43376000000001</v>
      </c>
      <c r="E164" s="120">
        <v>212</v>
      </c>
      <c r="F164" s="121" t="str">
        <f t="shared" si="6"/>
        <v>View on Google Map</v>
      </c>
      <c r="G164" s="115"/>
      <c r="H164" s="115"/>
      <c r="M164" s="149" t="s">
        <v>77</v>
      </c>
    </row>
    <row r="165" spans="1:13" x14ac:dyDescent="0.25">
      <c r="A165" s="117" t="s">
        <v>858</v>
      </c>
      <c r="B165" s="117" t="s">
        <v>672</v>
      </c>
      <c r="C165" s="117">
        <v>69.227900000000005</v>
      </c>
      <c r="D165" s="119">
        <v>-151.14766</v>
      </c>
      <c r="E165" s="120">
        <v>181</v>
      </c>
      <c r="F165" s="121" t="str">
        <f t="shared" si="6"/>
        <v>View on Google Map</v>
      </c>
      <c r="G165" s="115"/>
      <c r="H165" s="115"/>
      <c r="M165" s="149" t="s">
        <v>78</v>
      </c>
    </row>
    <row r="166" spans="1:13" x14ac:dyDescent="0.25">
      <c r="A166" s="117" t="s">
        <v>859</v>
      </c>
      <c r="B166" s="117" t="s">
        <v>673</v>
      </c>
      <c r="C166" s="117">
        <v>69.228859999999997</v>
      </c>
      <c r="D166" s="119">
        <v>-151.62936999999999</v>
      </c>
      <c r="E166" s="120">
        <v>178</v>
      </c>
      <c r="F166" s="121" t="str">
        <f t="shared" si="6"/>
        <v>View on Google Map</v>
      </c>
      <c r="G166" s="115"/>
      <c r="H166" s="115"/>
      <c r="M166" s="149" t="s">
        <v>212</v>
      </c>
    </row>
    <row r="167" spans="1:13" x14ac:dyDescent="0.25">
      <c r="A167" s="117" t="s">
        <v>860</v>
      </c>
      <c r="B167" s="117" t="str">
        <f>A167</f>
        <v>Helicopter Survey Lake 12</v>
      </c>
      <c r="C167" s="117">
        <v>68.902550000000005</v>
      </c>
      <c r="D167" s="119">
        <v>-151.3039</v>
      </c>
      <c r="E167" s="120">
        <v>350</v>
      </c>
      <c r="F167" s="121" t="str">
        <f t="shared" si="6"/>
        <v>View on Google Map</v>
      </c>
      <c r="G167" s="115"/>
      <c r="H167" s="115"/>
      <c r="M167" s="149" t="s">
        <v>653</v>
      </c>
    </row>
    <row r="168" spans="1:13" x14ac:dyDescent="0.25">
      <c r="A168" s="117" t="s">
        <v>861</v>
      </c>
      <c r="B168" s="117" t="str">
        <f>A168</f>
        <v>Helicopter Survey Lake 13</v>
      </c>
      <c r="C168" s="117">
        <v>68.802040000000005</v>
      </c>
      <c r="D168" s="119">
        <v>-150.78858</v>
      </c>
      <c r="E168" s="120">
        <v>411</v>
      </c>
      <c r="F168" s="121" t="str">
        <f t="shared" si="6"/>
        <v>View on Google Map</v>
      </c>
      <c r="G168" s="115"/>
      <c r="H168" s="115"/>
      <c r="M168" s="149" t="s">
        <v>79</v>
      </c>
    </row>
    <row r="169" spans="1:13" x14ac:dyDescent="0.25">
      <c r="A169" s="117" t="s">
        <v>862</v>
      </c>
      <c r="B169" s="117" t="s">
        <v>674</v>
      </c>
      <c r="C169" s="118">
        <v>68.419979999999995</v>
      </c>
      <c r="D169" s="119">
        <v>-149.95008999999999</v>
      </c>
      <c r="E169" s="120">
        <v>697</v>
      </c>
      <c r="F169" s="121" t="str">
        <f t="shared" si="6"/>
        <v>View on Google Map</v>
      </c>
      <c r="G169" s="115"/>
      <c r="H169" s="115"/>
      <c r="M169" s="149" t="s">
        <v>213</v>
      </c>
    </row>
    <row r="170" spans="1:13" x14ac:dyDescent="0.25">
      <c r="A170" s="117" t="s">
        <v>879</v>
      </c>
      <c r="B170" s="117" t="str">
        <f t="shared" ref="B170:B179" si="8">A170</f>
        <v>Hershey Creek</v>
      </c>
      <c r="C170" s="118">
        <v>68.644702925000004</v>
      </c>
      <c r="D170" s="119">
        <v>-149.41200613610999</v>
      </c>
      <c r="E170" s="120">
        <v>731</v>
      </c>
      <c r="F170" s="121" t="str">
        <f t="shared" si="6"/>
        <v>View on Google Map</v>
      </c>
      <c r="G170" s="115"/>
      <c r="H170" s="115"/>
      <c r="M170" s="149" t="s">
        <v>80</v>
      </c>
    </row>
    <row r="171" spans="1:13" x14ac:dyDescent="0.25">
      <c r="A171" s="117" t="s">
        <v>502</v>
      </c>
      <c r="B171" s="117" t="str">
        <f t="shared" si="8"/>
        <v>Horn Lake</v>
      </c>
      <c r="C171" s="127">
        <v>68.958330000000004</v>
      </c>
      <c r="D171" s="119">
        <v>-150.30202</v>
      </c>
      <c r="E171" s="116">
        <v>382</v>
      </c>
      <c r="F171" s="121" t="str">
        <f t="shared" si="6"/>
        <v>View on Google Map</v>
      </c>
      <c r="G171" s="115"/>
      <c r="H171" s="115"/>
      <c r="M171" s="149" t="s">
        <v>622</v>
      </c>
    </row>
    <row r="172" spans="1:13" x14ac:dyDescent="0.25">
      <c r="A172" s="117" t="s">
        <v>502</v>
      </c>
      <c r="B172" s="117" t="str">
        <f t="shared" si="8"/>
        <v>Horn Lake</v>
      </c>
      <c r="C172" s="117">
        <v>68.960299734399996</v>
      </c>
      <c r="D172" s="119">
        <v>-150.31552246699999</v>
      </c>
      <c r="E172" s="116">
        <v>382</v>
      </c>
      <c r="F172" s="121" t="str">
        <f t="shared" si="6"/>
        <v>View on Google Map</v>
      </c>
      <c r="G172" s="115"/>
      <c r="H172" s="115"/>
      <c r="M172" s="149" t="s">
        <v>214</v>
      </c>
    </row>
    <row r="173" spans="1:13" x14ac:dyDescent="0.25">
      <c r="A173" s="117" t="s">
        <v>675</v>
      </c>
      <c r="B173" s="117" t="str">
        <f t="shared" si="8"/>
        <v>Horn Lake headwall</v>
      </c>
      <c r="C173" s="117">
        <v>68.960691493699997</v>
      </c>
      <c r="D173" s="119">
        <v>-150.314750352</v>
      </c>
      <c r="E173" s="116">
        <v>394</v>
      </c>
      <c r="F173" s="121" t="str">
        <f t="shared" si="6"/>
        <v>View on Google Map</v>
      </c>
      <c r="G173" s="115"/>
      <c r="H173" s="115"/>
      <c r="M173" s="149" t="s">
        <v>215</v>
      </c>
    </row>
    <row r="174" spans="1:13" x14ac:dyDescent="0.25">
      <c r="A174" s="117" t="s">
        <v>676</v>
      </c>
      <c r="B174" s="117" t="str">
        <f t="shared" si="8"/>
        <v>Horn Lake watertrack</v>
      </c>
      <c r="C174" s="117">
        <v>68.960513109199994</v>
      </c>
      <c r="D174" s="119">
        <v>-150.314822042</v>
      </c>
      <c r="E174" s="116">
        <v>392</v>
      </c>
      <c r="F174" s="121" t="str">
        <f t="shared" si="6"/>
        <v>View on Google Map</v>
      </c>
      <c r="G174" s="115"/>
      <c r="H174" s="115"/>
      <c r="M174" s="149" t="s">
        <v>216</v>
      </c>
    </row>
    <row r="175" spans="1:13" x14ac:dyDescent="0.25">
      <c r="A175" s="117" t="s">
        <v>677</v>
      </c>
      <c r="B175" s="117" t="str">
        <f t="shared" si="8"/>
        <v>Huryn slump</v>
      </c>
      <c r="C175" s="117">
        <v>68.470222222199993</v>
      </c>
      <c r="D175" s="119">
        <v>-149.34275</v>
      </c>
      <c r="E175" s="116">
        <v>994</v>
      </c>
      <c r="F175" s="121" t="str">
        <f t="shared" si="6"/>
        <v>View on Google Map</v>
      </c>
      <c r="G175" s="115"/>
      <c r="H175" s="115"/>
      <c r="M175" s="149" t="s">
        <v>217</v>
      </c>
    </row>
    <row r="176" spans="1:13" x14ac:dyDescent="0.25">
      <c r="A176" s="117" t="s">
        <v>678</v>
      </c>
      <c r="B176" s="117" t="str">
        <f t="shared" si="8"/>
        <v>Huryn Stream</v>
      </c>
      <c r="C176" s="117">
        <v>68.472048574499993</v>
      </c>
      <c r="D176" s="119">
        <v>-149.34049584900001</v>
      </c>
      <c r="E176" s="116">
        <v>1010</v>
      </c>
      <c r="F176" s="121" t="str">
        <f t="shared" si="6"/>
        <v>View on Google Map</v>
      </c>
      <c r="G176" s="115"/>
      <c r="H176" s="115"/>
      <c r="M176" s="149" t="s">
        <v>218</v>
      </c>
    </row>
    <row r="177" spans="1:13" x14ac:dyDescent="0.25">
      <c r="A177" s="117" t="s">
        <v>470</v>
      </c>
      <c r="B177" s="117" t="str">
        <f t="shared" si="8"/>
        <v>I Minus</v>
      </c>
      <c r="C177" s="118">
        <v>68.556340000000006</v>
      </c>
      <c r="D177" s="119">
        <v>-149.56628000000001</v>
      </c>
      <c r="E177" s="120">
        <v>801</v>
      </c>
      <c r="F177" s="121" t="str">
        <f t="shared" si="6"/>
        <v>View on Google Map</v>
      </c>
      <c r="G177" s="115"/>
      <c r="H177" s="115"/>
      <c r="M177" s="149" t="s">
        <v>219</v>
      </c>
    </row>
    <row r="178" spans="1:13" x14ac:dyDescent="0.25">
      <c r="A178" s="117" t="s">
        <v>495</v>
      </c>
      <c r="B178" s="117" t="str">
        <f t="shared" si="8"/>
        <v>I Minus 01</v>
      </c>
      <c r="C178" s="118">
        <v>68.553610000000006</v>
      </c>
      <c r="D178" s="119">
        <v>-149.53397000000001</v>
      </c>
      <c r="E178" s="120">
        <v>820</v>
      </c>
      <c r="F178" s="121" t="str">
        <f t="shared" si="6"/>
        <v>View on Google Map</v>
      </c>
      <c r="G178" s="115"/>
      <c r="H178" s="115"/>
      <c r="M178" s="149" t="s">
        <v>220</v>
      </c>
    </row>
    <row r="179" spans="1:13" x14ac:dyDescent="0.25">
      <c r="A179" s="117" t="s">
        <v>496</v>
      </c>
      <c r="B179" s="117" t="str">
        <f t="shared" si="8"/>
        <v>I Minus 02</v>
      </c>
      <c r="C179" s="118">
        <v>68.546000599999999</v>
      </c>
      <c r="D179" s="119">
        <v>-149.54209169999999</v>
      </c>
      <c r="E179" s="120">
        <v>852</v>
      </c>
      <c r="F179" s="121" t="str">
        <f t="shared" si="6"/>
        <v>View on Google Map</v>
      </c>
      <c r="G179" s="115"/>
      <c r="H179" s="115"/>
      <c r="M179" s="149" t="s">
        <v>221</v>
      </c>
    </row>
    <row r="180" spans="1:13" x14ac:dyDescent="0.25">
      <c r="A180" s="117" t="s">
        <v>542</v>
      </c>
      <c r="B180" s="117" t="s">
        <v>540</v>
      </c>
      <c r="C180" s="124">
        <v>68.55677</v>
      </c>
      <c r="D180" s="119">
        <v>-149.55538999999999</v>
      </c>
      <c r="E180" s="120">
        <v>805</v>
      </c>
      <c r="F180" s="121" t="str">
        <f t="shared" si="6"/>
        <v>View on Google Map</v>
      </c>
      <c r="G180" s="115"/>
      <c r="H180" s="115"/>
      <c r="M180" s="149" t="s">
        <v>222</v>
      </c>
    </row>
    <row r="181" spans="1:13" x14ac:dyDescent="0.25">
      <c r="A181" s="117" t="s">
        <v>543</v>
      </c>
      <c r="B181" s="117" t="s">
        <v>540</v>
      </c>
      <c r="C181" s="124">
        <v>68.556640000000002</v>
      </c>
      <c r="D181" s="119">
        <v>-149.57445999999999</v>
      </c>
      <c r="E181" s="120">
        <v>803</v>
      </c>
      <c r="F181" s="121" t="str">
        <f t="shared" si="6"/>
        <v>View on Google Map</v>
      </c>
      <c r="G181" s="115"/>
      <c r="H181" s="115"/>
      <c r="M181" s="149" t="s">
        <v>81</v>
      </c>
    </row>
    <row r="182" spans="1:13" x14ac:dyDescent="0.25">
      <c r="A182" s="117" t="s">
        <v>679</v>
      </c>
      <c r="B182" s="117" t="str">
        <f t="shared" ref="B182:B191" si="9">A182</f>
        <v>I Minus TK A</v>
      </c>
      <c r="C182" s="117">
        <v>68.547195738900001</v>
      </c>
      <c r="D182" s="119">
        <v>-149.51712994900001</v>
      </c>
      <c r="E182" s="116">
        <v>854</v>
      </c>
      <c r="F182" s="121" t="str">
        <f t="shared" si="6"/>
        <v>View on Google Map</v>
      </c>
      <c r="G182" s="115"/>
      <c r="H182" s="115"/>
      <c r="M182" s="149" t="s">
        <v>82</v>
      </c>
    </row>
    <row r="183" spans="1:13" x14ac:dyDescent="0.25">
      <c r="A183" s="117" t="s">
        <v>680</v>
      </c>
      <c r="B183" s="117" t="str">
        <f t="shared" si="9"/>
        <v>I Minus TK B</v>
      </c>
      <c r="C183" s="117">
        <v>68.547611826700006</v>
      </c>
      <c r="D183" s="119">
        <v>-149.521847189</v>
      </c>
      <c r="E183" s="116">
        <v>842</v>
      </c>
      <c r="F183" s="121" t="str">
        <f t="shared" si="6"/>
        <v>View on Google Map</v>
      </c>
      <c r="G183" s="115"/>
      <c r="H183" s="115"/>
      <c r="M183" s="149" t="s">
        <v>83</v>
      </c>
    </row>
    <row r="184" spans="1:13" x14ac:dyDescent="0.25">
      <c r="A184" s="117" t="s">
        <v>681</v>
      </c>
      <c r="B184" s="117" t="str">
        <f t="shared" si="9"/>
        <v>I Minus TK C</v>
      </c>
      <c r="C184" s="117">
        <v>68.545221029999993</v>
      </c>
      <c r="D184" s="119">
        <v>-149.522130842</v>
      </c>
      <c r="E184" s="116">
        <v>872</v>
      </c>
      <c r="F184" s="121" t="str">
        <f t="shared" si="6"/>
        <v>View on Google Map</v>
      </c>
      <c r="G184" s="115"/>
      <c r="H184" s="115"/>
      <c r="M184" s="149" t="s">
        <v>84</v>
      </c>
    </row>
    <row r="185" spans="1:13" x14ac:dyDescent="0.25">
      <c r="A185" s="117" t="s">
        <v>682</v>
      </c>
      <c r="B185" s="117" t="str">
        <f t="shared" si="9"/>
        <v>I Minus TK D</v>
      </c>
      <c r="C185" s="117">
        <v>68.544362749000001</v>
      </c>
      <c r="D185" s="119">
        <v>-149.52213592000001</v>
      </c>
      <c r="E185" s="116">
        <v>879</v>
      </c>
      <c r="F185" s="121" t="str">
        <f t="shared" si="6"/>
        <v>View on Google Map</v>
      </c>
      <c r="G185" s="115"/>
      <c r="H185" s="115"/>
      <c r="M185" s="149" t="s">
        <v>654</v>
      </c>
    </row>
    <row r="186" spans="1:13" x14ac:dyDescent="0.25">
      <c r="A186" s="117" t="s">
        <v>683</v>
      </c>
      <c r="B186" s="117" t="str">
        <f t="shared" si="9"/>
        <v>I Minus TK E</v>
      </c>
      <c r="C186" s="117">
        <v>68.544390000000007</v>
      </c>
      <c r="D186" s="119">
        <v>-149.52153899999999</v>
      </c>
      <c r="E186" s="116">
        <v>879</v>
      </c>
      <c r="F186" s="121" t="str">
        <f t="shared" si="6"/>
        <v>View on Google Map</v>
      </c>
      <c r="G186" s="115"/>
      <c r="H186" s="115"/>
      <c r="M186" s="149" t="s">
        <v>634</v>
      </c>
    </row>
    <row r="187" spans="1:13" x14ac:dyDescent="0.25">
      <c r="A187" s="117" t="s">
        <v>684</v>
      </c>
      <c r="B187" s="117" t="str">
        <f t="shared" si="9"/>
        <v>I Minus TK F</v>
      </c>
      <c r="C187" s="117">
        <v>68.542429379300003</v>
      </c>
      <c r="D187" s="119">
        <v>-149.52269284100001</v>
      </c>
      <c r="E187" s="116">
        <v>890</v>
      </c>
      <c r="F187" s="121" t="str">
        <f t="shared" si="6"/>
        <v>View on Google Map</v>
      </c>
      <c r="G187" s="115"/>
      <c r="H187" s="115"/>
      <c r="M187" s="149" t="s">
        <v>223</v>
      </c>
    </row>
    <row r="188" spans="1:13" x14ac:dyDescent="0.25">
      <c r="A188" s="117" t="s">
        <v>685</v>
      </c>
      <c r="B188" s="117" t="str">
        <f t="shared" si="9"/>
        <v>I Minus TK G</v>
      </c>
      <c r="C188" s="117">
        <v>68.543448882199996</v>
      </c>
      <c r="D188" s="119">
        <v>-149.52264846</v>
      </c>
      <c r="E188" s="116">
        <v>885</v>
      </c>
      <c r="F188" s="121" t="str">
        <f t="shared" si="6"/>
        <v>View on Google Map</v>
      </c>
      <c r="G188" s="115"/>
      <c r="H188" s="115"/>
      <c r="M188" s="149" t="s">
        <v>224</v>
      </c>
    </row>
    <row r="189" spans="1:13" x14ac:dyDescent="0.25">
      <c r="A189" s="117" t="s">
        <v>686</v>
      </c>
      <c r="B189" s="117" t="str">
        <f t="shared" si="9"/>
        <v>I Minus TK H</v>
      </c>
      <c r="C189" s="117">
        <v>68.543770541200004</v>
      </c>
      <c r="D189" s="119">
        <v>-149.52245829699999</v>
      </c>
      <c r="E189" s="116">
        <v>883</v>
      </c>
      <c r="F189" s="121" t="str">
        <f t="shared" si="6"/>
        <v>View on Google Map</v>
      </c>
      <c r="G189" s="115"/>
      <c r="H189" s="115"/>
      <c r="M189" s="149" t="s">
        <v>225</v>
      </c>
    </row>
    <row r="190" spans="1:13" x14ac:dyDescent="0.25">
      <c r="A190" s="117" t="s">
        <v>687</v>
      </c>
      <c r="B190" s="117" t="str">
        <f t="shared" si="9"/>
        <v>I Minus TK I</v>
      </c>
      <c r="C190" s="117">
        <v>68.549042091600001</v>
      </c>
      <c r="D190" s="119">
        <v>-149.52465850999999</v>
      </c>
      <c r="E190" s="116">
        <v>838</v>
      </c>
      <c r="F190" s="121" t="str">
        <f t="shared" si="6"/>
        <v>View on Google Map</v>
      </c>
      <c r="G190" s="115"/>
      <c r="H190" s="115"/>
      <c r="M190" s="149" t="s">
        <v>226</v>
      </c>
    </row>
    <row r="191" spans="1:13" x14ac:dyDescent="0.25">
      <c r="A191" s="117" t="s">
        <v>310</v>
      </c>
      <c r="B191" s="117" t="str">
        <f t="shared" si="9"/>
        <v>I Swamp</v>
      </c>
      <c r="C191" s="118">
        <v>68.610780000000005</v>
      </c>
      <c r="D191" s="119">
        <v>-149.60074</v>
      </c>
      <c r="E191" s="120">
        <v>736</v>
      </c>
      <c r="F191" s="121" t="str">
        <f t="shared" si="6"/>
        <v>View on Google Map</v>
      </c>
      <c r="G191" s="115"/>
      <c r="H191" s="115"/>
      <c r="M191" s="149" t="s">
        <v>227</v>
      </c>
    </row>
    <row r="192" spans="1:13" x14ac:dyDescent="0.25">
      <c r="A192" s="117" t="s">
        <v>375</v>
      </c>
      <c r="B192" s="117" t="s">
        <v>688</v>
      </c>
      <c r="C192" s="118">
        <v>68.610349999999997</v>
      </c>
      <c r="D192" s="119">
        <v>-149.59977000000001</v>
      </c>
      <c r="E192" s="120">
        <v>736</v>
      </c>
      <c r="F192" s="121" t="str">
        <f t="shared" si="6"/>
        <v>View on Google Map</v>
      </c>
      <c r="G192" s="115"/>
      <c r="H192" s="115"/>
      <c r="M192" s="149" t="s">
        <v>601</v>
      </c>
    </row>
    <row r="193" spans="1:13" x14ac:dyDescent="0.25">
      <c r="A193" s="117" t="s">
        <v>381</v>
      </c>
      <c r="B193" s="117" t="str">
        <f t="shared" ref="B193:B210" si="10">A193</f>
        <v>I Swamp Outlet</v>
      </c>
      <c r="C193" s="118">
        <v>68.611680000000007</v>
      </c>
      <c r="D193" s="119">
        <v>-149.59925000000001</v>
      </c>
      <c r="E193" s="120">
        <v>736</v>
      </c>
      <c r="F193" s="121" t="str">
        <f t="shared" si="6"/>
        <v>View on Google Map</v>
      </c>
      <c r="G193" s="115"/>
      <c r="H193" s="115"/>
      <c r="M193" s="149" t="s">
        <v>228</v>
      </c>
    </row>
    <row r="194" spans="1:13" x14ac:dyDescent="0.25">
      <c r="A194" s="140" t="s">
        <v>301</v>
      </c>
      <c r="B194" s="117" t="str">
        <f t="shared" si="10"/>
        <v>I1</v>
      </c>
      <c r="C194" s="117">
        <v>68.568399999999997</v>
      </c>
      <c r="D194" s="119">
        <v>-149.58625000000001</v>
      </c>
      <c r="E194" s="120">
        <v>785</v>
      </c>
      <c r="F194" s="121" t="str">
        <f t="shared" si="6"/>
        <v>View on Google Map</v>
      </c>
      <c r="G194" s="115"/>
      <c r="H194" s="115"/>
      <c r="M194" s="149" t="s">
        <v>635</v>
      </c>
    </row>
    <row r="195" spans="1:13" x14ac:dyDescent="0.25">
      <c r="A195" s="117" t="s">
        <v>361</v>
      </c>
      <c r="B195" s="117" t="str">
        <f t="shared" si="10"/>
        <v>I1 into I3</v>
      </c>
      <c r="C195" s="118">
        <v>68.573999999999998</v>
      </c>
      <c r="D195" s="119">
        <v>-149.58357000000001</v>
      </c>
      <c r="E195" s="120">
        <v>774</v>
      </c>
      <c r="F195" s="121" t="str">
        <f t="shared" ref="F195:F258" si="11">HYPERLINK("http://maps.google.com/maps?q="&amp;C195&amp;","&amp;D195,"View on Google Map")</f>
        <v>View on Google Map</v>
      </c>
      <c r="G195" s="115"/>
      <c r="H195" s="115"/>
      <c r="M195" s="149" t="s">
        <v>602</v>
      </c>
    </row>
    <row r="196" spans="1:13" x14ac:dyDescent="0.25">
      <c r="A196" s="117" t="s">
        <v>360</v>
      </c>
      <c r="B196" s="117" t="str">
        <f t="shared" si="10"/>
        <v>I1 Outlet</v>
      </c>
      <c r="C196" s="118">
        <v>68.572299999999998</v>
      </c>
      <c r="D196" s="119">
        <v>-149.58100999999999</v>
      </c>
      <c r="E196" s="120">
        <v>785</v>
      </c>
      <c r="F196" s="121" t="str">
        <f t="shared" si="11"/>
        <v>View on Google Map</v>
      </c>
      <c r="G196" s="115"/>
      <c r="H196" s="115"/>
      <c r="M196" s="149" t="s">
        <v>229</v>
      </c>
    </row>
    <row r="197" spans="1:13" x14ac:dyDescent="0.25">
      <c r="A197" s="140" t="s">
        <v>302</v>
      </c>
      <c r="B197" s="117" t="str">
        <f t="shared" si="10"/>
        <v>I2</v>
      </c>
      <c r="C197" s="117">
        <v>68.571039999999996</v>
      </c>
      <c r="D197" s="119">
        <v>-149.56521000000001</v>
      </c>
      <c r="E197" s="120">
        <v>785</v>
      </c>
      <c r="F197" s="121" t="str">
        <f t="shared" si="11"/>
        <v>View on Google Map</v>
      </c>
      <c r="G197" s="115"/>
      <c r="H197" s="115"/>
      <c r="M197" s="149" t="s">
        <v>230</v>
      </c>
    </row>
    <row r="198" spans="1:13" x14ac:dyDescent="0.25">
      <c r="A198" s="117" t="s">
        <v>362</v>
      </c>
      <c r="B198" s="117" t="str">
        <f t="shared" si="10"/>
        <v>I2 into I3</v>
      </c>
      <c r="C198" s="118">
        <v>68.574780000000004</v>
      </c>
      <c r="D198" s="119">
        <v>-149.58205000000001</v>
      </c>
      <c r="E198" s="120">
        <v>774</v>
      </c>
      <c r="F198" s="121" t="str">
        <f t="shared" si="11"/>
        <v>View on Google Map</v>
      </c>
      <c r="G198" s="115"/>
      <c r="H198" s="115"/>
      <c r="M198" s="149" t="s">
        <v>231</v>
      </c>
    </row>
    <row r="199" spans="1:13" x14ac:dyDescent="0.25">
      <c r="A199" s="117" t="s">
        <v>359</v>
      </c>
      <c r="B199" s="117" t="str">
        <f t="shared" si="10"/>
        <v>I2 Outlet</v>
      </c>
      <c r="C199" s="118">
        <v>68.572550000000007</v>
      </c>
      <c r="D199" s="119">
        <v>-149.57026999999999</v>
      </c>
      <c r="E199" s="120">
        <v>785</v>
      </c>
      <c r="F199" s="121" t="str">
        <f t="shared" si="11"/>
        <v>View on Google Map</v>
      </c>
      <c r="G199" s="115"/>
      <c r="H199" s="115"/>
      <c r="M199" s="149" t="s">
        <v>85</v>
      </c>
    </row>
    <row r="200" spans="1:13" x14ac:dyDescent="0.25">
      <c r="A200" s="140" t="s">
        <v>303</v>
      </c>
      <c r="B200" s="117" t="str">
        <f t="shared" si="10"/>
        <v>I3</v>
      </c>
      <c r="C200" s="117">
        <v>68.574669999999998</v>
      </c>
      <c r="D200" s="119">
        <v>-149.58362</v>
      </c>
      <c r="E200" s="120">
        <v>774</v>
      </c>
      <c r="F200" s="121" t="str">
        <f t="shared" si="11"/>
        <v>View on Google Map</v>
      </c>
      <c r="G200" s="115"/>
      <c r="H200" s="115"/>
      <c r="M200" s="149" t="s">
        <v>232</v>
      </c>
    </row>
    <row r="201" spans="1:13" x14ac:dyDescent="0.25">
      <c r="A201" s="117" t="s">
        <v>363</v>
      </c>
      <c r="B201" s="117" t="str">
        <f t="shared" si="10"/>
        <v>I3 Outlet</v>
      </c>
      <c r="C201" s="118">
        <v>68.577539999999999</v>
      </c>
      <c r="D201" s="119">
        <v>-149.58199999999999</v>
      </c>
      <c r="E201" s="120">
        <v>774</v>
      </c>
      <c r="F201" s="121" t="str">
        <f t="shared" si="11"/>
        <v>View on Google Map</v>
      </c>
      <c r="G201" s="115"/>
      <c r="H201" s="115"/>
      <c r="M201" s="149" t="s">
        <v>86</v>
      </c>
    </row>
    <row r="202" spans="1:13" x14ac:dyDescent="0.25">
      <c r="A202" s="140" t="s">
        <v>304</v>
      </c>
      <c r="B202" s="117" t="str">
        <f t="shared" si="10"/>
        <v>I4</v>
      </c>
      <c r="C202" s="117">
        <v>68.57893</v>
      </c>
      <c r="D202" s="119">
        <v>-149.57999000000001</v>
      </c>
      <c r="E202" s="120">
        <v>770</v>
      </c>
      <c r="F202" s="121" t="str">
        <f t="shared" si="11"/>
        <v>View on Google Map</v>
      </c>
      <c r="G202" s="115"/>
      <c r="H202" s="115"/>
      <c r="M202" s="149" t="s">
        <v>87</v>
      </c>
    </row>
    <row r="203" spans="1:13" x14ac:dyDescent="0.25">
      <c r="A203" s="117" t="s">
        <v>365</v>
      </c>
      <c r="B203" s="117" t="str">
        <f t="shared" si="10"/>
        <v>I4 into I5</v>
      </c>
      <c r="C203" s="118">
        <v>68.584230000000005</v>
      </c>
      <c r="D203" s="119">
        <v>-149.58359999999999</v>
      </c>
      <c r="E203" s="120">
        <v>770</v>
      </c>
      <c r="F203" s="121" t="str">
        <f t="shared" si="11"/>
        <v>View on Google Map</v>
      </c>
      <c r="G203" s="115"/>
      <c r="H203" s="115"/>
      <c r="M203" s="149" t="s">
        <v>88</v>
      </c>
    </row>
    <row r="204" spans="1:13" x14ac:dyDescent="0.25">
      <c r="A204" s="117" t="s">
        <v>364</v>
      </c>
      <c r="B204" s="117" t="str">
        <f t="shared" si="10"/>
        <v>I4 Outlet</v>
      </c>
      <c r="C204" s="118">
        <v>68.581429999999997</v>
      </c>
      <c r="D204" s="119">
        <v>-149.58609999999999</v>
      </c>
      <c r="E204" s="120">
        <v>770</v>
      </c>
      <c r="F204" s="121" t="str">
        <f t="shared" si="11"/>
        <v>View on Google Map</v>
      </c>
      <c r="G204" s="115"/>
      <c r="H204" s="115"/>
      <c r="M204" s="149" t="s">
        <v>89</v>
      </c>
    </row>
    <row r="205" spans="1:13" x14ac:dyDescent="0.25">
      <c r="A205" s="140" t="s">
        <v>305</v>
      </c>
      <c r="B205" s="117" t="str">
        <f t="shared" si="10"/>
        <v>I5</v>
      </c>
      <c r="C205" s="117">
        <v>68.587569999999999</v>
      </c>
      <c r="D205" s="119">
        <v>-149.59030000000001</v>
      </c>
      <c r="E205" s="120">
        <v>767</v>
      </c>
      <c r="F205" s="121" t="str">
        <f t="shared" si="11"/>
        <v>View on Google Map</v>
      </c>
      <c r="G205" s="115"/>
      <c r="H205" s="115"/>
      <c r="M205" s="149" t="s">
        <v>90</v>
      </c>
    </row>
    <row r="206" spans="1:13" x14ac:dyDescent="0.25">
      <c r="A206" s="117" t="s">
        <v>367</v>
      </c>
      <c r="B206" s="117" t="str">
        <f t="shared" si="10"/>
        <v>I5 into I6</v>
      </c>
      <c r="C206" s="118">
        <v>68.594920000000002</v>
      </c>
      <c r="D206" s="119">
        <v>-149.58632</v>
      </c>
      <c r="E206" s="120">
        <v>754</v>
      </c>
      <c r="F206" s="121" t="str">
        <f t="shared" si="11"/>
        <v>View on Google Map</v>
      </c>
      <c r="G206" s="115"/>
      <c r="H206" s="115"/>
      <c r="M206" s="149" t="s">
        <v>91</v>
      </c>
    </row>
    <row r="207" spans="1:13" x14ac:dyDescent="0.25">
      <c r="A207" s="117" t="s">
        <v>366</v>
      </c>
      <c r="B207" s="117" t="str">
        <f t="shared" si="10"/>
        <v>I5 Outlet</v>
      </c>
      <c r="C207" s="118">
        <v>68.589089999999999</v>
      </c>
      <c r="D207" s="119">
        <v>-149.58922000000001</v>
      </c>
      <c r="E207" s="120">
        <v>767</v>
      </c>
      <c r="F207" s="121" t="str">
        <f t="shared" si="11"/>
        <v>View on Google Map</v>
      </c>
      <c r="G207" s="115"/>
      <c r="H207" s="115"/>
      <c r="M207" s="149" t="s">
        <v>233</v>
      </c>
    </row>
    <row r="208" spans="1:13" x14ac:dyDescent="0.25">
      <c r="A208" s="140" t="s">
        <v>306</v>
      </c>
      <c r="B208" s="117" t="str">
        <f t="shared" si="10"/>
        <v>I6</v>
      </c>
      <c r="C208" s="117">
        <v>68.595879999999994</v>
      </c>
      <c r="D208" s="119">
        <v>-149.59456</v>
      </c>
      <c r="E208" s="120">
        <v>754</v>
      </c>
      <c r="F208" s="121" t="str">
        <f t="shared" si="11"/>
        <v>View on Google Map</v>
      </c>
      <c r="G208" s="115"/>
      <c r="H208" s="115"/>
      <c r="M208" s="149" t="s">
        <v>234</v>
      </c>
    </row>
    <row r="209" spans="1:13" x14ac:dyDescent="0.25">
      <c r="A209" s="117" t="s">
        <v>476</v>
      </c>
      <c r="B209" s="117" t="str">
        <f t="shared" si="10"/>
        <v>I6 Headwater Lake</v>
      </c>
      <c r="C209" s="118">
        <v>68.582059999999998</v>
      </c>
      <c r="D209" s="119">
        <v>-149.62293</v>
      </c>
      <c r="E209" s="120">
        <v>806</v>
      </c>
      <c r="F209" s="121" t="str">
        <f t="shared" si="11"/>
        <v>View on Google Map</v>
      </c>
      <c r="G209" s="115"/>
      <c r="H209" s="115"/>
      <c r="M209" s="149" t="s">
        <v>235</v>
      </c>
    </row>
    <row r="210" spans="1:13" x14ac:dyDescent="0.25">
      <c r="A210" s="117" t="s">
        <v>489</v>
      </c>
      <c r="B210" s="117" t="str">
        <f t="shared" si="10"/>
        <v>I6 Headwater Lake Inlet</v>
      </c>
      <c r="C210" s="118">
        <v>68.578639999999993</v>
      </c>
      <c r="D210" s="119">
        <v>-149.62110000000001</v>
      </c>
      <c r="E210" s="120">
        <v>808</v>
      </c>
      <c r="F210" s="121" t="str">
        <f t="shared" si="11"/>
        <v>View on Google Map</v>
      </c>
      <c r="G210" s="115"/>
      <c r="H210" s="115"/>
      <c r="M210" s="149" t="s">
        <v>236</v>
      </c>
    </row>
    <row r="211" spans="1:13" x14ac:dyDescent="0.25">
      <c r="A211" s="117" t="s">
        <v>547</v>
      </c>
      <c r="B211" s="117" t="s">
        <v>545</v>
      </c>
      <c r="C211" s="124">
        <v>68.585840000000005</v>
      </c>
      <c r="D211" s="119">
        <v>-149.62222</v>
      </c>
      <c r="E211" s="120">
        <v>805</v>
      </c>
      <c r="F211" s="121" t="str">
        <f t="shared" si="11"/>
        <v>View on Google Map</v>
      </c>
      <c r="G211" s="115"/>
      <c r="H211" s="115"/>
      <c r="M211" s="149" t="s">
        <v>237</v>
      </c>
    </row>
    <row r="212" spans="1:13" x14ac:dyDescent="0.25">
      <c r="A212" s="117" t="s">
        <v>548</v>
      </c>
      <c r="B212" s="117" t="s">
        <v>545</v>
      </c>
      <c r="C212" s="124">
        <v>68.591329999999999</v>
      </c>
      <c r="D212" s="119">
        <v>-149.61153999999999</v>
      </c>
      <c r="E212" s="120">
        <v>775</v>
      </c>
      <c r="F212" s="121" t="str">
        <f t="shared" si="11"/>
        <v>View on Google Map</v>
      </c>
      <c r="G212" s="115"/>
      <c r="H212" s="115"/>
      <c r="M212" s="149" t="s">
        <v>636</v>
      </c>
    </row>
    <row r="213" spans="1:13" x14ac:dyDescent="0.25">
      <c r="A213" s="117" t="s">
        <v>490</v>
      </c>
      <c r="B213" s="117" t="str">
        <f t="shared" ref="B213:B220" si="12">A213</f>
        <v>I6 Headwater Lake Outlet</v>
      </c>
      <c r="C213" s="118">
        <v>68.583569999999995</v>
      </c>
      <c r="D213" s="119">
        <v>-149.62384</v>
      </c>
      <c r="E213" s="120">
        <v>808</v>
      </c>
      <c r="F213" s="121" t="str">
        <f t="shared" si="11"/>
        <v>View on Google Map</v>
      </c>
      <c r="G213" s="115"/>
      <c r="H213" s="115"/>
      <c r="M213" s="149" t="s">
        <v>92</v>
      </c>
    </row>
    <row r="214" spans="1:13" x14ac:dyDescent="0.25">
      <c r="A214" s="117" t="s">
        <v>368</v>
      </c>
      <c r="B214" s="117" t="str">
        <f t="shared" si="12"/>
        <v>I6 Inlet West</v>
      </c>
      <c r="C214" s="118">
        <v>68.596879999999999</v>
      </c>
      <c r="D214" s="119">
        <v>-149.60124999999999</v>
      </c>
      <c r="E214" s="120">
        <v>754</v>
      </c>
      <c r="F214" s="121" t="str">
        <f t="shared" si="11"/>
        <v>View on Google Map</v>
      </c>
      <c r="G214" s="115"/>
      <c r="H214" s="115"/>
      <c r="M214" s="149" t="s">
        <v>615</v>
      </c>
    </row>
    <row r="215" spans="1:13" x14ac:dyDescent="0.25">
      <c r="A215" s="117" t="s">
        <v>369</v>
      </c>
      <c r="B215" s="117" t="str">
        <f t="shared" si="12"/>
        <v>I6 Outlet</v>
      </c>
      <c r="C215" s="118">
        <v>68.598680000000002</v>
      </c>
      <c r="D215" s="119">
        <v>-149.59985</v>
      </c>
      <c r="E215" s="120">
        <v>754</v>
      </c>
      <c r="F215" s="121" t="str">
        <f t="shared" si="11"/>
        <v>View on Google Map</v>
      </c>
      <c r="G215" s="115"/>
      <c r="H215" s="115"/>
      <c r="M215" s="149" t="s">
        <v>93</v>
      </c>
    </row>
    <row r="216" spans="1:13" x14ac:dyDescent="0.25">
      <c r="A216" s="140" t="s">
        <v>307</v>
      </c>
      <c r="B216" s="117" t="str">
        <f t="shared" si="12"/>
        <v>I7</v>
      </c>
      <c r="C216" s="117">
        <v>68.6006</v>
      </c>
      <c r="D216" s="119">
        <v>-149.59639999999999</v>
      </c>
      <c r="E216" s="120">
        <v>742</v>
      </c>
      <c r="F216" s="121" t="str">
        <f t="shared" si="11"/>
        <v>View on Google Map</v>
      </c>
      <c r="G216" s="115"/>
      <c r="H216" s="115"/>
      <c r="M216" s="149" t="s">
        <v>238</v>
      </c>
    </row>
    <row r="217" spans="1:13" x14ac:dyDescent="0.25">
      <c r="A217" s="117" t="s">
        <v>372</v>
      </c>
      <c r="B217" s="117" t="str">
        <f t="shared" si="12"/>
        <v>I7 into I9</v>
      </c>
      <c r="C217" s="118">
        <v>68.618179999999995</v>
      </c>
      <c r="D217" s="119">
        <v>-149.59676999999999</v>
      </c>
      <c r="E217" s="120">
        <v>728</v>
      </c>
      <c r="F217" s="121" t="str">
        <f t="shared" si="11"/>
        <v>View on Google Map</v>
      </c>
      <c r="G217" s="115"/>
      <c r="H217" s="115"/>
      <c r="M217" s="149" t="s">
        <v>94</v>
      </c>
    </row>
    <row r="218" spans="1:13" x14ac:dyDescent="0.25">
      <c r="A218" s="117" t="s">
        <v>370</v>
      </c>
      <c r="B218" s="117" t="str">
        <f t="shared" si="12"/>
        <v>I7 Outlet</v>
      </c>
      <c r="C218" s="118">
        <v>68.601830000000007</v>
      </c>
      <c r="D218" s="119">
        <v>-149.59671</v>
      </c>
      <c r="E218" s="120">
        <v>742</v>
      </c>
      <c r="F218" s="121" t="str">
        <f t="shared" si="11"/>
        <v>View on Google Map</v>
      </c>
      <c r="G218" s="115"/>
      <c r="H218" s="115"/>
      <c r="M218" s="149" t="s">
        <v>655</v>
      </c>
    </row>
    <row r="219" spans="1:13" x14ac:dyDescent="0.25">
      <c r="A219" s="140" t="s">
        <v>308</v>
      </c>
      <c r="B219" s="117" t="str">
        <f t="shared" si="12"/>
        <v>I8</v>
      </c>
      <c r="C219" s="117">
        <v>68.609719999999996</v>
      </c>
      <c r="D219" s="119">
        <v>-149.58965000000001</v>
      </c>
      <c r="E219" s="120">
        <v>744</v>
      </c>
      <c r="F219" s="121" t="str">
        <f t="shared" si="11"/>
        <v>View on Google Map</v>
      </c>
      <c r="G219" s="115"/>
      <c r="H219" s="115"/>
      <c r="M219" s="149" t="s">
        <v>95</v>
      </c>
    </row>
    <row r="220" spans="1:13" x14ac:dyDescent="0.25">
      <c r="A220" s="117" t="s">
        <v>358</v>
      </c>
      <c r="B220" s="117" t="str">
        <f t="shared" si="12"/>
        <v>I8 Headwater</v>
      </c>
      <c r="C220" s="118">
        <v>68.575671999999997</v>
      </c>
      <c r="D220" s="119">
        <v>-149.551695</v>
      </c>
      <c r="E220" s="120">
        <v>808</v>
      </c>
      <c r="F220" s="121" t="str">
        <f t="shared" si="11"/>
        <v>View on Google Map</v>
      </c>
      <c r="G220" s="115"/>
      <c r="H220" s="115"/>
      <c r="M220" s="149" t="s">
        <v>603</v>
      </c>
    </row>
    <row r="221" spans="1:13" x14ac:dyDescent="0.25">
      <c r="A221" s="117" t="s">
        <v>544</v>
      </c>
      <c r="B221" s="117" t="s">
        <v>545</v>
      </c>
      <c r="C221" s="124">
        <v>68.599999999999994</v>
      </c>
      <c r="D221" s="119">
        <v>-149.57599999999999</v>
      </c>
      <c r="E221" s="120">
        <v>762</v>
      </c>
      <c r="F221" s="121" t="str">
        <f t="shared" si="11"/>
        <v>View on Google Map</v>
      </c>
      <c r="G221" s="115"/>
      <c r="H221" s="115"/>
      <c r="M221" s="149" t="s">
        <v>604</v>
      </c>
    </row>
    <row r="222" spans="1:13" x14ac:dyDescent="0.25">
      <c r="A222" s="117" t="s">
        <v>546</v>
      </c>
      <c r="B222" s="117" t="s">
        <v>545</v>
      </c>
      <c r="C222" s="124">
        <v>68.601489999999998</v>
      </c>
      <c r="D222" s="119">
        <v>-149.57907</v>
      </c>
      <c r="E222" s="120">
        <v>760</v>
      </c>
      <c r="F222" s="121" t="str">
        <f t="shared" si="11"/>
        <v>View on Google Map</v>
      </c>
      <c r="G222" s="115"/>
      <c r="H222" s="115"/>
      <c r="M222" s="149" t="s">
        <v>605</v>
      </c>
    </row>
    <row r="223" spans="1:13" x14ac:dyDescent="0.25">
      <c r="A223" s="117" t="s">
        <v>371</v>
      </c>
      <c r="B223" s="117" t="str">
        <f>A223</f>
        <v>I8 Inlet</v>
      </c>
      <c r="C223" s="118">
        <v>68.608530000000002</v>
      </c>
      <c r="D223" s="119">
        <v>-149.58762999999999</v>
      </c>
      <c r="E223" s="120">
        <v>744</v>
      </c>
      <c r="F223" s="121" t="str">
        <f t="shared" si="11"/>
        <v>View on Google Map</v>
      </c>
      <c r="G223" s="115"/>
      <c r="H223" s="115"/>
      <c r="M223" s="149" t="s">
        <v>606</v>
      </c>
    </row>
    <row r="224" spans="1:13" x14ac:dyDescent="0.25">
      <c r="A224" s="122" t="s">
        <v>560</v>
      </c>
      <c r="B224" s="117" t="s">
        <v>550</v>
      </c>
      <c r="C224" s="141">
        <v>68.611012000000002</v>
      </c>
      <c r="D224" s="119">
        <v>-149.57365200000001</v>
      </c>
      <c r="E224" s="120">
        <v>744</v>
      </c>
      <c r="F224" s="121" t="str">
        <f t="shared" si="11"/>
        <v>View on Google Map</v>
      </c>
      <c r="G224" s="115"/>
      <c r="H224" s="115"/>
      <c r="M224" s="149" t="s">
        <v>607</v>
      </c>
    </row>
    <row r="225" spans="1:13" x14ac:dyDescent="0.25">
      <c r="A225" s="122" t="s">
        <v>561</v>
      </c>
      <c r="B225" s="117" t="s">
        <v>550</v>
      </c>
      <c r="C225" s="141">
        <v>68.612117999999995</v>
      </c>
      <c r="D225" s="119">
        <v>-149.576359</v>
      </c>
      <c r="E225" s="120">
        <v>744</v>
      </c>
      <c r="F225" s="121" t="str">
        <f t="shared" si="11"/>
        <v>View on Google Map</v>
      </c>
      <c r="G225" s="115"/>
      <c r="H225" s="115"/>
      <c r="M225" s="149" t="s">
        <v>608</v>
      </c>
    </row>
    <row r="226" spans="1:13" x14ac:dyDescent="0.25">
      <c r="A226" s="122" t="s">
        <v>559</v>
      </c>
      <c r="B226" s="117" t="s">
        <v>550</v>
      </c>
      <c r="C226" s="141">
        <v>68.608949999999993</v>
      </c>
      <c r="D226" s="119">
        <v>-149.57907399999999</v>
      </c>
      <c r="E226" s="120">
        <v>744</v>
      </c>
      <c r="F226" s="121" t="str">
        <f t="shared" si="11"/>
        <v>View on Google Map</v>
      </c>
      <c r="G226" s="115"/>
      <c r="H226" s="115"/>
      <c r="M226" s="149" t="s">
        <v>96</v>
      </c>
    </row>
    <row r="227" spans="1:13" x14ac:dyDescent="0.25">
      <c r="A227" s="122" t="s">
        <v>558</v>
      </c>
      <c r="B227" s="117" t="s">
        <v>550</v>
      </c>
      <c r="C227" s="141">
        <v>68.609307999999999</v>
      </c>
      <c r="D227" s="119">
        <v>-149.57375200000001</v>
      </c>
      <c r="E227" s="120">
        <v>744</v>
      </c>
      <c r="F227" s="121" t="str">
        <f t="shared" si="11"/>
        <v>View on Google Map</v>
      </c>
      <c r="G227" s="115"/>
      <c r="H227" s="115"/>
      <c r="M227" s="149" t="s">
        <v>656</v>
      </c>
    </row>
    <row r="228" spans="1:13" x14ac:dyDescent="0.25">
      <c r="A228" s="122" t="s">
        <v>970</v>
      </c>
      <c r="B228" s="117" t="str">
        <f>A228</f>
        <v>I8 Inlet-0.42k</v>
      </c>
      <c r="C228" s="141" t="s">
        <v>876</v>
      </c>
      <c r="D228" s="119"/>
      <c r="E228" s="120"/>
      <c r="F228" s="121" t="str">
        <f t="shared" si="11"/>
        <v>View on Google Map</v>
      </c>
      <c r="G228" s="115"/>
      <c r="H228" s="115"/>
      <c r="M228" s="149" t="s">
        <v>239</v>
      </c>
    </row>
    <row r="229" spans="1:13" x14ac:dyDescent="0.25">
      <c r="A229" s="117" t="s">
        <v>373</v>
      </c>
      <c r="B229" s="117" t="str">
        <f>A229</f>
        <v>I8 into I9</v>
      </c>
      <c r="C229" s="118">
        <v>68.618380000000002</v>
      </c>
      <c r="D229" s="119">
        <v>-149.59649999999999</v>
      </c>
      <c r="E229" s="120">
        <v>728</v>
      </c>
      <c r="F229" s="121" t="str">
        <f t="shared" si="11"/>
        <v>View on Google Map</v>
      </c>
      <c r="G229" s="115"/>
      <c r="H229" s="115"/>
      <c r="M229" s="149" t="s">
        <v>97</v>
      </c>
    </row>
    <row r="230" spans="1:13" x14ac:dyDescent="0.25">
      <c r="A230" s="122" t="s">
        <v>554</v>
      </c>
      <c r="B230" s="117" t="s">
        <v>550</v>
      </c>
      <c r="C230" s="141">
        <v>68.609846000000005</v>
      </c>
      <c r="D230" s="119">
        <v>-149.58295100000001</v>
      </c>
      <c r="E230" s="120">
        <v>744</v>
      </c>
      <c r="F230" s="121" t="str">
        <f t="shared" si="11"/>
        <v>View on Google Map</v>
      </c>
      <c r="G230" s="115"/>
      <c r="H230" s="115"/>
      <c r="M230" s="149" t="s">
        <v>1174</v>
      </c>
    </row>
    <row r="231" spans="1:13" x14ac:dyDescent="0.25">
      <c r="A231" s="122" t="s">
        <v>552</v>
      </c>
      <c r="B231" s="117" t="s">
        <v>550</v>
      </c>
      <c r="C231" s="141">
        <v>68.610575999999995</v>
      </c>
      <c r="D231" s="119">
        <v>-149.576018</v>
      </c>
      <c r="E231" s="120">
        <v>744</v>
      </c>
      <c r="F231" s="121" t="str">
        <f t="shared" si="11"/>
        <v>View on Google Map</v>
      </c>
      <c r="G231" s="115"/>
      <c r="H231" s="115"/>
      <c r="M231" s="149" t="s">
        <v>98</v>
      </c>
    </row>
    <row r="232" spans="1:13" x14ac:dyDescent="0.25">
      <c r="A232" s="122" t="s">
        <v>551</v>
      </c>
      <c r="B232" s="117" t="s">
        <v>550</v>
      </c>
      <c r="C232" s="141">
        <v>68.610889</v>
      </c>
      <c r="D232" s="119">
        <v>-149.576108</v>
      </c>
      <c r="E232" s="120">
        <v>744</v>
      </c>
      <c r="F232" s="121" t="str">
        <f t="shared" si="11"/>
        <v>View on Google Map</v>
      </c>
      <c r="G232" s="115"/>
      <c r="H232" s="115"/>
      <c r="M232" s="149" t="s">
        <v>240</v>
      </c>
    </row>
    <row r="233" spans="1:13" x14ac:dyDescent="0.25">
      <c r="A233" s="122" t="s">
        <v>557</v>
      </c>
      <c r="B233" s="117" t="s">
        <v>550</v>
      </c>
      <c r="C233" s="141">
        <v>68.610529</v>
      </c>
      <c r="D233" s="119">
        <v>-149.58864199999999</v>
      </c>
      <c r="E233" s="120">
        <v>744</v>
      </c>
      <c r="F233" s="121" t="str">
        <f t="shared" si="11"/>
        <v>View on Google Map</v>
      </c>
      <c r="G233" s="115"/>
      <c r="H233" s="115"/>
      <c r="M233" s="149" t="s">
        <v>623</v>
      </c>
    </row>
    <row r="234" spans="1:13" x14ac:dyDescent="0.25">
      <c r="A234" s="122" t="s">
        <v>553</v>
      </c>
      <c r="B234" s="117" t="s">
        <v>550</v>
      </c>
      <c r="C234" s="141">
        <v>68.609842</v>
      </c>
      <c r="D234" s="119">
        <v>-149.575346</v>
      </c>
      <c r="E234" s="120">
        <v>744</v>
      </c>
      <c r="F234" s="121" t="str">
        <f t="shared" si="11"/>
        <v>View on Google Map</v>
      </c>
      <c r="G234" s="115"/>
      <c r="H234" s="115"/>
      <c r="M234" s="149" t="s">
        <v>99</v>
      </c>
    </row>
    <row r="235" spans="1:13" x14ac:dyDescent="0.25">
      <c r="A235" s="122" t="s">
        <v>555</v>
      </c>
      <c r="B235" s="117" t="s">
        <v>550</v>
      </c>
      <c r="C235" s="141">
        <v>68.609202999999994</v>
      </c>
      <c r="D235" s="119">
        <v>-149.588257</v>
      </c>
      <c r="E235" s="120">
        <v>744</v>
      </c>
      <c r="F235" s="121" t="str">
        <f t="shared" si="11"/>
        <v>View on Google Map</v>
      </c>
      <c r="G235" s="115"/>
      <c r="H235" s="115"/>
      <c r="M235" s="149" t="s">
        <v>100</v>
      </c>
    </row>
    <row r="236" spans="1:13" x14ac:dyDescent="0.25">
      <c r="A236" s="122" t="s">
        <v>556</v>
      </c>
      <c r="B236" s="117" t="s">
        <v>550</v>
      </c>
      <c r="C236" s="141">
        <v>68.610028</v>
      </c>
      <c r="D236" s="119">
        <v>-149.588391</v>
      </c>
      <c r="E236" s="120">
        <v>744</v>
      </c>
      <c r="F236" s="121" t="str">
        <f t="shared" si="11"/>
        <v>View on Google Map</v>
      </c>
      <c r="G236" s="115"/>
      <c r="H236" s="115"/>
      <c r="M236" s="149" t="s">
        <v>101</v>
      </c>
    </row>
    <row r="237" spans="1:13" x14ac:dyDescent="0.25">
      <c r="A237" s="122" t="s">
        <v>549</v>
      </c>
      <c r="B237" s="117" t="s">
        <v>550</v>
      </c>
      <c r="C237" s="141">
        <v>68.611514</v>
      </c>
      <c r="D237" s="119">
        <v>-149.577617</v>
      </c>
      <c r="E237" s="120">
        <v>744</v>
      </c>
      <c r="F237" s="121" t="str">
        <f t="shared" si="11"/>
        <v>View on Google Map</v>
      </c>
      <c r="G237" s="115"/>
      <c r="H237" s="115"/>
      <c r="M237" s="149" t="s">
        <v>637</v>
      </c>
    </row>
    <row r="238" spans="1:13" x14ac:dyDescent="0.25">
      <c r="A238" s="117" t="s">
        <v>880</v>
      </c>
      <c r="B238" s="117" t="str">
        <f>A238</f>
        <v>I8 Outlet</v>
      </c>
      <c r="C238" s="118">
        <v>68.611407999999997</v>
      </c>
      <c r="D238" s="119">
        <v>-149.59013200000001</v>
      </c>
      <c r="E238" s="120">
        <v>744</v>
      </c>
      <c r="F238" s="121" t="str">
        <f t="shared" si="11"/>
        <v>View on Google Map</v>
      </c>
      <c r="G238" s="115"/>
      <c r="H238" s="115"/>
      <c r="M238" s="149" t="s">
        <v>102</v>
      </c>
    </row>
    <row r="239" spans="1:13" x14ac:dyDescent="0.25">
      <c r="A239" s="117" t="s">
        <v>951</v>
      </c>
      <c r="B239" s="117" t="s">
        <v>952</v>
      </c>
      <c r="C239" s="118" t="s">
        <v>876</v>
      </c>
      <c r="D239" s="119" t="s">
        <v>876</v>
      </c>
      <c r="E239" s="120"/>
      <c r="F239" s="121" t="str">
        <f t="shared" si="11"/>
        <v>View on Google Map</v>
      </c>
      <c r="G239" s="115"/>
      <c r="H239" s="115"/>
      <c r="M239" s="149" t="s">
        <v>103</v>
      </c>
    </row>
    <row r="240" spans="1:13" x14ac:dyDescent="0.25">
      <c r="A240" s="140" t="s">
        <v>309</v>
      </c>
      <c r="B240" s="117" t="str">
        <f t="shared" ref="B240:B268" si="13">A240</f>
        <v>I9</v>
      </c>
      <c r="C240" s="117">
        <v>68.618979999999993</v>
      </c>
      <c r="D240" s="119">
        <v>-149.59548000000001</v>
      </c>
      <c r="E240" s="120">
        <v>728</v>
      </c>
      <c r="F240" s="121" t="str">
        <f t="shared" si="11"/>
        <v>View on Google Map</v>
      </c>
      <c r="G240" s="115"/>
      <c r="H240" s="115"/>
      <c r="M240" s="149" t="s">
        <v>241</v>
      </c>
    </row>
    <row r="241" spans="1:13" x14ac:dyDescent="0.25">
      <c r="A241" s="117" t="s">
        <v>382</v>
      </c>
      <c r="B241" s="117" t="str">
        <f t="shared" si="13"/>
        <v>I9 Outlet</v>
      </c>
      <c r="C241" s="118">
        <v>68.619380000000007</v>
      </c>
      <c r="D241" s="119">
        <v>-149.59528</v>
      </c>
      <c r="E241" s="120">
        <v>728</v>
      </c>
      <c r="F241" s="121" t="str">
        <f t="shared" si="11"/>
        <v>View on Google Map</v>
      </c>
      <c r="G241" s="115"/>
      <c r="H241" s="115"/>
      <c r="M241" s="149" t="s">
        <v>242</v>
      </c>
    </row>
    <row r="242" spans="1:13" x14ac:dyDescent="0.25">
      <c r="A242" s="117" t="s">
        <v>931</v>
      </c>
      <c r="B242" s="117" t="str">
        <f t="shared" si="13"/>
        <v>Imnavait Creek</v>
      </c>
      <c r="C242" s="118"/>
      <c r="D242" s="119"/>
      <c r="E242" s="120">
        <v>884</v>
      </c>
      <c r="F242" s="121" t="str">
        <f t="shared" si="11"/>
        <v>View on Google Map</v>
      </c>
      <c r="G242" s="115"/>
      <c r="H242" s="115"/>
      <c r="M242" s="149" t="s">
        <v>104</v>
      </c>
    </row>
    <row r="243" spans="1:13" x14ac:dyDescent="0.25">
      <c r="A243" s="117" t="s">
        <v>1072</v>
      </c>
      <c r="B243" s="117" t="str">
        <f t="shared" si="13"/>
        <v>Imnavait Site 02</v>
      </c>
      <c r="C243" s="118"/>
      <c r="D243" s="119"/>
      <c r="E243" s="120"/>
      <c r="F243" s="121" t="str">
        <f t="shared" si="11"/>
        <v>View on Google Map</v>
      </c>
      <c r="G243" s="115"/>
      <c r="H243" s="115"/>
      <c r="M243" s="149" t="s">
        <v>105</v>
      </c>
    </row>
    <row r="244" spans="1:13" x14ac:dyDescent="0.25">
      <c r="A244" s="117" t="s">
        <v>1073</v>
      </c>
      <c r="B244" s="117" t="str">
        <f t="shared" si="13"/>
        <v>Imnavait Site 03</v>
      </c>
      <c r="C244" s="118"/>
      <c r="D244" s="119"/>
      <c r="E244" s="120"/>
      <c r="F244" s="121" t="str">
        <f t="shared" si="11"/>
        <v>View on Google Map</v>
      </c>
      <c r="G244" s="115"/>
      <c r="H244" s="115"/>
      <c r="M244" s="149" t="s">
        <v>616</v>
      </c>
    </row>
    <row r="245" spans="1:13" x14ac:dyDescent="0.25">
      <c r="A245" s="117" t="s">
        <v>1074</v>
      </c>
      <c r="B245" s="117" t="str">
        <f t="shared" si="13"/>
        <v>Imnavait Upper</v>
      </c>
      <c r="C245" s="118"/>
      <c r="D245" s="119"/>
      <c r="E245" s="120"/>
      <c r="F245" s="121" t="str">
        <f t="shared" si="11"/>
        <v>View on Google Map</v>
      </c>
      <c r="G245" s="115"/>
      <c r="H245" s="115"/>
      <c r="M245" s="149" t="s">
        <v>243</v>
      </c>
    </row>
    <row r="246" spans="1:13" x14ac:dyDescent="0.25">
      <c r="A246" s="117" t="s">
        <v>881</v>
      </c>
      <c r="B246" s="117" t="str">
        <f t="shared" si="13"/>
        <v>Imnavait Weir</v>
      </c>
      <c r="C246" s="118">
        <v>68.617080999999999</v>
      </c>
      <c r="D246" s="119">
        <v>-149.31779900000001</v>
      </c>
      <c r="E246" s="120"/>
      <c r="F246" s="121" t="str">
        <f t="shared" si="11"/>
        <v>View on Google Map</v>
      </c>
      <c r="G246" s="115"/>
      <c r="H246" s="115"/>
      <c r="M246" s="149" t="s">
        <v>244</v>
      </c>
    </row>
    <row r="247" spans="1:13" x14ac:dyDescent="0.25">
      <c r="A247" s="142" t="s">
        <v>1100</v>
      </c>
      <c r="B247" s="117" t="str">
        <f t="shared" si="13"/>
        <v>Imnavait WT 07 Weir</v>
      </c>
      <c r="C247" s="143"/>
      <c r="D247" s="119"/>
      <c r="E247" s="116"/>
      <c r="F247" s="121" t="str">
        <f t="shared" si="11"/>
        <v>View on Google Map</v>
      </c>
      <c r="G247" s="115"/>
      <c r="H247" s="115"/>
      <c r="M247" s="149" t="s">
        <v>609</v>
      </c>
    </row>
    <row r="248" spans="1:13" x14ac:dyDescent="0.25">
      <c r="A248" s="117" t="s">
        <v>1075</v>
      </c>
      <c r="B248" s="117" t="str">
        <f t="shared" si="13"/>
        <v>Imnavait WT 07-01</v>
      </c>
      <c r="C248" s="118"/>
      <c r="D248" s="119"/>
      <c r="E248" s="120"/>
      <c r="F248" s="121" t="str">
        <f t="shared" si="11"/>
        <v>View on Google Map</v>
      </c>
      <c r="G248" s="115"/>
      <c r="H248" s="115"/>
      <c r="M248" s="149" t="s">
        <v>106</v>
      </c>
    </row>
    <row r="249" spans="1:13" x14ac:dyDescent="0.25">
      <c r="A249" s="117" t="s">
        <v>1076</v>
      </c>
      <c r="B249" s="117" t="str">
        <f t="shared" si="13"/>
        <v>Imnavait WT 07-02</v>
      </c>
      <c r="C249" s="118"/>
      <c r="D249" s="119"/>
      <c r="E249" s="120"/>
      <c r="F249" s="121" t="str">
        <f t="shared" si="11"/>
        <v>View on Google Map</v>
      </c>
      <c r="G249" s="115"/>
      <c r="H249" s="115"/>
      <c r="M249" s="149" t="s">
        <v>638</v>
      </c>
    </row>
    <row r="250" spans="1:13" x14ac:dyDescent="0.25">
      <c r="A250" s="117" t="s">
        <v>1077</v>
      </c>
      <c r="B250" s="117" t="str">
        <f t="shared" si="13"/>
        <v>Imnavait WT 07-03</v>
      </c>
      <c r="C250" s="118"/>
      <c r="D250" s="119"/>
      <c r="E250" s="120"/>
      <c r="F250" s="121" t="str">
        <f t="shared" si="11"/>
        <v>View on Google Map</v>
      </c>
      <c r="G250" s="115"/>
      <c r="H250" s="115"/>
      <c r="M250" s="149" t="s">
        <v>107</v>
      </c>
    </row>
    <row r="251" spans="1:13" x14ac:dyDescent="0.25">
      <c r="A251" s="117" t="s">
        <v>1078</v>
      </c>
      <c r="B251" s="117" t="str">
        <f t="shared" si="13"/>
        <v>Imnavait WT 07-04</v>
      </c>
      <c r="C251" s="118"/>
      <c r="D251" s="119"/>
      <c r="E251" s="120"/>
      <c r="F251" s="121" t="str">
        <f t="shared" si="11"/>
        <v>View on Google Map</v>
      </c>
      <c r="G251" s="115"/>
      <c r="H251" s="115"/>
      <c r="M251" s="149" t="s">
        <v>624</v>
      </c>
    </row>
    <row r="252" spans="1:13" x14ac:dyDescent="0.25">
      <c r="A252" s="130" t="s">
        <v>1079</v>
      </c>
      <c r="B252" s="117" t="str">
        <f t="shared" si="13"/>
        <v>Imnavait WT 08-01</v>
      </c>
      <c r="C252" s="118"/>
      <c r="D252" s="119"/>
      <c r="E252" s="120"/>
      <c r="F252" s="121" t="str">
        <f t="shared" si="11"/>
        <v>View on Google Map</v>
      </c>
      <c r="G252" s="115"/>
      <c r="H252" s="115"/>
      <c r="M252" s="149" t="s">
        <v>245</v>
      </c>
    </row>
    <row r="253" spans="1:13" x14ac:dyDescent="0.25">
      <c r="A253" s="130" t="s">
        <v>1080</v>
      </c>
      <c r="B253" s="117" t="str">
        <f t="shared" si="13"/>
        <v>Imnavait WT 08-02</v>
      </c>
      <c r="C253" s="118"/>
      <c r="D253" s="119"/>
      <c r="E253" s="120"/>
      <c r="F253" s="121" t="str">
        <f t="shared" si="11"/>
        <v>View on Google Map</v>
      </c>
      <c r="G253" s="115"/>
      <c r="H253" s="115"/>
      <c r="M253" s="149" t="s">
        <v>246</v>
      </c>
    </row>
    <row r="254" spans="1:13" x14ac:dyDescent="0.25">
      <c r="A254" s="130" t="s">
        <v>1081</v>
      </c>
      <c r="B254" s="117" t="str">
        <f t="shared" si="13"/>
        <v>Imnavait WT 08-03</v>
      </c>
      <c r="C254" s="118"/>
      <c r="D254" s="119"/>
      <c r="E254" s="120"/>
      <c r="F254" s="121" t="str">
        <f t="shared" si="11"/>
        <v>View on Google Map</v>
      </c>
      <c r="G254" s="115"/>
      <c r="H254" s="115"/>
      <c r="M254" s="149" t="s">
        <v>610</v>
      </c>
    </row>
    <row r="255" spans="1:13" x14ac:dyDescent="0.25">
      <c r="A255" s="130" t="s">
        <v>1082</v>
      </c>
      <c r="B255" s="117" t="str">
        <f t="shared" si="13"/>
        <v>Imnavait WT 08-04</v>
      </c>
      <c r="C255" s="118"/>
      <c r="D255" s="119"/>
      <c r="E255" s="120"/>
      <c r="F255" s="121" t="str">
        <f t="shared" si="11"/>
        <v>View on Google Map</v>
      </c>
      <c r="G255" s="115"/>
      <c r="H255" s="115"/>
      <c r="M255" s="149" t="s">
        <v>247</v>
      </c>
    </row>
    <row r="256" spans="1:13" x14ac:dyDescent="0.25">
      <c r="A256" s="130" t="s">
        <v>1083</v>
      </c>
      <c r="B256" s="117" t="str">
        <f t="shared" si="13"/>
        <v>Imnavait WT 08-05</v>
      </c>
      <c r="C256" s="118"/>
      <c r="D256" s="119"/>
      <c r="E256" s="120"/>
      <c r="F256" s="121" t="str">
        <f t="shared" si="11"/>
        <v>View on Google Map</v>
      </c>
      <c r="G256" s="115"/>
      <c r="H256" s="115"/>
      <c r="M256" s="149" t="s">
        <v>108</v>
      </c>
    </row>
    <row r="257" spans="1:13" x14ac:dyDescent="0.25">
      <c r="A257" s="130" t="s">
        <v>1084</v>
      </c>
      <c r="B257" s="117" t="str">
        <f t="shared" si="13"/>
        <v>Imnavait WT 08-06</v>
      </c>
      <c r="C257" s="118"/>
      <c r="D257" s="119"/>
      <c r="E257" s="120"/>
      <c r="F257" s="121" t="str">
        <f t="shared" si="11"/>
        <v>View on Google Map</v>
      </c>
      <c r="G257" s="115"/>
      <c r="H257" s="115"/>
      <c r="M257" s="149" t="s">
        <v>109</v>
      </c>
    </row>
    <row r="258" spans="1:13" x14ac:dyDescent="0.25">
      <c r="A258" s="130" t="s">
        <v>1085</v>
      </c>
      <c r="B258" s="117" t="str">
        <f t="shared" si="13"/>
        <v>Imnavait WT 08-07</v>
      </c>
      <c r="C258" s="118"/>
      <c r="D258" s="119"/>
      <c r="E258" s="120"/>
      <c r="F258" s="121" t="str">
        <f t="shared" si="11"/>
        <v>View on Google Map</v>
      </c>
      <c r="G258" s="115"/>
      <c r="H258" s="115"/>
      <c r="M258" s="149" t="s">
        <v>248</v>
      </c>
    </row>
    <row r="259" spans="1:13" x14ac:dyDescent="0.25">
      <c r="A259" s="130" t="s">
        <v>1086</v>
      </c>
      <c r="B259" s="117" t="str">
        <f t="shared" si="13"/>
        <v>Imnavait WT 08-08</v>
      </c>
      <c r="C259" s="118"/>
      <c r="D259" s="119"/>
      <c r="E259" s="120"/>
      <c r="F259" s="121" t="str">
        <f t="shared" ref="F259:F322" si="14">HYPERLINK("http://maps.google.com/maps?q="&amp;C259&amp;","&amp;D259,"View on Google Map")</f>
        <v>View on Google Map</v>
      </c>
      <c r="G259" s="115"/>
      <c r="H259" s="115"/>
      <c r="M259" s="149" t="s">
        <v>249</v>
      </c>
    </row>
    <row r="260" spans="1:13" x14ac:dyDescent="0.25">
      <c r="A260" s="130" t="s">
        <v>1087</v>
      </c>
      <c r="B260" s="117" t="str">
        <f t="shared" si="13"/>
        <v>Imnavait WT 08-09</v>
      </c>
      <c r="C260" s="118"/>
      <c r="D260" s="119"/>
      <c r="E260" s="120"/>
      <c r="F260" s="121" t="str">
        <f t="shared" si="14"/>
        <v>View on Google Map</v>
      </c>
      <c r="G260" s="115"/>
      <c r="H260" s="115"/>
      <c r="M260" s="149" t="s">
        <v>250</v>
      </c>
    </row>
    <row r="261" spans="1:13" x14ac:dyDescent="0.25">
      <c r="A261" s="130" t="s">
        <v>1088</v>
      </c>
      <c r="B261" s="117" t="str">
        <f t="shared" si="13"/>
        <v>Imnavait WT 08-10</v>
      </c>
      <c r="C261" s="118"/>
      <c r="D261" s="119"/>
      <c r="E261" s="120"/>
      <c r="F261" s="121" t="str">
        <f t="shared" si="14"/>
        <v>View on Google Map</v>
      </c>
      <c r="G261" s="115"/>
      <c r="H261" s="115"/>
    </row>
    <row r="262" spans="1:13" x14ac:dyDescent="0.25">
      <c r="A262" s="130" t="s">
        <v>1089</v>
      </c>
      <c r="B262" s="117" t="str">
        <f t="shared" si="13"/>
        <v>Imnavait WT 08-11</v>
      </c>
      <c r="C262" s="118"/>
      <c r="D262" s="119"/>
      <c r="E262" s="120"/>
      <c r="F262" s="121" t="str">
        <f t="shared" si="14"/>
        <v>View on Google Map</v>
      </c>
      <c r="G262" s="115"/>
      <c r="H262" s="115"/>
    </row>
    <row r="263" spans="1:13" x14ac:dyDescent="0.25">
      <c r="A263" s="130" t="s">
        <v>1090</v>
      </c>
      <c r="B263" s="117" t="str">
        <f t="shared" si="13"/>
        <v>Imnavait WT 08-12</v>
      </c>
      <c r="C263" s="118"/>
      <c r="D263" s="119"/>
      <c r="E263" s="120"/>
      <c r="F263" s="121" t="str">
        <f t="shared" si="14"/>
        <v>View on Google Map</v>
      </c>
      <c r="G263" s="115"/>
      <c r="H263" s="115"/>
    </row>
    <row r="264" spans="1:13" x14ac:dyDescent="0.25">
      <c r="A264" s="130" t="s">
        <v>1091</v>
      </c>
      <c r="B264" s="117" t="str">
        <f t="shared" si="13"/>
        <v>Imnavait WT 08-13</v>
      </c>
      <c r="C264" s="118"/>
      <c r="D264" s="119"/>
      <c r="E264" s="120"/>
      <c r="F264" s="121" t="str">
        <f t="shared" si="14"/>
        <v>View on Google Map</v>
      </c>
      <c r="G264" s="115"/>
      <c r="H264" s="115"/>
    </row>
    <row r="265" spans="1:13" x14ac:dyDescent="0.25">
      <c r="A265" s="130" t="s">
        <v>1092</v>
      </c>
      <c r="B265" s="117" t="str">
        <f t="shared" si="13"/>
        <v>Imnavait WT 08-14</v>
      </c>
      <c r="C265" s="118"/>
      <c r="D265" s="119"/>
      <c r="E265" s="120"/>
      <c r="F265" s="121" t="str">
        <f t="shared" si="14"/>
        <v>View on Google Map</v>
      </c>
      <c r="G265" s="115"/>
      <c r="H265" s="115"/>
    </row>
    <row r="266" spans="1:13" x14ac:dyDescent="0.25">
      <c r="A266" s="117" t="s">
        <v>1093</v>
      </c>
      <c r="B266" s="117" t="str">
        <f t="shared" si="13"/>
        <v>Imnavait WT 08-15</v>
      </c>
      <c r="C266" s="118"/>
      <c r="D266" s="119"/>
      <c r="E266" s="120"/>
      <c r="F266" s="121" t="str">
        <f t="shared" si="14"/>
        <v>View on Google Map</v>
      </c>
      <c r="G266" s="115"/>
      <c r="H266" s="115"/>
    </row>
    <row r="267" spans="1:13" x14ac:dyDescent="0.25">
      <c r="A267" s="117" t="s">
        <v>1094</v>
      </c>
      <c r="B267" s="117" t="str">
        <f t="shared" si="13"/>
        <v>Imnavait WT 08-16</v>
      </c>
      <c r="C267" s="118"/>
      <c r="D267" s="119"/>
      <c r="E267" s="120"/>
      <c r="F267" s="121" t="str">
        <f t="shared" si="14"/>
        <v>View on Google Map</v>
      </c>
      <c r="G267" s="115"/>
      <c r="H267" s="115"/>
    </row>
    <row r="268" spans="1:13" x14ac:dyDescent="0.25">
      <c r="A268" s="117" t="s">
        <v>1095</v>
      </c>
      <c r="B268" s="117" t="str">
        <f t="shared" si="13"/>
        <v>Imnavait WT 08-17</v>
      </c>
      <c r="C268" s="118"/>
      <c r="D268" s="119"/>
      <c r="E268" s="120"/>
      <c r="F268" s="121" t="str">
        <f t="shared" si="14"/>
        <v>View on Google Map</v>
      </c>
      <c r="G268" s="115"/>
      <c r="H268" s="115"/>
    </row>
    <row r="269" spans="1:13" x14ac:dyDescent="0.25">
      <c r="A269" s="117" t="s">
        <v>1096</v>
      </c>
      <c r="B269" s="117" t="s">
        <v>565</v>
      </c>
      <c r="C269" s="118"/>
      <c r="D269" s="119"/>
      <c r="E269" s="120"/>
      <c r="F269" s="121" t="str">
        <f t="shared" si="14"/>
        <v>View on Google Map</v>
      </c>
      <c r="G269" s="115"/>
      <c r="H269" s="115"/>
    </row>
    <row r="270" spans="1:13" x14ac:dyDescent="0.25">
      <c r="A270" s="117" t="s">
        <v>1097</v>
      </c>
      <c r="B270" s="117" t="s">
        <v>565</v>
      </c>
      <c r="C270" s="118"/>
      <c r="D270" s="119"/>
      <c r="E270" s="120"/>
      <c r="F270" s="121" t="str">
        <f t="shared" si="14"/>
        <v>View on Google Map</v>
      </c>
      <c r="G270" s="115"/>
      <c r="H270" s="115"/>
    </row>
    <row r="271" spans="1:13" x14ac:dyDescent="0.25">
      <c r="A271" s="117" t="s">
        <v>1098</v>
      </c>
      <c r="B271" s="117" t="s">
        <v>565</v>
      </c>
      <c r="C271" s="118"/>
      <c r="D271" s="119"/>
      <c r="E271" s="120"/>
      <c r="F271" s="121" t="str">
        <f t="shared" si="14"/>
        <v>View on Google Map</v>
      </c>
      <c r="G271" s="115"/>
      <c r="H271" s="115"/>
    </row>
    <row r="272" spans="1:13" x14ac:dyDescent="0.25">
      <c r="A272" s="117" t="s">
        <v>1099</v>
      </c>
      <c r="B272" s="117" t="s">
        <v>565</v>
      </c>
      <c r="C272" s="118"/>
      <c r="D272" s="119"/>
      <c r="E272" s="120"/>
      <c r="F272" s="121" t="str">
        <f t="shared" si="14"/>
        <v>View on Google Map</v>
      </c>
      <c r="G272" s="115"/>
      <c r="H272" s="115"/>
    </row>
    <row r="273" spans="1:8" x14ac:dyDescent="0.25">
      <c r="A273" s="117" t="s">
        <v>312</v>
      </c>
      <c r="B273" s="117" t="str">
        <f>A273</f>
        <v>Island Lake</v>
      </c>
      <c r="C273" s="118">
        <v>68.52364</v>
      </c>
      <c r="D273" s="119">
        <v>-149.48141000000001</v>
      </c>
      <c r="E273" s="120">
        <v>881</v>
      </c>
      <c r="F273" s="121" t="str">
        <f t="shared" si="14"/>
        <v>View on Google Map</v>
      </c>
      <c r="G273" s="115"/>
      <c r="H273" s="115"/>
    </row>
    <row r="274" spans="1:8" x14ac:dyDescent="0.25">
      <c r="A274" s="117" t="s">
        <v>300</v>
      </c>
      <c r="B274" s="117" t="str">
        <f>A274</f>
        <v>Itigaknit Lake</v>
      </c>
      <c r="C274" s="117">
        <v>68.687380000000005</v>
      </c>
      <c r="D274" s="119">
        <v>-149.67458999999999</v>
      </c>
      <c r="E274" s="120">
        <v>747</v>
      </c>
      <c r="F274" s="121" t="str">
        <f t="shared" si="14"/>
        <v>View on Google Map</v>
      </c>
      <c r="G274" s="115"/>
      <c r="H274" s="115"/>
    </row>
    <row r="275" spans="1:8" x14ac:dyDescent="0.25">
      <c r="A275" s="117" t="s">
        <v>349</v>
      </c>
      <c r="B275" s="117" t="str">
        <f>A275</f>
        <v>Itkillik Lake</v>
      </c>
      <c r="C275" s="118">
        <v>68.403739999999999</v>
      </c>
      <c r="D275" s="119">
        <v>-149.92167000000001</v>
      </c>
      <c r="E275" s="120">
        <v>681</v>
      </c>
      <c r="F275" s="121" t="str">
        <f t="shared" si="14"/>
        <v>View on Google Map</v>
      </c>
      <c r="G275" s="115"/>
      <c r="H275" s="115"/>
    </row>
    <row r="276" spans="1:8" x14ac:dyDescent="0.25">
      <c r="A276" s="130" t="s">
        <v>276</v>
      </c>
      <c r="B276" s="117" t="str">
        <f>A276</f>
        <v>Itkillik Tributary-Burned</v>
      </c>
      <c r="C276" s="127">
        <v>68.933499999999995</v>
      </c>
      <c r="D276" s="119">
        <v>-150.30600000000001</v>
      </c>
      <c r="E276" s="116"/>
      <c r="F276" s="121" t="str">
        <f t="shared" si="14"/>
        <v>View on Google Map</v>
      </c>
      <c r="G276" s="115"/>
      <c r="H276" s="115"/>
    </row>
    <row r="277" spans="1:8" x14ac:dyDescent="0.25">
      <c r="A277" s="130" t="s">
        <v>277</v>
      </c>
      <c r="B277" s="117" t="str">
        <f>A277</f>
        <v>Itkillik Tributary-Unburned</v>
      </c>
      <c r="C277" s="127">
        <v>68.908000000000001</v>
      </c>
      <c r="D277" s="119">
        <v>-150.114</v>
      </c>
      <c r="E277" s="116"/>
      <c r="F277" s="121" t="str">
        <f t="shared" si="14"/>
        <v>View on Google Map</v>
      </c>
      <c r="G277" s="115"/>
      <c r="H277" s="115"/>
    </row>
    <row r="278" spans="1:8" x14ac:dyDescent="0.25">
      <c r="A278" s="117" t="s">
        <v>1129</v>
      </c>
      <c r="B278" s="115" t="s">
        <v>1130</v>
      </c>
      <c r="C278" s="136">
        <v>68.622816666666665</v>
      </c>
      <c r="D278" s="136">
        <v>-149.64493333333334</v>
      </c>
      <c r="E278" s="115"/>
      <c r="F278" s="121" t="str">
        <f t="shared" si="14"/>
        <v>View on Google Map</v>
      </c>
      <c r="G278" s="115"/>
      <c r="H278" s="115"/>
    </row>
    <row r="279" spans="1:8" x14ac:dyDescent="0.25">
      <c r="A279" s="117" t="s">
        <v>689</v>
      </c>
      <c r="B279" s="117" t="str">
        <f>A279</f>
        <v>Kavik</v>
      </c>
      <c r="C279" s="144">
        <v>69.676079999999999</v>
      </c>
      <c r="D279" s="119">
        <v>-146.90526</v>
      </c>
      <c r="E279" s="145">
        <v>216</v>
      </c>
      <c r="F279" s="121" t="str">
        <f t="shared" si="14"/>
        <v>View on Google Map</v>
      </c>
      <c r="G279" s="115"/>
      <c r="H279" s="115"/>
    </row>
    <row r="280" spans="1:8" x14ac:dyDescent="0.25">
      <c r="A280" s="117" t="s">
        <v>882</v>
      </c>
      <c r="B280" s="117" t="str">
        <f>A280</f>
        <v>Kuparuk River</v>
      </c>
      <c r="C280" s="118">
        <v>68.648159000000007</v>
      </c>
      <c r="D280" s="118">
        <v>-149.411517</v>
      </c>
      <c r="E280" s="120">
        <v>731</v>
      </c>
      <c r="F280" s="121" t="str">
        <f t="shared" si="14"/>
        <v>View on Google Map</v>
      </c>
      <c r="G280" s="115"/>
      <c r="H280" s="115"/>
    </row>
    <row r="281" spans="1:8" x14ac:dyDescent="0.25">
      <c r="A281" s="117" t="s">
        <v>934</v>
      </c>
      <c r="B281" s="117" t="str">
        <f>A281</f>
        <v>Kuparuk River Ice Field</v>
      </c>
      <c r="C281" s="118"/>
      <c r="D281" s="119"/>
      <c r="E281" s="120"/>
      <c r="F281" s="121" t="str">
        <f t="shared" si="14"/>
        <v>View on Google Map</v>
      </c>
      <c r="G281" s="115"/>
      <c r="H281" s="115"/>
    </row>
    <row r="282" spans="1:8" x14ac:dyDescent="0.25">
      <c r="A282" s="117" t="s">
        <v>933</v>
      </c>
      <c r="B282" s="117" t="str">
        <f>A282</f>
        <v>Kuparuk Spring</v>
      </c>
      <c r="C282" s="118"/>
      <c r="D282" s="119"/>
      <c r="E282" s="120"/>
      <c r="F282" s="121" t="str">
        <f t="shared" si="14"/>
        <v>View on Google Map</v>
      </c>
      <c r="G282" s="115"/>
      <c r="H282" s="115"/>
    </row>
    <row r="283" spans="1:8" x14ac:dyDescent="0.25">
      <c r="A283" s="128" t="s">
        <v>588</v>
      </c>
      <c r="B283" s="126" t="s">
        <v>587</v>
      </c>
      <c r="C283" s="127">
        <v>69.297460909999998</v>
      </c>
      <c r="D283" s="119">
        <v>-150.32340117999999</v>
      </c>
      <c r="E283" s="116"/>
      <c r="F283" s="121" t="str">
        <f t="shared" si="14"/>
        <v>View on Google Map</v>
      </c>
      <c r="G283" s="115"/>
      <c r="H283" s="115"/>
    </row>
    <row r="284" spans="1:8" x14ac:dyDescent="0.25">
      <c r="A284" s="117" t="s">
        <v>690</v>
      </c>
      <c r="B284" s="117" t="str">
        <f t="shared" ref="B284:B299" si="15">A284</f>
        <v>Lake 395</v>
      </c>
      <c r="C284" s="117">
        <v>68.525921740300006</v>
      </c>
      <c r="D284" s="119">
        <v>-149.54287363700001</v>
      </c>
      <c r="E284" s="116">
        <v>864</v>
      </c>
      <c r="F284" s="121" t="str">
        <f t="shared" si="14"/>
        <v>View on Google Map</v>
      </c>
      <c r="G284" s="115"/>
      <c r="H284" s="115"/>
    </row>
    <row r="285" spans="1:8" x14ac:dyDescent="0.25">
      <c r="A285" s="117" t="s">
        <v>691</v>
      </c>
      <c r="B285" s="117" t="str">
        <f t="shared" si="15"/>
        <v>Lake 395 Inlet</v>
      </c>
      <c r="C285" s="117">
        <v>68.526675410799996</v>
      </c>
      <c r="D285" s="119">
        <v>-149.54229726099999</v>
      </c>
      <c r="E285" s="116">
        <v>865</v>
      </c>
      <c r="F285" s="121" t="str">
        <f t="shared" si="14"/>
        <v>View on Google Map</v>
      </c>
      <c r="G285" s="115"/>
      <c r="H285" s="115"/>
    </row>
    <row r="286" spans="1:8" x14ac:dyDescent="0.25">
      <c r="A286" s="117" t="s">
        <v>692</v>
      </c>
      <c r="B286" s="117" t="str">
        <f t="shared" si="15"/>
        <v>Lake 395 thermokarst</v>
      </c>
      <c r="C286" s="117">
        <v>68.525780073299998</v>
      </c>
      <c r="D286" s="119">
        <v>-149.54452330699999</v>
      </c>
      <c r="E286" s="116">
        <v>873</v>
      </c>
      <c r="F286" s="121" t="str">
        <f t="shared" si="14"/>
        <v>View on Google Map</v>
      </c>
      <c r="G286" s="115"/>
      <c r="H286" s="115"/>
    </row>
    <row r="287" spans="1:8" x14ac:dyDescent="0.25">
      <c r="A287" s="117" t="s">
        <v>323</v>
      </c>
      <c r="B287" s="117" t="str">
        <f t="shared" si="15"/>
        <v>Lake Africa</v>
      </c>
      <c r="C287" s="118">
        <v>70.333330000000004</v>
      </c>
      <c r="D287" s="119">
        <v>-148.80000000000001</v>
      </c>
      <c r="E287" s="120">
        <v>4</v>
      </c>
      <c r="F287" s="121" t="str">
        <f t="shared" si="14"/>
        <v>View on Google Map</v>
      </c>
      <c r="G287" s="115"/>
      <c r="H287" s="115"/>
    </row>
    <row r="288" spans="1:8" x14ac:dyDescent="0.25">
      <c r="A288" s="117" t="s">
        <v>313</v>
      </c>
      <c r="B288" s="117" t="str">
        <f t="shared" si="15"/>
        <v>Lake Anne</v>
      </c>
      <c r="C288" s="118">
        <v>68.730621499999998</v>
      </c>
      <c r="D288" s="119">
        <v>-148.92929599999999</v>
      </c>
      <c r="E288" s="120">
        <v>556</v>
      </c>
      <c r="F288" s="121" t="str">
        <f t="shared" si="14"/>
        <v>View on Google Map</v>
      </c>
      <c r="G288" s="115"/>
      <c r="H288" s="115"/>
    </row>
    <row r="289" spans="1:8" x14ac:dyDescent="0.25">
      <c r="A289" s="117" t="s">
        <v>322</v>
      </c>
      <c r="B289" s="117" t="str">
        <f t="shared" si="15"/>
        <v>Lake Carolyn</v>
      </c>
      <c r="C289" s="118">
        <v>70.349999999999994</v>
      </c>
      <c r="D289" s="119">
        <v>-148.58332999999999</v>
      </c>
      <c r="E289" s="120">
        <v>2</v>
      </c>
      <c r="F289" s="121" t="str">
        <f t="shared" si="14"/>
        <v>View on Google Map</v>
      </c>
      <c r="G289" s="115"/>
      <c r="H289" s="115"/>
    </row>
    <row r="290" spans="1:8" x14ac:dyDescent="0.25">
      <c r="A290" s="117" t="s">
        <v>315</v>
      </c>
      <c r="B290" s="117" t="str">
        <f t="shared" si="15"/>
        <v>Lake Charles</v>
      </c>
      <c r="C290" s="118">
        <v>69.033330000000007</v>
      </c>
      <c r="D290" s="119">
        <v>-148.85</v>
      </c>
      <c r="E290" s="120">
        <v>319</v>
      </c>
      <c r="F290" s="121" t="str">
        <f t="shared" si="14"/>
        <v>View on Google Map</v>
      </c>
      <c r="G290" s="115"/>
      <c r="H290" s="115"/>
    </row>
    <row r="291" spans="1:8" x14ac:dyDescent="0.25">
      <c r="A291" s="117" t="s">
        <v>327</v>
      </c>
      <c r="B291" s="117" t="str">
        <f t="shared" si="15"/>
        <v>Lake Colleen</v>
      </c>
      <c r="C291" s="118">
        <v>70.216669999999993</v>
      </c>
      <c r="D291" s="119">
        <v>-148.46666999999999</v>
      </c>
      <c r="E291" s="120">
        <v>15</v>
      </c>
      <c r="F291" s="121" t="str">
        <f t="shared" si="14"/>
        <v>View on Google Map</v>
      </c>
      <c r="G291" s="115"/>
      <c r="H291" s="115"/>
    </row>
    <row r="292" spans="1:8" x14ac:dyDescent="0.25">
      <c r="A292" s="117" t="s">
        <v>314</v>
      </c>
      <c r="B292" s="117" t="str">
        <f t="shared" si="15"/>
        <v>Lake George</v>
      </c>
      <c r="C292" s="118">
        <v>68.730310099999997</v>
      </c>
      <c r="D292" s="119">
        <v>-148.96666999999999</v>
      </c>
      <c r="E292" s="120">
        <v>597</v>
      </c>
      <c r="F292" s="121" t="str">
        <f t="shared" si="14"/>
        <v>View on Google Map</v>
      </c>
      <c r="G292" s="115"/>
      <c r="H292" s="115"/>
    </row>
    <row r="293" spans="1:8" x14ac:dyDescent="0.25">
      <c r="A293" s="117" t="s">
        <v>321</v>
      </c>
      <c r="B293" s="117" t="str">
        <f t="shared" si="15"/>
        <v>Lake Maxine</v>
      </c>
      <c r="C293" s="118">
        <v>70.366669999999999</v>
      </c>
      <c r="D293" s="119">
        <v>-148.5</v>
      </c>
      <c r="E293" s="120">
        <v>2</v>
      </c>
      <c r="F293" s="121" t="str">
        <f t="shared" si="14"/>
        <v>View on Google Map</v>
      </c>
      <c r="G293" s="115"/>
      <c r="H293" s="115"/>
    </row>
    <row r="294" spans="1:8" x14ac:dyDescent="0.25">
      <c r="A294" s="117" t="s">
        <v>328</v>
      </c>
      <c r="B294" s="117" t="str">
        <f t="shared" si="15"/>
        <v>Lake William</v>
      </c>
      <c r="C294" s="118">
        <v>69.583330000000004</v>
      </c>
      <c r="D294" s="119">
        <v>-148.63333</v>
      </c>
      <c r="E294" s="120">
        <v>145</v>
      </c>
      <c r="F294" s="121" t="str">
        <f t="shared" si="14"/>
        <v>View on Google Map</v>
      </c>
      <c r="G294" s="115"/>
      <c r="H294" s="115"/>
    </row>
    <row r="295" spans="1:8" x14ac:dyDescent="0.25">
      <c r="A295" s="146" t="s">
        <v>693</v>
      </c>
      <c r="B295" s="117" t="str">
        <f t="shared" si="15"/>
        <v>LHS 1-12</v>
      </c>
      <c r="C295" s="123">
        <v>70.236509999999996</v>
      </c>
      <c r="D295" s="119">
        <v>-148.87983</v>
      </c>
      <c r="E295" s="145">
        <v>18</v>
      </c>
      <c r="F295" s="121" t="str">
        <f t="shared" si="14"/>
        <v>View on Google Map</v>
      </c>
      <c r="G295" s="115"/>
      <c r="H295" s="115"/>
    </row>
    <row r="296" spans="1:8" x14ac:dyDescent="0.25">
      <c r="A296" s="146" t="s">
        <v>694</v>
      </c>
      <c r="B296" s="117" t="str">
        <f t="shared" si="15"/>
        <v>LHS 1-13</v>
      </c>
      <c r="C296" s="123">
        <v>70.247699999999995</v>
      </c>
      <c r="D296" s="119">
        <v>-148.89203000000001</v>
      </c>
      <c r="E296" s="145">
        <v>17</v>
      </c>
      <c r="F296" s="121" t="str">
        <f t="shared" si="14"/>
        <v>View on Google Map</v>
      </c>
      <c r="G296" s="115"/>
      <c r="H296" s="115"/>
    </row>
    <row r="297" spans="1:8" x14ac:dyDescent="0.25">
      <c r="A297" s="146" t="s">
        <v>695</v>
      </c>
      <c r="B297" s="117" t="str">
        <f t="shared" si="15"/>
        <v>LHS 2-01</v>
      </c>
      <c r="C297" s="123">
        <v>69.227289999999996</v>
      </c>
      <c r="D297" s="119">
        <v>-151.14760000000001</v>
      </c>
      <c r="E297" s="145">
        <v>181</v>
      </c>
      <c r="F297" s="121" t="str">
        <f t="shared" si="14"/>
        <v>View on Google Map</v>
      </c>
      <c r="G297" s="115"/>
      <c r="H297" s="115"/>
    </row>
    <row r="298" spans="1:8" x14ac:dyDescent="0.25">
      <c r="A298" s="146" t="s">
        <v>696</v>
      </c>
      <c r="B298" s="117" t="str">
        <f t="shared" si="15"/>
        <v>LHS 2-02</v>
      </c>
      <c r="C298" s="123">
        <v>69.811760000000007</v>
      </c>
      <c r="D298" s="119">
        <v>-151.86472000000001</v>
      </c>
      <c r="E298" s="145">
        <v>61</v>
      </c>
      <c r="F298" s="121" t="str">
        <f t="shared" si="14"/>
        <v>View on Google Map</v>
      </c>
      <c r="G298" s="115"/>
      <c r="H298" s="115"/>
    </row>
    <row r="299" spans="1:8" x14ac:dyDescent="0.25">
      <c r="A299" s="146" t="s">
        <v>697</v>
      </c>
      <c r="B299" s="117" t="str">
        <f t="shared" si="15"/>
        <v>LHS 2-03</v>
      </c>
      <c r="C299" s="123">
        <v>69.750399999999999</v>
      </c>
      <c r="D299" s="119">
        <v>-151.5</v>
      </c>
      <c r="E299" s="145">
        <v>30</v>
      </c>
      <c r="F299" s="121" t="str">
        <f t="shared" si="14"/>
        <v>View on Google Map</v>
      </c>
      <c r="G299" s="115"/>
      <c r="H299" s="115"/>
    </row>
    <row r="300" spans="1:8" x14ac:dyDescent="0.25">
      <c r="A300" s="117" t="s">
        <v>698</v>
      </c>
      <c r="B300" s="117" t="s">
        <v>699</v>
      </c>
      <c r="C300" s="118">
        <v>68.664550000000006</v>
      </c>
      <c r="D300" s="119">
        <v>-149.68786</v>
      </c>
      <c r="E300" s="120"/>
      <c r="F300" s="121" t="str">
        <f t="shared" si="14"/>
        <v>View on Google Map</v>
      </c>
      <c r="G300" s="115"/>
      <c r="H300" s="115"/>
    </row>
    <row r="301" spans="1:8" x14ac:dyDescent="0.25">
      <c r="A301" s="117" t="s">
        <v>1132</v>
      </c>
      <c r="B301" s="115" t="s">
        <v>1133</v>
      </c>
      <c r="C301" s="136">
        <v>68.606016666666662</v>
      </c>
      <c r="D301" s="136">
        <v>-149.19635</v>
      </c>
      <c r="E301" s="115"/>
      <c r="F301" s="121" t="str">
        <f t="shared" si="14"/>
        <v>View on Google Map</v>
      </c>
      <c r="G301" s="115"/>
      <c r="H301" s="115"/>
    </row>
    <row r="302" spans="1:8" x14ac:dyDescent="0.25">
      <c r="A302" s="146" t="s">
        <v>700</v>
      </c>
      <c r="B302" s="117" t="str">
        <f t="shared" ref="B302:B333" si="16">A302</f>
        <v>LS 1-05</v>
      </c>
      <c r="C302" s="123">
        <v>70.2684</v>
      </c>
      <c r="D302" s="119">
        <v>-149.20070999999999</v>
      </c>
      <c r="E302" s="145">
        <v>13</v>
      </c>
      <c r="F302" s="121" t="str">
        <f t="shared" si="14"/>
        <v>View on Google Map</v>
      </c>
      <c r="G302" s="115"/>
      <c r="H302" s="115"/>
    </row>
    <row r="303" spans="1:8" x14ac:dyDescent="0.25">
      <c r="A303" s="146" t="s">
        <v>701</v>
      </c>
      <c r="B303" s="117" t="str">
        <f t="shared" si="16"/>
        <v>LS 1-06</v>
      </c>
      <c r="C303" s="123">
        <v>70.2684</v>
      </c>
      <c r="D303" s="119">
        <v>-149.21039999999999</v>
      </c>
      <c r="E303" s="145">
        <v>15</v>
      </c>
      <c r="F303" s="121" t="str">
        <f t="shared" si="14"/>
        <v>View on Google Map</v>
      </c>
      <c r="G303" s="115"/>
      <c r="H303" s="115"/>
    </row>
    <row r="304" spans="1:8" x14ac:dyDescent="0.25">
      <c r="A304" s="146" t="s">
        <v>702</v>
      </c>
      <c r="B304" s="117" t="str">
        <f t="shared" si="16"/>
        <v>LS 1-07</v>
      </c>
      <c r="C304" s="123">
        <v>70.187899999999999</v>
      </c>
      <c r="D304" s="119">
        <v>-149.14416</v>
      </c>
      <c r="E304" s="145">
        <v>29</v>
      </c>
      <c r="F304" s="121" t="str">
        <f t="shared" si="14"/>
        <v>View on Google Map</v>
      </c>
      <c r="G304" s="115"/>
      <c r="H304" s="115"/>
    </row>
    <row r="305" spans="1:8" x14ac:dyDescent="0.25">
      <c r="A305" s="146" t="s">
        <v>703</v>
      </c>
      <c r="B305" s="117" t="str">
        <f t="shared" si="16"/>
        <v>LS 1-08</v>
      </c>
      <c r="C305" s="123">
        <v>70.183599999999998</v>
      </c>
      <c r="D305" s="119">
        <v>-149.15600000000001</v>
      </c>
      <c r="E305" s="145">
        <v>28</v>
      </c>
      <c r="F305" s="121" t="str">
        <f t="shared" si="14"/>
        <v>View on Google Map</v>
      </c>
      <c r="G305" s="115"/>
      <c r="H305" s="115"/>
    </row>
    <row r="306" spans="1:8" x14ac:dyDescent="0.25">
      <c r="A306" s="146" t="s">
        <v>704</v>
      </c>
      <c r="B306" s="117" t="str">
        <f t="shared" si="16"/>
        <v>LS 1-27</v>
      </c>
      <c r="C306" s="123">
        <v>69.61703</v>
      </c>
      <c r="D306" s="119">
        <v>-148.82900000000001</v>
      </c>
      <c r="E306" s="145">
        <v>131</v>
      </c>
      <c r="F306" s="121" t="str">
        <f t="shared" si="14"/>
        <v>View on Google Map</v>
      </c>
      <c r="G306" s="115"/>
      <c r="H306" s="115"/>
    </row>
    <row r="307" spans="1:8" x14ac:dyDescent="0.25">
      <c r="A307" s="146" t="s">
        <v>705</v>
      </c>
      <c r="B307" s="117" t="str">
        <f t="shared" si="16"/>
        <v>LS 1-28</v>
      </c>
      <c r="C307" s="123">
        <v>69.608609999999999</v>
      </c>
      <c r="D307" s="119">
        <v>-148.81786</v>
      </c>
      <c r="E307" s="145">
        <v>136</v>
      </c>
      <c r="F307" s="121" t="str">
        <f t="shared" si="14"/>
        <v>View on Google Map</v>
      </c>
      <c r="G307" s="115"/>
      <c r="H307" s="115"/>
    </row>
    <row r="308" spans="1:8" x14ac:dyDescent="0.25">
      <c r="A308" s="117" t="s">
        <v>384</v>
      </c>
      <c r="B308" s="117" t="str">
        <f t="shared" si="16"/>
        <v>LTER 247</v>
      </c>
      <c r="C308" s="118">
        <v>68.687138500000003</v>
      </c>
      <c r="D308" s="119">
        <v>-150.0433391</v>
      </c>
      <c r="E308" s="120">
        <v>670</v>
      </c>
      <c r="F308" s="121" t="str">
        <f t="shared" si="14"/>
        <v>View on Google Map</v>
      </c>
      <c r="G308" s="115"/>
      <c r="H308" s="115"/>
    </row>
    <row r="309" spans="1:8" x14ac:dyDescent="0.25">
      <c r="A309" s="117" t="s">
        <v>385</v>
      </c>
      <c r="B309" s="117" t="str">
        <f t="shared" si="16"/>
        <v>LTER 248</v>
      </c>
      <c r="C309" s="118">
        <v>68.691817900000004</v>
      </c>
      <c r="D309" s="119">
        <v>-150.0505192</v>
      </c>
      <c r="E309" s="120">
        <v>670</v>
      </c>
      <c r="F309" s="121" t="str">
        <f t="shared" si="14"/>
        <v>View on Google Map</v>
      </c>
      <c r="G309" s="115"/>
      <c r="H309" s="115"/>
    </row>
    <row r="310" spans="1:8" x14ac:dyDescent="0.25">
      <c r="A310" s="117" t="s">
        <v>386</v>
      </c>
      <c r="B310" s="117" t="str">
        <f t="shared" si="16"/>
        <v>LTER 249</v>
      </c>
      <c r="C310" s="118">
        <v>68.692263600000004</v>
      </c>
      <c r="D310" s="119">
        <v>-150.05401610000001</v>
      </c>
      <c r="E310" s="120">
        <v>670</v>
      </c>
      <c r="F310" s="121" t="str">
        <f t="shared" si="14"/>
        <v>View on Google Map</v>
      </c>
      <c r="G310" s="115"/>
      <c r="H310" s="115"/>
    </row>
    <row r="311" spans="1:8" x14ac:dyDescent="0.25">
      <c r="A311" s="117" t="s">
        <v>387</v>
      </c>
      <c r="B311" s="117" t="str">
        <f t="shared" si="16"/>
        <v>LTER 250</v>
      </c>
      <c r="C311" s="118">
        <v>68.694538800000004</v>
      </c>
      <c r="D311" s="119">
        <v>-150.05848409999999</v>
      </c>
      <c r="E311" s="120">
        <v>670</v>
      </c>
      <c r="F311" s="121" t="str">
        <f t="shared" si="14"/>
        <v>View on Google Map</v>
      </c>
      <c r="G311" s="115"/>
      <c r="H311" s="115"/>
    </row>
    <row r="312" spans="1:8" x14ac:dyDescent="0.25">
      <c r="A312" s="117" t="s">
        <v>388</v>
      </c>
      <c r="B312" s="117" t="str">
        <f t="shared" si="16"/>
        <v>LTER 251</v>
      </c>
      <c r="C312" s="118">
        <v>68.707603300000002</v>
      </c>
      <c r="D312" s="119">
        <v>-150.0466347</v>
      </c>
      <c r="E312" s="120">
        <v>580</v>
      </c>
      <c r="F312" s="121" t="str">
        <f t="shared" si="14"/>
        <v>View on Google Map</v>
      </c>
      <c r="G312" s="115"/>
      <c r="H312" s="115"/>
    </row>
    <row r="313" spans="1:8" x14ac:dyDescent="0.25">
      <c r="A313" s="117" t="s">
        <v>389</v>
      </c>
      <c r="B313" s="117" t="str">
        <f t="shared" si="16"/>
        <v>LTER 252</v>
      </c>
      <c r="C313" s="118">
        <v>68.713648899999995</v>
      </c>
      <c r="D313" s="119">
        <v>-150.03118520000001</v>
      </c>
      <c r="E313" s="120">
        <v>550</v>
      </c>
      <c r="F313" s="121" t="str">
        <f t="shared" si="14"/>
        <v>View on Google Map</v>
      </c>
      <c r="G313" s="115"/>
      <c r="H313" s="115"/>
    </row>
    <row r="314" spans="1:8" x14ac:dyDescent="0.25">
      <c r="A314" s="117" t="s">
        <v>390</v>
      </c>
      <c r="B314" s="117" t="str">
        <f t="shared" si="16"/>
        <v>LTER 253</v>
      </c>
      <c r="C314" s="118">
        <v>68.718135399999994</v>
      </c>
      <c r="D314" s="119">
        <v>-150.0349617</v>
      </c>
      <c r="E314" s="120">
        <v>550</v>
      </c>
      <c r="F314" s="121" t="str">
        <f t="shared" si="14"/>
        <v>View on Google Map</v>
      </c>
      <c r="G314" s="115"/>
      <c r="H314" s="115"/>
    </row>
    <row r="315" spans="1:8" x14ac:dyDescent="0.25">
      <c r="A315" s="117" t="s">
        <v>391</v>
      </c>
      <c r="B315" s="117" t="str">
        <f t="shared" si="16"/>
        <v>LTER 254</v>
      </c>
      <c r="C315" s="118">
        <v>68.724676500000001</v>
      </c>
      <c r="D315" s="119">
        <v>-150.02637859999999</v>
      </c>
      <c r="E315" s="120">
        <v>520</v>
      </c>
      <c r="F315" s="121" t="str">
        <f t="shared" si="14"/>
        <v>View on Google Map</v>
      </c>
      <c r="G315" s="115"/>
      <c r="H315" s="115"/>
    </row>
    <row r="316" spans="1:8" x14ac:dyDescent="0.25">
      <c r="A316" s="117" t="s">
        <v>392</v>
      </c>
      <c r="B316" s="117" t="str">
        <f t="shared" si="16"/>
        <v>LTER 255</v>
      </c>
      <c r="C316" s="118">
        <v>68.728102000000007</v>
      </c>
      <c r="D316" s="119">
        <v>-150.0349617</v>
      </c>
      <c r="E316" s="120">
        <v>520</v>
      </c>
      <c r="F316" s="121" t="str">
        <f t="shared" si="14"/>
        <v>View on Google Map</v>
      </c>
      <c r="G316" s="115"/>
      <c r="H316" s="115"/>
    </row>
    <row r="317" spans="1:8" x14ac:dyDescent="0.25">
      <c r="A317" s="117" t="s">
        <v>393</v>
      </c>
      <c r="B317" s="117" t="str">
        <f t="shared" si="16"/>
        <v>LTER 256</v>
      </c>
      <c r="C317" s="118">
        <v>68.701781999999994</v>
      </c>
      <c r="D317" s="119">
        <v>-149.749403</v>
      </c>
      <c r="E317" s="120">
        <v>760</v>
      </c>
      <c r="F317" s="121" t="str">
        <f t="shared" si="14"/>
        <v>View on Google Map</v>
      </c>
      <c r="G317" s="115"/>
      <c r="H317" s="115"/>
    </row>
    <row r="318" spans="1:8" x14ac:dyDescent="0.25">
      <c r="A318" s="117" t="s">
        <v>394</v>
      </c>
      <c r="B318" s="117" t="str">
        <f t="shared" si="16"/>
        <v>LTER 257</v>
      </c>
      <c r="C318" s="118">
        <v>68.701669999999993</v>
      </c>
      <c r="D318" s="119">
        <v>-149.74332999999999</v>
      </c>
      <c r="E318" s="120">
        <v>760</v>
      </c>
      <c r="F318" s="121" t="str">
        <f t="shared" si="14"/>
        <v>View on Google Map</v>
      </c>
      <c r="G318" s="115"/>
      <c r="H318" s="115"/>
    </row>
    <row r="319" spans="1:8" x14ac:dyDescent="0.25">
      <c r="A319" s="117" t="s">
        <v>395</v>
      </c>
      <c r="B319" s="117" t="str">
        <f t="shared" si="16"/>
        <v>LTER 258</v>
      </c>
      <c r="C319" s="118">
        <v>68.704594799999995</v>
      </c>
      <c r="D319" s="119">
        <v>-149.7318631</v>
      </c>
      <c r="E319" s="120">
        <v>730</v>
      </c>
      <c r="F319" s="121" t="str">
        <f t="shared" si="14"/>
        <v>View on Google Map</v>
      </c>
      <c r="G319" s="115"/>
      <c r="H319" s="115"/>
    </row>
    <row r="320" spans="1:8" x14ac:dyDescent="0.25">
      <c r="A320" s="117" t="s">
        <v>396</v>
      </c>
      <c r="B320" s="117" t="str">
        <f t="shared" si="16"/>
        <v>LTER 259</v>
      </c>
      <c r="C320" s="118">
        <v>68.703329999999994</v>
      </c>
      <c r="D320" s="119">
        <v>-149.715</v>
      </c>
      <c r="E320" s="120">
        <v>690</v>
      </c>
      <c r="F320" s="121" t="str">
        <f t="shared" si="14"/>
        <v>View on Google Map</v>
      </c>
      <c r="G320" s="115"/>
      <c r="H320" s="115"/>
    </row>
    <row r="321" spans="1:8" x14ac:dyDescent="0.25">
      <c r="A321" s="117" t="s">
        <v>397</v>
      </c>
      <c r="B321" s="117" t="str">
        <f t="shared" si="16"/>
        <v>LTER 260</v>
      </c>
      <c r="C321" s="118">
        <v>68.702070300000003</v>
      </c>
      <c r="D321" s="119">
        <v>-149.71035000000001</v>
      </c>
      <c r="E321" s="120">
        <v>650</v>
      </c>
      <c r="F321" s="121" t="str">
        <f t="shared" si="14"/>
        <v>View on Google Map</v>
      </c>
      <c r="G321" s="115"/>
      <c r="H321" s="115"/>
    </row>
    <row r="322" spans="1:8" x14ac:dyDescent="0.25">
      <c r="A322" s="117" t="s">
        <v>398</v>
      </c>
      <c r="B322" s="117" t="str">
        <f t="shared" si="16"/>
        <v>LTER 261</v>
      </c>
      <c r="C322" s="118">
        <v>68.707980000000006</v>
      </c>
      <c r="D322" s="119">
        <v>-149.71510000000001</v>
      </c>
      <c r="E322" s="120">
        <v>650</v>
      </c>
      <c r="F322" s="121" t="str">
        <f t="shared" si="14"/>
        <v>View on Google Map</v>
      </c>
      <c r="G322" s="115"/>
      <c r="H322" s="115"/>
    </row>
    <row r="323" spans="1:8" x14ac:dyDescent="0.25">
      <c r="A323" s="117" t="s">
        <v>399</v>
      </c>
      <c r="B323" s="117" t="str">
        <f t="shared" si="16"/>
        <v>LTER 262</v>
      </c>
      <c r="C323" s="118">
        <v>68.707849999999993</v>
      </c>
      <c r="D323" s="119">
        <v>-149.69963000000001</v>
      </c>
      <c r="E323" s="120">
        <v>650</v>
      </c>
      <c r="F323" s="121" t="str">
        <f t="shared" ref="F323:F386" si="17">HYPERLINK("http://maps.google.com/maps?q="&amp;C323&amp;","&amp;D323,"View on Google Map")</f>
        <v>View on Google Map</v>
      </c>
      <c r="G323" s="115"/>
      <c r="H323" s="115"/>
    </row>
    <row r="324" spans="1:8" x14ac:dyDescent="0.25">
      <c r="A324" s="117" t="s">
        <v>400</v>
      </c>
      <c r="B324" s="117" t="str">
        <f t="shared" si="16"/>
        <v>LTER 263</v>
      </c>
      <c r="C324" s="118">
        <v>68.810460000000006</v>
      </c>
      <c r="D324" s="119">
        <v>-149.05207999999999</v>
      </c>
      <c r="E324" s="120">
        <v>650</v>
      </c>
      <c r="F324" s="121" t="str">
        <f t="shared" si="17"/>
        <v>View on Google Map</v>
      </c>
      <c r="G324" s="115"/>
      <c r="H324" s="115"/>
    </row>
    <row r="325" spans="1:8" x14ac:dyDescent="0.25">
      <c r="A325" s="117" t="s">
        <v>401</v>
      </c>
      <c r="B325" s="117" t="str">
        <f t="shared" si="16"/>
        <v>LTER 264</v>
      </c>
      <c r="C325" s="118">
        <v>68.699997100000004</v>
      </c>
      <c r="D325" s="119">
        <v>-149.69391350000001</v>
      </c>
      <c r="E325" s="120">
        <v>650</v>
      </c>
      <c r="F325" s="121" t="str">
        <f t="shared" si="17"/>
        <v>View on Google Map</v>
      </c>
      <c r="G325" s="115"/>
      <c r="H325" s="115"/>
    </row>
    <row r="326" spans="1:8" x14ac:dyDescent="0.25">
      <c r="A326" s="117" t="s">
        <v>402</v>
      </c>
      <c r="B326" s="117" t="str">
        <f t="shared" si="16"/>
        <v>LTER 265</v>
      </c>
      <c r="C326" s="118">
        <v>68.702553600000002</v>
      </c>
      <c r="D326" s="119">
        <v>-149.70451349999999</v>
      </c>
      <c r="E326" s="120">
        <v>650</v>
      </c>
      <c r="F326" s="121" t="str">
        <f t="shared" si="17"/>
        <v>View on Google Map</v>
      </c>
      <c r="G326" s="115"/>
      <c r="H326" s="115"/>
    </row>
    <row r="327" spans="1:8" x14ac:dyDescent="0.25">
      <c r="A327" s="117" t="s">
        <v>403</v>
      </c>
      <c r="B327" s="117" t="str">
        <f t="shared" si="16"/>
        <v>LTER 266</v>
      </c>
      <c r="C327" s="118">
        <v>68.691327900000005</v>
      </c>
      <c r="D327" s="119">
        <v>-149.7853661</v>
      </c>
      <c r="E327" s="120">
        <v>650</v>
      </c>
      <c r="F327" s="121" t="str">
        <f t="shared" si="17"/>
        <v>View on Google Map</v>
      </c>
      <c r="G327" s="115"/>
      <c r="H327" s="115"/>
    </row>
    <row r="328" spans="1:8" x14ac:dyDescent="0.25">
      <c r="A328" s="117" t="s">
        <v>404</v>
      </c>
      <c r="B328" s="117" t="str">
        <f t="shared" si="16"/>
        <v>LTER 267</v>
      </c>
      <c r="C328" s="118">
        <v>68.683248199999994</v>
      </c>
      <c r="D328" s="119">
        <v>-149.77197649999999</v>
      </c>
      <c r="E328" s="120">
        <v>630</v>
      </c>
      <c r="F328" s="121" t="str">
        <f t="shared" si="17"/>
        <v>View on Google Map</v>
      </c>
      <c r="G328" s="115"/>
      <c r="H328" s="115"/>
    </row>
    <row r="329" spans="1:8" x14ac:dyDescent="0.25">
      <c r="A329" s="117" t="s">
        <v>405</v>
      </c>
      <c r="B329" s="117" t="str">
        <f t="shared" si="16"/>
        <v>LTER 268</v>
      </c>
      <c r="C329" s="118">
        <v>68.683310599999999</v>
      </c>
      <c r="D329" s="119">
        <v>-149.78622440000001</v>
      </c>
      <c r="E329" s="120">
        <v>620</v>
      </c>
      <c r="F329" s="121" t="str">
        <f t="shared" si="17"/>
        <v>View on Google Map</v>
      </c>
      <c r="G329" s="115"/>
      <c r="H329" s="115"/>
    </row>
    <row r="330" spans="1:8" x14ac:dyDescent="0.25">
      <c r="A330" s="117" t="s">
        <v>406</v>
      </c>
      <c r="B330" s="117" t="str">
        <f t="shared" si="16"/>
        <v>LTER 269</v>
      </c>
      <c r="C330" s="118">
        <v>68.6850266</v>
      </c>
      <c r="D330" s="119">
        <v>-149.8015881</v>
      </c>
      <c r="E330" s="120">
        <v>590</v>
      </c>
      <c r="F330" s="121" t="str">
        <f t="shared" si="17"/>
        <v>View on Google Map</v>
      </c>
      <c r="G330" s="115"/>
      <c r="H330" s="115"/>
    </row>
    <row r="331" spans="1:8" x14ac:dyDescent="0.25">
      <c r="A331" s="117" t="s">
        <v>407</v>
      </c>
      <c r="B331" s="117" t="str">
        <f t="shared" si="16"/>
        <v>LTER 270</v>
      </c>
      <c r="C331" s="118">
        <v>68.685557000000003</v>
      </c>
      <c r="D331" s="119">
        <v>-149.80819700000001</v>
      </c>
      <c r="E331" s="120">
        <v>590</v>
      </c>
      <c r="F331" s="121" t="str">
        <f t="shared" si="17"/>
        <v>View on Google Map</v>
      </c>
      <c r="G331" s="115"/>
      <c r="H331" s="115"/>
    </row>
    <row r="332" spans="1:8" x14ac:dyDescent="0.25">
      <c r="A332" s="117" t="s">
        <v>408</v>
      </c>
      <c r="B332" s="117" t="str">
        <f t="shared" si="16"/>
        <v>LTER 271</v>
      </c>
      <c r="C332" s="118">
        <v>68.682873799999996</v>
      </c>
      <c r="D332" s="119">
        <v>-149.80957029999999</v>
      </c>
      <c r="E332" s="120">
        <v>590</v>
      </c>
      <c r="F332" s="121" t="str">
        <f t="shared" si="17"/>
        <v>View on Google Map</v>
      </c>
      <c r="G332" s="115"/>
      <c r="H332" s="115"/>
    </row>
    <row r="333" spans="1:8" x14ac:dyDescent="0.25">
      <c r="A333" s="117" t="s">
        <v>409</v>
      </c>
      <c r="B333" s="117" t="str">
        <f t="shared" si="16"/>
        <v>LTER 272</v>
      </c>
      <c r="C333" s="118">
        <v>68.682289999999995</v>
      </c>
      <c r="D333" s="119">
        <v>-149.81209999999999</v>
      </c>
      <c r="E333" s="120"/>
      <c r="F333" s="121" t="str">
        <f t="shared" si="17"/>
        <v>View on Google Map</v>
      </c>
      <c r="G333" s="115"/>
      <c r="H333" s="115"/>
    </row>
    <row r="334" spans="1:8" x14ac:dyDescent="0.25">
      <c r="A334" s="117" t="s">
        <v>417</v>
      </c>
      <c r="B334" s="117" t="str">
        <f t="shared" ref="B334:B365" si="18">A334</f>
        <v>LTER 315</v>
      </c>
      <c r="C334" s="118">
        <v>68.567849199999998</v>
      </c>
      <c r="D334" s="119">
        <v>-149.16832930000001</v>
      </c>
      <c r="E334" s="120">
        <v>911</v>
      </c>
      <c r="F334" s="121" t="str">
        <f t="shared" si="17"/>
        <v>View on Google Map</v>
      </c>
      <c r="G334" s="115"/>
      <c r="H334" s="115"/>
    </row>
    <row r="335" spans="1:8" x14ac:dyDescent="0.25">
      <c r="A335" s="117" t="s">
        <v>418</v>
      </c>
      <c r="B335" s="117" t="str">
        <f t="shared" si="18"/>
        <v>LTER 316</v>
      </c>
      <c r="C335" s="118">
        <v>68.5632071</v>
      </c>
      <c r="D335" s="119">
        <v>-149.17553899999999</v>
      </c>
      <c r="E335" s="120">
        <v>925</v>
      </c>
      <c r="F335" s="121" t="str">
        <f t="shared" si="17"/>
        <v>View on Google Map</v>
      </c>
      <c r="G335" s="115"/>
      <c r="H335" s="115"/>
    </row>
    <row r="336" spans="1:8" x14ac:dyDescent="0.25">
      <c r="A336" s="117" t="s">
        <v>419</v>
      </c>
      <c r="B336" s="117" t="str">
        <f t="shared" si="18"/>
        <v>LTER 317</v>
      </c>
      <c r="C336" s="118">
        <v>68.567692399999999</v>
      </c>
      <c r="D336" s="119">
        <v>-149.1831779</v>
      </c>
      <c r="E336" s="120">
        <v>912</v>
      </c>
      <c r="F336" s="121" t="str">
        <f t="shared" si="17"/>
        <v>View on Google Map</v>
      </c>
      <c r="G336" s="115"/>
      <c r="H336" s="115"/>
    </row>
    <row r="337" spans="1:8" x14ac:dyDescent="0.25">
      <c r="A337" s="117" t="s">
        <v>420</v>
      </c>
      <c r="B337" s="117" t="str">
        <f t="shared" si="18"/>
        <v>LTER 318</v>
      </c>
      <c r="C337" s="118">
        <v>68.575159499999998</v>
      </c>
      <c r="D337" s="119">
        <v>-149.1878328</v>
      </c>
      <c r="E337" s="120">
        <v>897</v>
      </c>
      <c r="F337" s="121" t="str">
        <f t="shared" si="17"/>
        <v>View on Google Map</v>
      </c>
      <c r="G337" s="115"/>
      <c r="H337" s="115"/>
    </row>
    <row r="338" spans="1:8" x14ac:dyDescent="0.25">
      <c r="A338" s="117" t="s">
        <v>421</v>
      </c>
      <c r="B338" s="117" t="str">
        <f t="shared" si="18"/>
        <v>LTER 319</v>
      </c>
      <c r="C338" s="118">
        <v>68.575845200000003</v>
      </c>
      <c r="D338" s="119">
        <v>-149.19965740000001</v>
      </c>
      <c r="E338" s="120">
        <v>912</v>
      </c>
      <c r="F338" s="121" t="str">
        <f t="shared" si="17"/>
        <v>View on Google Map</v>
      </c>
      <c r="G338" s="115"/>
      <c r="H338" s="115"/>
    </row>
    <row r="339" spans="1:8" x14ac:dyDescent="0.25">
      <c r="A339" s="117" t="s">
        <v>422</v>
      </c>
      <c r="B339" s="117" t="str">
        <f t="shared" si="18"/>
        <v>LTER 320</v>
      </c>
      <c r="C339" s="118">
        <v>68.5771503</v>
      </c>
      <c r="D339" s="119">
        <v>-149.177798</v>
      </c>
      <c r="E339" s="120">
        <v>890</v>
      </c>
      <c r="F339" s="121" t="str">
        <f t="shared" si="17"/>
        <v>View on Google Map</v>
      </c>
      <c r="G339" s="115"/>
      <c r="H339" s="115"/>
    </row>
    <row r="340" spans="1:8" x14ac:dyDescent="0.25">
      <c r="A340" s="117" t="s">
        <v>423</v>
      </c>
      <c r="B340" s="117" t="str">
        <f t="shared" si="18"/>
        <v>LTER 321</v>
      </c>
      <c r="C340" s="118">
        <v>68.581307899999999</v>
      </c>
      <c r="D340" s="119">
        <v>-149.17878239999999</v>
      </c>
      <c r="E340" s="120">
        <v>890</v>
      </c>
      <c r="F340" s="121" t="str">
        <f t="shared" si="17"/>
        <v>View on Google Map</v>
      </c>
      <c r="G340" s="115"/>
      <c r="H340" s="115"/>
    </row>
    <row r="341" spans="1:8" x14ac:dyDescent="0.25">
      <c r="A341" s="117" t="s">
        <v>424</v>
      </c>
      <c r="B341" s="117" t="str">
        <f t="shared" si="18"/>
        <v>LTER 322</v>
      </c>
      <c r="C341" s="118">
        <v>68.587332500000002</v>
      </c>
      <c r="D341" s="119">
        <v>-149.14468289999999</v>
      </c>
      <c r="E341" s="120">
        <v>852</v>
      </c>
      <c r="F341" s="121" t="str">
        <f t="shared" si="17"/>
        <v>View on Google Map</v>
      </c>
      <c r="G341" s="115"/>
      <c r="H341" s="115"/>
    </row>
    <row r="342" spans="1:8" x14ac:dyDescent="0.25">
      <c r="A342" s="117" t="s">
        <v>425</v>
      </c>
      <c r="B342" s="117" t="str">
        <f t="shared" si="18"/>
        <v>LTER 323</v>
      </c>
      <c r="C342" s="118">
        <v>68.548450000000003</v>
      </c>
      <c r="D342" s="119">
        <v>-150.03703999999999</v>
      </c>
      <c r="E342" s="120"/>
      <c r="F342" s="121" t="str">
        <f t="shared" si="17"/>
        <v>View on Google Map</v>
      </c>
      <c r="G342" s="115"/>
      <c r="H342" s="115"/>
    </row>
    <row r="343" spans="1:8" x14ac:dyDescent="0.25">
      <c r="A343" s="117" t="s">
        <v>426</v>
      </c>
      <c r="B343" s="117" t="str">
        <f t="shared" si="18"/>
        <v>LTER 324</v>
      </c>
      <c r="C343" s="118">
        <v>68.550120000000007</v>
      </c>
      <c r="D343" s="119">
        <v>-150.02949000000001</v>
      </c>
      <c r="E343" s="120"/>
      <c r="F343" s="121" t="str">
        <f t="shared" si="17"/>
        <v>View on Google Map</v>
      </c>
      <c r="G343" s="115"/>
      <c r="H343" s="115"/>
    </row>
    <row r="344" spans="1:8" x14ac:dyDescent="0.25">
      <c r="A344" s="117" t="s">
        <v>427</v>
      </c>
      <c r="B344" s="117" t="str">
        <f t="shared" si="18"/>
        <v>LTER 325</v>
      </c>
      <c r="C344" s="118">
        <v>68.546099999999996</v>
      </c>
      <c r="D344" s="119">
        <v>-150.02466000000001</v>
      </c>
      <c r="E344" s="120"/>
      <c r="F344" s="121" t="str">
        <f t="shared" si="17"/>
        <v>View on Google Map</v>
      </c>
      <c r="G344" s="115"/>
      <c r="H344" s="115"/>
    </row>
    <row r="345" spans="1:8" x14ac:dyDescent="0.25">
      <c r="A345" s="117" t="s">
        <v>428</v>
      </c>
      <c r="B345" s="117" t="str">
        <f t="shared" si="18"/>
        <v>LTER 326</v>
      </c>
      <c r="C345" s="118">
        <v>68.550150000000002</v>
      </c>
      <c r="D345" s="119">
        <v>-150.01522</v>
      </c>
      <c r="E345" s="120"/>
      <c r="F345" s="121" t="str">
        <f t="shared" si="17"/>
        <v>View on Google Map</v>
      </c>
      <c r="G345" s="115"/>
      <c r="H345" s="115"/>
    </row>
    <row r="346" spans="1:8" x14ac:dyDescent="0.25">
      <c r="A346" s="117" t="s">
        <v>429</v>
      </c>
      <c r="B346" s="117" t="str">
        <f t="shared" si="18"/>
        <v>LTER 327</v>
      </c>
      <c r="C346" s="118">
        <v>68.55574</v>
      </c>
      <c r="D346" s="119">
        <v>-150.01366999999999</v>
      </c>
      <c r="E346" s="120"/>
      <c r="F346" s="121" t="str">
        <f t="shared" si="17"/>
        <v>View on Google Map</v>
      </c>
      <c r="G346" s="115"/>
      <c r="H346" s="115"/>
    </row>
    <row r="347" spans="1:8" x14ac:dyDescent="0.25">
      <c r="A347" s="117" t="s">
        <v>430</v>
      </c>
      <c r="B347" s="117" t="str">
        <f t="shared" si="18"/>
        <v>LTER 328</v>
      </c>
      <c r="C347" s="118">
        <v>68.56568</v>
      </c>
      <c r="D347" s="119">
        <v>-150.00183000000001</v>
      </c>
      <c r="E347" s="120"/>
      <c r="F347" s="121" t="str">
        <f t="shared" si="17"/>
        <v>View on Google Map</v>
      </c>
      <c r="G347" s="115"/>
      <c r="H347" s="115"/>
    </row>
    <row r="348" spans="1:8" x14ac:dyDescent="0.25">
      <c r="A348" s="117" t="s">
        <v>431</v>
      </c>
      <c r="B348" s="117" t="str">
        <f t="shared" si="18"/>
        <v>LTER 329</v>
      </c>
      <c r="C348" s="118">
        <v>68.567499999999995</v>
      </c>
      <c r="D348" s="119">
        <v>-149.99831</v>
      </c>
      <c r="E348" s="120"/>
      <c r="F348" s="121" t="str">
        <f t="shared" si="17"/>
        <v>View on Google Map</v>
      </c>
      <c r="G348" s="115"/>
      <c r="H348" s="115"/>
    </row>
    <row r="349" spans="1:8" x14ac:dyDescent="0.25">
      <c r="A349" s="117" t="s">
        <v>432</v>
      </c>
      <c r="B349" s="117" t="str">
        <f t="shared" si="18"/>
        <v>LTER 330</v>
      </c>
      <c r="C349" s="118">
        <v>68.58493</v>
      </c>
      <c r="D349" s="119">
        <v>-149.98259999999999</v>
      </c>
      <c r="E349" s="120"/>
      <c r="F349" s="121" t="str">
        <f t="shared" si="17"/>
        <v>View on Google Map</v>
      </c>
      <c r="G349" s="115"/>
      <c r="H349" s="115"/>
    </row>
    <row r="350" spans="1:8" x14ac:dyDescent="0.25">
      <c r="A350" s="117" t="s">
        <v>433</v>
      </c>
      <c r="B350" s="117" t="str">
        <f t="shared" si="18"/>
        <v>LTER 331</v>
      </c>
      <c r="C350" s="118">
        <v>68.534049999999993</v>
      </c>
      <c r="D350" s="119">
        <v>-149.15729999999999</v>
      </c>
      <c r="E350" s="120">
        <v>926</v>
      </c>
      <c r="F350" s="121" t="str">
        <f t="shared" si="17"/>
        <v>View on Google Map</v>
      </c>
      <c r="G350" s="115"/>
      <c r="H350" s="115"/>
    </row>
    <row r="351" spans="1:8" x14ac:dyDescent="0.25">
      <c r="A351" s="117" t="s">
        <v>434</v>
      </c>
      <c r="B351" s="117" t="str">
        <f t="shared" si="18"/>
        <v>LTER 332</v>
      </c>
      <c r="C351" s="118">
        <v>68.53349</v>
      </c>
      <c r="D351" s="119">
        <v>-149.16735</v>
      </c>
      <c r="E351" s="120">
        <v>923</v>
      </c>
      <c r="F351" s="121" t="str">
        <f t="shared" si="17"/>
        <v>View on Google Map</v>
      </c>
      <c r="G351" s="115"/>
      <c r="H351" s="115"/>
    </row>
    <row r="352" spans="1:8" x14ac:dyDescent="0.25">
      <c r="A352" s="117" t="s">
        <v>435</v>
      </c>
      <c r="B352" s="117" t="str">
        <f t="shared" si="18"/>
        <v>LTER 333</v>
      </c>
      <c r="C352" s="118">
        <v>68.533270000000002</v>
      </c>
      <c r="D352" s="119">
        <v>-149.19565</v>
      </c>
      <c r="E352" s="120">
        <v>900</v>
      </c>
      <c r="F352" s="121" t="str">
        <f t="shared" si="17"/>
        <v>View on Google Map</v>
      </c>
      <c r="G352" s="115"/>
      <c r="H352" s="115"/>
    </row>
    <row r="353" spans="1:8" x14ac:dyDescent="0.25">
      <c r="A353" s="117" t="s">
        <v>436</v>
      </c>
      <c r="B353" s="117" t="str">
        <f t="shared" si="18"/>
        <v>LTER 335</v>
      </c>
      <c r="C353" s="118">
        <v>68.517290000000003</v>
      </c>
      <c r="D353" s="119">
        <v>-150.05709999999999</v>
      </c>
      <c r="E353" s="120"/>
      <c r="F353" s="121" t="str">
        <f t="shared" si="17"/>
        <v>View on Google Map</v>
      </c>
      <c r="G353" s="115"/>
      <c r="H353" s="115"/>
    </row>
    <row r="354" spans="1:8" x14ac:dyDescent="0.25">
      <c r="A354" s="117" t="s">
        <v>437</v>
      </c>
      <c r="B354" s="117" t="str">
        <f t="shared" si="18"/>
        <v>LTER 336</v>
      </c>
      <c r="C354" s="118">
        <v>68.531369999999995</v>
      </c>
      <c r="D354" s="119">
        <v>-150.04817</v>
      </c>
      <c r="E354" s="120"/>
      <c r="F354" s="121" t="str">
        <f t="shared" si="17"/>
        <v>View on Google Map</v>
      </c>
      <c r="G354" s="115"/>
      <c r="H354" s="115"/>
    </row>
    <row r="355" spans="1:8" x14ac:dyDescent="0.25">
      <c r="A355" s="117" t="s">
        <v>438</v>
      </c>
      <c r="B355" s="117" t="str">
        <f t="shared" si="18"/>
        <v>LTER 337</v>
      </c>
      <c r="C355" s="118">
        <v>68.525469999999999</v>
      </c>
      <c r="D355" s="119">
        <v>-150.03161</v>
      </c>
      <c r="E355" s="120"/>
      <c r="F355" s="121" t="str">
        <f t="shared" si="17"/>
        <v>View on Google Map</v>
      </c>
      <c r="G355" s="115"/>
      <c r="H355" s="115"/>
    </row>
    <row r="356" spans="1:8" x14ac:dyDescent="0.25">
      <c r="A356" s="117" t="s">
        <v>439</v>
      </c>
      <c r="B356" s="117" t="str">
        <f t="shared" si="18"/>
        <v>LTER 338</v>
      </c>
      <c r="C356" s="118">
        <v>68.522760000000005</v>
      </c>
      <c r="D356" s="119">
        <v>-150.02337</v>
      </c>
      <c r="E356" s="120"/>
      <c r="F356" s="121" t="str">
        <f t="shared" si="17"/>
        <v>View on Google Map</v>
      </c>
      <c r="G356" s="115"/>
      <c r="H356" s="115"/>
    </row>
    <row r="357" spans="1:8" x14ac:dyDescent="0.25">
      <c r="A357" s="117" t="s">
        <v>440</v>
      </c>
      <c r="B357" s="117" t="str">
        <f t="shared" si="18"/>
        <v>LTER 339</v>
      </c>
      <c r="C357" s="118">
        <v>68.574079999999995</v>
      </c>
      <c r="D357" s="119">
        <v>-149.97667999999999</v>
      </c>
      <c r="E357" s="120"/>
      <c r="F357" s="121" t="str">
        <f t="shared" si="17"/>
        <v>View on Google Map</v>
      </c>
      <c r="G357" s="115"/>
      <c r="H357" s="115"/>
    </row>
    <row r="358" spans="1:8" x14ac:dyDescent="0.25">
      <c r="A358" s="117" t="s">
        <v>441</v>
      </c>
      <c r="B358" s="117" t="str">
        <f t="shared" si="18"/>
        <v>LTER 340</v>
      </c>
      <c r="C358" s="118">
        <v>68.571700000000007</v>
      </c>
      <c r="D358" s="119">
        <v>-149.97282000000001</v>
      </c>
      <c r="E358" s="120"/>
      <c r="F358" s="121" t="str">
        <f t="shared" si="17"/>
        <v>View on Google Map</v>
      </c>
      <c r="G358" s="115"/>
      <c r="H358" s="115"/>
    </row>
    <row r="359" spans="1:8" x14ac:dyDescent="0.25">
      <c r="A359" s="117" t="s">
        <v>442</v>
      </c>
      <c r="B359" s="117" t="str">
        <f t="shared" si="18"/>
        <v>LTER 341</v>
      </c>
      <c r="C359" s="118">
        <v>68.562790000000007</v>
      </c>
      <c r="D359" s="119">
        <v>-149.97788</v>
      </c>
      <c r="E359" s="120"/>
      <c r="F359" s="121" t="str">
        <f t="shared" si="17"/>
        <v>View on Google Map</v>
      </c>
      <c r="G359" s="115"/>
      <c r="H359" s="115"/>
    </row>
    <row r="360" spans="1:8" x14ac:dyDescent="0.25">
      <c r="A360" s="117" t="s">
        <v>443</v>
      </c>
      <c r="B360" s="117" t="str">
        <f t="shared" si="18"/>
        <v>LTER 342</v>
      </c>
      <c r="C360" s="118">
        <v>68.555999999999997</v>
      </c>
      <c r="D360" s="119">
        <v>-149.93355</v>
      </c>
      <c r="E360" s="120"/>
      <c r="F360" s="121" t="str">
        <f t="shared" si="17"/>
        <v>View on Google Map</v>
      </c>
      <c r="G360" s="115"/>
      <c r="H360" s="115"/>
    </row>
    <row r="361" spans="1:8" x14ac:dyDescent="0.25">
      <c r="A361" s="117" t="s">
        <v>444</v>
      </c>
      <c r="B361" s="117" t="str">
        <f t="shared" si="18"/>
        <v>LTER 343</v>
      </c>
      <c r="C361" s="118">
        <v>68.567300000000003</v>
      </c>
      <c r="D361" s="119">
        <v>-149.90037000000001</v>
      </c>
      <c r="E361" s="120"/>
      <c r="F361" s="121" t="str">
        <f t="shared" si="17"/>
        <v>View on Google Map</v>
      </c>
      <c r="G361" s="115"/>
      <c r="H361" s="115"/>
    </row>
    <row r="362" spans="1:8" x14ac:dyDescent="0.25">
      <c r="A362" s="117" t="s">
        <v>445</v>
      </c>
      <c r="B362" s="117" t="str">
        <f t="shared" si="18"/>
        <v>LTER 344</v>
      </c>
      <c r="C362" s="118">
        <v>68.615876499999999</v>
      </c>
      <c r="D362" s="119">
        <v>-149.12326809999999</v>
      </c>
      <c r="E362" s="120">
        <v>910</v>
      </c>
      <c r="F362" s="121" t="str">
        <f t="shared" si="17"/>
        <v>View on Google Map</v>
      </c>
      <c r="G362" s="115"/>
      <c r="H362" s="115"/>
    </row>
    <row r="363" spans="1:8" x14ac:dyDescent="0.25">
      <c r="A363" s="117" t="s">
        <v>446</v>
      </c>
      <c r="B363" s="117" t="str">
        <f t="shared" si="18"/>
        <v>LTER 345</v>
      </c>
      <c r="C363" s="118">
        <v>68.62276</v>
      </c>
      <c r="D363" s="119">
        <v>-149.15088</v>
      </c>
      <c r="E363" s="120">
        <v>862</v>
      </c>
      <c r="F363" s="121" t="str">
        <f t="shared" si="17"/>
        <v>View on Google Map</v>
      </c>
      <c r="G363" s="115"/>
      <c r="H363" s="115"/>
    </row>
    <row r="364" spans="1:8" x14ac:dyDescent="0.25">
      <c r="A364" s="117" t="s">
        <v>706</v>
      </c>
      <c r="B364" s="117" t="str">
        <f t="shared" si="18"/>
        <v>LTER 345 Slump Inlet</v>
      </c>
      <c r="C364" s="144">
        <v>68.620315000000005</v>
      </c>
      <c r="D364" s="119">
        <v>-149.14917</v>
      </c>
      <c r="E364" s="145">
        <v>865</v>
      </c>
      <c r="F364" s="121" t="str">
        <f t="shared" si="17"/>
        <v>View on Google Map</v>
      </c>
      <c r="G364" s="115"/>
      <c r="H364" s="115"/>
    </row>
    <row r="365" spans="1:8" x14ac:dyDescent="0.25">
      <c r="A365" s="117" t="s">
        <v>707</v>
      </c>
      <c r="B365" s="117" t="str">
        <f t="shared" si="18"/>
        <v>LTER 345 Trench Inlet</v>
      </c>
      <c r="C365" s="144">
        <v>68.621846000000005</v>
      </c>
      <c r="D365" s="119">
        <v>-149.143126</v>
      </c>
      <c r="E365" s="145">
        <v>865</v>
      </c>
      <c r="F365" s="121" t="str">
        <f t="shared" si="17"/>
        <v>View on Google Map</v>
      </c>
      <c r="G365" s="115"/>
      <c r="H365" s="115"/>
    </row>
    <row r="366" spans="1:8" x14ac:dyDescent="0.25">
      <c r="A366" s="117" t="s">
        <v>447</v>
      </c>
      <c r="B366" s="117" t="str">
        <f t="shared" ref="B366:B397" si="19">A366</f>
        <v>LTER 346</v>
      </c>
      <c r="C366" s="118">
        <v>68.625380000000007</v>
      </c>
      <c r="D366" s="119">
        <v>-149.13919000000001</v>
      </c>
      <c r="E366" s="120">
        <v>878</v>
      </c>
      <c r="F366" s="121" t="str">
        <f t="shared" si="17"/>
        <v>View on Google Map</v>
      </c>
      <c r="G366" s="115"/>
      <c r="H366" s="115"/>
    </row>
    <row r="367" spans="1:8" x14ac:dyDescent="0.25">
      <c r="A367" s="117" t="s">
        <v>708</v>
      </c>
      <c r="B367" s="117" t="str">
        <f t="shared" si="19"/>
        <v>LTER 346 Outlet</v>
      </c>
      <c r="C367" s="144">
        <v>68.624347</v>
      </c>
      <c r="D367" s="119">
        <v>-149.14078599999999</v>
      </c>
      <c r="E367" s="145">
        <v>880</v>
      </c>
      <c r="F367" s="121" t="str">
        <f t="shared" si="17"/>
        <v>View on Google Map</v>
      </c>
      <c r="G367" s="115"/>
      <c r="H367" s="115"/>
    </row>
    <row r="368" spans="1:8" x14ac:dyDescent="0.25">
      <c r="A368" s="117" t="s">
        <v>448</v>
      </c>
      <c r="B368" s="117" t="str">
        <f t="shared" si="19"/>
        <v>LTER 347</v>
      </c>
      <c r="C368" s="118">
        <v>68.630368899999993</v>
      </c>
      <c r="D368" s="119">
        <v>-149.16043310000001</v>
      </c>
      <c r="E368" s="120">
        <v>859</v>
      </c>
      <c r="F368" s="121" t="str">
        <f t="shared" si="17"/>
        <v>View on Google Map</v>
      </c>
      <c r="G368" s="115"/>
      <c r="H368" s="115"/>
    </row>
    <row r="369" spans="1:8" x14ac:dyDescent="0.25">
      <c r="A369" s="117" t="s">
        <v>709</v>
      </c>
      <c r="B369" s="117" t="str">
        <f t="shared" si="19"/>
        <v>LTER 347 Outlet</v>
      </c>
      <c r="C369" s="144">
        <v>68.632930000000002</v>
      </c>
      <c r="D369" s="119">
        <v>-149.16949299999999</v>
      </c>
      <c r="E369" s="145">
        <v>856</v>
      </c>
      <c r="F369" s="121" t="str">
        <f t="shared" si="17"/>
        <v>View on Google Map</v>
      </c>
      <c r="G369" s="115"/>
      <c r="H369" s="115"/>
    </row>
    <row r="370" spans="1:8" x14ac:dyDescent="0.25">
      <c r="A370" s="117" t="s">
        <v>449</v>
      </c>
      <c r="B370" s="117" t="str">
        <f t="shared" si="19"/>
        <v>LTER 348</v>
      </c>
      <c r="C370" s="118">
        <v>68.636178099999995</v>
      </c>
      <c r="D370" s="119">
        <v>-149.14335249999999</v>
      </c>
      <c r="E370" s="120">
        <v>883</v>
      </c>
      <c r="F370" s="121" t="str">
        <f t="shared" si="17"/>
        <v>View on Google Map</v>
      </c>
      <c r="G370" s="115"/>
      <c r="H370" s="115"/>
    </row>
    <row r="371" spans="1:8" x14ac:dyDescent="0.25">
      <c r="A371" s="117" t="s">
        <v>450</v>
      </c>
      <c r="B371" s="117" t="str">
        <f t="shared" si="19"/>
        <v>LTER 349</v>
      </c>
      <c r="C371" s="118">
        <v>68.637741399999996</v>
      </c>
      <c r="D371" s="119">
        <v>-149.18163300000001</v>
      </c>
      <c r="E371" s="120">
        <v>841</v>
      </c>
      <c r="F371" s="121" t="str">
        <f t="shared" si="17"/>
        <v>View on Google Map</v>
      </c>
      <c r="G371" s="115"/>
      <c r="H371" s="115"/>
    </row>
    <row r="372" spans="1:8" x14ac:dyDescent="0.25">
      <c r="A372" s="117" t="s">
        <v>451</v>
      </c>
      <c r="B372" s="117" t="str">
        <f t="shared" si="19"/>
        <v>LTER 350</v>
      </c>
      <c r="C372" s="118">
        <v>68.634864800000003</v>
      </c>
      <c r="D372" s="119">
        <v>-149.1939926</v>
      </c>
      <c r="E372" s="120">
        <v>838</v>
      </c>
      <c r="F372" s="121" t="str">
        <f t="shared" si="17"/>
        <v>View on Google Map</v>
      </c>
      <c r="G372" s="115"/>
      <c r="H372" s="115"/>
    </row>
    <row r="373" spans="1:8" x14ac:dyDescent="0.25">
      <c r="A373" s="117" t="s">
        <v>452</v>
      </c>
      <c r="B373" s="117" t="str">
        <f t="shared" si="19"/>
        <v>LTER 351</v>
      </c>
      <c r="C373" s="118">
        <v>68.630987099999999</v>
      </c>
      <c r="D373" s="119">
        <v>-149.1915894</v>
      </c>
      <c r="E373" s="120">
        <v>841</v>
      </c>
      <c r="F373" s="121" t="str">
        <f t="shared" si="17"/>
        <v>View on Google Map</v>
      </c>
      <c r="G373" s="115"/>
      <c r="H373" s="115"/>
    </row>
    <row r="374" spans="1:8" x14ac:dyDescent="0.25">
      <c r="A374" s="117" t="s">
        <v>453</v>
      </c>
      <c r="B374" s="117" t="str">
        <f t="shared" si="19"/>
        <v>LTER 352</v>
      </c>
      <c r="C374" s="118">
        <v>68.635677799999996</v>
      </c>
      <c r="D374" s="119">
        <v>-149.20738220000001</v>
      </c>
      <c r="E374" s="120">
        <v>833</v>
      </c>
      <c r="F374" s="121" t="str">
        <f t="shared" si="17"/>
        <v>View on Google Map</v>
      </c>
      <c r="G374" s="115"/>
      <c r="H374" s="115"/>
    </row>
    <row r="375" spans="1:8" x14ac:dyDescent="0.25">
      <c r="A375" s="117" t="s">
        <v>454</v>
      </c>
      <c r="B375" s="117" t="str">
        <f t="shared" si="19"/>
        <v>LTER 353</v>
      </c>
      <c r="C375" s="118">
        <v>68.584843300000003</v>
      </c>
      <c r="D375" s="119">
        <v>-149.20885799999999</v>
      </c>
      <c r="E375" s="120">
        <v>898</v>
      </c>
      <c r="F375" s="121" t="str">
        <f t="shared" si="17"/>
        <v>View on Google Map</v>
      </c>
      <c r="G375" s="115"/>
      <c r="H375" s="115"/>
    </row>
    <row r="376" spans="1:8" x14ac:dyDescent="0.25">
      <c r="A376" s="117" t="s">
        <v>455</v>
      </c>
      <c r="B376" s="117" t="str">
        <f t="shared" si="19"/>
        <v>LTER 354</v>
      </c>
      <c r="C376" s="118">
        <v>68.583330000000004</v>
      </c>
      <c r="D376" s="119">
        <v>-149.18833000000001</v>
      </c>
      <c r="E376" s="120">
        <v>896</v>
      </c>
      <c r="F376" s="121" t="str">
        <f t="shared" si="17"/>
        <v>View on Google Map</v>
      </c>
      <c r="G376" s="115"/>
      <c r="H376" s="115"/>
    </row>
    <row r="377" spans="1:8" x14ac:dyDescent="0.25">
      <c r="A377" s="117" t="s">
        <v>456</v>
      </c>
      <c r="B377" s="117" t="str">
        <f t="shared" si="19"/>
        <v>LTER 355</v>
      </c>
      <c r="C377" s="118">
        <v>68.589068999999995</v>
      </c>
      <c r="D377" s="119">
        <v>-149.18441530000001</v>
      </c>
      <c r="E377" s="120">
        <v>880</v>
      </c>
      <c r="F377" s="121" t="str">
        <f t="shared" si="17"/>
        <v>View on Google Map</v>
      </c>
      <c r="G377" s="115"/>
      <c r="H377" s="115"/>
    </row>
    <row r="378" spans="1:8" x14ac:dyDescent="0.25">
      <c r="A378" s="117" t="s">
        <v>457</v>
      </c>
      <c r="B378" s="117" t="str">
        <f t="shared" si="19"/>
        <v>LTER 357</v>
      </c>
      <c r="C378" s="118">
        <v>68.596057700000003</v>
      </c>
      <c r="D378" s="119">
        <v>-149.16146280000001</v>
      </c>
      <c r="E378" s="120"/>
      <c r="F378" s="121" t="str">
        <f t="shared" si="17"/>
        <v>View on Google Map</v>
      </c>
      <c r="G378" s="115"/>
      <c r="H378" s="115"/>
    </row>
    <row r="379" spans="1:8" x14ac:dyDescent="0.25">
      <c r="A379" s="117" t="s">
        <v>458</v>
      </c>
      <c r="B379" s="117" t="str">
        <f t="shared" si="19"/>
        <v>LTER 358</v>
      </c>
      <c r="C379" s="118">
        <v>68.590544199999997</v>
      </c>
      <c r="D379" s="119">
        <v>-149.17613979999999</v>
      </c>
      <c r="E379" s="120"/>
      <c r="F379" s="121" t="str">
        <f t="shared" si="17"/>
        <v>View on Google Map</v>
      </c>
      <c r="G379" s="115"/>
      <c r="H379" s="115"/>
    </row>
    <row r="380" spans="1:8" x14ac:dyDescent="0.25">
      <c r="A380" s="117" t="s">
        <v>459</v>
      </c>
      <c r="B380" s="117" t="str">
        <f t="shared" si="19"/>
        <v>LTER 359</v>
      </c>
      <c r="C380" s="118">
        <v>68.600473800000003</v>
      </c>
      <c r="D380" s="119">
        <v>-149.14137840000001</v>
      </c>
      <c r="E380" s="120">
        <v>857</v>
      </c>
      <c r="F380" s="121" t="str">
        <f t="shared" si="17"/>
        <v>View on Google Map</v>
      </c>
      <c r="G380" s="115"/>
      <c r="H380" s="115"/>
    </row>
    <row r="381" spans="1:8" x14ac:dyDescent="0.25">
      <c r="A381" s="117" t="s">
        <v>460</v>
      </c>
      <c r="B381" s="117" t="str">
        <f t="shared" si="19"/>
        <v>LTER 360</v>
      </c>
      <c r="C381" s="118">
        <v>68.609741700000001</v>
      </c>
      <c r="D381" s="119">
        <v>-149.15081979999999</v>
      </c>
      <c r="E381" s="120">
        <v>876</v>
      </c>
      <c r="F381" s="121" t="str">
        <f t="shared" si="17"/>
        <v>View on Google Map</v>
      </c>
      <c r="G381" s="115"/>
      <c r="H381" s="115"/>
    </row>
    <row r="382" spans="1:8" x14ac:dyDescent="0.25">
      <c r="A382" s="117" t="s">
        <v>461</v>
      </c>
      <c r="B382" s="117" t="str">
        <f t="shared" si="19"/>
        <v>LTER 361</v>
      </c>
      <c r="C382" s="118">
        <v>68.616283300000006</v>
      </c>
      <c r="D382" s="119">
        <v>-149.1610336</v>
      </c>
      <c r="E382" s="120">
        <v>869</v>
      </c>
      <c r="F382" s="121" t="str">
        <f t="shared" si="17"/>
        <v>View on Google Map</v>
      </c>
      <c r="G382" s="115"/>
      <c r="H382" s="115"/>
    </row>
    <row r="383" spans="1:8" x14ac:dyDescent="0.25">
      <c r="A383" s="117" t="s">
        <v>462</v>
      </c>
      <c r="B383" s="117" t="str">
        <f t="shared" si="19"/>
        <v>LTER 362</v>
      </c>
      <c r="C383" s="118">
        <v>68.618317399999995</v>
      </c>
      <c r="D383" s="119">
        <v>-149.18609620000001</v>
      </c>
      <c r="E383" s="120">
        <v>862</v>
      </c>
      <c r="F383" s="121" t="str">
        <f t="shared" si="17"/>
        <v>View on Google Map</v>
      </c>
      <c r="G383" s="115"/>
      <c r="H383" s="115"/>
    </row>
    <row r="384" spans="1:8" x14ac:dyDescent="0.25">
      <c r="A384" s="117" t="s">
        <v>463</v>
      </c>
      <c r="B384" s="117" t="str">
        <f t="shared" si="19"/>
        <v>LTER 363</v>
      </c>
      <c r="C384" s="118">
        <v>68.614358600000003</v>
      </c>
      <c r="D384" s="119">
        <v>-149.1947222</v>
      </c>
      <c r="E384" s="120"/>
      <c r="F384" s="121" t="str">
        <f t="shared" si="17"/>
        <v>View on Google Map</v>
      </c>
      <c r="G384" s="115"/>
      <c r="H384" s="115"/>
    </row>
    <row r="385" spans="1:8" x14ac:dyDescent="0.25">
      <c r="A385" s="117" t="s">
        <v>464</v>
      </c>
      <c r="B385" s="117" t="str">
        <f t="shared" si="19"/>
        <v>LTER 364</v>
      </c>
      <c r="C385" s="118">
        <v>68.694220000000001</v>
      </c>
      <c r="D385" s="119">
        <v>-149.73678000000001</v>
      </c>
      <c r="E385" s="120"/>
      <c r="F385" s="121" t="str">
        <f t="shared" si="17"/>
        <v>View on Google Map</v>
      </c>
      <c r="G385" s="115"/>
      <c r="H385" s="115"/>
    </row>
    <row r="386" spans="1:8" x14ac:dyDescent="0.25">
      <c r="A386" s="117" t="s">
        <v>465</v>
      </c>
      <c r="B386" s="117" t="str">
        <f t="shared" si="19"/>
        <v>LTER 365</v>
      </c>
      <c r="C386" s="118">
        <v>68.696110000000004</v>
      </c>
      <c r="D386" s="119">
        <v>-149.73167000000001</v>
      </c>
      <c r="E386" s="120"/>
      <c r="F386" s="121" t="str">
        <f t="shared" si="17"/>
        <v>View on Google Map</v>
      </c>
      <c r="G386" s="115"/>
      <c r="H386" s="115"/>
    </row>
    <row r="387" spans="1:8" x14ac:dyDescent="0.25">
      <c r="A387" s="117" t="s">
        <v>466</v>
      </c>
      <c r="B387" s="117" t="str">
        <f t="shared" si="19"/>
        <v>LTER 366</v>
      </c>
      <c r="C387" s="118">
        <v>68.696129999999997</v>
      </c>
      <c r="D387" s="119">
        <v>-149.71038999999999</v>
      </c>
      <c r="E387" s="120"/>
      <c r="F387" s="121" t="str">
        <f t="shared" ref="F387:F450" si="20">HYPERLINK("http://maps.google.com/maps?q="&amp;C387&amp;","&amp;D387,"View on Google Map")</f>
        <v>View on Google Map</v>
      </c>
      <c r="G387" s="115"/>
      <c r="H387" s="115"/>
    </row>
    <row r="388" spans="1:8" x14ac:dyDescent="0.25">
      <c r="A388" s="117" t="s">
        <v>467</v>
      </c>
      <c r="B388" s="117" t="str">
        <f t="shared" si="19"/>
        <v>LTER 367</v>
      </c>
      <c r="C388" s="118">
        <v>68.688140000000004</v>
      </c>
      <c r="D388" s="119">
        <v>-149.73549</v>
      </c>
      <c r="E388" s="120"/>
      <c r="F388" s="121" t="str">
        <f t="shared" si="20"/>
        <v>View on Google Map</v>
      </c>
      <c r="G388" s="115"/>
      <c r="H388" s="115"/>
    </row>
    <row r="389" spans="1:8" x14ac:dyDescent="0.25">
      <c r="A389" s="117" t="s">
        <v>468</v>
      </c>
      <c r="B389" s="117" t="str">
        <f t="shared" si="19"/>
        <v>LTER 368</v>
      </c>
      <c r="C389" s="118">
        <v>68.682839999999999</v>
      </c>
      <c r="D389" s="119">
        <v>-149.73983000000001</v>
      </c>
      <c r="E389" s="120"/>
      <c r="F389" s="121" t="str">
        <f t="shared" si="20"/>
        <v>View on Google Map</v>
      </c>
      <c r="G389" s="115"/>
      <c r="H389" s="115"/>
    </row>
    <row r="390" spans="1:8" x14ac:dyDescent="0.25">
      <c r="A390" s="117" t="s">
        <v>469</v>
      </c>
      <c r="B390" s="117" t="str">
        <f t="shared" si="19"/>
        <v>LTER 369</v>
      </c>
      <c r="C390" s="118">
        <v>68.683019999999999</v>
      </c>
      <c r="D390" s="119">
        <v>-149.76047</v>
      </c>
      <c r="E390" s="120"/>
      <c r="F390" s="121" t="str">
        <f t="shared" si="20"/>
        <v>View on Google Map</v>
      </c>
      <c r="G390" s="115"/>
      <c r="H390" s="115"/>
    </row>
    <row r="391" spans="1:8" x14ac:dyDescent="0.25">
      <c r="A391" s="117" t="s">
        <v>710</v>
      </c>
      <c r="B391" s="117" t="str">
        <f t="shared" si="19"/>
        <v>LTER 389</v>
      </c>
      <c r="C391" s="118">
        <v>68.568852800000002</v>
      </c>
      <c r="D391" s="119">
        <v>-149.4332886</v>
      </c>
      <c r="E391" s="120"/>
      <c r="F391" s="121" t="str">
        <f t="shared" si="20"/>
        <v>View on Google Map</v>
      </c>
      <c r="G391" s="115"/>
      <c r="H391" s="115"/>
    </row>
    <row r="392" spans="1:8" x14ac:dyDescent="0.25">
      <c r="A392" s="117" t="s">
        <v>711</v>
      </c>
      <c r="B392" s="117" t="str">
        <f t="shared" si="19"/>
        <v>LTER 390</v>
      </c>
      <c r="C392" s="118">
        <v>68.571267399999996</v>
      </c>
      <c r="D392" s="119">
        <v>-149.43706510000001</v>
      </c>
      <c r="E392" s="120"/>
      <c r="F392" s="121" t="str">
        <f t="shared" si="20"/>
        <v>View on Google Map</v>
      </c>
      <c r="G392" s="115"/>
      <c r="H392" s="115"/>
    </row>
    <row r="393" spans="1:8" x14ac:dyDescent="0.25">
      <c r="A393" s="117" t="s">
        <v>712</v>
      </c>
      <c r="B393" s="117" t="str">
        <f t="shared" si="19"/>
        <v>LTER 391</v>
      </c>
      <c r="C393" s="118">
        <v>68.600379899999993</v>
      </c>
      <c r="D393" s="119">
        <v>-149.43921090000001</v>
      </c>
      <c r="E393" s="120"/>
      <c r="F393" s="121" t="str">
        <f t="shared" si="20"/>
        <v>View on Google Map</v>
      </c>
      <c r="G393" s="115"/>
      <c r="H393" s="115"/>
    </row>
    <row r="394" spans="1:8" x14ac:dyDescent="0.25">
      <c r="A394" s="117" t="s">
        <v>713</v>
      </c>
      <c r="B394" s="117" t="str">
        <f t="shared" si="19"/>
        <v>LTER 393</v>
      </c>
      <c r="C394" s="118">
        <v>68.505602800000005</v>
      </c>
      <c r="D394" s="119">
        <v>-149.51568599999999</v>
      </c>
      <c r="E394" s="120"/>
      <c r="F394" s="121" t="str">
        <f t="shared" si="20"/>
        <v>View on Google Map</v>
      </c>
      <c r="G394" s="115"/>
      <c r="H394" s="115"/>
    </row>
    <row r="395" spans="1:8" x14ac:dyDescent="0.25">
      <c r="A395" s="117" t="s">
        <v>714</v>
      </c>
      <c r="B395" s="117" t="str">
        <f t="shared" si="19"/>
        <v>LTER 394</v>
      </c>
      <c r="C395" s="118">
        <v>68.508244399999995</v>
      </c>
      <c r="D395" s="119">
        <v>-149.58915709999999</v>
      </c>
      <c r="E395" s="120"/>
      <c r="F395" s="121" t="str">
        <f t="shared" si="20"/>
        <v>View on Google Map</v>
      </c>
      <c r="G395" s="115"/>
      <c r="H395" s="115"/>
    </row>
    <row r="396" spans="1:8" x14ac:dyDescent="0.25">
      <c r="A396" s="117" t="s">
        <v>715</v>
      </c>
      <c r="B396" s="117" t="str">
        <f t="shared" si="19"/>
        <v>LTER 395</v>
      </c>
      <c r="C396" s="118">
        <v>68.525422899999995</v>
      </c>
      <c r="D396" s="119">
        <v>-149.54177859999999</v>
      </c>
      <c r="E396" s="120"/>
      <c r="F396" s="121" t="str">
        <f t="shared" si="20"/>
        <v>View on Google Map</v>
      </c>
      <c r="G396" s="115"/>
      <c r="H396" s="115"/>
    </row>
    <row r="397" spans="1:8" x14ac:dyDescent="0.25">
      <c r="A397" s="117" t="s">
        <v>716</v>
      </c>
      <c r="B397" s="117" t="str">
        <f t="shared" si="19"/>
        <v>LTER 396</v>
      </c>
      <c r="C397" s="118">
        <v>68.530936699999998</v>
      </c>
      <c r="D397" s="119">
        <v>-149.5404911</v>
      </c>
      <c r="E397" s="120"/>
      <c r="F397" s="121" t="str">
        <f t="shared" si="20"/>
        <v>View on Google Map</v>
      </c>
      <c r="G397" s="115"/>
      <c r="H397" s="115"/>
    </row>
    <row r="398" spans="1:8" x14ac:dyDescent="0.25">
      <c r="A398" s="117" t="s">
        <v>717</v>
      </c>
      <c r="B398" s="117" t="str">
        <f t="shared" ref="B398:B429" si="21">A398</f>
        <v>LTER 397</v>
      </c>
      <c r="C398" s="118">
        <v>68.623871100000002</v>
      </c>
      <c r="D398" s="119">
        <v>-149.46989540000001</v>
      </c>
      <c r="E398" s="120"/>
      <c r="F398" s="121" t="str">
        <f t="shared" si="20"/>
        <v>View on Google Map</v>
      </c>
      <c r="G398" s="115"/>
      <c r="H398" s="115"/>
    </row>
    <row r="399" spans="1:8" x14ac:dyDescent="0.25">
      <c r="A399" s="117" t="s">
        <v>718</v>
      </c>
      <c r="B399" s="117" t="str">
        <f t="shared" si="21"/>
        <v>LTER 398</v>
      </c>
      <c r="C399" s="118">
        <v>68.569668100000001</v>
      </c>
      <c r="D399" s="119">
        <v>-149.44006920000001</v>
      </c>
      <c r="E399" s="120"/>
      <c r="F399" s="121" t="str">
        <f t="shared" si="20"/>
        <v>View on Google Map</v>
      </c>
      <c r="G399" s="115"/>
      <c r="H399" s="115"/>
    </row>
    <row r="400" spans="1:8" x14ac:dyDescent="0.25">
      <c r="A400" s="117" t="s">
        <v>719</v>
      </c>
      <c r="B400" s="117" t="str">
        <f t="shared" si="21"/>
        <v>LTER 408</v>
      </c>
      <c r="C400" s="118">
        <v>68.606955499999998</v>
      </c>
      <c r="D400" s="119">
        <v>-149.19588089999999</v>
      </c>
      <c r="E400" s="120">
        <v>866</v>
      </c>
      <c r="F400" s="121" t="str">
        <f t="shared" si="20"/>
        <v>View on Google Map</v>
      </c>
      <c r="G400" s="115"/>
      <c r="H400" s="115"/>
    </row>
    <row r="401" spans="1:8" x14ac:dyDescent="0.25">
      <c r="A401" s="117" t="s">
        <v>720</v>
      </c>
      <c r="B401" s="117" t="str">
        <f t="shared" si="21"/>
        <v>LTER 409</v>
      </c>
      <c r="C401" s="118">
        <v>68.613842199999993</v>
      </c>
      <c r="D401" s="119">
        <v>-149.2036056</v>
      </c>
      <c r="E401" s="120">
        <v>866</v>
      </c>
      <c r="F401" s="121" t="str">
        <f t="shared" si="20"/>
        <v>View on Google Map</v>
      </c>
      <c r="G401" s="115"/>
      <c r="H401" s="115"/>
    </row>
    <row r="402" spans="1:8" x14ac:dyDescent="0.25">
      <c r="A402" s="117" t="s">
        <v>721</v>
      </c>
      <c r="B402" s="117" t="str">
        <f t="shared" si="21"/>
        <v>LTER 410</v>
      </c>
      <c r="C402" s="118">
        <v>68.6172222</v>
      </c>
      <c r="D402" s="119">
        <v>-149.21733860000001</v>
      </c>
      <c r="E402" s="120">
        <v>858</v>
      </c>
      <c r="F402" s="121" t="str">
        <f t="shared" si="20"/>
        <v>View on Google Map</v>
      </c>
      <c r="G402" s="115"/>
      <c r="H402" s="115"/>
    </row>
    <row r="403" spans="1:8" x14ac:dyDescent="0.25">
      <c r="A403" s="117" t="s">
        <v>722</v>
      </c>
      <c r="B403" s="117" t="str">
        <f t="shared" si="21"/>
        <v>LTER 411</v>
      </c>
      <c r="C403" s="118">
        <v>68.613372699999999</v>
      </c>
      <c r="D403" s="119">
        <v>-149.21879770000001</v>
      </c>
      <c r="E403" s="120">
        <v>863</v>
      </c>
      <c r="F403" s="121" t="str">
        <f t="shared" si="20"/>
        <v>View on Google Map</v>
      </c>
      <c r="G403" s="115"/>
      <c r="H403" s="115"/>
    </row>
    <row r="404" spans="1:8" x14ac:dyDescent="0.25">
      <c r="A404" s="117" t="s">
        <v>723</v>
      </c>
      <c r="B404" s="117" t="str">
        <f t="shared" si="21"/>
        <v>LTER 412</v>
      </c>
      <c r="C404" s="118">
        <v>68.608833899999993</v>
      </c>
      <c r="D404" s="119">
        <v>-149.20755389999999</v>
      </c>
      <c r="E404" s="120">
        <v>864</v>
      </c>
      <c r="F404" s="121" t="str">
        <f t="shared" si="20"/>
        <v>View on Google Map</v>
      </c>
      <c r="G404" s="115"/>
      <c r="H404" s="115"/>
    </row>
    <row r="405" spans="1:8" x14ac:dyDescent="0.25">
      <c r="A405" s="117" t="s">
        <v>724</v>
      </c>
      <c r="B405" s="117" t="str">
        <f t="shared" si="21"/>
        <v>LTER 413</v>
      </c>
      <c r="C405" s="118">
        <v>68.606924199999995</v>
      </c>
      <c r="D405" s="119">
        <v>-149.21553610000001</v>
      </c>
      <c r="E405" s="120">
        <v>867</v>
      </c>
      <c r="F405" s="121" t="str">
        <f t="shared" si="20"/>
        <v>View on Google Map</v>
      </c>
      <c r="G405" s="115"/>
      <c r="H405" s="115"/>
    </row>
    <row r="406" spans="1:8" x14ac:dyDescent="0.25">
      <c r="A406" s="117" t="s">
        <v>725</v>
      </c>
      <c r="B406" s="117" t="str">
        <f t="shared" si="21"/>
        <v>LTER 414</v>
      </c>
      <c r="C406" s="118">
        <v>68.605484000000004</v>
      </c>
      <c r="D406" s="119">
        <v>-149.27484509999999</v>
      </c>
      <c r="E406" s="120">
        <v>971</v>
      </c>
      <c r="F406" s="121" t="str">
        <f t="shared" si="20"/>
        <v>View on Google Map</v>
      </c>
      <c r="G406" s="115"/>
      <c r="H406" s="115"/>
    </row>
    <row r="407" spans="1:8" x14ac:dyDescent="0.25">
      <c r="A407" s="117" t="s">
        <v>726</v>
      </c>
      <c r="B407" s="117" t="str">
        <f t="shared" si="21"/>
        <v>LTER 415</v>
      </c>
      <c r="C407" s="118">
        <v>68.498440000000002</v>
      </c>
      <c r="D407" s="119">
        <v>-149.59848</v>
      </c>
      <c r="E407" s="120">
        <v>947</v>
      </c>
      <c r="F407" s="121" t="str">
        <f t="shared" si="20"/>
        <v>View on Google Map</v>
      </c>
      <c r="G407" s="115"/>
      <c r="H407" s="115"/>
    </row>
    <row r="408" spans="1:8" x14ac:dyDescent="0.25">
      <c r="A408" s="117" t="s">
        <v>727</v>
      </c>
      <c r="B408" s="117" t="str">
        <f t="shared" si="21"/>
        <v>LTER 416</v>
      </c>
      <c r="C408" s="118">
        <v>68.495919999999998</v>
      </c>
      <c r="D408" s="119">
        <v>-149.60204999999999</v>
      </c>
      <c r="E408" s="120">
        <v>938</v>
      </c>
      <c r="F408" s="121" t="str">
        <f t="shared" si="20"/>
        <v>View on Google Map</v>
      </c>
      <c r="G408" s="115"/>
      <c r="H408" s="115"/>
    </row>
    <row r="409" spans="1:8" x14ac:dyDescent="0.25">
      <c r="A409" s="117" t="s">
        <v>728</v>
      </c>
      <c r="B409" s="117" t="str">
        <f t="shared" si="21"/>
        <v>LTER 417</v>
      </c>
      <c r="C409" s="118">
        <v>68.491129999999998</v>
      </c>
      <c r="D409" s="119">
        <v>-149.60795999999999</v>
      </c>
      <c r="E409" s="120">
        <v>937</v>
      </c>
      <c r="F409" s="121" t="str">
        <f t="shared" si="20"/>
        <v>View on Google Map</v>
      </c>
      <c r="G409" s="115"/>
      <c r="H409" s="115"/>
    </row>
    <row r="410" spans="1:8" x14ac:dyDescent="0.25">
      <c r="A410" s="117" t="s">
        <v>729</v>
      </c>
      <c r="B410" s="117" t="str">
        <f t="shared" si="21"/>
        <v>LTER 418</v>
      </c>
      <c r="C410" s="118">
        <v>68.485740000000007</v>
      </c>
      <c r="D410" s="119">
        <v>-149.61169000000001</v>
      </c>
      <c r="E410" s="120">
        <v>936</v>
      </c>
      <c r="F410" s="121" t="str">
        <f t="shared" si="20"/>
        <v>View on Google Map</v>
      </c>
      <c r="G410" s="115"/>
      <c r="H410" s="115"/>
    </row>
    <row r="411" spans="1:8" x14ac:dyDescent="0.25">
      <c r="A411" s="117" t="s">
        <v>730</v>
      </c>
      <c r="B411" s="117" t="str">
        <f t="shared" si="21"/>
        <v>LTER 419</v>
      </c>
      <c r="C411" s="118">
        <v>68.486249999999998</v>
      </c>
      <c r="D411" s="119">
        <v>-149.62468999999999</v>
      </c>
      <c r="E411" s="120">
        <v>934</v>
      </c>
      <c r="F411" s="121" t="str">
        <f t="shared" si="20"/>
        <v>View on Google Map</v>
      </c>
      <c r="G411" s="115"/>
      <c r="H411" s="115"/>
    </row>
    <row r="412" spans="1:8" x14ac:dyDescent="0.25">
      <c r="A412" s="117" t="s">
        <v>731</v>
      </c>
      <c r="B412" s="117" t="str">
        <f t="shared" si="21"/>
        <v>LTER 420</v>
      </c>
      <c r="C412" s="118">
        <v>68.480271999999999</v>
      </c>
      <c r="D412" s="119">
        <v>-149.62288860000001</v>
      </c>
      <c r="E412" s="120"/>
      <c r="F412" s="121" t="str">
        <f t="shared" si="20"/>
        <v>View on Google Map</v>
      </c>
      <c r="G412" s="115"/>
      <c r="H412" s="115"/>
    </row>
    <row r="413" spans="1:8" x14ac:dyDescent="0.25">
      <c r="A413" s="117" t="s">
        <v>732</v>
      </c>
      <c r="B413" s="117" t="str">
        <f t="shared" si="21"/>
        <v>LTER 421</v>
      </c>
      <c r="C413" s="118">
        <v>68.486882800000004</v>
      </c>
      <c r="D413" s="119">
        <v>-149.5746517</v>
      </c>
      <c r="E413" s="120"/>
      <c r="F413" s="121" t="str">
        <f t="shared" si="20"/>
        <v>View on Google Map</v>
      </c>
      <c r="G413" s="115"/>
      <c r="H413" s="115"/>
    </row>
    <row r="414" spans="1:8" x14ac:dyDescent="0.25">
      <c r="A414" s="117" t="s">
        <v>733</v>
      </c>
      <c r="B414" s="117" t="str">
        <f t="shared" si="21"/>
        <v>LTER 422</v>
      </c>
      <c r="C414" s="118">
        <v>68.481814700000001</v>
      </c>
      <c r="D414" s="119">
        <v>-149.57387919999999</v>
      </c>
      <c r="E414" s="120"/>
      <c r="F414" s="121" t="str">
        <f t="shared" si="20"/>
        <v>View on Google Map</v>
      </c>
      <c r="G414" s="115"/>
      <c r="H414" s="115"/>
    </row>
    <row r="415" spans="1:8" x14ac:dyDescent="0.25">
      <c r="A415" s="117" t="s">
        <v>734</v>
      </c>
      <c r="B415" s="117" t="str">
        <f t="shared" si="21"/>
        <v>LTER 423</v>
      </c>
      <c r="C415" s="118">
        <v>68.479988599999999</v>
      </c>
      <c r="D415" s="119">
        <v>-149.55345149999999</v>
      </c>
      <c r="E415" s="120"/>
      <c r="F415" s="121" t="str">
        <f t="shared" si="20"/>
        <v>View on Google Map</v>
      </c>
      <c r="G415" s="115"/>
      <c r="H415" s="115"/>
    </row>
    <row r="416" spans="1:8" x14ac:dyDescent="0.25">
      <c r="A416" s="117" t="s">
        <v>735</v>
      </c>
      <c r="B416" s="117" t="str">
        <f t="shared" si="21"/>
        <v>LTER 424</v>
      </c>
      <c r="C416" s="118">
        <v>68.553637499999994</v>
      </c>
      <c r="D416" s="119">
        <v>-149.16738509999999</v>
      </c>
      <c r="E416" s="120">
        <v>926</v>
      </c>
      <c r="F416" s="121" t="str">
        <f t="shared" si="20"/>
        <v>View on Google Map</v>
      </c>
      <c r="G416" s="115"/>
      <c r="H416" s="115"/>
    </row>
    <row r="417" spans="1:8" x14ac:dyDescent="0.25">
      <c r="A417" s="117" t="s">
        <v>736</v>
      </c>
      <c r="B417" s="117" t="str">
        <f t="shared" si="21"/>
        <v>LTER 425</v>
      </c>
      <c r="C417" s="118">
        <v>68.556900999999996</v>
      </c>
      <c r="D417" s="119">
        <v>-149.15502549999999</v>
      </c>
      <c r="E417" s="120">
        <v>883</v>
      </c>
      <c r="F417" s="121" t="str">
        <f t="shared" si="20"/>
        <v>View on Google Map</v>
      </c>
      <c r="G417" s="115"/>
      <c r="H417" s="115"/>
    </row>
    <row r="418" spans="1:8" x14ac:dyDescent="0.25">
      <c r="A418" s="117" t="s">
        <v>737</v>
      </c>
      <c r="B418" s="117" t="str">
        <f t="shared" si="21"/>
        <v>LTER 426</v>
      </c>
      <c r="C418" s="118">
        <v>68.732398799999999</v>
      </c>
      <c r="D418" s="119">
        <v>-149.4014454</v>
      </c>
      <c r="E418" s="120"/>
      <c r="F418" s="121" t="str">
        <f t="shared" si="20"/>
        <v>View on Google Map</v>
      </c>
      <c r="G418" s="115"/>
      <c r="H418" s="115"/>
    </row>
    <row r="419" spans="1:8" x14ac:dyDescent="0.25">
      <c r="A419" s="117" t="s">
        <v>738</v>
      </c>
      <c r="B419" s="117" t="str">
        <f t="shared" si="21"/>
        <v>LTER 427</v>
      </c>
      <c r="C419" s="118">
        <v>68.728304499999993</v>
      </c>
      <c r="D419" s="119">
        <v>-149.39251899999999</v>
      </c>
      <c r="E419" s="120"/>
      <c r="F419" s="121" t="str">
        <f t="shared" si="20"/>
        <v>View on Google Map</v>
      </c>
      <c r="G419" s="115"/>
      <c r="H419" s="115"/>
    </row>
    <row r="420" spans="1:8" x14ac:dyDescent="0.25">
      <c r="A420" s="117" t="s">
        <v>739</v>
      </c>
      <c r="B420" s="117" t="str">
        <f t="shared" si="21"/>
        <v>LTER 428</v>
      </c>
      <c r="C420" s="118">
        <v>68.672246900000005</v>
      </c>
      <c r="D420" s="119">
        <v>-149.24961089999999</v>
      </c>
      <c r="E420" s="120"/>
      <c r="F420" s="121" t="str">
        <f t="shared" si="20"/>
        <v>View on Google Map</v>
      </c>
      <c r="G420" s="115"/>
      <c r="H420" s="115"/>
    </row>
    <row r="421" spans="1:8" x14ac:dyDescent="0.25">
      <c r="A421" s="117" t="s">
        <v>740</v>
      </c>
      <c r="B421" s="117" t="str">
        <f t="shared" si="21"/>
        <v>LTER 429</v>
      </c>
      <c r="C421" s="118">
        <v>68.679191599999996</v>
      </c>
      <c r="D421" s="119">
        <v>-149.23995489999999</v>
      </c>
      <c r="E421" s="120"/>
      <c r="F421" s="121" t="str">
        <f t="shared" si="20"/>
        <v>View on Google Map</v>
      </c>
      <c r="G421" s="115"/>
      <c r="H421" s="115"/>
    </row>
    <row r="422" spans="1:8" x14ac:dyDescent="0.25">
      <c r="A422" s="117" t="s">
        <v>741</v>
      </c>
      <c r="B422" s="117" t="str">
        <f t="shared" si="21"/>
        <v>LTER 430</v>
      </c>
      <c r="C422" s="118">
        <v>68.679082399999999</v>
      </c>
      <c r="D422" s="119">
        <v>-149.22982690000001</v>
      </c>
      <c r="E422" s="120"/>
      <c r="F422" s="121" t="str">
        <f t="shared" si="20"/>
        <v>View on Google Map</v>
      </c>
      <c r="G422" s="115"/>
      <c r="H422" s="115"/>
    </row>
    <row r="423" spans="1:8" x14ac:dyDescent="0.25">
      <c r="A423" s="117" t="s">
        <v>883</v>
      </c>
      <c r="B423" s="117" t="str">
        <f t="shared" si="21"/>
        <v>LTER 452</v>
      </c>
      <c r="C423" s="118">
        <v>68.794960000000003</v>
      </c>
      <c r="D423" s="119">
        <v>-149.04813999999999</v>
      </c>
      <c r="E423" s="120">
        <v>754</v>
      </c>
      <c r="F423" s="121" t="str">
        <f t="shared" si="20"/>
        <v>View on Google Map</v>
      </c>
      <c r="G423" s="115"/>
      <c r="H423" s="115"/>
    </row>
    <row r="424" spans="1:8" x14ac:dyDescent="0.25">
      <c r="A424" s="117" t="s">
        <v>884</v>
      </c>
      <c r="B424" s="117" t="str">
        <f t="shared" si="21"/>
        <v>LTER 453</v>
      </c>
      <c r="C424" s="118">
        <v>68.810460000000006</v>
      </c>
      <c r="D424" s="119">
        <v>-149.05207999999999</v>
      </c>
      <c r="E424" s="120">
        <v>727</v>
      </c>
      <c r="F424" s="121" t="str">
        <f t="shared" si="20"/>
        <v>View on Google Map</v>
      </c>
      <c r="G424" s="115"/>
      <c r="H424" s="115"/>
    </row>
    <row r="425" spans="1:8" x14ac:dyDescent="0.25">
      <c r="A425" s="117" t="s">
        <v>885</v>
      </c>
      <c r="B425" s="117" t="str">
        <f t="shared" si="21"/>
        <v>LTER 454</v>
      </c>
      <c r="C425" s="118">
        <v>68.815870000000004</v>
      </c>
      <c r="D425" s="119">
        <v>-149.06173999999999</v>
      </c>
      <c r="E425" s="120">
        <v>715</v>
      </c>
      <c r="F425" s="121" t="str">
        <f t="shared" si="20"/>
        <v>View on Google Map</v>
      </c>
      <c r="G425" s="115"/>
      <c r="H425" s="115"/>
    </row>
    <row r="426" spans="1:8" x14ac:dyDescent="0.25">
      <c r="A426" s="117" t="s">
        <v>886</v>
      </c>
      <c r="B426" s="117" t="str">
        <f t="shared" si="21"/>
        <v>LTER 455</v>
      </c>
      <c r="C426" s="118">
        <v>68.810519999999997</v>
      </c>
      <c r="D426" s="119">
        <v>-149.06282999999999</v>
      </c>
      <c r="E426" s="120">
        <v>728</v>
      </c>
      <c r="F426" s="121" t="str">
        <f t="shared" si="20"/>
        <v>View on Google Map</v>
      </c>
      <c r="G426" s="115"/>
      <c r="H426" s="115"/>
    </row>
    <row r="427" spans="1:8" x14ac:dyDescent="0.25">
      <c r="A427" s="117" t="s">
        <v>887</v>
      </c>
      <c r="B427" s="117" t="str">
        <f t="shared" si="21"/>
        <v>LTER 456</v>
      </c>
      <c r="C427" s="118">
        <v>68.812290000000004</v>
      </c>
      <c r="D427" s="119">
        <v>-149.06899000000001</v>
      </c>
      <c r="E427" s="120">
        <v>730</v>
      </c>
      <c r="F427" s="121" t="str">
        <f t="shared" si="20"/>
        <v>View on Google Map</v>
      </c>
      <c r="G427" s="115"/>
      <c r="H427" s="115"/>
    </row>
    <row r="428" spans="1:8" x14ac:dyDescent="0.25">
      <c r="A428" s="117" t="s">
        <v>888</v>
      </c>
      <c r="B428" s="117" t="str">
        <f t="shared" si="21"/>
        <v>LTER 457</v>
      </c>
      <c r="C428" s="118">
        <v>68.814369999999997</v>
      </c>
      <c r="D428" s="119">
        <v>-149.06774999999999</v>
      </c>
      <c r="E428" s="120">
        <v>724</v>
      </c>
      <c r="F428" s="121" t="str">
        <f t="shared" si="20"/>
        <v>View on Google Map</v>
      </c>
      <c r="G428" s="115"/>
      <c r="H428" s="115"/>
    </row>
    <row r="429" spans="1:8" x14ac:dyDescent="0.25">
      <c r="A429" s="117" t="s">
        <v>889</v>
      </c>
      <c r="B429" s="117" t="str">
        <f t="shared" si="21"/>
        <v>LTER 458</v>
      </c>
      <c r="C429" s="118">
        <v>68.985702000000003</v>
      </c>
      <c r="D429" s="119">
        <v>-148.896625</v>
      </c>
      <c r="E429" s="120">
        <v>419</v>
      </c>
      <c r="F429" s="121" t="str">
        <f t="shared" si="20"/>
        <v>View on Google Map</v>
      </c>
      <c r="G429" s="115"/>
      <c r="H429" s="115"/>
    </row>
    <row r="430" spans="1:8" x14ac:dyDescent="0.25">
      <c r="A430" s="117" t="s">
        <v>890</v>
      </c>
      <c r="B430" s="117" t="str">
        <f t="shared" ref="B430:B461" si="22">A430</f>
        <v>LTER 459</v>
      </c>
      <c r="C430" s="118">
        <v>68.983530000000002</v>
      </c>
      <c r="D430" s="119">
        <v>-148.89436000000001</v>
      </c>
      <c r="E430" s="120">
        <v>408</v>
      </c>
      <c r="F430" s="121" t="str">
        <f t="shared" si="20"/>
        <v>View on Google Map</v>
      </c>
      <c r="G430" s="115"/>
      <c r="H430" s="115"/>
    </row>
    <row r="431" spans="1:8" x14ac:dyDescent="0.25">
      <c r="A431" s="117" t="s">
        <v>891</v>
      </c>
      <c r="B431" s="117" t="str">
        <f t="shared" si="22"/>
        <v>LTER 460</v>
      </c>
      <c r="C431" s="118">
        <v>68.978710000000007</v>
      </c>
      <c r="D431" s="119">
        <v>-148.89182</v>
      </c>
      <c r="E431" s="120">
        <v>394</v>
      </c>
      <c r="F431" s="121" t="str">
        <f t="shared" si="20"/>
        <v>View on Google Map</v>
      </c>
      <c r="G431" s="115"/>
      <c r="H431" s="115"/>
    </row>
    <row r="432" spans="1:8" x14ac:dyDescent="0.25">
      <c r="A432" s="117" t="s">
        <v>892</v>
      </c>
      <c r="B432" s="117" t="str">
        <f t="shared" si="22"/>
        <v>LTER 461</v>
      </c>
      <c r="C432" s="118">
        <v>68.861750000000001</v>
      </c>
      <c r="D432" s="119">
        <v>-148.03908000000001</v>
      </c>
      <c r="E432" s="120">
        <v>651</v>
      </c>
      <c r="F432" s="121" t="str">
        <f t="shared" si="20"/>
        <v>View on Google Map</v>
      </c>
      <c r="G432" s="115"/>
      <c r="H432" s="115"/>
    </row>
    <row r="433" spans="1:8" x14ac:dyDescent="0.25">
      <c r="A433" s="117" t="s">
        <v>893</v>
      </c>
      <c r="B433" s="117" t="str">
        <f t="shared" si="22"/>
        <v>LTER 462</v>
      </c>
      <c r="C433" s="118">
        <v>68.867549999999994</v>
      </c>
      <c r="D433" s="119">
        <v>-148.03557000000001</v>
      </c>
      <c r="E433" s="120">
        <v>638</v>
      </c>
      <c r="F433" s="121" t="str">
        <f t="shared" si="20"/>
        <v>View on Google Map</v>
      </c>
      <c r="G433" s="115"/>
      <c r="H433" s="115"/>
    </row>
    <row r="434" spans="1:8" x14ac:dyDescent="0.25">
      <c r="A434" s="117" t="s">
        <v>894</v>
      </c>
      <c r="B434" s="117" t="str">
        <f t="shared" si="22"/>
        <v>LTER 463</v>
      </c>
      <c r="C434" s="118">
        <v>68.873149999999995</v>
      </c>
      <c r="D434" s="119">
        <v>-148.04128</v>
      </c>
      <c r="E434" s="120">
        <v>637</v>
      </c>
      <c r="F434" s="121" t="str">
        <f t="shared" si="20"/>
        <v>View on Google Map</v>
      </c>
      <c r="G434" s="115"/>
      <c r="H434" s="115"/>
    </row>
    <row r="435" spans="1:8" x14ac:dyDescent="0.25">
      <c r="A435" s="117" t="s">
        <v>895</v>
      </c>
      <c r="B435" s="117" t="str">
        <f t="shared" si="22"/>
        <v>LTER 464</v>
      </c>
      <c r="C435" s="118">
        <v>68.793719999999993</v>
      </c>
      <c r="D435" s="119">
        <v>-149.47560999999999</v>
      </c>
      <c r="E435" s="120">
        <v>702</v>
      </c>
      <c r="F435" s="121" t="str">
        <f t="shared" si="20"/>
        <v>View on Google Map</v>
      </c>
      <c r="G435" s="115"/>
      <c r="H435" s="115"/>
    </row>
    <row r="436" spans="1:8" x14ac:dyDescent="0.25">
      <c r="A436" s="117" t="s">
        <v>896</v>
      </c>
      <c r="B436" s="117" t="str">
        <f t="shared" si="22"/>
        <v>LTER 465</v>
      </c>
      <c r="C436" s="118">
        <v>68.796220000000005</v>
      </c>
      <c r="D436" s="119">
        <v>-149.48222000000001</v>
      </c>
      <c r="E436" s="120">
        <v>698</v>
      </c>
      <c r="F436" s="121" t="str">
        <f t="shared" si="20"/>
        <v>View on Google Map</v>
      </c>
      <c r="G436" s="115"/>
      <c r="H436" s="115"/>
    </row>
    <row r="437" spans="1:8" x14ac:dyDescent="0.25">
      <c r="A437" s="117" t="s">
        <v>897</v>
      </c>
      <c r="B437" s="117" t="str">
        <f t="shared" si="22"/>
        <v>LTER 466</v>
      </c>
      <c r="C437" s="118">
        <v>68.798249999999996</v>
      </c>
      <c r="D437" s="119">
        <v>-149.47832</v>
      </c>
      <c r="E437" s="120">
        <v>697</v>
      </c>
      <c r="F437" s="121" t="str">
        <f t="shared" si="20"/>
        <v>View on Google Map</v>
      </c>
      <c r="G437" s="115"/>
      <c r="H437" s="115"/>
    </row>
    <row r="438" spans="1:8" x14ac:dyDescent="0.25">
      <c r="A438" s="117" t="s">
        <v>898</v>
      </c>
      <c r="B438" s="117" t="str">
        <f t="shared" si="22"/>
        <v>LTER 467</v>
      </c>
      <c r="C438" s="118">
        <v>68.794659999999993</v>
      </c>
      <c r="D438" s="119">
        <v>-149.46985000000001</v>
      </c>
      <c r="E438" s="120">
        <v>702</v>
      </c>
      <c r="F438" s="121" t="str">
        <f t="shared" si="20"/>
        <v>View on Google Map</v>
      </c>
      <c r="G438" s="115"/>
      <c r="H438" s="115"/>
    </row>
    <row r="439" spans="1:8" x14ac:dyDescent="0.25">
      <c r="A439" s="117" t="s">
        <v>899</v>
      </c>
      <c r="B439" s="117" t="str">
        <f t="shared" si="22"/>
        <v>LTER 468</v>
      </c>
      <c r="C439" s="118">
        <v>68.797669999999997</v>
      </c>
      <c r="D439" s="119">
        <v>-149.46574000000001</v>
      </c>
      <c r="E439" s="120">
        <v>692</v>
      </c>
      <c r="F439" s="121" t="str">
        <f t="shared" si="20"/>
        <v>View on Google Map</v>
      </c>
      <c r="G439" s="115"/>
      <c r="H439" s="115"/>
    </row>
    <row r="440" spans="1:8" x14ac:dyDescent="0.25">
      <c r="A440" s="117" t="s">
        <v>900</v>
      </c>
      <c r="B440" s="117" t="str">
        <f t="shared" si="22"/>
        <v>LTER 469</v>
      </c>
      <c r="C440" s="118">
        <v>68.802390000000003</v>
      </c>
      <c r="D440" s="119">
        <v>-149.46473</v>
      </c>
      <c r="E440" s="120">
        <v>683</v>
      </c>
      <c r="F440" s="121" t="str">
        <f t="shared" si="20"/>
        <v>View on Google Map</v>
      </c>
      <c r="G440" s="115"/>
      <c r="H440" s="115"/>
    </row>
    <row r="441" spans="1:8" x14ac:dyDescent="0.25">
      <c r="A441" s="117" t="s">
        <v>901</v>
      </c>
      <c r="B441" s="117" t="str">
        <f t="shared" si="22"/>
        <v>LTER 470</v>
      </c>
      <c r="C441" s="118">
        <v>68.829459999999997</v>
      </c>
      <c r="D441" s="119">
        <v>-149.77891</v>
      </c>
      <c r="E441" s="120">
        <v>634</v>
      </c>
      <c r="F441" s="121" t="str">
        <f t="shared" si="20"/>
        <v>View on Google Map</v>
      </c>
      <c r="G441" s="115"/>
      <c r="H441" s="115"/>
    </row>
    <row r="442" spans="1:8" x14ac:dyDescent="0.25">
      <c r="A442" s="117" t="s">
        <v>902</v>
      </c>
      <c r="B442" s="117" t="str">
        <f t="shared" si="22"/>
        <v>LTER 471</v>
      </c>
      <c r="C442" s="118">
        <v>68.832939999999994</v>
      </c>
      <c r="D442" s="119">
        <v>-149.76775000000001</v>
      </c>
      <c r="E442" s="120">
        <v>624</v>
      </c>
      <c r="F442" s="121" t="str">
        <f t="shared" si="20"/>
        <v>View on Google Map</v>
      </c>
      <c r="G442" s="115"/>
      <c r="H442" s="115"/>
    </row>
    <row r="443" spans="1:8" x14ac:dyDescent="0.25">
      <c r="A443" s="117" t="s">
        <v>903</v>
      </c>
      <c r="B443" s="117" t="str">
        <f t="shared" si="22"/>
        <v>LTER 472</v>
      </c>
      <c r="C443" s="118">
        <v>68.828059999999994</v>
      </c>
      <c r="D443" s="119">
        <v>-149.76449</v>
      </c>
      <c r="E443" s="120">
        <v>624</v>
      </c>
      <c r="F443" s="121" t="str">
        <f t="shared" si="20"/>
        <v>View on Google Map</v>
      </c>
      <c r="G443" s="115"/>
      <c r="H443" s="115"/>
    </row>
    <row r="444" spans="1:8" x14ac:dyDescent="0.25">
      <c r="A444" s="117" t="s">
        <v>904</v>
      </c>
      <c r="B444" s="117" t="str">
        <f t="shared" si="22"/>
        <v>LTER 473</v>
      </c>
      <c r="C444" s="118">
        <v>68.826400000000007</v>
      </c>
      <c r="D444" s="119">
        <v>-149.7585</v>
      </c>
      <c r="E444" s="120">
        <v>592</v>
      </c>
      <c r="F444" s="121" t="str">
        <f t="shared" si="20"/>
        <v>View on Google Map</v>
      </c>
      <c r="G444" s="115"/>
      <c r="H444" s="115"/>
    </row>
    <row r="445" spans="1:8" x14ac:dyDescent="0.25">
      <c r="A445" s="117" t="s">
        <v>905</v>
      </c>
      <c r="B445" s="117" t="str">
        <f t="shared" si="22"/>
        <v>LTER 474</v>
      </c>
      <c r="C445" s="118">
        <v>68.827349999999996</v>
      </c>
      <c r="D445" s="119">
        <v>-149.74993000000001</v>
      </c>
      <c r="E445" s="120">
        <v>592</v>
      </c>
      <c r="F445" s="121" t="str">
        <f t="shared" si="20"/>
        <v>View on Google Map</v>
      </c>
      <c r="G445" s="115"/>
      <c r="H445" s="115"/>
    </row>
    <row r="446" spans="1:8" x14ac:dyDescent="0.25">
      <c r="A446" s="117" t="s">
        <v>906</v>
      </c>
      <c r="B446" s="117" t="str">
        <f t="shared" si="22"/>
        <v>LTER 475</v>
      </c>
      <c r="C446" s="129">
        <v>68.831180000000003</v>
      </c>
      <c r="D446" s="119">
        <v>-149.74606</v>
      </c>
      <c r="E446" s="120">
        <v>593</v>
      </c>
      <c r="F446" s="121" t="str">
        <f t="shared" si="20"/>
        <v>View on Google Map</v>
      </c>
      <c r="G446" s="115"/>
      <c r="H446" s="115"/>
    </row>
    <row r="447" spans="1:8" x14ac:dyDescent="0.25">
      <c r="A447" s="117" t="s">
        <v>907</v>
      </c>
      <c r="B447" s="117" t="str">
        <f t="shared" si="22"/>
        <v>LTER 476</v>
      </c>
      <c r="C447" s="129">
        <v>68.825339999999997</v>
      </c>
      <c r="D447" s="119">
        <v>-149.76837</v>
      </c>
      <c r="E447" s="120">
        <v>621</v>
      </c>
      <c r="F447" s="121" t="str">
        <f t="shared" si="20"/>
        <v>View on Google Map</v>
      </c>
      <c r="G447" s="115"/>
      <c r="H447" s="115"/>
    </row>
    <row r="448" spans="1:8" x14ac:dyDescent="0.25">
      <c r="A448" s="117" t="s">
        <v>908</v>
      </c>
      <c r="B448" s="117" t="str">
        <f t="shared" si="22"/>
        <v>LTER 477</v>
      </c>
      <c r="C448" s="129">
        <v>68.821740000000005</v>
      </c>
      <c r="D448" s="119">
        <v>-149.76378</v>
      </c>
      <c r="E448" s="120">
        <v>605</v>
      </c>
      <c r="F448" s="121" t="str">
        <f t="shared" si="20"/>
        <v>View on Google Map</v>
      </c>
      <c r="G448" s="115"/>
      <c r="H448" s="115"/>
    </row>
    <row r="449" spans="1:8" x14ac:dyDescent="0.25">
      <c r="A449" s="117" t="s">
        <v>909</v>
      </c>
      <c r="B449" s="117" t="str">
        <f t="shared" si="22"/>
        <v>LTER 478</v>
      </c>
      <c r="C449" s="129">
        <v>68.510069999999999</v>
      </c>
      <c r="D449" s="119">
        <v>-149.62691000000001</v>
      </c>
      <c r="E449" s="120">
        <v>996</v>
      </c>
      <c r="F449" s="121" t="str">
        <f t="shared" si="20"/>
        <v>View on Google Map</v>
      </c>
      <c r="G449" s="115"/>
      <c r="H449" s="115"/>
    </row>
    <row r="450" spans="1:8" x14ac:dyDescent="0.25">
      <c r="A450" s="117" t="s">
        <v>910</v>
      </c>
      <c r="B450" s="117" t="str">
        <f t="shared" si="22"/>
        <v>LTER 479</v>
      </c>
      <c r="C450" s="129">
        <v>68.505080000000007</v>
      </c>
      <c r="D450" s="119">
        <v>-149.62766999999999</v>
      </c>
      <c r="E450" s="120">
        <v>986</v>
      </c>
      <c r="F450" s="121" t="str">
        <f t="shared" si="20"/>
        <v>View on Google Map</v>
      </c>
      <c r="G450" s="115"/>
      <c r="H450" s="115"/>
    </row>
    <row r="451" spans="1:8" x14ac:dyDescent="0.25">
      <c r="A451" s="117" t="s">
        <v>911</v>
      </c>
      <c r="B451" s="117" t="str">
        <f t="shared" si="22"/>
        <v>LTER 480</v>
      </c>
      <c r="C451" s="129">
        <v>68.502449999999996</v>
      </c>
      <c r="D451" s="119">
        <v>-149.63137</v>
      </c>
      <c r="E451" s="120">
        <v>982</v>
      </c>
      <c r="F451" s="121" t="str">
        <f t="shared" ref="F451:F493" si="23">HYPERLINK("http://maps.google.com/maps?q="&amp;C451&amp;","&amp;D451,"View on Google Map")</f>
        <v>View on Google Map</v>
      </c>
      <c r="G451" s="115"/>
      <c r="H451" s="115"/>
    </row>
    <row r="452" spans="1:8" x14ac:dyDescent="0.25">
      <c r="A452" s="122" t="s">
        <v>742</v>
      </c>
      <c r="B452" s="117" t="str">
        <f t="shared" si="22"/>
        <v>LTER 550</v>
      </c>
      <c r="C452" s="141">
        <v>68.631862799999993</v>
      </c>
      <c r="D452" s="119">
        <v>-149.83454699999999</v>
      </c>
      <c r="E452" s="120">
        <v>641</v>
      </c>
      <c r="F452" s="121" t="str">
        <f t="shared" si="23"/>
        <v>View on Google Map</v>
      </c>
      <c r="G452" s="115"/>
      <c r="H452" s="115"/>
    </row>
    <row r="453" spans="1:8" x14ac:dyDescent="0.25">
      <c r="A453" s="122" t="s">
        <v>743</v>
      </c>
      <c r="B453" s="117" t="str">
        <f t="shared" si="22"/>
        <v>LTER 551</v>
      </c>
      <c r="C453" s="141">
        <v>68.636553300000003</v>
      </c>
      <c r="D453" s="119">
        <v>-149.84441760000001</v>
      </c>
      <c r="E453" s="120">
        <v>637</v>
      </c>
      <c r="F453" s="121" t="str">
        <f t="shared" si="23"/>
        <v>View on Google Map</v>
      </c>
      <c r="G453" s="115"/>
      <c r="H453" s="115"/>
    </row>
    <row r="454" spans="1:8" x14ac:dyDescent="0.25">
      <c r="A454" s="122" t="s">
        <v>744</v>
      </c>
      <c r="B454" s="117" t="str">
        <f t="shared" si="22"/>
        <v>LTER 552</v>
      </c>
      <c r="C454" s="141">
        <v>68.637178599999999</v>
      </c>
      <c r="D454" s="119">
        <v>-149.86433030000001</v>
      </c>
      <c r="E454" s="120">
        <v>626</v>
      </c>
      <c r="F454" s="121" t="str">
        <f t="shared" si="23"/>
        <v>View on Google Map</v>
      </c>
      <c r="G454" s="115"/>
      <c r="H454" s="115"/>
    </row>
    <row r="455" spans="1:8" x14ac:dyDescent="0.25">
      <c r="A455" s="122" t="s">
        <v>745</v>
      </c>
      <c r="B455" s="117" t="str">
        <f t="shared" si="22"/>
        <v>LTER 553</v>
      </c>
      <c r="C455" s="141">
        <v>68.649681400000006</v>
      </c>
      <c r="D455" s="119">
        <v>-149.84870910000001</v>
      </c>
      <c r="E455" s="120">
        <v>623</v>
      </c>
      <c r="F455" s="121" t="str">
        <f t="shared" si="23"/>
        <v>View on Google Map</v>
      </c>
      <c r="G455" s="115"/>
      <c r="H455" s="115"/>
    </row>
    <row r="456" spans="1:8" x14ac:dyDescent="0.25">
      <c r="A456" s="122" t="s">
        <v>746</v>
      </c>
      <c r="B456" s="117" t="str">
        <f t="shared" si="22"/>
        <v>LTER 554</v>
      </c>
      <c r="C456" s="141">
        <v>68.577067900000003</v>
      </c>
      <c r="D456" s="119">
        <v>-149.78416440000001</v>
      </c>
      <c r="E456" s="120">
        <v>745</v>
      </c>
      <c r="F456" s="121" t="str">
        <f t="shared" si="23"/>
        <v>View on Google Map</v>
      </c>
      <c r="G456" s="115"/>
      <c r="H456" s="115"/>
    </row>
    <row r="457" spans="1:8" x14ac:dyDescent="0.25">
      <c r="A457" s="122" t="s">
        <v>747</v>
      </c>
      <c r="B457" s="117" t="str">
        <f t="shared" si="22"/>
        <v>LTER 555</v>
      </c>
      <c r="C457" s="141">
        <v>68.565716399999999</v>
      </c>
      <c r="D457" s="119">
        <v>-149.76373670000001</v>
      </c>
      <c r="E457" s="120">
        <v>727</v>
      </c>
      <c r="F457" s="121" t="str">
        <f t="shared" si="23"/>
        <v>View on Google Map</v>
      </c>
      <c r="G457" s="115"/>
      <c r="H457" s="115"/>
    </row>
    <row r="458" spans="1:8" x14ac:dyDescent="0.25">
      <c r="A458" s="122" t="s">
        <v>748</v>
      </c>
      <c r="B458" s="117" t="str">
        <f t="shared" si="22"/>
        <v>LTER 556</v>
      </c>
      <c r="C458" s="141">
        <v>68.556367600000002</v>
      </c>
      <c r="D458" s="119">
        <v>-149.7611618</v>
      </c>
      <c r="E458" s="120">
        <v>732</v>
      </c>
      <c r="F458" s="121" t="str">
        <f t="shared" si="23"/>
        <v>View on Google Map</v>
      </c>
      <c r="G458" s="115"/>
      <c r="H458" s="115"/>
    </row>
    <row r="459" spans="1:8" x14ac:dyDescent="0.25">
      <c r="A459" s="122" t="s">
        <v>749</v>
      </c>
      <c r="B459" s="117" t="str">
        <f t="shared" si="22"/>
        <v>LTER 557</v>
      </c>
      <c r="C459" s="141">
        <v>68.552476299999995</v>
      </c>
      <c r="D459" s="119">
        <v>-149.7596169</v>
      </c>
      <c r="E459" s="120">
        <v>732</v>
      </c>
      <c r="F459" s="121" t="str">
        <f t="shared" si="23"/>
        <v>View on Google Map</v>
      </c>
      <c r="G459" s="115"/>
      <c r="H459" s="115"/>
    </row>
    <row r="460" spans="1:8" x14ac:dyDescent="0.25">
      <c r="A460" s="122" t="s">
        <v>750</v>
      </c>
      <c r="B460" s="117" t="str">
        <f t="shared" si="22"/>
        <v>LTER 558</v>
      </c>
      <c r="C460" s="141">
        <v>68.737690799999996</v>
      </c>
      <c r="D460" s="119">
        <v>-149.9424362</v>
      </c>
      <c r="E460" s="120">
        <v>529</v>
      </c>
      <c r="F460" s="121" t="str">
        <f t="shared" si="23"/>
        <v>View on Google Map</v>
      </c>
      <c r="G460" s="115"/>
      <c r="H460" s="115"/>
    </row>
    <row r="461" spans="1:8" x14ac:dyDescent="0.25">
      <c r="A461" s="122" t="s">
        <v>751</v>
      </c>
      <c r="B461" s="117" t="str">
        <f t="shared" si="22"/>
        <v>LTER 559</v>
      </c>
      <c r="C461" s="141">
        <v>68.734577999999999</v>
      </c>
      <c r="D461" s="119">
        <v>-149.90982059999999</v>
      </c>
      <c r="E461" s="120">
        <v>561</v>
      </c>
      <c r="F461" s="121" t="str">
        <f t="shared" si="23"/>
        <v>View on Google Map</v>
      </c>
      <c r="G461" s="115"/>
      <c r="H461" s="115"/>
    </row>
    <row r="462" spans="1:8" x14ac:dyDescent="0.25">
      <c r="A462" s="122" t="s">
        <v>752</v>
      </c>
      <c r="B462" s="117" t="str">
        <f t="shared" ref="B462:B493" si="24">A462</f>
        <v>LTER 560</v>
      </c>
      <c r="C462" s="141">
        <v>68.730281700000006</v>
      </c>
      <c r="D462" s="119">
        <v>-149.93024829999999</v>
      </c>
      <c r="E462" s="120">
        <v>534</v>
      </c>
      <c r="F462" s="121" t="str">
        <f t="shared" si="23"/>
        <v>View on Google Map</v>
      </c>
      <c r="G462" s="115"/>
      <c r="H462" s="115"/>
    </row>
    <row r="463" spans="1:8" x14ac:dyDescent="0.25">
      <c r="A463" s="122" t="s">
        <v>753</v>
      </c>
      <c r="B463" s="117" t="str">
        <f t="shared" si="24"/>
        <v>LTER 561</v>
      </c>
      <c r="C463" s="141">
        <v>68.724489599999998</v>
      </c>
      <c r="D463" s="119">
        <v>-149.94312289999999</v>
      </c>
      <c r="E463" s="120">
        <v>530</v>
      </c>
      <c r="F463" s="121" t="str">
        <f t="shared" si="23"/>
        <v>View on Google Map</v>
      </c>
      <c r="G463" s="115"/>
      <c r="H463" s="115"/>
    </row>
    <row r="464" spans="1:8" x14ac:dyDescent="0.25">
      <c r="A464" s="122" t="s">
        <v>754</v>
      </c>
      <c r="B464" s="117" t="str">
        <f t="shared" si="24"/>
        <v>LTER 562</v>
      </c>
      <c r="C464" s="141">
        <v>68.620194900000001</v>
      </c>
      <c r="D464" s="119">
        <v>-149.2360497</v>
      </c>
      <c r="E464" s="120">
        <v>865</v>
      </c>
      <c r="F464" s="121" t="str">
        <f t="shared" si="23"/>
        <v>View on Google Map</v>
      </c>
      <c r="G464" s="115"/>
      <c r="H464" s="115"/>
    </row>
    <row r="465" spans="1:8" x14ac:dyDescent="0.25">
      <c r="A465" s="122" t="s">
        <v>755</v>
      </c>
      <c r="B465" s="117" t="str">
        <f t="shared" si="24"/>
        <v>LTER 563</v>
      </c>
      <c r="C465" s="141">
        <v>68.623167199999997</v>
      </c>
      <c r="D465" s="119">
        <v>-149.23433299999999</v>
      </c>
      <c r="E465" s="120">
        <v>861</v>
      </c>
      <c r="F465" s="121" t="str">
        <f t="shared" si="23"/>
        <v>View on Google Map</v>
      </c>
      <c r="G465" s="115"/>
      <c r="H465" s="115"/>
    </row>
    <row r="466" spans="1:8" x14ac:dyDescent="0.25">
      <c r="A466" s="122" t="s">
        <v>756</v>
      </c>
      <c r="B466" s="117" t="str">
        <f t="shared" si="24"/>
        <v>LTER 564</v>
      </c>
      <c r="C466" s="141">
        <v>68.630956800000007</v>
      </c>
      <c r="D466" s="119">
        <v>-149.22682470000001</v>
      </c>
      <c r="E466" s="120">
        <v>848</v>
      </c>
      <c r="F466" s="121" t="str">
        <f t="shared" si="23"/>
        <v>View on Google Map</v>
      </c>
      <c r="G466" s="115"/>
      <c r="H466" s="115"/>
    </row>
    <row r="467" spans="1:8" x14ac:dyDescent="0.25">
      <c r="A467" s="122" t="s">
        <v>757</v>
      </c>
      <c r="B467" s="117" t="str">
        <f t="shared" si="24"/>
        <v>LTER 565</v>
      </c>
      <c r="C467" s="141">
        <v>68.634051900000003</v>
      </c>
      <c r="D467" s="119">
        <v>-149.2322293</v>
      </c>
      <c r="E467" s="120">
        <v>847</v>
      </c>
      <c r="F467" s="121" t="str">
        <f t="shared" si="23"/>
        <v>View on Google Map</v>
      </c>
      <c r="G467" s="115"/>
      <c r="H467" s="115"/>
    </row>
    <row r="468" spans="1:8" x14ac:dyDescent="0.25">
      <c r="A468" s="122" t="s">
        <v>758</v>
      </c>
      <c r="B468" s="117" t="str">
        <f t="shared" si="24"/>
        <v>LTER 566</v>
      </c>
      <c r="C468" s="141">
        <v>68.611479200000005</v>
      </c>
      <c r="D468" s="119">
        <v>-149.12241</v>
      </c>
      <c r="E468" s="120">
        <v>885</v>
      </c>
      <c r="F468" s="121" t="str">
        <f t="shared" si="23"/>
        <v>View on Google Map</v>
      </c>
      <c r="G468" s="115"/>
      <c r="H468" s="115"/>
    </row>
    <row r="469" spans="1:8" x14ac:dyDescent="0.25">
      <c r="A469" s="122" t="s">
        <v>759</v>
      </c>
      <c r="B469" s="117" t="str">
        <f t="shared" si="24"/>
        <v>LTER 567</v>
      </c>
      <c r="C469" s="141">
        <v>68.605593600000006</v>
      </c>
      <c r="D469" s="119">
        <v>-149.13914689999999</v>
      </c>
      <c r="E469" s="120">
        <v>867</v>
      </c>
      <c r="F469" s="121" t="str">
        <f t="shared" si="23"/>
        <v>View on Google Map</v>
      </c>
      <c r="G469" s="115"/>
      <c r="H469" s="115"/>
    </row>
    <row r="470" spans="1:8" x14ac:dyDescent="0.25">
      <c r="A470" s="122" t="s">
        <v>760</v>
      </c>
      <c r="B470" s="117" t="str">
        <f t="shared" si="24"/>
        <v>LTER 568</v>
      </c>
      <c r="C470" s="141">
        <v>68.603949700000001</v>
      </c>
      <c r="D470" s="119">
        <v>-149.15245060000001</v>
      </c>
      <c r="E470" s="120">
        <v>883</v>
      </c>
      <c r="F470" s="121" t="str">
        <f t="shared" si="23"/>
        <v>View on Google Map</v>
      </c>
      <c r="G470" s="115"/>
      <c r="H470" s="115"/>
    </row>
    <row r="471" spans="1:8" x14ac:dyDescent="0.25">
      <c r="A471" s="122" t="s">
        <v>761</v>
      </c>
      <c r="B471" s="117" t="str">
        <f t="shared" si="24"/>
        <v>LTER 569</v>
      </c>
      <c r="C471" s="141">
        <v>68.601569900000001</v>
      </c>
      <c r="D471" s="119">
        <v>-149.1294479</v>
      </c>
      <c r="E471" s="120">
        <v>855</v>
      </c>
      <c r="F471" s="121" t="str">
        <f t="shared" si="23"/>
        <v>View on Google Map</v>
      </c>
      <c r="G471" s="115"/>
      <c r="H471" s="115"/>
    </row>
    <row r="472" spans="1:8" x14ac:dyDescent="0.25">
      <c r="A472" s="122" t="s">
        <v>762</v>
      </c>
      <c r="B472" s="117" t="str">
        <f t="shared" si="24"/>
        <v>LTER 570</v>
      </c>
      <c r="C472" s="141">
        <v>68.575476800000004</v>
      </c>
      <c r="D472" s="119">
        <v>-149.139297</v>
      </c>
      <c r="E472" s="120">
        <v>846</v>
      </c>
      <c r="F472" s="121" t="str">
        <f t="shared" si="23"/>
        <v>View on Google Map</v>
      </c>
      <c r="G472" s="115"/>
      <c r="H472" s="115"/>
    </row>
    <row r="473" spans="1:8" x14ac:dyDescent="0.25">
      <c r="A473" s="122" t="s">
        <v>763</v>
      </c>
      <c r="B473" s="117" t="str">
        <f t="shared" si="24"/>
        <v>LTER 571</v>
      </c>
      <c r="C473" s="141">
        <v>68.573619100000002</v>
      </c>
      <c r="D473" s="119">
        <v>-149.137001</v>
      </c>
      <c r="E473" s="120">
        <v>839</v>
      </c>
      <c r="F473" s="121" t="str">
        <f t="shared" si="23"/>
        <v>View on Google Map</v>
      </c>
      <c r="G473" s="115"/>
      <c r="H473" s="115"/>
    </row>
    <row r="474" spans="1:8" x14ac:dyDescent="0.25">
      <c r="A474" s="122" t="s">
        <v>764</v>
      </c>
      <c r="B474" s="117" t="str">
        <f t="shared" si="24"/>
        <v>LTER 572</v>
      </c>
      <c r="C474" s="141">
        <v>68.556477400000006</v>
      </c>
      <c r="D474" s="119">
        <v>-149.17616129999999</v>
      </c>
      <c r="E474" s="120">
        <v>946</v>
      </c>
      <c r="F474" s="121" t="str">
        <f t="shared" si="23"/>
        <v>View on Google Map</v>
      </c>
      <c r="G474" s="115"/>
      <c r="H474" s="115"/>
    </row>
    <row r="475" spans="1:8" x14ac:dyDescent="0.25">
      <c r="A475" s="122" t="s">
        <v>765</v>
      </c>
      <c r="B475" s="117" t="str">
        <f t="shared" si="24"/>
        <v>LTER 573</v>
      </c>
      <c r="C475" s="141">
        <v>68.541740500000003</v>
      </c>
      <c r="D475" s="119">
        <v>-149.16687010000001</v>
      </c>
      <c r="E475" s="120">
        <v>1022</v>
      </c>
      <c r="F475" s="121" t="str">
        <f t="shared" si="23"/>
        <v>View on Google Map</v>
      </c>
      <c r="G475" s="115"/>
      <c r="H475" s="115"/>
    </row>
    <row r="476" spans="1:8" x14ac:dyDescent="0.25">
      <c r="A476" s="122" t="s">
        <v>766</v>
      </c>
      <c r="B476" s="117" t="str">
        <f t="shared" si="24"/>
        <v>LTER 574</v>
      </c>
      <c r="C476" s="141">
        <v>68.522453299999995</v>
      </c>
      <c r="D476" s="119">
        <v>-149.14223670000001</v>
      </c>
      <c r="E476" s="120">
        <v>910</v>
      </c>
      <c r="F476" s="121" t="str">
        <f t="shared" si="23"/>
        <v>View on Google Map</v>
      </c>
      <c r="G476" s="115"/>
      <c r="H476" s="115"/>
    </row>
    <row r="477" spans="1:8" x14ac:dyDescent="0.25">
      <c r="A477" s="122" t="s">
        <v>767</v>
      </c>
      <c r="B477" s="117" t="str">
        <f t="shared" si="24"/>
        <v>LTER 575</v>
      </c>
      <c r="C477" s="141">
        <v>68.528329200000002</v>
      </c>
      <c r="D477" s="119">
        <v>-149.14996149999999</v>
      </c>
      <c r="E477" s="120">
        <v>938</v>
      </c>
      <c r="F477" s="121" t="str">
        <f t="shared" si="23"/>
        <v>View on Google Map</v>
      </c>
      <c r="G477" s="115"/>
      <c r="H477" s="115"/>
    </row>
    <row r="478" spans="1:8" x14ac:dyDescent="0.25">
      <c r="A478" s="122" t="s">
        <v>768</v>
      </c>
      <c r="B478" s="117" t="str">
        <f t="shared" si="24"/>
        <v>LTER 576</v>
      </c>
      <c r="C478" s="141">
        <v>68.507819900000001</v>
      </c>
      <c r="D478" s="119">
        <v>-149.19764040000001</v>
      </c>
      <c r="E478" s="120">
        <v>1022</v>
      </c>
      <c r="F478" s="121" t="str">
        <f t="shared" si="23"/>
        <v>View on Google Map</v>
      </c>
      <c r="G478" s="115"/>
      <c r="H478" s="115"/>
    </row>
    <row r="479" spans="1:8" x14ac:dyDescent="0.25">
      <c r="A479" s="122" t="s">
        <v>769</v>
      </c>
      <c r="B479" s="117" t="str">
        <f t="shared" si="24"/>
        <v>LTER 577</v>
      </c>
      <c r="C479" s="141">
        <v>68.512976499999994</v>
      </c>
      <c r="D479" s="119">
        <v>-149.2026615</v>
      </c>
      <c r="E479" s="120">
        <v>997</v>
      </c>
      <c r="F479" s="121" t="str">
        <f t="shared" si="23"/>
        <v>View on Google Map</v>
      </c>
      <c r="G479" s="115"/>
      <c r="H479" s="115"/>
    </row>
    <row r="480" spans="1:8" x14ac:dyDescent="0.25">
      <c r="A480" s="122" t="s">
        <v>770</v>
      </c>
      <c r="B480" s="117" t="str">
        <f t="shared" si="24"/>
        <v>LTER 578</v>
      </c>
      <c r="C480" s="141">
        <v>68.528737599999999</v>
      </c>
      <c r="D480" s="119">
        <v>-149.2639446</v>
      </c>
      <c r="E480" s="120">
        <v>1006</v>
      </c>
      <c r="F480" s="121" t="str">
        <f t="shared" si="23"/>
        <v>View on Google Map</v>
      </c>
      <c r="G480" s="115"/>
      <c r="H480" s="115"/>
    </row>
    <row r="481" spans="1:8" x14ac:dyDescent="0.25">
      <c r="A481" s="122" t="s">
        <v>771</v>
      </c>
      <c r="B481" s="117" t="str">
        <f t="shared" si="24"/>
        <v>LTER 579</v>
      </c>
      <c r="C481" s="141">
        <v>68.589870500000004</v>
      </c>
      <c r="D481" s="119">
        <v>-149.20248989999999</v>
      </c>
      <c r="E481" s="120">
        <v>893</v>
      </c>
      <c r="F481" s="121" t="str">
        <f t="shared" si="23"/>
        <v>View on Google Map</v>
      </c>
      <c r="G481" s="115"/>
      <c r="H481" s="115"/>
    </row>
    <row r="482" spans="1:8" x14ac:dyDescent="0.25">
      <c r="A482" s="122" t="s">
        <v>772</v>
      </c>
      <c r="B482" s="117" t="str">
        <f t="shared" si="24"/>
        <v>LTER 580</v>
      </c>
      <c r="C482" s="141">
        <v>68.595258900000005</v>
      </c>
      <c r="D482" s="119">
        <v>-149.19841289999999</v>
      </c>
      <c r="E482" s="120">
        <v>869</v>
      </c>
      <c r="F482" s="121" t="str">
        <f t="shared" si="23"/>
        <v>View on Google Map</v>
      </c>
      <c r="G482" s="115"/>
      <c r="H482" s="115"/>
    </row>
    <row r="483" spans="1:8" x14ac:dyDescent="0.25">
      <c r="A483" s="122" t="s">
        <v>773</v>
      </c>
      <c r="B483" s="117" t="str">
        <f t="shared" si="24"/>
        <v>LTER 581</v>
      </c>
      <c r="C483" s="141">
        <v>68.5967311</v>
      </c>
      <c r="D483" s="119">
        <v>-149.20223240000001</v>
      </c>
      <c r="E483" s="120">
        <v>870</v>
      </c>
      <c r="F483" s="121" t="str">
        <f t="shared" si="23"/>
        <v>View on Google Map</v>
      </c>
      <c r="G483" s="115"/>
      <c r="H483" s="115"/>
    </row>
    <row r="484" spans="1:8" x14ac:dyDescent="0.25">
      <c r="A484" s="122" t="s">
        <v>774</v>
      </c>
      <c r="B484" s="117" t="str">
        <f t="shared" si="24"/>
        <v>LTER 582</v>
      </c>
      <c r="C484" s="141">
        <v>68.598547800000006</v>
      </c>
      <c r="D484" s="119">
        <v>-149.20068739999999</v>
      </c>
      <c r="E484" s="120">
        <v>870</v>
      </c>
      <c r="F484" s="121" t="str">
        <f t="shared" si="23"/>
        <v>View on Google Map</v>
      </c>
      <c r="G484" s="115"/>
      <c r="H484" s="115"/>
    </row>
    <row r="485" spans="1:8" x14ac:dyDescent="0.25">
      <c r="A485" s="122" t="s">
        <v>775</v>
      </c>
      <c r="B485" s="117" t="str">
        <f t="shared" si="24"/>
        <v>LTER 583</v>
      </c>
      <c r="C485" s="141">
        <v>68.594209599999999</v>
      </c>
      <c r="D485" s="119">
        <v>-149.22184469999999</v>
      </c>
      <c r="E485" s="120">
        <v>898</v>
      </c>
      <c r="F485" s="121" t="str">
        <f t="shared" si="23"/>
        <v>View on Google Map</v>
      </c>
      <c r="G485" s="115"/>
      <c r="H485" s="115"/>
    </row>
    <row r="486" spans="1:8" x14ac:dyDescent="0.25">
      <c r="A486" s="122" t="s">
        <v>776</v>
      </c>
      <c r="B486" s="117" t="str">
        <f t="shared" si="24"/>
        <v>LTER 584</v>
      </c>
      <c r="C486" s="141">
        <v>68.601021900000006</v>
      </c>
      <c r="D486" s="119">
        <v>-149.21433450000001</v>
      </c>
      <c r="E486" s="120">
        <v>878</v>
      </c>
      <c r="F486" s="121" t="str">
        <f t="shared" si="23"/>
        <v>View on Google Map</v>
      </c>
      <c r="G486" s="115"/>
      <c r="H486" s="115"/>
    </row>
    <row r="487" spans="1:8" x14ac:dyDescent="0.25">
      <c r="A487" s="122" t="s">
        <v>777</v>
      </c>
      <c r="B487" s="117" t="str">
        <f t="shared" si="24"/>
        <v>LTER 585</v>
      </c>
      <c r="C487" s="141">
        <v>68.630783800000003</v>
      </c>
      <c r="D487" s="119">
        <v>-149.15266510000001</v>
      </c>
      <c r="E487" s="120">
        <v>868</v>
      </c>
      <c r="F487" s="121" t="str">
        <f t="shared" si="23"/>
        <v>View on Google Map</v>
      </c>
      <c r="G487" s="115"/>
      <c r="H487" s="115"/>
    </row>
    <row r="488" spans="1:8" x14ac:dyDescent="0.25">
      <c r="A488" s="122" t="s">
        <v>778</v>
      </c>
      <c r="B488" s="117" t="str">
        <f t="shared" si="24"/>
        <v>LTER 586</v>
      </c>
      <c r="C488" s="141">
        <v>68.639523400000002</v>
      </c>
      <c r="D488" s="119">
        <v>-149.13386819999999</v>
      </c>
      <c r="E488" s="120">
        <v>879</v>
      </c>
      <c r="F488" s="121" t="str">
        <f t="shared" si="23"/>
        <v>View on Google Map</v>
      </c>
      <c r="G488" s="115"/>
      <c r="H488" s="115"/>
    </row>
    <row r="489" spans="1:8" x14ac:dyDescent="0.25">
      <c r="A489" s="122" t="s">
        <v>779</v>
      </c>
      <c r="B489" s="117" t="str">
        <f t="shared" si="24"/>
        <v>LTER 587</v>
      </c>
      <c r="C489" s="141">
        <v>68.658054399999997</v>
      </c>
      <c r="D489" s="119">
        <v>-149.22532079999999</v>
      </c>
      <c r="E489" s="120">
        <v>819</v>
      </c>
      <c r="F489" s="121" t="str">
        <f t="shared" si="23"/>
        <v>View on Google Map</v>
      </c>
      <c r="G489" s="115"/>
      <c r="H489" s="115"/>
    </row>
    <row r="490" spans="1:8" x14ac:dyDescent="0.25">
      <c r="A490" s="122" t="s">
        <v>780</v>
      </c>
      <c r="B490" s="117" t="str">
        <f t="shared" si="24"/>
        <v>LTER 588</v>
      </c>
      <c r="C490" s="141">
        <v>68.644685199999998</v>
      </c>
      <c r="D490" s="119">
        <v>-149.27148740000001</v>
      </c>
      <c r="E490" s="120">
        <v>856</v>
      </c>
      <c r="F490" s="121" t="str">
        <f t="shared" si="23"/>
        <v>View on Google Map</v>
      </c>
      <c r="G490" s="115"/>
      <c r="H490" s="115"/>
    </row>
    <row r="491" spans="1:8" x14ac:dyDescent="0.25">
      <c r="A491" s="122" t="s">
        <v>781</v>
      </c>
      <c r="B491" s="117" t="str">
        <f t="shared" si="24"/>
        <v>LTER 589</v>
      </c>
      <c r="C491" s="141">
        <v>68.654719700000001</v>
      </c>
      <c r="D491" s="119">
        <v>-149.23302409999999</v>
      </c>
      <c r="E491" s="120">
        <v>822</v>
      </c>
      <c r="F491" s="121" t="str">
        <f t="shared" si="23"/>
        <v>View on Google Map</v>
      </c>
      <c r="G491" s="115"/>
      <c r="H491" s="115"/>
    </row>
    <row r="492" spans="1:8" x14ac:dyDescent="0.25">
      <c r="A492" s="122" t="s">
        <v>782</v>
      </c>
      <c r="B492" s="117" t="str">
        <f t="shared" si="24"/>
        <v>LTER 590</v>
      </c>
      <c r="C492" s="141">
        <v>68.653462099999999</v>
      </c>
      <c r="D492" s="119">
        <v>-149.2221236</v>
      </c>
      <c r="E492" s="120">
        <v>816</v>
      </c>
      <c r="F492" s="121" t="str">
        <f t="shared" si="23"/>
        <v>View on Google Map</v>
      </c>
      <c r="G492" s="115"/>
      <c r="H492" s="115"/>
    </row>
    <row r="493" spans="1:8" x14ac:dyDescent="0.25">
      <c r="A493" s="122" t="s">
        <v>783</v>
      </c>
      <c r="B493" s="117" t="str">
        <f t="shared" si="24"/>
        <v>LTER 591</v>
      </c>
      <c r="C493" s="141">
        <v>68.656273799999994</v>
      </c>
      <c r="D493" s="119">
        <v>-149.17279250000001</v>
      </c>
      <c r="E493" s="120">
        <v>807</v>
      </c>
      <c r="F493" s="121" t="str">
        <f t="shared" si="23"/>
        <v>View on Google Map</v>
      </c>
      <c r="G493" s="115"/>
      <c r="H493" s="115"/>
    </row>
    <row r="494" spans="1:8" x14ac:dyDescent="0.25">
      <c r="A494" s="115" t="s">
        <v>1138</v>
      </c>
      <c r="B494" s="115" t="s">
        <v>1139</v>
      </c>
      <c r="C494" s="115">
        <v>68.641727000000003</v>
      </c>
      <c r="D494" s="115">
        <v>-149.58665300000001</v>
      </c>
      <c r="E494" s="115">
        <v>724</v>
      </c>
      <c r="F494" s="115"/>
      <c r="G494" s="115"/>
      <c r="H494" s="115"/>
    </row>
    <row r="495" spans="1:8" x14ac:dyDescent="0.25">
      <c r="A495" s="115" t="s">
        <v>1140</v>
      </c>
      <c r="B495" s="115" t="s">
        <v>1141</v>
      </c>
      <c r="C495" s="115">
        <v>68.622865000000004</v>
      </c>
      <c r="D495" s="115">
        <v>-149.60854499999999</v>
      </c>
      <c r="E495" s="115">
        <v>758</v>
      </c>
      <c r="F495" s="115"/>
      <c r="G495" s="115"/>
      <c r="H495" s="115"/>
    </row>
    <row r="496" spans="1:8" x14ac:dyDescent="0.25">
      <c r="A496" s="115" t="s">
        <v>1142</v>
      </c>
      <c r="B496" s="115" t="s">
        <v>1143</v>
      </c>
      <c r="C496" s="115">
        <v>68.624410999999995</v>
      </c>
      <c r="D496" s="115">
        <v>-149.609589</v>
      </c>
      <c r="E496" s="115">
        <v>750</v>
      </c>
      <c r="F496" s="115"/>
      <c r="G496" s="115"/>
      <c r="H496" s="115"/>
    </row>
    <row r="497" spans="1:8" x14ac:dyDescent="0.25">
      <c r="A497" s="115" t="s">
        <v>1144</v>
      </c>
      <c r="B497" s="115" t="s">
        <v>1145</v>
      </c>
      <c r="C497" s="115">
        <v>68.629636000000005</v>
      </c>
      <c r="D497" s="115">
        <v>-149.57565600000001</v>
      </c>
      <c r="E497" s="115">
        <v>755</v>
      </c>
      <c r="F497" s="115"/>
      <c r="G497" s="115"/>
      <c r="H497" s="115"/>
    </row>
    <row r="498" spans="1:8" x14ac:dyDescent="0.25">
      <c r="A498" s="115" t="s">
        <v>1146</v>
      </c>
      <c r="B498" s="115" t="s">
        <v>1147</v>
      </c>
      <c r="C498" s="115">
        <v>68.634530999999996</v>
      </c>
      <c r="D498" s="115">
        <v>-149.64205799999999</v>
      </c>
      <c r="E498" s="115">
        <v>748</v>
      </c>
      <c r="F498" s="115"/>
      <c r="G498" s="115"/>
      <c r="H498" s="115"/>
    </row>
    <row r="499" spans="1:8" x14ac:dyDescent="0.25">
      <c r="A499" s="115" t="s">
        <v>1148</v>
      </c>
      <c r="B499" s="115" t="s">
        <v>1149</v>
      </c>
      <c r="C499" s="115">
        <v>68.634039000000001</v>
      </c>
      <c r="D499" s="115">
        <v>-149.63704899999999</v>
      </c>
      <c r="E499" s="115">
        <v>750</v>
      </c>
      <c r="F499" s="115"/>
      <c r="G499" s="115"/>
      <c r="H499" s="115"/>
    </row>
    <row r="500" spans="1:8" x14ac:dyDescent="0.25">
      <c r="A500" s="115" t="s">
        <v>1150</v>
      </c>
      <c r="B500" s="115" t="s">
        <v>1151</v>
      </c>
      <c r="C500" s="115">
        <v>68.635624000000007</v>
      </c>
      <c r="D500" s="115">
        <v>-149.587064</v>
      </c>
      <c r="E500" s="115">
        <v>745</v>
      </c>
      <c r="F500" s="115"/>
      <c r="G500" s="115"/>
      <c r="H500" s="115"/>
    </row>
    <row r="501" spans="1:8" x14ac:dyDescent="0.25">
      <c r="A501" s="115" t="s">
        <v>1152</v>
      </c>
      <c r="B501" s="115" t="s">
        <v>1153</v>
      </c>
      <c r="C501" s="115">
        <v>68.638692000000006</v>
      </c>
      <c r="D501" s="115">
        <v>-149.567789</v>
      </c>
      <c r="E501" s="115">
        <v>731</v>
      </c>
      <c r="F501" s="115"/>
      <c r="G501" s="115"/>
      <c r="H501" s="115"/>
    </row>
    <row r="502" spans="1:8" x14ac:dyDescent="0.25">
      <c r="A502" s="117" t="s">
        <v>993</v>
      </c>
      <c r="B502" s="117" t="str">
        <f t="shared" ref="B502:B533" si="25">A502</f>
        <v xml:space="preserve">LTER Tussock Block 1 Control 1     </v>
      </c>
      <c r="C502" s="118"/>
      <c r="D502" s="119"/>
      <c r="E502" s="120">
        <v>750</v>
      </c>
      <c r="F502" s="121" t="str">
        <f t="shared" ref="F502:F533" si="26">HYPERLINK("http://maps.google.com/maps?q="&amp;C502&amp;","&amp;D502,"View on Google Map")</f>
        <v>View on Google Map</v>
      </c>
      <c r="G502" s="115"/>
      <c r="H502" s="115"/>
    </row>
    <row r="503" spans="1:8" x14ac:dyDescent="0.25">
      <c r="A503" s="117" t="s">
        <v>1002</v>
      </c>
      <c r="B503" s="117" t="str">
        <f t="shared" si="25"/>
        <v xml:space="preserve">LTER Tussock Block 1 Control 2     </v>
      </c>
      <c r="C503" s="118"/>
      <c r="D503" s="119"/>
      <c r="E503" s="120">
        <v>750</v>
      </c>
      <c r="F503" s="121" t="str">
        <f t="shared" si="26"/>
        <v>View on Google Map</v>
      </c>
      <c r="G503" s="115"/>
      <c r="H503" s="115"/>
    </row>
    <row r="504" spans="1:8" x14ac:dyDescent="0.25">
      <c r="A504" s="117" t="s">
        <v>988</v>
      </c>
      <c r="B504" s="117" t="str">
        <f t="shared" si="25"/>
        <v xml:space="preserve">LTER Tussock Block 1 Exclosure Control     </v>
      </c>
      <c r="C504" s="118"/>
      <c r="D504" s="119"/>
      <c r="E504" s="120">
        <v>750</v>
      </c>
      <c r="F504" s="121" t="str">
        <f t="shared" si="26"/>
        <v>View on Google Map</v>
      </c>
      <c r="G504" s="115"/>
      <c r="H504" s="115"/>
    </row>
    <row r="505" spans="1:8" x14ac:dyDescent="0.25">
      <c r="A505" s="117" t="s">
        <v>989</v>
      </c>
      <c r="B505" s="117" t="str">
        <f t="shared" si="25"/>
        <v xml:space="preserve">LTER Tussock Block 1 Exclosure Control Large Mesh Fence  </v>
      </c>
      <c r="C505" s="118"/>
      <c r="D505" s="119"/>
      <c r="E505" s="120">
        <v>750</v>
      </c>
      <c r="F505" s="121" t="str">
        <f t="shared" si="26"/>
        <v>View on Google Map</v>
      </c>
      <c r="G505" s="115"/>
      <c r="H505" s="115"/>
    </row>
    <row r="506" spans="1:8" x14ac:dyDescent="0.25">
      <c r="A506" s="117" t="s">
        <v>990</v>
      </c>
      <c r="B506" s="117" t="str">
        <f t="shared" si="25"/>
        <v xml:space="preserve">LTER Tussock Block 1 Exclosure Control Small Mesh Fence  </v>
      </c>
      <c r="C506" s="118"/>
      <c r="D506" s="119"/>
      <c r="E506" s="120">
        <v>750</v>
      </c>
      <c r="F506" s="121" t="str">
        <f t="shared" si="26"/>
        <v>View on Google Map</v>
      </c>
      <c r="G506" s="115"/>
      <c r="H506" s="115"/>
    </row>
    <row r="507" spans="1:8" x14ac:dyDescent="0.25">
      <c r="A507" s="117" t="s">
        <v>999</v>
      </c>
      <c r="B507" s="117" t="str">
        <f t="shared" si="25"/>
        <v xml:space="preserve">LTER Tussock Block 1 Exclosure Nitrogen and Phosphorus Control  </v>
      </c>
      <c r="C507" s="118"/>
      <c r="D507" s="119"/>
      <c r="E507" s="120">
        <v>750</v>
      </c>
      <c r="F507" s="121" t="str">
        <f t="shared" si="26"/>
        <v>View on Google Map</v>
      </c>
      <c r="G507" s="115"/>
      <c r="H507" s="115"/>
    </row>
    <row r="508" spans="1:8" x14ac:dyDescent="0.25">
      <c r="A508" s="117" t="s">
        <v>997</v>
      </c>
      <c r="B508" s="117" t="str">
        <f t="shared" si="25"/>
        <v>LTER Tussock Block 1 Exclosure Nitrogen and Phosphorus Large Mesh Fence</v>
      </c>
      <c r="C508" s="118"/>
      <c r="D508" s="119"/>
      <c r="E508" s="120">
        <v>750</v>
      </c>
      <c r="F508" s="121" t="str">
        <f t="shared" si="26"/>
        <v>View on Google Map</v>
      </c>
      <c r="G508" s="115"/>
      <c r="H508" s="115"/>
    </row>
    <row r="509" spans="1:8" x14ac:dyDescent="0.25">
      <c r="A509" s="117" t="s">
        <v>998</v>
      </c>
      <c r="B509" s="117" t="str">
        <f t="shared" si="25"/>
        <v>LTER Tussock Block 1 Exclosure Nitrogen and Phosphorus Small Mesh Fence</v>
      </c>
      <c r="C509" s="118"/>
      <c r="D509" s="119"/>
      <c r="E509" s="120">
        <v>750</v>
      </c>
      <c r="F509" s="121" t="str">
        <f t="shared" si="26"/>
        <v>View on Google Map</v>
      </c>
      <c r="G509" s="115"/>
      <c r="H509" s="115"/>
    </row>
    <row r="510" spans="1:8" x14ac:dyDescent="0.25">
      <c r="A510" s="117" t="s">
        <v>1003</v>
      </c>
      <c r="B510" s="117" t="str">
        <f t="shared" si="25"/>
        <v xml:space="preserve">LTER Tussock Block 1 Extra  3     </v>
      </c>
      <c r="C510" s="118"/>
      <c r="D510" s="119"/>
      <c r="E510" s="120">
        <v>750</v>
      </c>
      <c r="F510" s="121" t="str">
        <f t="shared" si="26"/>
        <v>View on Google Map</v>
      </c>
      <c r="G510" s="115"/>
      <c r="H510" s="115"/>
    </row>
    <row r="511" spans="1:8" x14ac:dyDescent="0.25">
      <c r="A511" s="117" t="s">
        <v>992</v>
      </c>
      <c r="B511" s="117" t="str">
        <f t="shared" si="25"/>
        <v xml:space="preserve">LTER Tussock Block 1 Greenhouse Control     </v>
      </c>
      <c r="C511" s="118"/>
      <c r="D511" s="119"/>
      <c r="E511" s="120">
        <v>750</v>
      </c>
      <c r="F511" s="121" t="str">
        <f t="shared" si="26"/>
        <v>View on Google Map</v>
      </c>
      <c r="G511" s="115"/>
      <c r="H511" s="115"/>
    </row>
    <row r="512" spans="1:8" x14ac:dyDescent="0.25">
      <c r="A512" s="117" t="s">
        <v>991</v>
      </c>
      <c r="B512" s="117" t="str">
        <f t="shared" si="25"/>
        <v xml:space="preserve">LTER Tussock Block 1 Greenhouse with Nitrogen and Phosphorus  </v>
      </c>
      <c r="C512" s="118"/>
      <c r="D512" s="119"/>
      <c r="E512" s="120">
        <v>750</v>
      </c>
      <c r="F512" s="121" t="str">
        <f t="shared" si="26"/>
        <v>View on Google Map</v>
      </c>
      <c r="G512" s="115"/>
      <c r="H512" s="115"/>
    </row>
    <row r="513" spans="1:8" x14ac:dyDescent="0.25">
      <c r="A513" s="117" t="s">
        <v>996</v>
      </c>
      <c r="B513" s="117" t="str">
        <f t="shared" si="25"/>
        <v xml:space="preserve">LTER Tussock Block 1 Nitrogen and Phosphorus    </v>
      </c>
      <c r="C513" s="118"/>
      <c r="D513" s="119"/>
      <c r="E513" s="120">
        <v>750</v>
      </c>
      <c r="F513" s="121" t="str">
        <f t="shared" si="26"/>
        <v>View on Google Map</v>
      </c>
      <c r="G513" s="115"/>
      <c r="H513" s="115"/>
    </row>
    <row r="514" spans="1:8" x14ac:dyDescent="0.25">
      <c r="A514" s="117" t="s">
        <v>995</v>
      </c>
      <c r="B514" s="117" t="str">
        <f t="shared" si="25"/>
        <v xml:space="preserve">LTER Tussock Block 1 Nitrogen Only     </v>
      </c>
      <c r="C514" s="118"/>
      <c r="D514" s="119"/>
      <c r="E514" s="120">
        <v>750</v>
      </c>
      <c r="F514" s="121" t="str">
        <f t="shared" si="26"/>
        <v>View on Google Map</v>
      </c>
      <c r="G514" s="115"/>
      <c r="H514" s="115"/>
    </row>
    <row r="515" spans="1:8" x14ac:dyDescent="0.25">
      <c r="A515" s="117" t="s">
        <v>994</v>
      </c>
      <c r="B515" s="117" t="str">
        <f t="shared" si="25"/>
        <v xml:space="preserve">LTER Tussock Block 1 Phosphorus Only     </v>
      </c>
      <c r="C515" s="118"/>
      <c r="D515" s="119"/>
      <c r="E515" s="120">
        <v>750</v>
      </c>
      <c r="F515" s="121" t="str">
        <f t="shared" si="26"/>
        <v>View on Google Map</v>
      </c>
      <c r="G515" s="115"/>
      <c r="H515" s="115"/>
    </row>
    <row r="516" spans="1:8" x14ac:dyDescent="0.25">
      <c r="A516" s="117" t="s">
        <v>1001</v>
      </c>
      <c r="B516" s="117" t="str">
        <f t="shared" si="25"/>
        <v xml:space="preserve">LTER Tussock Block 1 Shade Control     </v>
      </c>
      <c r="C516" s="118"/>
      <c r="D516" s="119"/>
      <c r="E516" s="120">
        <v>750</v>
      </c>
      <c r="F516" s="121" t="str">
        <f t="shared" si="26"/>
        <v>View on Google Map</v>
      </c>
      <c r="G516" s="115"/>
      <c r="H516" s="115"/>
    </row>
    <row r="517" spans="1:8" x14ac:dyDescent="0.25">
      <c r="A517" s="117" t="s">
        <v>1000</v>
      </c>
      <c r="B517" s="117" t="str">
        <f t="shared" si="25"/>
        <v xml:space="preserve">LTER Tussock Block 1 Shade with Nitrogen and Phosphorus  </v>
      </c>
      <c r="C517" s="118"/>
      <c r="D517" s="119"/>
      <c r="E517" s="120">
        <v>750</v>
      </c>
      <c r="F517" s="121" t="str">
        <f t="shared" si="26"/>
        <v>View on Google Map</v>
      </c>
      <c r="G517" s="115"/>
      <c r="H517" s="115"/>
    </row>
    <row r="518" spans="1:8" x14ac:dyDescent="0.25">
      <c r="A518" s="117" t="s">
        <v>1011</v>
      </c>
      <c r="B518" s="117" t="str">
        <f t="shared" si="25"/>
        <v xml:space="preserve">LTER Tussock Block 2 Control 1     </v>
      </c>
      <c r="C518" s="118"/>
      <c r="D518" s="119"/>
      <c r="E518" s="120">
        <v>750</v>
      </c>
      <c r="F518" s="121" t="str">
        <f t="shared" si="26"/>
        <v>View on Google Map</v>
      </c>
      <c r="G518" s="115"/>
      <c r="H518" s="115"/>
    </row>
    <row r="519" spans="1:8" x14ac:dyDescent="0.25">
      <c r="A519" s="117" t="s">
        <v>1008</v>
      </c>
      <c r="B519" s="117" t="str">
        <f t="shared" si="25"/>
        <v xml:space="preserve">LTER Tussock Block 2 Control 2     </v>
      </c>
      <c r="C519" s="118"/>
      <c r="D519" s="119"/>
      <c r="E519" s="120">
        <v>750</v>
      </c>
      <c r="F519" s="121" t="str">
        <f t="shared" si="26"/>
        <v>View on Google Map</v>
      </c>
      <c r="G519" s="115"/>
      <c r="H519" s="115"/>
    </row>
    <row r="520" spans="1:8" x14ac:dyDescent="0.25">
      <c r="A520" s="117" t="s">
        <v>1016</v>
      </c>
      <c r="B520" s="117" t="str">
        <f t="shared" si="25"/>
        <v xml:space="preserve">LTER Tussock Block 2 Exclosure Control     </v>
      </c>
      <c r="C520" s="118"/>
      <c r="D520" s="119"/>
      <c r="E520" s="120">
        <v>750</v>
      </c>
      <c r="F520" s="121" t="str">
        <f t="shared" si="26"/>
        <v>View on Google Map</v>
      </c>
      <c r="G520" s="115"/>
      <c r="H520" s="115"/>
    </row>
    <row r="521" spans="1:8" x14ac:dyDescent="0.25">
      <c r="A521" s="117" t="s">
        <v>1017</v>
      </c>
      <c r="B521" s="117" t="str">
        <f t="shared" si="25"/>
        <v xml:space="preserve">LTER Tussock Block 2 Exclosure Control Large Mesh Fence  </v>
      </c>
      <c r="C521" s="118"/>
      <c r="D521" s="119"/>
      <c r="E521" s="120">
        <v>750</v>
      </c>
      <c r="F521" s="121" t="str">
        <f t="shared" si="26"/>
        <v>View on Google Map</v>
      </c>
      <c r="G521" s="115"/>
      <c r="H521" s="115"/>
    </row>
    <row r="522" spans="1:8" x14ac:dyDescent="0.25">
      <c r="A522" s="117" t="s">
        <v>1018</v>
      </c>
      <c r="B522" s="117" t="str">
        <f t="shared" si="25"/>
        <v xml:space="preserve">LTER Tussock Block 2 Exclosure Control Small Mesh Fence  </v>
      </c>
      <c r="C522" s="118"/>
      <c r="D522" s="119"/>
      <c r="E522" s="120">
        <v>750</v>
      </c>
      <c r="F522" s="121" t="str">
        <f t="shared" si="26"/>
        <v>View on Google Map</v>
      </c>
      <c r="G522" s="115"/>
      <c r="H522" s="115"/>
    </row>
    <row r="523" spans="1:8" x14ac:dyDescent="0.25">
      <c r="A523" s="117" t="s">
        <v>1004</v>
      </c>
      <c r="B523" s="117" t="str">
        <f t="shared" si="25"/>
        <v xml:space="preserve">LTER Tussock Block 2 Exclosure Nitrogen and Phosphorus Control  </v>
      </c>
      <c r="C523" s="118"/>
      <c r="D523" s="119"/>
      <c r="E523" s="120">
        <v>750</v>
      </c>
      <c r="F523" s="121" t="str">
        <f t="shared" si="26"/>
        <v>View on Google Map</v>
      </c>
      <c r="G523" s="115"/>
      <c r="H523" s="115"/>
    </row>
    <row r="524" spans="1:8" x14ac:dyDescent="0.25">
      <c r="A524" s="117" t="s">
        <v>1006</v>
      </c>
      <c r="B524" s="117" t="str">
        <f t="shared" si="25"/>
        <v>LTER Tussock Block 2 Exclosure Nitrogen and Phosphorus Large Mesh Fence</v>
      </c>
      <c r="C524" s="118"/>
      <c r="D524" s="119"/>
      <c r="E524" s="120">
        <v>750</v>
      </c>
      <c r="F524" s="121" t="str">
        <f t="shared" si="26"/>
        <v>View on Google Map</v>
      </c>
      <c r="G524" s="115"/>
      <c r="H524" s="115"/>
    </row>
    <row r="525" spans="1:8" x14ac:dyDescent="0.25">
      <c r="A525" s="117" t="s">
        <v>1005</v>
      </c>
      <c r="B525" s="117" t="str">
        <f t="shared" si="25"/>
        <v>LTER Tussock Block 2 Exclosure Nitrogen and Phosphorus Small Mesh Fence</v>
      </c>
      <c r="C525" s="118"/>
      <c r="D525" s="119"/>
      <c r="E525" s="120">
        <v>750</v>
      </c>
      <c r="F525" s="121" t="str">
        <f t="shared" si="26"/>
        <v>View on Google Map</v>
      </c>
      <c r="G525" s="115"/>
      <c r="H525" s="115"/>
    </row>
    <row r="526" spans="1:8" x14ac:dyDescent="0.25">
      <c r="A526" s="117" t="s">
        <v>1019</v>
      </c>
      <c r="B526" s="117" t="str">
        <f t="shared" si="25"/>
        <v xml:space="preserve">LTER Tussock Block 2 Extra  3     </v>
      </c>
      <c r="C526" s="118"/>
      <c r="D526" s="119"/>
      <c r="E526" s="120">
        <v>750</v>
      </c>
      <c r="F526" s="121" t="str">
        <f t="shared" si="26"/>
        <v>View on Google Map</v>
      </c>
      <c r="G526" s="115"/>
      <c r="H526" s="115"/>
    </row>
    <row r="527" spans="1:8" x14ac:dyDescent="0.25">
      <c r="A527" s="117" t="s">
        <v>1013</v>
      </c>
      <c r="B527" s="117" t="str">
        <f t="shared" si="25"/>
        <v xml:space="preserve">LTER Tussock Block 2 Greenhouse Control     </v>
      </c>
      <c r="C527" s="118"/>
      <c r="D527" s="119"/>
      <c r="E527" s="120">
        <v>750</v>
      </c>
      <c r="F527" s="121" t="str">
        <f t="shared" si="26"/>
        <v>View on Google Map</v>
      </c>
      <c r="G527" s="115"/>
      <c r="H527" s="115"/>
    </row>
    <row r="528" spans="1:8" x14ac:dyDescent="0.25">
      <c r="A528" s="117" t="s">
        <v>1012</v>
      </c>
      <c r="B528" s="117" t="str">
        <f t="shared" si="25"/>
        <v xml:space="preserve">LTER Tussock Block 2 Greenhouse with Nitrogen and Phosphorus  </v>
      </c>
      <c r="C528" s="118"/>
      <c r="D528" s="119"/>
      <c r="E528" s="120">
        <v>750</v>
      </c>
      <c r="F528" s="121" t="str">
        <f t="shared" si="26"/>
        <v>View on Google Map</v>
      </c>
      <c r="G528" s="115"/>
      <c r="H528" s="115"/>
    </row>
    <row r="529" spans="1:8" x14ac:dyDescent="0.25">
      <c r="A529" s="117" t="s">
        <v>1015</v>
      </c>
      <c r="B529" s="117" t="str">
        <f t="shared" si="25"/>
        <v xml:space="preserve">LTER Tussock Block 2 Nitrogen and Phosphorus    </v>
      </c>
      <c r="C529" s="118"/>
      <c r="D529" s="119"/>
      <c r="E529" s="120">
        <v>750</v>
      </c>
      <c r="F529" s="121" t="str">
        <f t="shared" si="26"/>
        <v>View on Google Map</v>
      </c>
      <c r="G529" s="115"/>
      <c r="H529" s="115"/>
    </row>
    <row r="530" spans="1:8" x14ac:dyDescent="0.25">
      <c r="A530" s="117" t="s">
        <v>1014</v>
      </c>
      <c r="B530" s="117" t="str">
        <f t="shared" si="25"/>
        <v xml:space="preserve">LTER Tussock Block 2 Nitrogen Only     </v>
      </c>
      <c r="C530" s="118"/>
      <c r="D530" s="119"/>
      <c r="E530" s="120">
        <v>750</v>
      </c>
      <c r="F530" s="121" t="str">
        <f t="shared" si="26"/>
        <v>View on Google Map</v>
      </c>
      <c r="G530" s="115"/>
      <c r="H530" s="115"/>
    </row>
    <row r="531" spans="1:8" x14ac:dyDescent="0.25">
      <c r="A531" s="117" t="s">
        <v>1007</v>
      </c>
      <c r="B531" s="117" t="str">
        <f t="shared" si="25"/>
        <v xml:space="preserve">LTER Tussock Block 2 Phosphorus Only     </v>
      </c>
      <c r="C531" s="118"/>
      <c r="D531" s="119"/>
      <c r="E531" s="120">
        <v>750</v>
      </c>
      <c r="F531" s="121" t="str">
        <f t="shared" si="26"/>
        <v>View on Google Map</v>
      </c>
      <c r="G531" s="115"/>
      <c r="H531" s="115"/>
    </row>
    <row r="532" spans="1:8" x14ac:dyDescent="0.25">
      <c r="A532" s="117" t="s">
        <v>1010</v>
      </c>
      <c r="B532" s="117" t="str">
        <f t="shared" si="25"/>
        <v xml:space="preserve">LTER Tussock Block 2 Shade Control     </v>
      </c>
      <c r="C532" s="118"/>
      <c r="D532" s="119"/>
      <c r="E532" s="120">
        <v>750</v>
      </c>
      <c r="F532" s="121" t="str">
        <f t="shared" si="26"/>
        <v>View on Google Map</v>
      </c>
      <c r="G532" s="115"/>
      <c r="H532" s="115"/>
    </row>
    <row r="533" spans="1:8" x14ac:dyDescent="0.25">
      <c r="A533" s="117" t="s">
        <v>1009</v>
      </c>
      <c r="B533" s="117" t="str">
        <f t="shared" si="25"/>
        <v xml:space="preserve">LTER Tussock Block 2 Shade with Nitrogen and Phosphorus  </v>
      </c>
      <c r="C533" s="118"/>
      <c r="D533" s="119"/>
      <c r="E533" s="120">
        <v>750</v>
      </c>
      <c r="F533" s="121" t="str">
        <f t="shared" si="26"/>
        <v>View on Google Map</v>
      </c>
      <c r="G533" s="115"/>
      <c r="H533" s="115"/>
    </row>
    <row r="534" spans="1:8" x14ac:dyDescent="0.25">
      <c r="A534" s="117" t="s">
        <v>1024</v>
      </c>
      <c r="B534" s="117" t="str">
        <f t="shared" ref="B534:B565" si="27">A534</f>
        <v xml:space="preserve">LTER Tussock Block 3 Control 1     </v>
      </c>
      <c r="C534" s="118"/>
      <c r="D534" s="119"/>
      <c r="E534" s="120">
        <v>750</v>
      </c>
      <c r="F534" s="121" t="str">
        <f t="shared" ref="F534:F565" si="28">HYPERLINK("http://maps.google.com/maps?q="&amp;C534&amp;","&amp;D534,"View on Google Map")</f>
        <v>View on Google Map</v>
      </c>
      <c r="G534" s="115"/>
      <c r="H534" s="115"/>
    </row>
    <row r="535" spans="1:8" x14ac:dyDescent="0.25">
      <c r="A535" s="117" t="s">
        <v>1025</v>
      </c>
      <c r="B535" s="117" t="str">
        <f t="shared" si="27"/>
        <v xml:space="preserve">LTER Tussock Block 3 Control 2     </v>
      </c>
      <c r="C535" s="118"/>
      <c r="D535" s="119"/>
      <c r="E535" s="120">
        <v>750</v>
      </c>
      <c r="F535" s="121" t="str">
        <f t="shared" si="28"/>
        <v>View on Google Map</v>
      </c>
      <c r="G535" s="115"/>
      <c r="H535" s="115"/>
    </row>
    <row r="536" spans="1:8" x14ac:dyDescent="0.25">
      <c r="A536" s="117" t="s">
        <v>1033</v>
      </c>
      <c r="B536" s="117" t="str">
        <f t="shared" si="27"/>
        <v xml:space="preserve">LTER Tussock Block 3 Exclosure Control     </v>
      </c>
      <c r="C536" s="118"/>
      <c r="D536" s="119"/>
      <c r="E536" s="120">
        <v>750</v>
      </c>
      <c r="F536" s="121" t="str">
        <f t="shared" si="28"/>
        <v>View on Google Map</v>
      </c>
      <c r="G536" s="115"/>
      <c r="H536" s="115"/>
    </row>
    <row r="537" spans="1:8" x14ac:dyDescent="0.25">
      <c r="A537" s="117" t="s">
        <v>1035</v>
      </c>
      <c r="B537" s="117" t="str">
        <f t="shared" si="27"/>
        <v xml:space="preserve">LTER Tussock Block 3 Exclosure Control Large Mesh Fence  </v>
      </c>
      <c r="C537" s="118"/>
      <c r="D537" s="119"/>
      <c r="E537" s="120">
        <v>750</v>
      </c>
      <c r="F537" s="121" t="str">
        <f t="shared" si="28"/>
        <v>View on Google Map</v>
      </c>
      <c r="G537" s="115"/>
      <c r="H537" s="115"/>
    </row>
    <row r="538" spans="1:8" x14ac:dyDescent="0.25">
      <c r="A538" s="117" t="s">
        <v>1034</v>
      </c>
      <c r="B538" s="117" t="str">
        <f t="shared" si="27"/>
        <v xml:space="preserve">LTER Tussock Block 3 Exclosure Control Small Mesh Fence  </v>
      </c>
      <c r="C538" s="118"/>
      <c r="D538" s="119"/>
      <c r="E538" s="120">
        <v>750</v>
      </c>
      <c r="F538" s="121" t="str">
        <f t="shared" si="28"/>
        <v>View on Google Map</v>
      </c>
      <c r="G538" s="115"/>
      <c r="H538" s="115"/>
    </row>
    <row r="539" spans="1:8" x14ac:dyDescent="0.25">
      <c r="A539" s="117" t="s">
        <v>1028</v>
      </c>
      <c r="B539" s="117" t="str">
        <f t="shared" si="27"/>
        <v xml:space="preserve">LTER Tussock Block 3 Exclosure Nitrogen and Phosphorus Control  </v>
      </c>
      <c r="C539" s="118"/>
      <c r="D539" s="119"/>
      <c r="E539" s="120">
        <v>750</v>
      </c>
      <c r="F539" s="121" t="str">
        <f t="shared" si="28"/>
        <v>View on Google Map</v>
      </c>
      <c r="G539" s="115"/>
      <c r="H539" s="115"/>
    </row>
    <row r="540" spans="1:8" x14ac:dyDescent="0.25">
      <c r="A540" s="117" t="s">
        <v>1029</v>
      </c>
      <c r="B540" s="117" t="str">
        <f t="shared" si="27"/>
        <v>LTER Tussock Block 3 Exclosure Nitrogen and Phosphorus Large Mesh Fence</v>
      </c>
      <c r="C540" s="118"/>
      <c r="D540" s="119"/>
      <c r="E540" s="120">
        <v>750</v>
      </c>
      <c r="F540" s="121" t="str">
        <f t="shared" si="28"/>
        <v>View on Google Map</v>
      </c>
      <c r="G540" s="115"/>
      <c r="H540" s="115"/>
    </row>
    <row r="541" spans="1:8" x14ac:dyDescent="0.25">
      <c r="A541" s="117" t="s">
        <v>1030</v>
      </c>
      <c r="B541" s="117" t="str">
        <f t="shared" si="27"/>
        <v>LTER Tussock Block 3 Exclosure Nitrogen and Phosphorus Small Mesh Fence</v>
      </c>
      <c r="C541" s="118"/>
      <c r="D541" s="119"/>
      <c r="E541" s="120">
        <v>750</v>
      </c>
      <c r="F541" s="121" t="str">
        <f t="shared" si="28"/>
        <v>View on Google Map</v>
      </c>
      <c r="G541" s="115"/>
      <c r="H541" s="115"/>
    </row>
    <row r="542" spans="1:8" x14ac:dyDescent="0.25">
      <c r="A542" s="117" t="s">
        <v>1031</v>
      </c>
      <c r="B542" s="117" t="str">
        <f t="shared" si="27"/>
        <v xml:space="preserve">LTER Tussock Block 3 Extra  3     </v>
      </c>
      <c r="C542" s="118"/>
      <c r="D542" s="119"/>
      <c r="E542" s="120">
        <v>750</v>
      </c>
      <c r="F542" s="121" t="str">
        <f t="shared" si="28"/>
        <v>View on Google Map</v>
      </c>
      <c r="G542" s="115"/>
      <c r="H542" s="115"/>
    </row>
    <row r="543" spans="1:8" x14ac:dyDescent="0.25">
      <c r="A543" s="117" t="s">
        <v>1027</v>
      </c>
      <c r="B543" s="117" t="str">
        <f t="shared" si="27"/>
        <v xml:space="preserve">LTER Tussock Block 3 Greenhouse Control     </v>
      </c>
      <c r="C543" s="118"/>
      <c r="D543" s="119"/>
      <c r="E543" s="120">
        <v>750</v>
      </c>
      <c r="F543" s="121" t="str">
        <f t="shared" si="28"/>
        <v>View on Google Map</v>
      </c>
      <c r="G543" s="115"/>
      <c r="H543" s="115"/>
    </row>
    <row r="544" spans="1:8" x14ac:dyDescent="0.25">
      <c r="A544" s="117" t="s">
        <v>1026</v>
      </c>
      <c r="B544" s="117" t="str">
        <f t="shared" si="27"/>
        <v xml:space="preserve">LTER Tussock Block 3 Greenhouse with Nitrogen and Phosphorus  </v>
      </c>
      <c r="C544" s="118"/>
      <c r="D544" s="119"/>
      <c r="E544" s="120">
        <v>750</v>
      </c>
      <c r="F544" s="121" t="str">
        <f t="shared" si="28"/>
        <v>View on Google Map</v>
      </c>
      <c r="G544" s="115"/>
      <c r="H544" s="115"/>
    </row>
    <row r="545" spans="1:8" x14ac:dyDescent="0.25">
      <c r="A545" s="117" t="s">
        <v>1023</v>
      </c>
      <c r="B545" s="117" t="str">
        <f t="shared" si="27"/>
        <v xml:space="preserve">LTER Tussock Block 3 Nitrogen and Phosphorus    </v>
      </c>
      <c r="C545" s="118"/>
      <c r="D545" s="119"/>
      <c r="E545" s="120">
        <v>750</v>
      </c>
      <c r="F545" s="121" t="str">
        <f t="shared" si="28"/>
        <v>View on Google Map</v>
      </c>
      <c r="G545" s="115"/>
      <c r="H545" s="115"/>
    </row>
    <row r="546" spans="1:8" x14ac:dyDescent="0.25">
      <c r="A546" s="117" t="s">
        <v>1032</v>
      </c>
      <c r="B546" s="117" t="str">
        <f t="shared" si="27"/>
        <v xml:space="preserve">LTER Tussock Block 3 Nitrogen Only     </v>
      </c>
      <c r="C546" s="118"/>
      <c r="D546" s="119"/>
      <c r="E546" s="120">
        <v>750</v>
      </c>
      <c r="F546" s="121" t="str">
        <f t="shared" si="28"/>
        <v>View on Google Map</v>
      </c>
      <c r="G546" s="115"/>
      <c r="H546" s="115"/>
    </row>
    <row r="547" spans="1:8" x14ac:dyDescent="0.25">
      <c r="A547" s="117" t="s">
        <v>1022</v>
      </c>
      <c r="B547" s="117" t="str">
        <f t="shared" si="27"/>
        <v xml:space="preserve">LTER Tussock Block 3 Phosphorus Only     </v>
      </c>
      <c r="C547" s="118"/>
      <c r="D547" s="119"/>
      <c r="E547" s="120">
        <v>750</v>
      </c>
      <c r="F547" s="121" t="str">
        <f t="shared" si="28"/>
        <v>View on Google Map</v>
      </c>
      <c r="G547" s="115"/>
      <c r="H547" s="115"/>
    </row>
    <row r="548" spans="1:8" x14ac:dyDescent="0.25">
      <c r="A548" s="117" t="s">
        <v>1021</v>
      </c>
      <c r="B548" s="117" t="str">
        <f t="shared" si="27"/>
        <v xml:space="preserve">LTER Tussock Block 3 Shade Control     </v>
      </c>
      <c r="C548" s="118"/>
      <c r="D548" s="119"/>
      <c r="E548" s="120">
        <v>750</v>
      </c>
      <c r="F548" s="121" t="str">
        <f t="shared" si="28"/>
        <v>View on Google Map</v>
      </c>
      <c r="G548" s="115"/>
      <c r="H548" s="115"/>
    </row>
    <row r="549" spans="1:8" x14ac:dyDescent="0.25">
      <c r="A549" s="117" t="s">
        <v>1020</v>
      </c>
      <c r="B549" s="117" t="str">
        <f t="shared" si="27"/>
        <v xml:space="preserve">LTER Tussock Block 3 Shade with Nitrogen and Phosphorus  </v>
      </c>
      <c r="C549" s="118"/>
      <c r="D549" s="119"/>
      <c r="E549" s="120">
        <v>750</v>
      </c>
      <c r="F549" s="121" t="str">
        <f t="shared" si="28"/>
        <v>View on Google Map</v>
      </c>
      <c r="G549" s="115"/>
      <c r="H549" s="115"/>
    </row>
    <row r="550" spans="1:8" x14ac:dyDescent="0.25">
      <c r="A550" s="117" t="s">
        <v>1039</v>
      </c>
      <c r="B550" s="117" t="str">
        <f t="shared" si="27"/>
        <v xml:space="preserve">LTER Tussock Block 4 Control 1     </v>
      </c>
      <c r="C550" s="118"/>
      <c r="D550" s="119"/>
      <c r="E550" s="120">
        <v>750</v>
      </c>
      <c r="F550" s="121" t="str">
        <f t="shared" si="28"/>
        <v>View on Google Map</v>
      </c>
      <c r="G550" s="115"/>
      <c r="H550" s="115"/>
    </row>
    <row r="551" spans="1:8" x14ac:dyDescent="0.25">
      <c r="A551" s="117" t="s">
        <v>1038</v>
      </c>
      <c r="B551" s="117" t="str">
        <f t="shared" si="27"/>
        <v xml:space="preserve">LTER Tussock Block 4 Control 2     </v>
      </c>
      <c r="C551" s="118"/>
      <c r="D551" s="119"/>
      <c r="E551" s="120">
        <v>750</v>
      </c>
      <c r="F551" s="121" t="str">
        <f t="shared" si="28"/>
        <v>View on Google Map</v>
      </c>
      <c r="G551" s="115"/>
      <c r="H551" s="115"/>
    </row>
    <row r="552" spans="1:8" x14ac:dyDescent="0.25">
      <c r="A552" s="117" t="s">
        <v>1048</v>
      </c>
      <c r="B552" s="117" t="str">
        <f t="shared" si="27"/>
        <v xml:space="preserve">LTER Tussock Block 4 Exclosure Control     </v>
      </c>
      <c r="C552" s="118"/>
      <c r="D552" s="119"/>
      <c r="E552" s="120">
        <v>750</v>
      </c>
      <c r="F552" s="121" t="str">
        <f t="shared" si="28"/>
        <v>View on Google Map</v>
      </c>
      <c r="G552" s="115"/>
      <c r="H552" s="115"/>
    </row>
    <row r="553" spans="1:8" x14ac:dyDescent="0.25">
      <c r="A553" s="117" t="s">
        <v>1049</v>
      </c>
      <c r="B553" s="117" t="str">
        <f t="shared" si="27"/>
        <v xml:space="preserve">LTER Tussock Block 4 Exclosure Control Large Mesh Fence  </v>
      </c>
      <c r="C553" s="118"/>
      <c r="D553" s="119"/>
      <c r="E553" s="120">
        <v>750</v>
      </c>
      <c r="F553" s="121" t="str">
        <f t="shared" si="28"/>
        <v>View on Google Map</v>
      </c>
      <c r="G553" s="115"/>
      <c r="H553" s="115"/>
    </row>
    <row r="554" spans="1:8" x14ac:dyDescent="0.25">
      <c r="A554" s="117" t="s">
        <v>1050</v>
      </c>
      <c r="B554" s="117" t="str">
        <f t="shared" si="27"/>
        <v xml:space="preserve">LTER Tussock Block 4 Exclosure Control Small Mesh Fence  </v>
      </c>
      <c r="C554" s="118"/>
      <c r="D554" s="119"/>
      <c r="E554" s="120">
        <v>750</v>
      </c>
      <c r="F554" s="121" t="str">
        <f t="shared" si="28"/>
        <v>View on Google Map</v>
      </c>
      <c r="G554" s="115"/>
      <c r="H554" s="115"/>
    </row>
    <row r="555" spans="1:8" x14ac:dyDescent="0.25">
      <c r="A555" s="117" t="s">
        <v>1047</v>
      </c>
      <c r="B555" s="117" t="str">
        <f t="shared" si="27"/>
        <v xml:space="preserve">LTER Tussock Block 4 Exclosure Nitrogen and Phosphorus Control  </v>
      </c>
      <c r="C555" s="118"/>
      <c r="D555" s="119"/>
      <c r="E555" s="120">
        <v>750</v>
      </c>
      <c r="F555" s="121" t="str">
        <f t="shared" si="28"/>
        <v>View on Google Map</v>
      </c>
      <c r="G555" s="115"/>
      <c r="H555" s="115"/>
    </row>
    <row r="556" spans="1:8" x14ac:dyDescent="0.25">
      <c r="A556" s="117" t="s">
        <v>1046</v>
      </c>
      <c r="B556" s="117" t="str">
        <f t="shared" si="27"/>
        <v>LTER Tussock Block 4 Exclosure Nitrogen and Phosphorus Large Mesh Fence</v>
      </c>
      <c r="C556" s="118"/>
      <c r="D556" s="119"/>
      <c r="E556" s="120">
        <v>750</v>
      </c>
      <c r="F556" s="121" t="str">
        <f t="shared" si="28"/>
        <v>View on Google Map</v>
      </c>
      <c r="G556" s="115"/>
      <c r="H556" s="115"/>
    </row>
    <row r="557" spans="1:8" x14ac:dyDescent="0.25">
      <c r="A557" s="117" t="s">
        <v>1045</v>
      </c>
      <c r="B557" s="117" t="str">
        <f t="shared" si="27"/>
        <v>LTER Tussock Block 4 Exclosure Nitrogen and Phosphorus Small Mesh Fence</v>
      </c>
      <c r="C557" s="118"/>
      <c r="D557" s="119"/>
      <c r="E557" s="120">
        <v>750</v>
      </c>
      <c r="F557" s="121" t="str">
        <f t="shared" si="28"/>
        <v>View on Google Map</v>
      </c>
      <c r="G557" s="115"/>
      <c r="H557" s="115"/>
    </row>
    <row r="558" spans="1:8" x14ac:dyDescent="0.25">
      <c r="A558" s="117" t="s">
        <v>1042</v>
      </c>
      <c r="B558" s="117" t="str">
        <f t="shared" si="27"/>
        <v xml:space="preserve">LTER Tussock Block 4 Extra  3     </v>
      </c>
      <c r="C558" s="118"/>
      <c r="D558" s="119"/>
      <c r="E558" s="120">
        <v>750</v>
      </c>
      <c r="F558" s="121" t="str">
        <f t="shared" si="28"/>
        <v>View on Google Map</v>
      </c>
      <c r="G558" s="115"/>
      <c r="H558" s="115"/>
    </row>
    <row r="559" spans="1:8" x14ac:dyDescent="0.25">
      <c r="A559" s="117" t="s">
        <v>1044</v>
      </c>
      <c r="B559" s="117" t="str">
        <f t="shared" si="27"/>
        <v xml:space="preserve">LTER Tussock Block 4 Greenhouse Control     </v>
      </c>
      <c r="C559" s="118"/>
      <c r="D559" s="119"/>
      <c r="E559" s="120">
        <v>750</v>
      </c>
      <c r="F559" s="121" t="str">
        <f t="shared" si="28"/>
        <v>View on Google Map</v>
      </c>
      <c r="G559" s="115"/>
      <c r="H559" s="115"/>
    </row>
    <row r="560" spans="1:8" x14ac:dyDescent="0.25">
      <c r="A560" s="117" t="s">
        <v>1043</v>
      </c>
      <c r="B560" s="117" t="str">
        <f t="shared" si="27"/>
        <v xml:space="preserve">LTER Tussock Block 4 Greenhouse with Nitrogen and Phosphorus  </v>
      </c>
      <c r="C560" s="118"/>
      <c r="D560" s="119"/>
      <c r="E560" s="120">
        <v>750</v>
      </c>
      <c r="F560" s="121" t="str">
        <f t="shared" si="28"/>
        <v>View on Google Map</v>
      </c>
      <c r="G560" s="115"/>
      <c r="H560" s="115"/>
    </row>
    <row r="561" spans="1:8" x14ac:dyDescent="0.25">
      <c r="A561" s="117" t="s">
        <v>1051</v>
      </c>
      <c r="B561" s="117" t="str">
        <f t="shared" si="27"/>
        <v xml:space="preserve">LTER Tussock Block 4 Nitrogen and Phosphorus    </v>
      </c>
      <c r="C561" s="118"/>
      <c r="D561" s="119"/>
      <c r="E561" s="120">
        <v>750</v>
      </c>
      <c r="F561" s="121" t="str">
        <f t="shared" si="28"/>
        <v>View on Google Map</v>
      </c>
      <c r="G561" s="115"/>
      <c r="H561" s="115"/>
    </row>
    <row r="562" spans="1:8" x14ac:dyDescent="0.25">
      <c r="A562" s="117" t="s">
        <v>1036</v>
      </c>
      <c r="B562" s="117" t="str">
        <f t="shared" si="27"/>
        <v xml:space="preserve">LTER Tussock Block 4 Nitrogen Only     </v>
      </c>
      <c r="C562" s="118"/>
      <c r="D562" s="119"/>
      <c r="E562" s="120">
        <v>750</v>
      </c>
      <c r="F562" s="121" t="str">
        <f t="shared" si="28"/>
        <v>View on Google Map</v>
      </c>
      <c r="G562" s="115"/>
      <c r="H562" s="115"/>
    </row>
    <row r="563" spans="1:8" x14ac:dyDescent="0.25">
      <c r="A563" s="117" t="s">
        <v>1037</v>
      </c>
      <c r="B563" s="117" t="str">
        <f t="shared" si="27"/>
        <v xml:space="preserve">LTER Tussock Block 4 Phosphorus Only     </v>
      </c>
      <c r="C563" s="118"/>
      <c r="D563" s="119"/>
      <c r="E563" s="120">
        <v>750</v>
      </c>
      <c r="F563" s="121" t="str">
        <f t="shared" si="28"/>
        <v>View on Google Map</v>
      </c>
      <c r="G563" s="115"/>
      <c r="H563" s="115"/>
    </row>
    <row r="564" spans="1:8" x14ac:dyDescent="0.25">
      <c r="A564" s="117" t="s">
        <v>1041</v>
      </c>
      <c r="B564" s="117" t="str">
        <f t="shared" si="27"/>
        <v xml:space="preserve">LTER Tussock Block 4 Shade Control     </v>
      </c>
      <c r="C564" s="118"/>
      <c r="D564" s="119"/>
      <c r="E564" s="120">
        <v>750</v>
      </c>
      <c r="F564" s="121" t="str">
        <f t="shared" si="28"/>
        <v>View on Google Map</v>
      </c>
      <c r="G564" s="115"/>
      <c r="H564" s="115"/>
    </row>
    <row r="565" spans="1:8" x14ac:dyDescent="0.25">
      <c r="A565" s="117" t="s">
        <v>1040</v>
      </c>
      <c r="B565" s="117" t="str">
        <f t="shared" si="27"/>
        <v xml:space="preserve">LTER Tussock Block 4 Shade with Nitrogen and Phosphorus  </v>
      </c>
      <c r="C565" s="118"/>
      <c r="D565" s="119"/>
      <c r="E565" s="120">
        <v>750</v>
      </c>
      <c r="F565" s="121" t="str">
        <f t="shared" si="28"/>
        <v>View on Google Map</v>
      </c>
      <c r="G565" s="115"/>
      <c r="H565" s="115"/>
    </row>
    <row r="566" spans="1:8" x14ac:dyDescent="0.25">
      <c r="A566" s="115" t="s">
        <v>1154</v>
      </c>
      <c r="B566" s="115" t="s">
        <v>1155</v>
      </c>
      <c r="C566" s="115">
        <v>68.625440999999995</v>
      </c>
      <c r="D566" s="115">
        <v>-149.60287299999999</v>
      </c>
      <c r="E566" s="115">
        <v>717</v>
      </c>
      <c r="F566" s="115"/>
      <c r="G566" s="115"/>
      <c r="H566" s="115"/>
    </row>
    <row r="567" spans="1:8" x14ac:dyDescent="0.25">
      <c r="A567" s="115" t="s">
        <v>1156</v>
      </c>
      <c r="B567" s="115" t="s">
        <v>1157</v>
      </c>
      <c r="C567" s="115">
        <v>68.647621999999998</v>
      </c>
      <c r="D567" s="115">
        <v>-149.57729800000001</v>
      </c>
      <c r="E567" s="115">
        <v>719</v>
      </c>
      <c r="F567" s="115"/>
      <c r="G567" s="115"/>
      <c r="H567" s="115"/>
    </row>
    <row r="568" spans="1:8" x14ac:dyDescent="0.25">
      <c r="A568" s="117" t="s">
        <v>503</v>
      </c>
      <c r="B568" s="117" t="str">
        <f>A568</f>
        <v>Luna Lake</v>
      </c>
      <c r="C568" s="127">
        <v>68.961579999999998</v>
      </c>
      <c r="D568" s="119">
        <v>-150.20962</v>
      </c>
      <c r="E568" s="116">
        <v>380</v>
      </c>
      <c r="F568" s="121" t="str">
        <f t="shared" ref="F568:F631" si="29">HYPERLINK("http://maps.google.com/maps?q="&amp;C568&amp;","&amp;D568,"View on Google Map")</f>
        <v>View on Google Map</v>
      </c>
      <c r="G568" s="115"/>
      <c r="H568" s="115"/>
    </row>
    <row r="569" spans="1:8" x14ac:dyDescent="0.25">
      <c r="A569" s="117" t="s">
        <v>938</v>
      </c>
      <c r="B569" s="117" t="str">
        <f>A569</f>
        <v>May Creek</v>
      </c>
      <c r="C569" s="118"/>
      <c r="D569" s="119"/>
      <c r="E569" s="120"/>
      <c r="F569" s="121" t="str">
        <f t="shared" si="29"/>
        <v>View on Google Map</v>
      </c>
      <c r="G569" s="115"/>
      <c r="H569" s="115"/>
    </row>
    <row r="570" spans="1:8" x14ac:dyDescent="0.25">
      <c r="A570" s="117" t="s">
        <v>539</v>
      </c>
      <c r="B570" s="117" t="s">
        <v>540</v>
      </c>
      <c r="C570" s="124">
        <v>68.672939999999997</v>
      </c>
      <c r="D570" s="119">
        <v>-149.61752000000001</v>
      </c>
      <c r="E570" s="120">
        <v>708</v>
      </c>
      <c r="F570" s="121" t="str">
        <f t="shared" si="29"/>
        <v>View on Google Map</v>
      </c>
      <c r="G570" s="115"/>
      <c r="H570" s="115"/>
    </row>
    <row r="571" spans="1:8" x14ac:dyDescent="0.25">
      <c r="A571" s="117" t="s">
        <v>505</v>
      </c>
      <c r="B571" s="117" t="str">
        <f>A571</f>
        <v>Milake into NE 14</v>
      </c>
      <c r="C571" s="129">
        <v>68.673760000000001</v>
      </c>
      <c r="D571" s="119">
        <v>-149.61827</v>
      </c>
      <c r="E571" s="120">
        <v>701</v>
      </c>
      <c r="F571" s="121" t="str">
        <f t="shared" si="29"/>
        <v>View on Google Map</v>
      </c>
      <c r="G571" s="115"/>
      <c r="H571" s="115"/>
    </row>
    <row r="572" spans="1:8" x14ac:dyDescent="0.25">
      <c r="A572" s="117" t="s">
        <v>784</v>
      </c>
      <c r="B572" s="117" t="s">
        <v>785</v>
      </c>
      <c r="C572" s="117">
        <v>68.673505000000006</v>
      </c>
      <c r="D572" s="119">
        <v>-149.617874</v>
      </c>
      <c r="E572" s="116">
        <v>705</v>
      </c>
      <c r="F572" s="121" t="str">
        <f t="shared" si="29"/>
        <v>View on Google Map</v>
      </c>
      <c r="G572" s="115"/>
      <c r="H572" s="115"/>
    </row>
    <row r="573" spans="1:8" x14ac:dyDescent="0.25">
      <c r="A573" s="117" t="s">
        <v>374</v>
      </c>
      <c r="B573" s="117" t="str">
        <f t="shared" ref="B573:B582" si="30">A573</f>
        <v>Milkyway Lower</v>
      </c>
      <c r="C573" s="118">
        <v>68.622</v>
      </c>
      <c r="D573" s="119">
        <v>-149.59066999999999</v>
      </c>
      <c r="E573" s="120">
        <v>725</v>
      </c>
      <c r="F573" s="121" t="str">
        <f t="shared" si="29"/>
        <v>View on Google Map</v>
      </c>
      <c r="G573" s="115"/>
      <c r="H573" s="115"/>
    </row>
    <row r="574" spans="1:8" x14ac:dyDescent="0.25">
      <c r="A574" s="117" t="s">
        <v>410</v>
      </c>
      <c r="B574" s="117" t="str">
        <f t="shared" si="30"/>
        <v>Milkyway Upper</v>
      </c>
      <c r="C574" s="118">
        <v>68.620170000000002</v>
      </c>
      <c r="D574" s="119">
        <v>-149.56817000000001</v>
      </c>
      <c r="E574" s="120">
        <v>739</v>
      </c>
      <c r="F574" s="121" t="str">
        <f t="shared" si="29"/>
        <v>View on Google Map</v>
      </c>
      <c r="G574" s="115"/>
      <c r="H574" s="115"/>
    </row>
    <row r="575" spans="1:8" x14ac:dyDescent="0.25">
      <c r="A575" s="126" t="s">
        <v>568</v>
      </c>
      <c r="B575" s="117" t="str">
        <f t="shared" si="30"/>
        <v>Moderate CALM grid, NW corner</v>
      </c>
      <c r="C575" s="127">
        <v>68.951925000000003</v>
      </c>
      <c r="D575" s="119">
        <v>-150.20976669999999</v>
      </c>
      <c r="E575" s="116"/>
      <c r="F575" s="121" t="str">
        <f t="shared" si="29"/>
        <v>View on Google Map</v>
      </c>
      <c r="G575" s="115"/>
      <c r="H575" s="115"/>
    </row>
    <row r="576" spans="1:8" x14ac:dyDescent="0.25">
      <c r="A576" s="117" t="s">
        <v>293</v>
      </c>
      <c r="B576" s="117" t="str">
        <f t="shared" si="30"/>
        <v>N 01</v>
      </c>
      <c r="C576" s="117">
        <v>68.639899999999997</v>
      </c>
      <c r="D576" s="119">
        <v>-149.60704000000001</v>
      </c>
      <c r="E576" s="120">
        <v>731</v>
      </c>
      <c r="F576" s="121" t="str">
        <f t="shared" si="29"/>
        <v>View on Google Map</v>
      </c>
      <c r="G576" s="115"/>
      <c r="H576" s="115"/>
    </row>
    <row r="577" spans="1:8" x14ac:dyDescent="0.25">
      <c r="A577" s="117" t="s">
        <v>294</v>
      </c>
      <c r="B577" s="117" t="str">
        <f t="shared" si="30"/>
        <v>N 02</v>
      </c>
      <c r="C577" s="117">
        <v>68.640960000000007</v>
      </c>
      <c r="D577" s="119">
        <v>-149.62529000000001</v>
      </c>
      <c r="E577" s="120">
        <v>724</v>
      </c>
      <c r="F577" s="121" t="str">
        <f t="shared" si="29"/>
        <v>View on Google Map</v>
      </c>
      <c r="G577" s="115"/>
      <c r="H577" s="115"/>
    </row>
    <row r="578" spans="1:8" x14ac:dyDescent="0.25">
      <c r="A578" s="117" t="s">
        <v>295</v>
      </c>
      <c r="B578" s="117" t="str">
        <f t="shared" si="30"/>
        <v>N 03</v>
      </c>
      <c r="C578" s="117">
        <v>68.642430000000004</v>
      </c>
      <c r="D578" s="119">
        <v>-149.63086999999999</v>
      </c>
      <c r="E578" s="120"/>
      <c r="F578" s="121" t="str">
        <f t="shared" si="29"/>
        <v>View on Google Map</v>
      </c>
      <c r="G578" s="115"/>
      <c r="H578" s="115"/>
    </row>
    <row r="579" spans="1:8" x14ac:dyDescent="0.25">
      <c r="A579" s="117" t="s">
        <v>383</v>
      </c>
      <c r="B579" s="117" t="str">
        <f t="shared" si="30"/>
        <v>N 04</v>
      </c>
      <c r="C579" s="118">
        <v>68.644880000000001</v>
      </c>
      <c r="D579" s="119">
        <v>-149.64073999999999</v>
      </c>
      <c r="E579" s="120"/>
      <c r="F579" s="121" t="str">
        <f t="shared" si="29"/>
        <v>View on Google Map</v>
      </c>
      <c r="G579" s="115"/>
      <c r="H579" s="115"/>
    </row>
    <row r="580" spans="1:8" x14ac:dyDescent="0.25">
      <c r="A580" s="117" t="s">
        <v>380</v>
      </c>
      <c r="B580" s="117" t="str">
        <f t="shared" si="30"/>
        <v>N 05</v>
      </c>
      <c r="C580" s="118">
        <v>68.645330000000001</v>
      </c>
      <c r="D580" s="119">
        <v>-149.62923000000001</v>
      </c>
      <c r="E580" s="120"/>
      <c r="F580" s="121" t="str">
        <f t="shared" si="29"/>
        <v>View on Google Map</v>
      </c>
      <c r="G580" s="115"/>
      <c r="H580" s="115"/>
    </row>
    <row r="581" spans="1:8" x14ac:dyDescent="0.25">
      <c r="A581" s="122" t="s">
        <v>786</v>
      </c>
      <c r="B581" s="117" t="str">
        <f t="shared" si="30"/>
        <v>N 06</v>
      </c>
      <c r="C581" s="141">
        <v>68.669790000000006</v>
      </c>
      <c r="D581" s="119">
        <v>-149.64202</v>
      </c>
      <c r="E581" s="120"/>
      <c r="F581" s="121" t="str">
        <f t="shared" si="29"/>
        <v>View on Google Map</v>
      </c>
      <c r="G581" s="115"/>
      <c r="H581" s="115"/>
    </row>
    <row r="582" spans="1:8" x14ac:dyDescent="0.25">
      <c r="A582" s="122" t="s">
        <v>787</v>
      </c>
      <c r="B582" s="117" t="str">
        <f t="shared" si="30"/>
        <v>N 07</v>
      </c>
      <c r="C582" s="141">
        <v>68.67304</v>
      </c>
      <c r="D582" s="119">
        <v>-149.65369999999999</v>
      </c>
      <c r="E582" s="120"/>
      <c r="F582" s="121" t="str">
        <f t="shared" si="29"/>
        <v>View on Google Map</v>
      </c>
      <c r="G582" s="115"/>
      <c r="H582" s="115"/>
    </row>
    <row r="583" spans="1:8" x14ac:dyDescent="0.25">
      <c r="A583" s="117" t="s">
        <v>518</v>
      </c>
      <c r="B583" s="117" t="s">
        <v>519</v>
      </c>
      <c r="C583" s="124">
        <v>68.396289999999993</v>
      </c>
      <c r="D583" s="119">
        <v>-150.58781999999999</v>
      </c>
      <c r="E583" s="120">
        <v>841</v>
      </c>
      <c r="F583" s="121" t="str">
        <f t="shared" si="29"/>
        <v>View on Google Map</v>
      </c>
      <c r="G583" s="115"/>
      <c r="H583" s="115"/>
    </row>
    <row r="584" spans="1:8" x14ac:dyDescent="0.25">
      <c r="A584" s="117" t="s">
        <v>524</v>
      </c>
      <c r="B584" s="117" t="s">
        <v>519</v>
      </c>
      <c r="C584" s="124">
        <v>68.362489999999994</v>
      </c>
      <c r="D584" s="119">
        <v>-151.70716999999999</v>
      </c>
      <c r="E584" s="120">
        <v>792</v>
      </c>
      <c r="F584" s="121" t="str">
        <f t="shared" si="29"/>
        <v>View on Google Map</v>
      </c>
      <c r="G584" s="115"/>
      <c r="H584" s="115"/>
    </row>
    <row r="585" spans="1:8" x14ac:dyDescent="0.25">
      <c r="A585" s="117" t="s">
        <v>523</v>
      </c>
      <c r="B585" s="117" t="s">
        <v>519</v>
      </c>
      <c r="C585" s="124">
        <v>68.351330000000004</v>
      </c>
      <c r="D585" s="119">
        <v>-151.70217</v>
      </c>
      <c r="E585" s="120">
        <v>789</v>
      </c>
      <c r="F585" s="121" t="str">
        <f t="shared" si="29"/>
        <v>View on Google Map</v>
      </c>
      <c r="G585" s="115"/>
      <c r="H585" s="115"/>
    </row>
    <row r="586" spans="1:8" x14ac:dyDescent="0.25">
      <c r="A586" s="117" t="s">
        <v>522</v>
      </c>
      <c r="B586" s="117" t="s">
        <v>519</v>
      </c>
      <c r="C586" s="124">
        <v>68.347329999999999</v>
      </c>
      <c r="D586" s="119">
        <v>-151.70317</v>
      </c>
      <c r="E586" s="120">
        <v>798</v>
      </c>
      <c r="F586" s="121" t="str">
        <f t="shared" si="29"/>
        <v>View on Google Map</v>
      </c>
      <c r="G586" s="115"/>
      <c r="H586" s="115"/>
    </row>
    <row r="587" spans="1:8" x14ac:dyDescent="0.25">
      <c r="A587" s="117" t="s">
        <v>521</v>
      </c>
      <c r="B587" s="117" t="s">
        <v>519</v>
      </c>
      <c r="C587" s="124">
        <v>68.351330000000004</v>
      </c>
      <c r="D587" s="119">
        <v>-151.70217</v>
      </c>
      <c r="E587" s="120">
        <v>810</v>
      </c>
      <c r="F587" s="121" t="str">
        <f t="shared" si="29"/>
        <v>View on Google Map</v>
      </c>
      <c r="G587" s="115"/>
      <c r="H587" s="115"/>
    </row>
    <row r="588" spans="1:8" x14ac:dyDescent="0.25">
      <c r="A588" s="117" t="s">
        <v>376</v>
      </c>
      <c r="B588" s="117" t="str">
        <f t="shared" ref="B588:B619" si="31">A588</f>
        <v>NE 01</v>
      </c>
      <c r="C588" s="118">
        <v>68.643829999999994</v>
      </c>
      <c r="D588" s="119">
        <v>-149.58949999999999</v>
      </c>
      <c r="E588" s="120">
        <v>716</v>
      </c>
      <c r="F588" s="121" t="str">
        <f t="shared" si="29"/>
        <v>View on Google Map</v>
      </c>
      <c r="G588" s="115"/>
      <c r="H588" s="115"/>
    </row>
    <row r="589" spans="1:8" x14ac:dyDescent="0.25">
      <c r="A589" s="117" t="s">
        <v>339</v>
      </c>
      <c r="B589" s="117" t="str">
        <f t="shared" si="31"/>
        <v>NE 02</v>
      </c>
      <c r="C589" s="118">
        <v>68.646330000000006</v>
      </c>
      <c r="D589" s="119">
        <v>-149.58305999999999</v>
      </c>
      <c r="E589" s="120">
        <v>716</v>
      </c>
      <c r="F589" s="121" t="str">
        <f t="shared" si="29"/>
        <v>View on Google Map</v>
      </c>
      <c r="G589" s="115"/>
      <c r="H589" s="115"/>
    </row>
    <row r="590" spans="1:8" x14ac:dyDescent="0.25">
      <c r="A590" s="117" t="s">
        <v>377</v>
      </c>
      <c r="B590" s="117" t="str">
        <f t="shared" si="31"/>
        <v>NE 03</v>
      </c>
      <c r="C590" s="118">
        <v>68.650080000000003</v>
      </c>
      <c r="D590" s="119">
        <v>-149.58279999999999</v>
      </c>
      <c r="E590" s="120">
        <v>731</v>
      </c>
      <c r="F590" s="121" t="str">
        <f t="shared" si="29"/>
        <v>View on Google Map</v>
      </c>
      <c r="G590" s="115"/>
      <c r="H590" s="115"/>
    </row>
    <row r="591" spans="1:8" x14ac:dyDescent="0.25">
      <c r="A591" s="117" t="s">
        <v>411</v>
      </c>
      <c r="B591" s="117" t="str">
        <f t="shared" si="31"/>
        <v>NE 04</v>
      </c>
      <c r="C591" s="118">
        <v>68.651139999999998</v>
      </c>
      <c r="D591" s="119">
        <v>-149.57998000000001</v>
      </c>
      <c r="E591" s="120">
        <v>731</v>
      </c>
      <c r="F591" s="121" t="str">
        <f t="shared" si="29"/>
        <v>View on Google Map</v>
      </c>
      <c r="G591" s="115"/>
      <c r="H591" s="115"/>
    </row>
    <row r="592" spans="1:8" x14ac:dyDescent="0.25">
      <c r="A592" s="117" t="s">
        <v>378</v>
      </c>
      <c r="B592" s="117" t="str">
        <f t="shared" si="31"/>
        <v>NE 05</v>
      </c>
      <c r="C592" s="118">
        <v>68.652140000000003</v>
      </c>
      <c r="D592" s="119">
        <v>-149.57866999999999</v>
      </c>
      <c r="E592" s="120">
        <v>716</v>
      </c>
      <c r="F592" s="121" t="str">
        <f t="shared" si="29"/>
        <v>View on Google Map</v>
      </c>
      <c r="G592" s="115"/>
      <c r="H592" s="115"/>
    </row>
    <row r="593" spans="1:8" x14ac:dyDescent="0.25">
      <c r="A593" s="117" t="s">
        <v>412</v>
      </c>
      <c r="B593" s="117" t="str">
        <f t="shared" si="31"/>
        <v>NE 06</v>
      </c>
      <c r="C593" s="118">
        <v>68.652929999999998</v>
      </c>
      <c r="D593" s="119">
        <v>-149.57729</v>
      </c>
      <c r="E593" s="120">
        <v>716</v>
      </c>
      <c r="F593" s="121" t="str">
        <f t="shared" si="29"/>
        <v>View on Google Map</v>
      </c>
      <c r="G593" s="115"/>
      <c r="H593" s="115"/>
    </row>
    <row r="594" spans="1:8" x14ac:dyDescent="0.25">
      <c r="A594" s="117" t="s">
        <v>379</v>
      </c>
      <c r="B594" s="117" t="str">
        <f t="shared" si="31"/>
        <v>NE 07</v>
      </c>
      <c r="C594" s="118">
        <v>68.65352</v>
      </c>
      <c r="D594" s="119">
        <v>-149.58099999999999</v>
      </c>
      <c r="E594" s="120">
        <v>731</v>
      </c>
      <c r="F594" s="121" t="str">
        <f t="shared" si="29"/>
        <v>View on Google Map</v>
      </c>
      <c r="G594" s="115"/>
      <c r="H594" s="115"/>
    </row>
    <row r="595" spans="1:8" x14ac:dyDescent="0.25">
      <c r="A595" s="117" t="s">
        <v>413</v>
      </c>
      <c r="B595" s="117" t="str">
        <f t="shared" si="31"/>
        <v>NE 08</v>
      </c>
      <c r="C595" s="118">
        <v>68.652209999999997</v>
      </c>
      <c r="D595" s="119">
        <v>-149.58494999999999</v>
      </c>
      <c r="E595" s="120">
        <v>731</v>
      </c>
      <c r="F595" s="121" t="str">
        <f t="shared" si="29"/>
        <v>View on Google Map</v>
      </c>
      <c r="G595" s="115"/>
      <c r="H595" s="115"/>
    </row>
    <row r="596" spans="1:8" x14ac:dyDescent="0.25">
      <c r="A596" s="117" t="s">
        <v>491</v>
      </c>
      <c r="B596" s="117" t="str">
        <f t="shared" si="31"/>
        <v>NE 09</v>
      </c>
      <c r="C596" s="118">
        <v>68.65352</v>
      </c>
      <c r="D596" s="119">
        <v>-149.59628000000001</v>
      </c>
      <c r="E596" s="120">
        <v>747</v>
      </c>
      <c r="F596" s="121" t="str">
        <f t="shared" si="29"/>
        <v>View on Google Map</v>
      </c>
      <c r="G596" s="115"/>
      <c r="H596" s="115"/>
    </row>
    <row r="597" spans="1:8" x14ac:dyDescent="0.25">
      <c r="A597" s="117" t="s">
        <v>492</v>
      </c>
      <c r="B597" s="117" t="str">
        <f t="shared" si="31"/>
        <v>NE 10</v>
      </c>
      <c r="C597" s="118">
        <v>68.652600000000007</v>
      </c>
      <c r="D597" s="119">
        <v>-149.60773</v>
      </c>
      <c r="E597" s="120"/>
      <c r="F597" s="121" t="str">
        <f t="shared" si="29"/>
        <v>View on Google Map</v>
      </c>
      <c r="G597" s="115"/>
      <c r="H597" s="115"/>
    </row>
    <row r="598" spans="1:8" x14ac:dyDescent="0.25">
      <c r="A598" s="117" t="s">
        <v>514</v>
      </c>
      <c r="B598" s="117" t="str">
        <f t="shared" si="31"/>
        <v>NE 11</v>
      </c>
      <c r="C598" s="129">
        <v>68.647329999999997</v>
      </c>
      <c r="D598" s="119">
        <v>-149.60932</v>
      </c>
      <c r="E598" s="120">
        <v>731</v>
      </c>
      <c r="F598" s="121" t="str">
        <f t="shared" si="29"/>
        <v>View on Google Map</v>
      </c>
      <c r="G598" s="115"/>
      <c r="H598" s="115"/>
    </row>
    <row r="599" spans="1:8" x14ac:dyDescent="0.25">
      <c r="A599" s="117" t="s">
        <v>298</v>
      </c>
      <c r="B599" s="117" t="str">
        <f t="shared" si="31"/>
        <v>NE 12</v>
      </c>
      <c r="C599" s="117">
        <v>68.662149999999997</v>
      </c>
      <c r="D599" s="119">
        <v>-149.62335999999999</v>
      </c>
      <c r="E599" s="120">
        <v>699</v>
      </c>
      <c r="F599" s="121" t="str">
        <f t="shared" si="29"/>
        <v>View on Google Map</v>
      </c>
      <c r="G599" s="115"/>
      <c r="H599" s="115"/>
    </row>
    <row r="600" spans="1:8" x14ac:dyDescent="0.25">
      <c r="A600" s="117" t="s">
        <v>953</v>
      </c>
      <c r="B600" s="117" t="str">
        <f t="shared" si="31"/>
        <v>NE 13</v>
      </c>
      <c r="C600" s="118" t="s">
        <v>876</v>
      </c>
      <c r="D600" s="119" t="s">
        <v>876</v>
      </c>
      <c r="E600" s="120"/>
      <c r="F600" s="121" t="str">
        <f t="shared" si="29"/>
        <v>View on Google Map</v>
      </c>
      <c r="G600" s="115"/>
      <c r="H600" s="115"/>
    </row>
    <row r="601" spans="1:8" ht="12" customHeight="1" x14ac:dyDescent="0.25">
      <c r="A601" s="117" t="s">
        <v>299</v>
      </c>
      <c r="B601" s="117" t="str">
        <f t="shared" si="31"/>
        <v>NE 14</v>
      </c>
      <c r="C601" s="117">
        <v>68.676674000000006</v>
      </c>
      <c r="D601" s="119">
        <v>-149.630222</v>
      </c>
      <c r="E601" s="120">
        <v>701</v>
      </c>
      <c r="F601" s="121" t="str">
        <f t="shared" si="29"/>
        <v>View on Google Map</v>
      </c>
      <c r="G601" s="115"/>
      <c r="H601" s="115"/>
    </row>
    <row r="602" spans="1:8" x14ac:dyDescent="0.25">
      <c r="A602" s="117" t="s">
        <v>788</v>
      </c>
      <c r="B602" s="117" t="str">
        <f t="shared" si="31"/>
        <v>NE 14 Lake Shore</v>
      </c>
      <c r="C602" s="117">
        <v>68.677769999999995</v>
      </c>
      <c r="D602" s="119">
        <v>-149.62411700000001</v>
      </c>
      <c r="E602" s="116">
        <v>701</v>
      </c>
      <c r="F602" s="121" t="str">
        <f t="shared" si="29"/>
        <v>View on Google Map</v>
      </c>
      <c r="G602" s="115"/>
      <c r="H602" s="115"/>
    </row>
    <row r="603" spans="1:8" x14ac:dyDescent="0.25">
      <c r="A603" s="140" t="s">
        <v>508</v>
      </c>
      <c r="B603" s="117" t="str">
        <f t="shared" si="31"/>
        <v>NE 14 Lake Slump Inlet</v>
      </c>
      <c r="C603" s="124">
        <v>68.677719999999994</v>
      </c>
      <c r="D603" s="119">
        <v>-149.62403</v>
      </c>
      <c r="E603" s="120">
        <v>701</v>
      </c>
      <c r="F603" s="121" t="str">
        <f t="shared" si="29"/>
        <v>View on Google Map</v>
      </c>
      <c r="G603" s="115"/>
      <c r="H603" s="115"/>
    </row>
    <row r="604" spans="1:8" x14ac:dyDescent="0.25">
      <c r="A604" s="117" t="s">
        <v>506</v>
      </c>
      <c r="B604" s="117" t="str">
        <f t="shared" si="31"/>
        <v>NE 14 Outlet</v>
      </c>
      <c r="C604" s="124">
        <v>68.674120000000002</v>
      </c>
      <c r="D604" s="119">
        <v>-149.62885</v>
      </c>
      <c r="E604" s="120">
        <v>701</v>
      </c>
      <c r="F604" s="121" t="str">
        <f t="shared" si="29"/>
        <v>View on Google Map</v>
      </c>
      <c r="G604" s="115"/>
      <c r="H604" s="115"/>
    </row>
    <row r="605" spans="1:8" x14ac:dyDescent="0.25">
      <c r="A605" s="117" t="s">
        <v>493</v>
      </c>
      <c r="B605" s="117" t="str">
        <f t="shared" si="31"/>
        <v>NE 15</v>
      </c>
      <c r="C605" s="118">
        <v>68.655959999999993</v>
      </c>
      <c r="D605" s="119">
        <v>-149.58528999999999</v>
      </c>
      <c r="E605" s="120"/>
      <c r="F605" s="121" t="str">
        <f t="shared" si="29"/>
        <v>View on Google Map</v>
      </c>
      <c r="G605" s="115"/>
      <c r="H605" s="115"/>
    </row>
    <row r="606" spans="1:8" x14ac:dyDescent="0.25">
      <c r="A606" s="117" t="s">
        <v>494</v>
      </c>
      <c r="B606" s="117" t="str">
        <f t="shared" si="31"/>
        <v>NE 16</v>
      </c>
      <c r="C606" s="118">
        <v>68.661079999999998</v>
      </c>
      <c r="D606" s="119">
        <v>-149.58674999999999</v>
      </c>
      <c r="E606" s="120"/>
      <c r="F606" s="121" t="str">
        <f t="shared" si="29"/>
        <v>View on Google Map</v>
      </c>
      <c r="G606" s="115"/>
      <c r="H606" s="115"/>
    </row>
    <row r="607" spans="1:8" x14ac:dyDescent="0.25">
      <c r="A607" s="117" t="s">
        <v>357</v>
      </c>
      <c r="B607" s="117" t="str">
        <f t="shared" si="31"/>
        <v>NE 9B</v>
      </c>
      <c r="C607" s="118">
        <v>68.652609999999996</v>
      </c>
      <c r="D607" s="119">
        <v>-149.59949</v>
      </c>
      <c r="E607" s="120">
        <v>747</v>
      </c>
      <c r="F607" s="121" t="str">
        <f t="shared" si="29"/>
        <v>View on Google Map</v>
      </c>
      <c r="G607" s="115"/>
      <c r="H607" s="115"/>
    </row>
    <row r="608" spans="1:8" x14ac:dyDescent="0.25">
      <c r="A608" s="117" t="s">
        <v>509</v>
      </c>
      <c r="B608" s="117" t="str">
        <f t="shared" si="31"/>
        <v>North Itigaknit A1</v>
      </c>
      <c r="C608" s="129">
        <v>68.829610000000002</v>
      </c>
      <c r="D608" s="119">
        <v>-149.77901</v>
      </c>
      <c r="E608" s="116">
        <v>633</v>
      </c>
      <c r="F608" s="121" t="str">
        <f t="shared" si="29"/>
        <v>View on Google Map</v>
      </c>
      <c r="G608" s="115"/>
      <c r="H608" s="115"/>
    </row>
    <row r="609" spans="1:8" x14ac:dyDescent="0.25">
      <c r="A609" s="117" t="s">
        <v>510</v>
      </c>
      <c r="B609" s="117" t="str">
        <f t="shared" si="31"/>
        <v>North Itigaknit A2</v>
      </c>
      <c r="C609" s="129">
        <v>68.832999999999998</v>
      </c>
      <c r="D609" s="119">
        <v>-149.76808</v>
      </c>
      <c r="E609" s="116">
        <v>624</v>
      </c>
      <c r="F609" s="121" t="str">
        <f t="shared" si="29"/>
        <v>View on Google Map</v>
      </c>
      <c r="G609" s="115"/>
      <c r="H609" s="115"/>
    </row>
    <row r="610" spans="1:8" x14ac:dyDescent="0.25">
      <c r="A610" s="117" t="s">
        <v>511</v>
      </c>
      <c r="B610" s="117" t="str">
        <f t="shared" si="31"/>
        <v>North Itigaknit B1</v>
      </c>
      <c r="C610" s="129">
        <v>68.828299999999999</v>
      </c>
      <c r="D610" s="119">
        <v>-149.76473999999999</v>
      </c>
      <c r="E610" s="116">
        <v>624</v>
      </c>
      <c r="F610" s="121" t="str">
        <f t="shared" si="29"/>
        <v>View on Google Map</v>
      </c>
      <c r="G610" s="115"/>
      <c r="H610" s="115"/>
    </row>
    <row r="611" spans="1:8" x14ac:dyDescent="0.25">
      <c r="A611" s="117" t="s">
        <v>512</v>
      </c>
      <c r="B611" s="117" t="str">
        <f t="shared" si="31"/>
        <v>North Itigaknit B2</v>
      </c>
      <c r="C611" s="129">
        <v>68.826520000000002</v>
      </c>
      <c r="D611" s="119">
        <v>-149.75897000000001</v>
      </c>
      <c r="E611" s="116">
        <v>592</v>
      </c>
      <c r="F611" s="121" t="str">
        <f t="shared" si="29"/>
        <v>View on Google Map</v>
      </c>
      <c r="G611" s="115"/>
      <c r="H611" s="115"/>
    </row>
    <row r="612" spans="1:8" x14ac:dyDescent="0.25">
      <c r="A612" s="117" t="s">
        <v>513</v>
      </c>
      <c r="B612" s="117" t="str">
        <f t="shared" si="31"/>
        <v>North Itigaknit B3</v>
      </c>
      <c r="C612" s="129">
        <v>68.827259999999995</v>
      </c>
      <c r="D612" s="119">
        <v>-149.75089</v>
      </c>
      <c r="E612" s="116">
        <v>592</v>
      </c>
      <c r="F612" s="121" t="str">
        <f t="shared" si="29"/>
        <v>View on Google Map</v>
      </c>
      <c r="G612" s="115"/>
      <c r="H612" s="115"/>
    </row>
    <row r="613" spans="1:8" x14ac:dyDescent="0.25">
      <c r="A613" s="132" t="s">
        <v>789</v>
      </c>
      <c r="B613" s="117" t="str">
        <f t="shared" si="31"/>
        <v>North Killeak Lake</v>
      </c>
      <c r="C613" s="133">
        <v>66.363</v>
      </c>
      <c r="D613" s="119">
        <v>-164.05709999999999</v>
      </c>
      <c r="E613" s="134">
        <v>15</v>
      </c>
      <c r="F613" s="121" t="str">
        <f t="shared" si="29"/>
        <v>View on Google Map</v>
      </c>
      <c r="G613" s="115"/>
      <c r="H613" s="115"/>
    </row>
    <row r="614" spans="1:8" x14ac:dyDescent="0.25">
      <c r="A614" s="117" t="s">
        <v>504</v>
      </c>
      <c r="B614" s="117" t="str">
        <f t="shared" si="31"/>
        <v>North Lake</v>
      </c>
      <c r="C614" s="127">
        <v>69.329949999999997</v>
      </c>
      <c r="D614" s="119">
        <v>-150.95275000000001</v>
      </c>
      <c r="E614" s="116">
        <v>127</v>
      </c>
      <c r="F614" s="121" t="str">
        <f t="shared" si="29"/>
        <v>View on Google Map</v>
      </c>
      <c r="G614" s="115"/>
      <c r="H614" s="115"/>
    </row>
    <row r="615" spans="1:8" x14ac:dyDescent="0.25">
      <c r="A615" s="117" t="s">
        <v>967</v>
      </c>
      <c r="B615" s="117" t="str">
        <f t="shared" si="31"/>
        <v>North Lake Inlet</v>
      </c>
      <c r="C615" s="129" t="s">
        <v>876</v>
      </c>
      <c r="D615" s="119" t="s">
        <v>876</v>
      </c>
      <c r="E615" s="116">
        <v>127</v>
      </c>
      <c r="F615" s="121" t="str">
        <f t="shared" si="29"/>
        <v>View on Google Map</v>
      </c>
      <c r="G615" s="115"/>
      <c r="H615" s="115"/>
    </row>
    <row r="616" spans="1:8" x14ac:dyDescent="0.25">
      <c r="A616" s="117" t="s">
        <v>968</v>
      </c>
      <c r="B616" s="117" t="str">
        <f t="shared" si="31"/>
        <v>North Lake Outlet</v>
      </c>
      <c r="C616" s="129" t="s">
        <v>876</v>
      </c>
      <c r="D616" s="119" t="s">
        <v>876</v>
      </c>
      <c r="E616" s="116">
        <v>127</v>
      </c>
      <c r="F616" s="121" t="str">
        <f t="shared" si="29"/>
        <v>View on Google Map</v>
      </c>
      <c r="G616" s="115"/>
      <c r="H616" s="115"/>
    </row>
    <row r="617" spans="1:8" x14ac:dyDescent="0.25">
      <c r="A617" s="130" t="s">
        <v>278</v>
      </c>
      <c r="B617" s="117" t="str">
        <f t="shared" si="31"/>
        <v>North River</v>
      </c>
      <c r="C617" s="127">
        <v>69.057400000000001</v>
      </c>
      <c r="D617" s="119">
        <v>-150.39599999999999</v>
      </c>
      <c r="E617" s="116">
        <v>274</v>
      </c>
      <c r="F617" s="121" t="str">
        <f t="shared" si="29"/>
        <v>View on Google Map</v>
      </c>
      <c r="G617" s="115"/>
      <c r="H617" s="115"/>
    </row>
    <row r="618" spans="1:8" x14ac:dyDescent="0.25">
      <c r="A618" s="126" t="s">
        <v>287</v>
      </c>
      <c r="B618" s="117" t="str">
        <f t="shared" si="31"/>
        <v>North River - mouth</v>
      </c>
      <c r="C618" s="127">
        <v>69.063298000000003</v>
      </c>
      <c r="D618" s="119">
        <v>-150.394711</v>
      </c>
      <c r="E618" s="116"/>
      <c r="F618" s="121" t="str">
        <f t="shared" si="29"/>
        <v>View on Google Map</v>
      </c>
      <c r="G618" s="115"/>
      <c r="H618" s="115"/>
    </row>
    <row r="619" spans="1:8" x14ac:dyDescent="0.25">
      <c r="A619" s="130" t="s">
        <v>279</v>
      </c>
      <c r="B619" s="117" t="str">
        <f t="shared" si="31"/>
        <v>North River Thermokarst</v>
      </c>
      <c r="C619" s="118">
        <v>69.063333333333333</v>
      </c>
      <c r="D619" s="119">
        <v>-150.393333333333</v>
      </c>
      <c r="E619" s="116">
        <v>281</v>
      </c>
      <c r="F619" s="121" t="str">
        <f t="shared" si="29"/>
        <v>View on Google Map</v>
      </c>
      <c r="G619" s="115"/>
      <c r="H619" s="115"/>
    </row>
    <row r="620" spans="1:8" x14ac:dyDescent="0.25">
      <c r="A620" s="117" t="s">
        <v>351</v>
      </c>
      <c r="B620" s="117" t="s">
        <v>352</v>
      </c>
      <c r="C620" s="118">
        <v>68.599311099999994</v>
      </c>
      <c r="D620" s="119">
        <v>-149.1847033</v>
      </c>
      <c r="E620" s="120">
        <v>876</v>
      </c>
      <c r="F620" s="121" t="str">
        <f t="shared" si="29"/>
        <v>View on Google Map</v>
      </c>
      <c r="G620" s="115"/>
      <c r="H620" s="115"/>
    </row>
    <row r="621" spans="1:8" x14ac:dyDescent="0.25">
      <c r="A621" s="117" t="s">
        <v>353</v>
      </c>
      <c r="B621" s="117" t="s">
        <v>352</v>
      </c>
      <c r="C621" s="118">
        <v>68.583330000000004</v>
      </c>
      <c r="D621" s="119">
        <v>-149.19999999999999</v>
      </c>
      <c r="E621" s="120">
        <v>892</v>
      </c>
      <c r="F621" s="121" t="str">
        <f t="shared" si="29"/>
        <v>View on Google Map</v>
      </c>
      <c r="G621" s="115"/>
      <c r="H621" s="115"/>
    </row>
    <row r="622" spans="1:8" x14ac:dyDescent="0.25">
      <c r="A622" s="117" t="s">
        <v>354</v>
      </c>
      <c r="B622" s="117" t="s">
        <v>352</v>
      </c>
      <c r="C622" s="118">
        <v>68.596179000000006</v>
      </c>
      <c r="D622" s="119">
        <v>-149.16100510000001</v>
      </c>
      <c r="E622" s="120">
        <v>876</v>
      </c>
      <c r="F622" s="121" t="str">
        <f t="shared" si="29"/>
        <v>View on Google Map</v>
      </c>
      <c r="G622" s="115"/>
      <c r="H622" s="115"/>
    </row>
    <row r="623" spans="1:8" x14ac:dyDescent="0.25">
      <c r="A623" s="117" t="s">
        <v>270</v>
      </c>
      <c r="B623" s="117" t="s">
        <v>664</v>
      </c>
      <c r="C623" s="118">
        <v>68.687399999999997</v>
      </c>
      <c r="D623" s="119">
        <v>-149.095</v>
      </c>
      <c r="E623" s="120">
        <v>754</v>
      </c>
      <c r="F623" s="121" t="str">
        <f t="shared" si="29"/>
        <v>View on Google Map</v>
      </c>
      <c r="G623" s="115"/>
      <c r="H623" s="115"/>
    </row>
    <row r="624" spans="1:8" x14ac:dyDescent="0.25">
      <c r="A624" s="117" t="s">
        <v>863</v>
      </c>
      <c r="B624" s="117" t="str">
        <f t="shared" ref="B624:B633" si="32">A624</f>
        <v>Paleo Lakes survey 1</v>
      </c>
      <c r="C624" s="118">
        <v>68.671369999999996</v>
      </c>
      <c r="D624" s="119">
        <v>-149.67301</v>
      </c>
      <c r="E624" s="120">
        <v>650</v>
      </c>
      <c r="F624" s="121" t="str">
        <f t="shared" si="29"/>
        <v>View on Google Map</v>
      </c>
      <c r="G624" s="115"/>
      <c r="H624" s="115"/>
    </row>
    <row r="625" spans="1:8" x14ac:dyDescent="0.25">
      <c r="A625" s="117" t="s">
        <v>864</v>
      </c>
      <c r="B625" s="117" t="str">
        <f t="shared" si="32"/>
        <v>Paleo Lakes survey 2</v>
      </c>
      <c r="C625" s="118">
        <v>68.654219999999995</v>
      </c>
      <c r="D625" s="119">
        <v>-149.68099000000001</v>
      </c>
      <c r="E625" s="120">
        <v>650</v>
      </c>
      <c r="F625" s="121" t="str">
        <f t="shared" si="29"/>
        <v>View on Google Map</v>
      </c>
      <c r="G625" s="115"/>
      <c r="H625" s="115"/>
    </row>
    <row r="626" spans="1:8" x14ac:dyDescent="0.25">
      <c r="A626" s="117" t="s">
        <v>865</v>
      </c>
      <c r="B626" s="117" t="str">
        <f t="shared" si="32"/>
        <v>Paleo Lakes survey 3</v>
      </c>
      <c r="C626" s="118">
        <v>68.619720000000001</v>
      </c>
      <c r="D626" s="119">
        <v>-149.49328</v>
      </c>
      <c r="E626" s="120">
        <v>910</v>
      </c>
      <c r="F626" s="121" t="str">
        <f t="shared" si="29"/>
        <v>View on Google Map</v>
      </c>
      <c r="G626" s="115"/>
      <c r="H626" s="115"/>
    </row>
    <row r="627" spans="1:8" x14ac:dyDescent="0.25">
      <c r="A627" s="117" t="s">
        <v>866</v>
      </c>
      <c r="B627" s="117" t="str">
        <f t="shared" si="32"/>
        <v>Paleo Lakes survey 4</v>
      </c>
      <c r="C627" s="118">
        <v>68.628510000000006</v>
      </c>
      <c r="D627" s="119">
        <v>-149.41363000000001</v>
      </c>
      <c r="E627" s="120">
        <v>810</v>
      </c>
      <c r="F627" s="121" t="str">
        <f t="shared" si="29"/>
        <v>View on Google Map</v>
      </c>
      <c r="G627" s="115"/>
      <c r="H627" s="115"/>
    </row>
    <row r="628" spans="1:8" x14ac:dyDescent="0.25">
      <c r="A628" s="117" t="s">
        <v>867</v>
      </c>
      <c r="B628" s="117" t="str">
        <f t="shared" si="32"/>
        <v>Paleo Lakes survey 5</v>
      </c>
      <c r="C628" s="118">
        <v>68.632511699999995</v>
      </c>
      <c r="D628" s="119">
        <v>-149.4194698</v>
      </c>
      <c r="E628" s="120">
        <v>800</v>
      </c>
      <c r="F628" s="121" t="str">
        <f t="shared" si="29"/>
        <v>View on Google Map</v>
      </c>
      <c r="G628" s="115"/>
      <c r="H628" s="115"/>
    </row>
    <row r="629" spans="1:8" x14ac:dyDescent="0.25">
      <c r="A629" s="117" t="s">
        <v>868</v>
      </c>
      <c r="B629" s="117" t="str">
        <f t="shared" si="32"/>
        <v>Paleo Lakes survey 7</v>
      </c>
      <c r="C629" s="118">
        <v>68.770529999999994</v>
      </c>
      <c r="D629" s="119">
        <v>-149.37148999999999</v>
      </c>
      <c r="E629" s="120">
        <v>850</v>
      </c>
      <c r="F629" s="121" t="str">
        <f t="shared" si="29"/>
        <v>View on Google Map</v>
      </c>
      <c r="G629" s="115"/>
      <c r="H629" s="115"/>
    </row>
    <row r="630" spans="1:8" x14ac:dyDescent="0.25">
      <c r="A630" s="117" t="s">
        <v>869</v>
      </c>
      <c r="B630" s="117" t="str">
        <f t="shared" si="32"/>
        <v>Perched Lake</v>
      </c>
      <c r="C630" s="127">
        <v>68.941270000000003</v>
      </c>
      <c r="D630" s="119">
        <v>-150.5068</v>
      </c>
      <c r="E630" s="116">
        <v>408</v>
      </c>
      <c r="F630" s="121" t="str">
        <f t="shared" si="29"/>
        <v>View on Google Map</v>
      </c>
      <c r="G630" s="115"/>
      <c r="H630" s="115"/>
    </row>
    <row r="631" spans="1:8" x14ac:dyDescent="0.25">
      <c r="A631" s="117" t="s">
        <v>969</v>
      </c>
      <c r="B631" s="117" t="str">
        <f t="shared" si="32"/>
        <v>Perched Lake Outlet</v>
      </c>
      <c r="C631" s="129" t="s">
        <v>876</v>
      </c>
      <c r="D631" s="119" t="s">
        <v>876</v>
      </c>
      <c r="E631" s="116">
        <v>408</v>
      </c>
      <c r="F631" s="121" t="str">
        <f t="shared" si="29"/>
        <v>View on Google Map</v>
      </c>
      <c r="G631" s="115"/>
      <c r="H631" s="115"/>
    </row>
    <row r="632" spans="1:8" x14ac:dyDescent="0.25">
      <c r="A632" s="142" t="s">
        <v>566</v>
      </c>
      <c r="B632" s="117" t="str">
        <f t="shared" si="32"/>
        <v>Phenology Station at 2304 Tower</v>
      </c>
      <c r="C632" s="118">
        <v>68.99666666666667</v>
      </c>
      <c r="D632" s="119">
        <v>-150.21250000000001</v>
      </c>
      <c r="E632" s="116"/>
      <c r="F632" s="121" t="str">
        <f t="shared" ref="F632:F695" si="33">HYPERLINK("http://maps.google.com/maps?q="&amp;C632&amp;","&amp;D632,"View on Google Map")</f>
        <v>View on Google Map</v>
      </c>
      <c r="G632" s="115"/>
      <c r="H632" s="115"/>
    </row>
    <row r="633" spans="1:8" x14ac:dyDescent="0.25">
      <c r="A633" s="117" t="s">
        <v>1113</v>
      </c>
      <c r="B633" s="117" t="str">
        <f t="shared" si="32"/>
        <v xml:space="preserve">Prudhoe Bay (PB) Kuparuk       </v>
      </c>
      <c r="C633" s="118"/>
      <c r="D633" s="118"/>
      <c r="E633" s="120">
        <v>3</v>
      </c>
      <c r="F633" s="121" t="str">
        <f t="shared" si="33"/>
        <v>View on Google Map</v>
      </c>
      <c r="G633" s="115"/>
      <c r="H633" s="115"/>
    </row>
    <row r="634" spans="1:8" x14ac:dyDescent="0.25">
      <c r="A634" s="117" t="s">
        <v>1110</v>
      </c>
      <c r="B634" s="117" t="s">
        <v>1105</v>
      </c>
      <c r="C634" s="118"/>
      <c r="D634" s="118"/>
      <c r="E634" s="120">
        <v>10</v>
      </c>
      <c r="F634" s="121" t="str">
        <f t="shared" si="33"/>
        <v>View on Google Map</v>
      </c>
      <c r="G634" s="115"/>
      <c r="H634" s="115"/>
    </row>
    <row r="635" spans="1:8" x14ac:dyDescent="0.25">
      <c r="A635" s="117" t="s">
        <v>1111</v>
      </c>
      <c r="B635" s="117" t="s">
        <v>1105</v>
      </c>
      <c r="C635" s="118"/>
      <c r="D635" s="118"/>
      <c r="E635" s="120">
        <v>10</v>
      </c>
      <c r="F635" s="121" t="str">
        <f t="shared" si="33"/>
        <v>View on Google Map</v>
      </c>
      <c r="G635" s="115"/>
      <c r="H635" s="115"/>
    </row>
    <row r="636" spans="1:8" x14ac:dyDescent="0.25">
      <c r="A636" s="117" t="s">
        <v>1104</v>
      </c>
      <c r="B636" s="117" t="s">
        <v>1105</v>
      </c>
      <c r="C636" s="118"/>
      <c r="D636" s="118"/>
      <c r="E636" s="120">
        <v>10</v>
      </c>
      <c r="F636" s="121" t="str">
        <f t="shared" si="33"/>
        <v>View on Google Map</v>
      </c>
      <c r="G636" s="115"/>
      <c r="H636" s="115"/>
    </row>
    <row r="637" spans="1:8" x14ac:dyDescent="0.25">
      <c r="A637" s="117" t="s">
        <v>1106</v>
      </c>
      <c r="B637" s="117" t="s">
        <v>1105</v>
      </c>
      <c r="C637" s="118"/>
      <c r="D637" s="118"/>
      <c r="E637" s="120">
        <v>10</v>
      </c>
      <c r="F637" s="121" t="str">
        <f t="shared" si="33"/>
        <v>View on Google Map</v>
      </c>
      <c r="G637" s="115"/>
      <c r="H637" s="115"/>
    </row>
    <row r="638" spans="1:8" x14ac:dyDescent="0.25">
      <c r="A638" s="117" t="s">
        <v>1107</v>
      </c>
      <c r="B638" s="117" t="s">
        <v>1105</v>
      </c>
      <c r="C638" s="118"/>
      <c r="D638" s="118"/>
      <c r="E638" s="120">
        <v>10</v>
      </c>
      <c r="F638" s="121" t="str">
        <f t="shared" si="33"/>
        <v>View on Google Map</v>
      </c>
      <c r="G638" s="115"/>
      <c r="H638" s="115"/>
    </row>
    <row r="639" spans="1:8" x14ac:dyDescent="0.25">
      <c r="A639" s="117" t="s">
        <v>1108</v>
      </c>
      <c r="B639" s="117" t="s">
        <v>1105</v>
      </c>
      <c r="C639" s="118"/>
      <c r="D639" s="118"/>
      <c r="E639" s="120">
        <v>10</v>
      </c>
      <c r="F639" s="121" t="str">
        <f t="shared" si="33"/>
        <v>View on Google Map</v>
      </c>
      <c r="G639" s="115"/>
      <c r="H639" s="115"/>
    </row>
    <row r="640" spans="1:8" x14ac:dyDescent="0.25">
      <c r="A640" s="117" t="s">
        <v>1109</v>
      </c>
      <c r="B640" s="117" t="s">
        <v>1105</v>
      </c>
      <c r="C640" s="118"/>
      <c r="D640" s="118"/>
      <c r="E640" s="120">
        <v>10</v>
      </c>
      <c r="F640" s="121" t="str">
        <f t="shared" si="33"/>
        <v>View on Google Map</v>
      </c>
      <c r="G640" s="115"/>
      <c r="H640" s="115"/>
    </row>
    <row r="641" spans="1:8" x14ac:dyDescent="0.25">
      <c r="A641" s="117" t="s">
        <v>1112</v>
      </c>
      <c r="B641" s="117" t="s">
        <v>1105</v>
      </c>
      <c r="C641" s="118"/>
      <c r="D641" s="118"/>
      <c r="E641" s="120"/>
      <c r="F641" s="121" t="str">
        <f t="shared" si="33"/>
        <v>View on Google Map</v>
      </c>
      <c r="G641" s="115"/>
      <c r="H641" s="115"/>
    </row>
    <row r="642" spans="1:8" x14ac:dyDescent="0.25">
      <c r="A642" s="117" t="s">
        <v>1120</v>
      </c>
      <c r="B642" s="117" t="str">
        <f t="shared" ref="B642:B648" si="34">A642</f>
        <v xml:space="preserve">Rain water         </v>
      </c>
      <c r="C642" s="118"/>
      <c r="D642" s="118"/>
      <c r="E642" s="120"/>
      <c r="F642" s="121" t="str">
        <f t="shared" si="33"/>
        <v>View on Google Map</v>
      </c>
      <c r="G642" s="115"/>
      <c r="H642" s="115"/>
    </row>
    <row r="643" spans="1:8" x14ac:dyDescent="0.25">
      <c r="A643" s="117" t="s">
        <v>870</v>
      </c>
      <c r="B643" s="117" t="str">
        <f t="shared" si="34"/>
        <v>Reba Lake</v>
      </c>
      <c r="C643" s="127">
        <v>68.974930000000001</v>
      </c>
      <c r="D643" s="119">
        <v>-150.22107</v>
      </c>
      <c r="E643" s="116">
        <v>364</v>
      </c>
      <c r="F643" s="121" t="str">
        <f t="shared" si="33"/>
        <v>View on Google Map</v>
      </c>
      <c r="G643" s="115"/>
      <c r="H643" s="115"/>
    </row>
    <row r="644" spans="1:8" x14ac:dyDescent="0.25">
      <c r="A644" s="117" t="s">
        <v>475</v>
      </c>
      <c r="B644" s="117" t="str">
        <f t="shared" si="34"/>
        <v>Reds Lake</v>
      </c>
      <c r="C644" s="118">
        <v>67.837770000000006</v>
      </c>
      <c r="D644" s="119">
        <v>-148.59626</v>
      </c>
      <c r="E644" s="120"/>
      <c r="F644" s="121" t="str">
        <f t="shared" si="33"/>
        <v>View on Google Map</v>
      </c>
      <c r="G644" s="115"/>
      <c r="H644" s="115"/>
    </row>
    <row r="645" spans="1:8" x14ac:dyDescent="0.25">
      <c r="A645" s="117" t="s">
        <v>515</v>
      </c>
      <c r="B645" s="117" t="str">
        <f t="shared" si="34"/>
        <v>REF1</v>
      </c>
      <c r="C645" s="129">
        <v>68.921059999999997</v>
      </c>
      <c r="D645" s="119">
        <v>-150.34783999999999</v>
      </c>
      <c r="E645" s="120"/>
      <c r="F645" s="121" t="str">
        <f t="shared" si="33"/>
        <v>View on Google Map</v>
      </c>
      <c r="G645" s="115"/>
      <c r="H645" s="115"/>
    </row>
    <row r="646" spans="1:8" x14ac:dyDescent="0.25">
      <c r="A646" s="117" t="s">
        <v>516</v>
      </c>
      <c r="B646" s="117" t="str">
        <f t="shared" si="34"/>
        <v>REF2</v>
      </c>
      <c r="C646" s="129">
        <v>68.921189999999996</v>
      </c>
      <c r="D646" s="119">
        <v>-150.37015</v>
      </c>
      <c r="E646" s="120"/>
      <c r="F646" s="121" t="str">
        <f t="shared" si="33"/>
        <v>View on Google Map</v>
      </c>
      <c r="G646" s="115"/>
      <c r="H646" s="115"/>
    </row>
    <row r="647" spans="1:8" x14ac:dyDescent="0.25">
      <c r="A647" s="117" t="s">
        <v>517</v>
      </c>
      <c r="B647" s="117" t="str">
        <f t="shared" si="34"/>
        <v>REF3</v>
      </c>
      <c r="C647" s="129">
        <v>68.936949999999996</v>
      </c>
      <c r="D647" s="119">
        <v>-150.35310000000001</v>
      </c>
      <c r="E647" s="120"/>
      <c r="F647" s="121" t="str">
        <f t="shared" si="33"/>
        <v>View on Google Map</v>
      </c>
      <c r="G647" s="115"/>
      <c r="H647" s="115"/>
    </row>
    <row r="648" spans="1:8" x14ac:dyDescent="0.25">
      <c r="A648" s="117" t="s">
        <v>932</v>
      </c>
      <c r="B648" s="117" t="str">
        <f t="shared" si="34"/>
        <v>Ribdon River</v>
      </c>
      <c r="C648" s="118"/>
      <c r="D648" s="119"/>
      <c r="E648" s="120"/>
      <c r="F648" s="121" t="str">
        <f t="shared" si="33"/>
        <v>View on Google Map</v>
      </c>
      <c r="G648" s="115"/>
      <c r="H648" s="115"/>
    </row>
    <row r="649" spans="1:8" x14ac:dyDescent="0.25">
      <c r="A649" s="117" t="s">
        <v>269</v>
      </c>
      <c r="B649" s="117" t="s">
        <v>664</v>
      </c>
      <c r="C649" s="118">
        <v>68.38333333333334</v>
      </c>
      <c r="D649" s="119">
        <v>-149.316666666667</v>
      </c>
      <c r="E649" s="120">
        <v>869</v>
      </c>
      <c r="F649" s="121" t="str">
        <f t="shared" si="33"/>
        <v>View on Google Map</v>
      </c>
      <c r="G649" s="115"/>
      <c r="H649" s="115"/>
    </row>
    <row r="650" spans="1:8" x14ac:dyDescent="0.25">
      <c r="A650" s="126" t="s">
        <v>790</v>
      </c>
      <c r="B650" s="126" t="s">
        <v>587</v>
      </c>
      <c r="C650" s="127">
        <v>69.003997835999996</v>
      </c>
      <c r="D650" s="119">
        <v>-150.472528208</v>
      </c>
      <c r="E650" s="116"/>
      <c r="F650" s="121" t="str">
        <f t="shared" si="33"/>
        <v>View on Google Map</v>
      </c>
      <c r="G650" s="115"/>
      <c r="H650" s="115"/>
    </row>
    <row r="651" spans="1:8" x14ac:dyDescent="0.25">
      <c r="A651" s="126" t="s">
        <v>791</v>
      </c>
      <c r="B651" s="126" t="s">
        <v>587</v>
      </c>
      <c r="C651" s="127">
        <v>68.988346581000002</v>
      </c>
      <c r="D651" s="119">
        <v>-150.41311369300001</v>
      </c>
      <c r="E651" s="116"/>
      <c r="F651" s="121" t="str">
        <f t="shared" si="33"/>
        <v>View on Google Map</v>
      </c>
      <c r="G651" s="115"/>
      <c r="H651" s="115"/>
    </row>
    <row r="652" spans="1:8" x14ac:dyDescent="0.25">
      <c r="A652" s="126" t="s">
        <v>792</v>
      </c>
      <c r="B652" s="126" t="s">
        <v>793</v>
      </c>
      <c r="C652" s="127">
        <v>69.006649865</v>
      </c>
      <c r="D652" s="119">
        <v>-150.19539394200001</v>
      </c>
      <c r="E652" s="125"/>
      <c r="F652" s="121" t="str">
        <f t="shared" si="33"/>
        <v>View on Google Map</v>
      </c>
      <c r="G652" s="115"/>
      <c r="H652" s="115"/>
    </row>
    <row r="653" spans="1:8" x14ac:dyDescent="0.25">
      <c r="A653" s="126" t="s">
        <v>794</v>
      </c>
      <c r="B653" s="126" t="s">
        <v>793</v>
      </c>
      <c r="C653" s="127">
        <v>68.997792770000004</v>
      </c>
      <c r="D653" s="119">
        <v>-150.28808424799999</v>
      </c>
      <c r="E653" s="125"/>
      <c r="F653" s="121" t="str">
        <f t="shared" si="33"/>
        <v>View on Google Map</v>
      </c>
      <c r="G653" s="115"/>
      <c r="H653" s="115"/>
    </row>
    <row r="654" spans="1:8" x14ac:dyDescent="0.25">
      <c r="A654" s="126" t="s">
        <v>795</v>
      </c>
      <c r="B654" s="126" t="s">
        <v>793</v>
      </c>
      <c r="C654" s="127">
        <v>68.920811889000007</v>
      </c>
      <c r="D654" s="119">
        <v>-150.46590179500001</v>
      </c>
      <c r="E654" s="125"/>
      <c r="F654" s="121" t="str">
        <f t="shared" si="33"/>
        <v>View on Google Map</v>
      </c>
      <c r="G654" s="115"/>
      <c r="H654" s="115"/>
    </row>
    <row r="655" spans="1:8" x14ac:dyDescent="0.25">
      <c r="A655" s="126" t="s">
        <v>796</v>
      </c>
      <c r="B655" s="126" t="s">
        <v>793</v>
      </c>
      <c r="C655" s="127">
        <v>68.940434597000007</v>
      </c>
      <c r="D655" s="119">
        <v>-150.41849157199999</v>
      </c>
      <c r="E655" s="125"/>
      <c r="F655" s="121" t="str">
        <f t="shared" si="33"/>
        <v>View on Google Map</v>
      </c>
      <c r="G655" s="115"/>
      <c r="H655" s="115"/>
    </row>
    <row r="656" spans="1:8" x14ac:dyDescent="0.25">
      <c r="A656" s="126" t="s">
        <v>797</v>
      </c>
      <c r="B656" s="126" t="s">
        <v>793</v>
      </c>
      <c r="C656" s="127">
        <v>68.923160043999999</v>
      </c>
      <c r="D656" s="119">
        <v>-150.19439659700001</v>
      </c>
      <c r="E656" s="125"/>
      <c r="F656" s="121" t="str">
        <f t="shared" si="33"/>
        <v>View on Google Map</v>
      </c>
      <c r="G656" s="115"/>
      <c r="H656" s="115"/>
    </row>
    <row r="657" spans="1:8" x14ac:dyDescent="0.25">
      <c r="A657" s="126" t="s">
        <v>798</v>
      </c>
      <c r="B657" s="126" t="s">
        <v>793</v>
      </c>
      <c r="C657" s="127">
        <v>68.938053299000003</v>
      </c>
      <c r="D657" s="119">
        <v>-150.24911316999999</v>
      </c>
      <c r="E657" s="125"/>
      <c r="F657" s="121" t="str">
        <f t="shared" si="33"/>
        <v>View on Google Map</v>
      </c>
      <c r="G657" s="115"/>
      <c r="H657" s="115"/>
    </row>
    <row r="658" spans="1:8" x14ac:dyDescent="0.25">
      <c r="A658" s="117" t="s">
        <v>340</v>
      </c>
      <c r="B658" s="117" t="str">
        <f t="shared" ref="B658:B682" si="35">A658</f>
        <v>S 01</v>
      </c>
      <c r="C658" s="118">
        <v>68.624520000000004</v>
      </c>
      <c r="D658" s="119">
        <v>-149.60211000000001</v>
      </c>
      <c r="E658" s="120">
        <v>720</v>
      </c>
      <c r="F658" s="121" t="str">
        <f t="shared" si="33"/>
        <v>View on Google Map</v>
      </c>
      <c r="G658" s="115"/>
      <c r="H658" s="115"/>
    </row>
    <row r="659" spans="1:8" x14ac:dyDescent="0.25">
      <c r="A659" s="117" t="s">
        <v>341</v>
      </c>
      <c r="B659" s="117" t="str">
        <f t="shared" si="35"/>
        <v>S 02</v>
      </c>
      <c r="C659" s="118">
        <v>68.627170000000007</v>
      </c>
      <c r="D659" s="119">
        <v>-149.61138</v>
      </c>
      <c r="E659" s="120">
        <v>720</v>
      </c>
      <c r="F659" s="121" t="str">
        <f t="shared" si="33"/>
        <v>View on Google Map</v>
      </c>
      <c r="G659" s="115"/>
      <c r="H659" s="115"/>
    </row>
    <row r="660" spans="1:8" x14ac:dyDescent="0.25">
      <c r="A660" s="117" t="s">
        <v>342</v>
      </c>
      <c r="B660" s="117" t="str">
        <f t="shared" si="35"/>
        <v>S 03</v>
      </c>
      <c r="C660" s="118">
        <v>68.628639000000007</v>
      </c>
      <c r="D660" s="119">
        <v>-149.62509030000001</v>
      </c>
      <c r="E660" s="120">
        <v>720</v>
      </c>
      <c r="F660" s="121" t="str">
        <f t="shared" si="33"/>
        <v>View on Google Map</v>
      </c>
      <c r="G660" s="115"/>
      <c r="H660" s="115"/>
    </row>
    <row r="661" spans="1:8" x14ac:dyDescent="0.25">
      <c r="A661" s="117" t="s">
        <v>343</v>
      </c>
      <c r="B661" s="117" t="str">
        <f t="shared" si="35"/>
        <v>S 04</v>
      </c>
      <c r="C661" s="118">
        <v>68.630949999999999</v>
      </c>
      <c r="D661" s="119">
        <v>-149.63001</v>
      </c>
      <c r="E661" s="120"/>
      <c r="F661" s="121" t="str">
        <f t="shared" si="33"/>
        <v>View on Google Map</v>
      </c>
      <c r="G661" s="115"/>
      <c r="H661" s="115"/>
    </row>
    <row r="662" spans="1:8" x14ac:dyDescent="0.25">
      <c r="A662" s="117" t="s">
        <v>296</v>
      </c>
      <c r="B662" s="117" t="str">
        <f t="shared" si="35"/>
        <v>S 05</v>
      </c>
      <c r="C662" s="117">
        <v>68.631450000000001</v>
      </c>
      <c r="D662" s="119">
        <v>-149.63669999999999</v>
      </c>
      <c r="E662" s="120">
        <v>725</v>
      </c>
      <c r="F662" s="121" t="str">
        <f t="shared" si="33"/>
        <v>View on Google Map</v>
      </c>
      <c r="G662" s="115"/>
      <c r="H662" s="115"/>
    </row>
    <row r="663" spans="1:8" x14ac:dyDescent="0.25">
      <c r="A663" s="117" t="s">
        <v>297</v>
      </c>
      <c r="B663" s="117" t="str">
        <f t="shared" si="35"/>
        <v>S 06</v>
      </c>
      <c r="C663" s="117">
        <v>68.629419999999996</v>
      </c>
      <c r="D663" s="119">
        <v>-149.64159000000001</v>
      </c>
      <c r="E663" s="120">
        <v>731</v>
      </c>
      <c r="F663" s="121" t="str">
        <f t="shared" si="33"/>
        <v>View on Google Map</v>
      </c>
      <c r="G663" s="115"/>
      <c r="H663" s="115"/>
    </row>
    <row r="664" spans="1:8" x14ac:dyDescent="0.25">
      <c r="A664" s="117" t="s">
        <v>1116</v>
      </c>
      <c r="B664" s="117" t="str">
        <f t="shared" si="35"/>
        <v>S 06 Outlet</v>
      </c>
      <c r="C664" s="118"/>
      <c r="D664" s="118"/>
      <c r="E664" s="120"/>
      <c r="F664" s="121" t="str">
        <f t="shared" si="33"/>
        <v>View on Google Map</v>
      </c>
      <c r="G664" s="115"/>
      <c r="H664" s="115"/>
    </row>
    <row r="665" spans="1:8" x14ac:dyDescent="0.25">
      <c r="A665" s="117" t="s">
        <v>344</v>
      </c>
      <c r="B665" s="117" t="str">
        <f t="shared" si="35"/>
        <v>S 07</v>
      </c>
      <c r="C665" s="118">
        <v>68.630200000000002</v>
      </c>
      <c r="D665" s="119">
        <v>-149.64365000000001</v>
      </c>
      <c r="E665" s="120">
        <v>731</v>
      </c>
      <c r="F665" s="121" t="str">
        <f t="shared" si="33"/>
        <v>View on Google Map</v>
      </c>
      <c r="G665" s="115"/>
      <c r="H665" s="115"/>
    </row>
    <row r="666" spans="1:8" x14ac:dyDescent="0.25">
      <c r="A666" s="117" t="s">
        <v>1114</v>
      </c>
      <c r="B666" s="117" t="str">
        <f t="shared" si="35"/>
        <v>S 07 Inlet</v>
      </c>
      <c r="C666" s="118"/>
      <c r="D666" s="118"/>
      <c r="E666" s="120"/>
      <c r="F666" s="121" t="str">
        <f t="shared" si="33"/>
        <v>View on Google Map</v>
      </c>
      <c r="G666" s="115"/>
      <c r="H666" s="115"/>
    </row>
    <row r="667" spans="1:8" x14ac:dyDescent="0.25">
      <c r="A667" s="117" t="s">
        <v>1115</v>
      </c>
      <c r="B667" s="117" t="str">
        <f t="shared" si="35"/>
        <v xml:space="preserve">S 07 into S 06        </v>
      </c>
      <c r="C667" s="118"/>
      <c r="D667" s="118"/>
      <c r="E667" s="120"/>
      <c r="F667" s="121" t="str">
        <f t="shared" si="33"/>
        <v>View on Google Map</v>
      </c>
      <c r="G667" s="115"/>
      <c r="H667" s="115"/>
    </row>
    <row r="668" spans="1:8" x14ac:dyDescent="0.25">
      <c r="A668" s="117" t="s">
        <v>946</v>
      </c>
      <c r="B668" s="117" t="str">
        <f t="shared" si="35"/>
        <v>S 08</v>
      </c>
      <c r="C668" s="118" t="s">
        <v>876</v>
      </c>
      <c r="D668" s="119" t="s">
        <v>876</v>
      </c>
      <c r="E668" s="120"/>
      <c r="F668" s="121" t="str">
        <f t="shared" si="33"/>
        <v>View on Google Map</v>
      </c>
      <c r="G668" s="115"/>
      <c r="H668" s="115"/>
    </row>
    <row r="669" spans="1:8" x14ac:dyDescent="0.25">
      <c r="A669" s="117" t="s">
        <v>947</v>
      </c>
      <c r="B669" s="117" t="str">
        <f t="shared" si="35"/>
        <v>S 09</v>
      </c>
      <c r="C669" s="118" t="s">
        <v>876</v>
      </c>
      <c r="D669" s="119" t="s">
        <v>876</v>
      </c>
      <c r="E669" s="120"/>
      <c r="F669" s="121" t="str">
        <f t="shared" si="33"/>
        <v>View on Google Map</v>
      </c>
      <c r="G669" s="115"/>
      <c r="H669" s="115"/>
    </row>
    <row r="670" spans="1:8" x14ac:dyDescent="0.25">
      <c r="A670" s="117" t="s">
        <v>345</v>
      </c>
      <c r="B670" s="117" t="str">
        <f t="shared" si="35"/>
        <v>S 10</v>
      </c>
      <c r="C670" s="118">
        <v>68.624120000000005</v>
      </c>
      <c r="D670" s="119">
        <v>-149.67912000000001</v>
      </c>
      <c r="E670" s="120"/>
      <c r="F670" s="121" t="str">
        <f t="shared" si="33"/>
        <v>View on Google Map</v>
      </c>
      <c r="G670" s="115"/>
      <c r="H670" s="115"/>
    </row>
    <row r="671" spans="1:8" x14ac:dyDescent="0.25">
      <c r="A671" s="117" t="s">
        <v>346</v>
      </c>
      <c r="B671" s="117" t="str">
        <f t="shared" si="35"/>
        <v>S 11</v>
      </c>
      <c r="C671" s="118">
        <v>68.630099999999999</v>
      </c>
      <c r="D671" s="119">
        <v>-149.65064000000001</v>
      </c>
      <c r="E671" s="120">
        <v>750</v>
      </c>
      <c r="F671" s="121" t="str">
        <f t="shared" si="33"/>
        <v>View on Google Map</v>
      </c>
      <c r="G671" s="115"/>
      <c r="H671" s="115"/>
    </row>
    <row r="672" spans="1:8" x14ac:dyDescent="0.25">
      <c r="A672" s="117" t="s">
        <v>347</v>
      </c>
      <c r="B672" s="117" t="str">
        <f t="shared" si="35"/>
        <v>S 12</v>
      </c>
      <c r="C672" s="118">
        <v>68.629580000000004</v>
      </c>
      <c r="D672" s="119">
        <v>-149.65583000000001</v>
      </c>
      <c r="E672" s="120">
        <v>754</v>
      </c>
      <c r="F672" s="121" t="str">
        <f t="shared" si="33"/>
        <v>View on Google Map</v>
      </c>
      <c r="G672" s="115"/>
      <c r="H672" s="115"/>
    </row>
    <row r="673" spans="1:8" x14ac:dyDescent="0.25">
      <c r="A673" s="117" t="s">
        <v>348</v>
      </c>
      <c r="B673" s="117" t="str">
        <f t="shared" si="35"/>
        <v>S 13</v>
      </c>
      <c r="C673" s="118">
        <v>68.631450000000001</v>
      </c>
      <c r="D673" s="119">
        <v>-149.6592886</v>
      </c>
      <c r="E673" s="120">
        <v>754</v>
      </c>
      <c r="F673" s="121" t="str">
        <f t="shared" si="33"/>
        <v>View on Google Map</v>
      </c>
      <c r="G673" s="115"/>
      <c r="H673" s="115"/>
    </row>
    <row r="674" spans="1:8" x14ac:dyDescent="0.25">
      <c r="A674" s="122" t="s">
        <v>799</v>
      </c>
      <c r="B674" s="117" t="str">
        <f t="shared" si="35"/>
        <v>S 14</v>
      </c>
      <c r="C674" s="141">
        <v>68.635999999999996</v>
      </c>
      <c r="D674" s="119">
        <v>-149.6516</v>
      </c>
      <c r="E674" s="120"/>
      <c r="F674" s="121" t="str">
        <f t="shared" si="33"/>
        <v>View on Google Map</v>
      </c>
      <c r="G674" s="115"/>
      <c r="H674" s="115"/>
    </row>
    <row r="675" spans="1:8" x14ac:dyDescent="0.25">
      <c r="A675" s="117" t="s">
        <v>355</v>
      </c>
      <c r="B675" s="117" t="str">
        <f t="shared" si="35"/>
        <v>Sag 1</v>
      </c>
      <c r="C675" s="118">
        <v>68.744129999999998</v>
      </c>
      <c r="D675" s="119">
        <v>-148.86187000000001</v>
      </c>
      <c r="E675" s="120"/>
      <c r="F675" s="121" t="str">
        <f t="shared" si="33"/>
        <v>View on Google Map</v>
      </c>
      <c r="G675" s="115"/>
      <c r="H675" s="115"/>
    </row>
    <row r="676" spans="1:8" x14ac:dyDescent="0.25">
      <c r="A676" s="117" t="s">
        <v>356</v>
      </c>
      <c r="B676" s="117" t="str">
        <f t="shared" si="35"/>
        <v>Sag 2</v>
      </c>
      <c r="C676" s="118">
        <v>68.741789999999995</v>
      </c>
      <c r="D676" s="119">
        <v>-148.88374999999999</v>
      </c>
      <c r="E676" s="120"/>
      <c r="F676" s="121" t="str">
        <f t="shared" si="33"/>
        <v>View on Google Map</v>
      </c>
      <c r="G676" s="115"/>
      <c r="H676" s="115"/>
    </row>
    <row r="677" spans="1:8" x14ac:dyDescent="0.25">
      <c r="A677" s="117" t="s">
        <v>324</v>
      </c>
      <c r="B677" s="117" t="str">
        <f t="shared" si="35"/>
        <v>Sag C Pit</v>
      </c>
      <c r="C677" s="118">
        <v>70.233329999999995</v>
      </c>
      <c r="D677" s="119">
        <v>-148.25</v>
      </c>
      <c r="E677" s="120">
        <v>10</v>
      </c>
      <c r="F677" s="121" t="str">
        <f t="shared" si="33"/>
        <v>View on Google Map</v>
      </c>
      <c r="G677" s="115"/>
      <c r="H677" s="115"/>
    </row>
    <row r="678" spans="1:8" x14ac:dyDescent="0.25">
      <c r="A678" s="117" t="s">
        <v>800</v>
      </c>
      <c r="B678" s="117" t="str">
        <f t="shared" si="35"/>
        <v>Sagavanirktok north of ice cut</v>
      </c>
      <c r="C678" s="144">
        <v>69.097639999999998</v>
      </c>
      <c r="D678" s="119">
        <v>-148.81388999999999</v>
      </c>
      <c r="E678" s="145">
        <v>328</v>
      </c>
      <c r="F678" s="121" t="str">
        <f t="shared" si="33"/>
        <v>View on Google Map</v>
      </c>
      <c r="G678" s="115"/>
      <c r="H678" s="115"/>
    </row>
    <row r="679" spans="1:8" x14ac:dyDescent="0.25">
      <c r="A679" s="117" t="s">
        <v>928</v>
      </c>
      <c r="B679" s="117" t="str">
        <f t="shared" si="35"/>
        <v>Sagavanirktok River</v>
      </c>
      <c r="C679" s="119"/>
      <c r="D679" s="119"/>
      <c r="E679" s="120">
        <v>457</v>
      </c>
      <c r="F679" s="121" t="str">
        <f t="shared" si="33"/>
        <v>View on Google Map</v>
      </c>
      <c r="G679" s="115"/>
      <c r="H679" s="115"/>
    </row>
    <row r="680" spans="1:8" x14ac:dyDescent="0.25">
      <c r="A680" s="117" t="s">
        <v>801</v>
      </c>
      <c r="B680" s="117" t="str">
        <f t="shared" si="35"/>
        <v>Saviukviayak Tributary 1</v>
      </c>
      <c r="C680" s="144">
        <v>68.85566</v>
      </c>
      <c r="D680" s="119">
        <v>-148.01451</v>
      </c>
      <c r="E680" s="145">
        <v>519</v>
      </c>
      <c r="F680" s="121" t="str">
        <f t="shared" si="33"/>
        <v>View on Google Map</v>
      </c>
      <c r="G680" s="115"/>
      <c r="H680" s="115"/>
    </row>
    <row r="681" spans="1:8" x14ac:dyDescent="0.25">
      <c r="A681" s="117" t="s">
        <v>802</v>
      </c>
      <c r="B681" s="117" t="str">
        <f t="shared" si="35"/>
        <v>Saviukviayak Tributary 2</v>
      </c>
      <c r="C681" s="144">
        <v>68.925299999999993</v>
      </c>
      <c r="D681" s="119">
        <v>-148.16377</v>
      </c>
      <c r="E681" s="145">
        <v>447</v>
      </c>
      <c r="F681" s="121" t="str">
        <f t="shared" si="33"/>
        <v>View on Google Map</v>
      </c>
      <c r="G681" s="115"/>
      <c r="H681" s="115"/>
    </row>
    <row r="682" spans="1:8" x14ac:dyDescent="0.25">
      <c r="A682" s="117" t="s">
        <v>935</v>
      </c>
      <c r="B682" s="117" t="str">
        <f t="shared" si="35"/>
        <v>Section Creek</v>
      </c>
      <c r="C682" s="118"/>
      <c r="D682" s="119"/>
      <c r="E682" s="120"/>
      <c r="F682" s="121" t="str">
        <f t="shared" si="33"/>
        <v>View on Google Map</v>
      </c>
      <c r="G682" s="115"/>
      <c r="H682" s="115"/>
    </row>
    <row r="683" spans="1:8" x14ac:dyDescent="0.25">
      <c r="A683" s="126" t="s">
        <v>569</v>
      </c>
      <c r="B683" s="126" t="s">
        <v>570</v>
      </c>
      <c r="C683" s="127">
        <v>68.996418329999997</v>
      </c>
      <c r="D683" s="119">
        <v>-150.27895670000001</v>
      </c>
      <c r="E683" s="116"/>
      <c r="F683" s="121" t="str">
        <f t="shared" si="33"/>
        <v>View on Google Map</v>
      </c>
      <c r="G683" s="115"/>
      <c r="H683" s="115"/>
    </row>
    <row r="684" spans="1:8" x14ac:dyDescent="0.25">
      <c r="A684" s="117" t="s">
        <v>520</v>
      </c>
      <c r="B684" s="117" t="s">
        <v>519</v>
      </c>
      <c r="C684" s="124">
        <v>68.338130000000007</v>
      </c>
      <c r="D684" s="119">
        <v>-151.06173999999999</v>
      </c>
      <c r="E684" s="120">
        <v>840</v>
      </c>
      <c r="F684" s="121" t="str">
        <f t="shared" si="33"/>
        <v>View on Google Map</v>
      </c>
      <c r="G684" s="115"/>
      <c r="H684" s="115"/>
    </row>
    <row r="685" spans="1:8" x14ac:dyDescent="0.25">
      <c r="A685" s="122" t="s">
        <v>803</v>
      </c>
      <c r="B685" s="117" t="str">
        <f>A685</f>
        <v>Shasta</v>
      </c>
      <c r="C685" s="123">
        <v>68.922152999999994</v>
      </c>
      <c r="D685" s="119">
        <v>-150.348839</v>
      </c>
      <c r="E685" s="145">
        <v>393</v>
      </c>
      <c r="F685" s="121" t="str">
        <f t="shared" si="33"/>
        <v>View on Google Map</v>
      </c>
      <c r="G685" s="115"/>
      <c r="H685" s="115"/>
    </row>
    <row r="686" spans="1:8" x14ac:dyDescent="0.25">
      <c r="A686" s="130" t="s">
        <v>280</v>
      </c>
      <c r="B686" s="117" t="str">
        <f>A686</f>
        <v>Shrew River</v>
      </c>
      <c r="C686" s="118">
        <v>69.233333333333334</v>
      </c>
      <c r="D686" s="119">
        <v>-150.804383333</v>
      </c>
      <c r="E686" s="116">
        <v>181.97</v>
      </c>
      <c r="F686" s="121" t="str">
        <f t="shared" si="33"/>
        <v>View on Google Map</v>
      </c>
      <c r="G686" s="115"/>
      <c r="H686" s="115"/>
    </row>
    <row r="687" spans="1:8" x14ac:dyDescent="0.25">
      <c r="A687" s="130" t="s">
        <v>281</v>
      </c>
      <c r="B687" s="117" t="str">
        <f>A687</f>
        <v>Shrew River North</v>
      </c>
      <c r="C687" s="118">
        <v>69.289683333333301</v>
      </c>
      <c r="D687" s="119">
        <v>-150.91499999999999</v>
      </c>
      <c r="E687" s="116">
        <v>392</v>
      </c>
      <c r="F687" s="121" t="str">
        <f t="shared" si="33"/>
        <v>View on Google Map</v>
      </c>
      <c r="G687" s="115"/>
      <c r="H687" s="115"/>
    </row>
    <row r="688" spans="1:8" x14ac:dyDescent="0.25">
      <c r="A688" s="117" t="s">
        <v>318</v>
      </c>
      <c r="B688" s="117" t="s">
        <v>317</v>
      </c>
      <c r="C688" s="118">
        <v>70.083330000000004</v>
      </c>
      <c r="D688" s="119">
        <v>-148.53333000000001</v>
      </c>
      <c r="E688" s="120">
        <v>24</v>
      </c>
      <c r="F688" s="121" t="str">
        <f t="shared" si="33"/>
        <v>View on Google Map</v>
      </c>
      <c r="G688" s="115"/>
      <c r="H688" s="115"/>
    </row>
    <row r="689" spans="1:8" x14ac:dyDescent="0.25">
      <c r="A689" s="132" t="s">
        <v>804</v>
      </c>
      <c r="B689" s="117" t="str">
        <f>A689</f>
        <v>South Killeak Lake</v>
      </c>
      <c r="C689" s="133">
        <v>66.332099999999997</v>
      </c>
      <c r="D689" s="119">
        <v>-164.0967</v>
      </c>
      <c r="E689" s="134">
        <v>36</v>
      </c>
      <c r="F689" s="121" t="str">
        <f t="shared" si="33"/>
        <v>View on Google Map</v>
      </c>
      <c r="G689" s="115"/>
      <c r="H689" s="115"/>
    </row>
    <row r="690" spans="1:8" x14ac:dyDescent="0.25">
      <c r="A690" s="130" t="s">
        <v>282</v>
      </c>
      <c r="B690" s="117" t="str">
        <f>A690</f>
        <v>South River</v>
      </c>
      <c r="C690" s="127">
        <v>69.011899999999997</v>
      </c>
      <c r="D690" s="119">
        <v>-150.30000000000001</v>
      </c>
      <c r="E690" s="116">
        <v>321</v>
      </c>
      <c r="F690" s="121" t="str">
        <f t="shared" si="33"/>
        <v>View on Google Map</v>
      </c>
      <c r="G690" s="115"/>
      <c r="H690" s="115"/>
    </row>
    <row r="691" spans="1:8" x14ac:dyDescent="0.25">
      <c r="A691" s="128" t="s">
        <v>591</v>
      </c>
      <c r="B691" s="126" t="s">
        <v>587</v>
      </c>
      <c r="C691" s="127">
        <v>68.996700000000004</v>
      </c>
      <c r="D691" s="119">
        <v>-150.28142</v>
      </c>
      <c r="E691" s="116"/>
      <c r="F691" s="121" t="str">
        <f t="shared" si="33"/>
        <v>View on Google Map</v>
      </c>
      <c r="G691" s="115"/>
      <c r="H691" s="115"/>
    </row>
    <row r="692" spans="1:8" x14ac:dyDescent="0.25">
      <c r="A692" s="128" t="s">
        <v>590</v>
      </c>
      <c r="B692" s="126" t="s">
        <v>587</v>
      </c>
      <c r="C692" s="127">
        <v>68.996700000000004</v>
      </c>
      <c r="D692" s="119">
        <v>-150.28142</v>
      </c>
      <c r="E692" s="116"/>
      <c r="F692" s="121" t="str">
        <f t="shared" si="33"/>
        <v>View on Google Map</v>
      </c>
      <c r="G692" s="115"/>
      <c r="H692" s="115"/>
    </row>
    <row r="693" spans="1:8" x14ac:dyDescent="0.25">
      <c r="A693" s="130" t="s">
        <v>283</v>
      </c>
      <c r="B693" s="117" t="str">
        <f>A693</f>
        <v>South River Tributary</v>
      </c>
      <c r="C693" s="127">
        <v>68.994600000000005</v>
      </c>
      <c r="D693" s="119">
        <v>-150.30699999999999</v>
      </c>
      <c r="E693" s="116">
        <v>307</v>
      </c>
      <c r="F693" s="121" t="str">
        <f t="shared" si="33"/>
        <v>View on Google Map</v>
      </c>
      <c r="G693" s="115"/>
      <c r="H693" s="115"/>
    </row>
    <row r="694" spans="1:8" x14ac:dyDescent="0.25">
      <c r="A694" s="126" t="s">
        <v>288</v>
      </c>
      <c r="B694" s="117" t="str">
        <f>A694</f>
        <v>Test area 1 (Nanushuk River)</v>
      </c>
      <c r="C694" s="127">
        <v>68.891069000000002</v>
      </c>
      <c r="D694" s="119">
        <v>-150.58501899999999</v>
      </c>
      <c r="E694" s="116"/>
      <c r="F694" s="121" t="str">
        <f t="shared" si="33"/>
        <v>View on Google Map</v>
      </c>
      <c r="G694" s="115"/>
      <c r="H694" s="115"/>
    </row>
    <row r="695" spans="1:8" x14ac:dyDescent="0.25">
      <c r="A695" s="126" t="s">
        <v>289</v>
      </c>
      <c r="B695" s="117" t="s">
        <v>805</v>
      </c>
      <c r="C695" s="127">
        <v>68.966999999999999</v>
      </c>
      <c r="D695" s="119">
        <v>-150.56673000000001</v>
      </c>
      <c r="E695" s="116"/>
      <c r="F695" s="121" t="str">
        <f t="shared" si="33"/>
        <v>View on Google Map</v>
      </c>
      <c r="G695" s="115"/>
      <c r="H695" s="115"/>
    </row>
    <row r="696" spans="1:8" x14ac:dyDescent="0.25">
      <c r="A696" s="117" t="s">
        <v>533</v>
      </c>
      <c r="B696" s="117" t="s">
        <v>530</v>
      </c>
      <c r="C696" s="124">
        <v>68.626670000000004</v>
      </c>
      <c r="D696" s="119">
        <v>-149.59783999999999</v>
      </c>
      <c r="E696" s="120">
        <v>719</v>
      </c>
      <c r="F696" s="121" t="str">
        <f t="shared" ref="F696:F759" si="36">HYPERLINK("http://maps.google.com/maps?q="&amp;C696&amp;","&amp;D696,"View on Google Map")</f>
        <v>View on Google Map</v>
      </c>
      <c r="G696" s="115"/>
      <c r="H696" s="115"/>
    </row>
    <row r="697" spans="1:8" x14ac:dyDescent="0.25">
      <c r="A697" s="117" t="s">
        <v>534</v>
      </c>
      <c r="B697" s="117" t="s">
        <v>530</v>
      </c>
      <c r="C697" s="124">
        <v>68.632589999999993</v>
      </c>
      <c r="D697" s="119">
        <v>-149.6009</v>
      </c>
      <c r="E697" s="120">
        <v>719</v>
      </c>
      <c r="F697" s="121" t="str">
        <f t="shared" si="36"/>
        <v>View on Google Map</v>
      </c>
      <c r="G697" s="115"/>
      <c r="H697" s="115"/>
    </row>
    <row r="698" spans="1:8" x14ac:dyDescent="0.25">
      <c r="A698" s="117" t="s">
        <v>535</v>
      </c>
      <c r="B698" s="117" t="s">
        <v>530</v>
      </c>
      <c r="C698" s="124">
        <v>68.636390000000006</v>
      </c>
      <c r="D698" s="119">
        <v>-149.59477000000001</v>
      </c>
      <c r="E698" s="120">
        <v>719</v>
      </c>
      <c r="F698" s="121" t="str">
        <f t="shared" si="36"/>
        <v>View on Google Map</v>
      </c>
      <c r="G698" s="115"/>
      <c r="H698" s="115"/>
    </row>
    <row r="699" spans="1:8" x14ac:dyDescent="0.25">
      <c r="A699" s="117" t="s">
        <v>274</v>
      </c>
      <c r="B699" s="117" t="str">
        <f>A699</f>
        <v>Toolik Inlet</v>
      </c>
      <c r="C699" s="118">
        <v>68.625600000000006</v>
      </c>
      <c r="D699" s="119">
        <v>-149.59604999999999</v>
      </c>
      <c r="E699" s="120">
        <v>719</v>
      </c>
      <c r="F699" s="121" t="str">
        <f t="shared" si="36"/>
        <v>View on Google Map</v>
      </c>
      <c r="G699" s="115"/>
      <c r="H699" s="115"/>
    </row>
    <row r="700" spans="1:8" x14ac:dyDescent="0.25">
      <c r="A700" s="117" t="s">
        <v>532</v>
      </c>
      <c r="B700" s="117" t="s">
        <v>530</v>
      </c>
      <c r="C700" s="124">
        <v>68.625969999999995</v>
      </c>
      <c r="D700" s="119">
        <v>-149.59902</v>
      </c>
      <c r="E700" s="120">
        <v>719</v>
      </c>
      <c r="F700" s="121" t="str">
        <f t="shared" si="36"/>
        <v>View on Google Map</v>
      </c>
      <c r="G700" s="115"/>
      <c r="H700" s="115"/>
    </row>
    <row r="701" spans="1:8" x14ac:dyDescent="0.25">
      <c r="A701" s="117" t="s">
        <v>532</v>
      </c>
      <c r="B701" s="115" t="s">
        <v>1131</v>
      </c>
      <c r="C701" s="136">
        <v>68.627250000000004</v>
      </c>
      <c r="D701" s="136">
        <v>-149.60415</v>
      </c>
      <c r="E701" s="115"/>
      <c r="F701" s="121" t="str">
        <f t="shared" si="36"/>
        <v>View on Google Map</v>
      </c>
      <c r="G701" s="115"/>
      <c r="H701" s="115"/>
    </row>
    <row r="702" spans="1:8" x14ac:dyDescent="0.25">
      <c r="A702" s="117" t="s">
        <v>912</v>
      </c>
      <c r="B702" s="117" t="s">
        <v>913</v>
      </c>
      <c r="C702" s="118">
        <v>68.638446999999999</v>
      </c>
      <c r="D702" s="119">
        <v>-149.61037200000001</v>
      </c>
      <c r="E702" s="120">
        <v>719</v>
      </c>
      <c r="F702" s="121" t="str">
        <f t="shared" si="36"/>
        <v>View on Google Map</v>
      </c>
      <c r="G702" s="115"/>
      <c r="H702" s="115"/>
    </row>
    <row r="703" spans="1:8" x14ac:dyDescent="0.25">
      <c r="A703" s="117" t="s">
        <v>291</v>
      </c>
      <c r="B703" s="117" t="s">
        <v>292</v>
      </c>
      <c r="C703" s="117">
        <v>68.638623999999993</v>
      </c>
      <c r="D703" s="119">
        <v>-149.610737</v>
      </c>
      <c r="E703" s="120">
        <v>719</v>
      </c>
      <c r="F703" s="121" t="str">
        <f t="shared" si="36"/>
        <v>View on Google Map</v>
      </c>
      <c r="G703" s="115"/>
      <c r="H703" s="115"/>
    </row>
    <row r="704" spans="1:8" x14ac:dyDescent="0.25">
      <c r="A704" s="117" t="s">
        <v>1158</v>
      </c>
      <c r="B704" s="117" t="s">
        <v>290</v>
      </c>
      <c r="C704" s="117">
        <v>68.629960999999994</v>
      </c>
      <c r="D704" s="119">
        <v>-149.61263299999999</v>
      </c>
      <c r="E704" s="120">
        <v>719</v>
      </c>
      <c r="F704" s="121" t="str">
        <f t="shared" si="36"/>
        <v>View on Google Map</v>
      </c>
      <c r="G704" s="115"/>
      <c r="H704" s="115"/>
    </row>
    <row r="705" spans="1:8" x14ac:dyDescent="0.25">
      <c r="A705" s="117" t="s">
        <v>536</v>
      </c>
      <c r="B705" s="117" t="s">
        <v>530</v>
      </c>
      <c r="C705" s="124">
        <v>68.633229999999998</v>
      </c>
      <c r="D705" s="119">
        <v>-149.61149</v>
      </c>
      <c r="E705" s="120">
        <v>719</v>
      </c>
      <c r="F705" s="121" t="str">
        <f t="shared" si="36"/>
        <v>View on Google Map</v>
      </c>
      <c r="G705" s="115"/>
      <c r="H705" s="115"/>
    </row>
    <row r="706" spans="1:8" x14ac:dyDescent="0.25">
      <c r="A706" s="117" t="s">
        <v>914</v>
      </c>
      <c r="B706" s="117" t="str">
        <f>A706</f>
        <v>Toolik Outlet</v>
      </c>
      <c r="C706" s="118">
        <v>68.640612000000004</v>
      </c>
      <c r="D706" s="119">
        <v>-149.59501399999999</v>
      </c>
      <c r="E706" s="120">
        <v>719</v>
      </c>
      <c r="F706" s="121" t="str">
        <f t="shared" si="36"/>
        <v>View on Google Map</v>
      </c>
      <c r="G706" s="115"/>
      <c r="H706" s="115"/>
    </row>
    <row r="707" spans="1:8" x14ac:dyDescent="0.25">
      <c r="A707" s="117" t="s">
        <v>537</v>
      </c>
      <c r="B707" s="117" t="s">
        <v>530</v>
      </c>
      <c r="C707" s="124">
        <v>68.639899999999997</v>
      </c>
      <c r="D707" s="119">
        <v>-149.59611000000001</v>
      </c>
      <c r="E707" s="120">
        <v>719</v>
      </c>
      <c r="F707" s="121" t="str">
        <f t="shared" si="36"/>
        <v>View on Google Map</v>
      </c>
      <c r="G707" s="115"/>
      <c r="H707" s="115"/>
    </row>
    <row r="708" spans="1:8" x14ac:dyDescent="0.25">
      <c r="A708" s="117" t="s">
        <v>273</v>
      </c>
      <c r="B708" s="117" t="str">
        <f>A708</f>
        <v>Toolik River</v>
      </c>
      <c r="C708" s="117">
        <v>68.695719583900001</v>
      </c>
      <c r="D708" s="119">
        <v>-149.20245543600001</v>
      </c>
      <c r="E708" s="116">
        <v>775</v>
      </c>
      <c r="F708" s="121" t="str">
        <f t="shared" si="36"/>
        <v>View on Google Map</v>
      </c>
      <c r="G708" s="115"/>
      <c r="H708" s="115"/>
    </row>
    <row r="709" spans="1:8" x14ac:dyDescent="0.25">
      <c r="A709" s="117" t="s">
        <v>937</v>
      </c>
      <c r="B709" s="117" t="str">
        <f>A709</f>
        <v>Toolik River Ice Field</v>
      </c>
      <c r="C709" s="118"/>
      <c r="D709" s="119"/>
      <c r="E709" s="120"/>
      <c r="F709" s="121" t="str">
        <f t="shared" si="36"/>
        <v>View on Google Map</v>
      </c>
      <c r="G709" s="115"/>
      <c r="H709" s="115"/>
    </row>
    <row r="710" spans="1:8" x14ac:dyDescent="0.25">
      <c r="A710" s="117" t="s">
        <v>806</v>
      </c>
      <c r="B710" s="117" t="str">
        <f>A710</f>
        <v>Toolik River Thermokarst</v>
      </c>
      <c r="C710" s="117">
        <v>68.693018307599999</v>
      </c>
      <c r="D710" s="119">
        <v>-149.20532284699999</v>
      </c>
      <c r="E710" s="116">
        <v>775</v>
      </c>
      <c r="F710" s="121" t="str">
        <f t="shared" si="36"/>
        <v>View on Google Map</v>
      </c>
      <c r="G710" s="115"/>
      <c r="H710" s="115"/>
    </row>
    <row r="711" spans="1:8" x14ac:dyDescent="0.25">
      <c r="A711" s="117" t="s">
        <v>807</v>
      </c>
      <c r="B711" s="117" t="str">
        <f>A711</f>
        <v>Toolik River Thermokarst Upstream</v>
      </c>
      <c r="C711" s="117">
        <v>68.691384780000007</v>
      </c>
      <c r="D711" s="119">
        <v>-149.20823628299999</v>
      </c>
      <c r="E711" s="116">
        <v>783</v>
      </c>
      <c r="F711" s="121" t="str">
        <f t="shared" si="36"/>
        <v>View on Google Map</v>
      </c>
      <c r="G711" s="115"/>
      <c r="H711" s="115"/>
    </row>
    <row r="712" spans="1:8" x14ac:dyDescent="0.25">
      <c r="A712" s="117" t="s">
        <v>929</v>
      </c>
      <c r="B712" s="117" t="s">
        <v>930</v>
      </c>
      <c r="C712" s="118"/>
      <c r="D712" s="119"/>
      <c r="E712" s="120">
        <v>823</v>
      </c>
      <c r="F712" s="121" t="str">
        <f t="shared" si="36"/>
        <v>View on Google Map</v>
      </c>
      <c r="G712" s="115"/>
      <c r="H712" s="115"/>
    </row>
    <row r="713" spans="1:8" x14ac:dyDescent="0.25">
      <c r="A713" s="117" t="s">
        <v>538</v>
      </c>
      <c r="B713" s="117" t="s">
        <v>530</v>
      </c>
      <c r="C713" s="124">
        <v>68.634240000000005</v>
      </c>
      <c r="D713" s="119">
        <v>-149.60275999999999</v>
      </c>
      <c r="E713" s="120">
        <v>719</v>
      </c>
      <c r="F713" s="121" t="str">
        <f t="shared" si="36"/>
        <v>View on Google Map</v>
      </c>
      <c r="G713" s="115"/>
      <c r="H713" s="115"/>
    </row>
    <row r="714" spans="1:8" x14ac:dyDescent="0.25">
      <c r="A714" s="117" t="s">
        <v>531</v>
      </c>
      <c r="B714" s="117" t="s">
        <v>530</v>
      </c>
      <c r="C714" s="118">
        <v>68.628659999999996</v>
      </c>
      <c r="D714" s="119">
        <v>-149.59961000000001</v>
      </c>
      <c r="E714" s="120">
        <v>719</v>
      </c>
      <c r="F714" s="121" t="str">
        <f t="shared" si="36"/>
        <v>View on Google Map</v>
      </c>
      <c r="G714" s="115"/>
      <c r="H714" s="115"/>
    </row>
    <row r="715" spans="1:8" x14ac:dyDescent="0.25">
      <c r="A715" s="117" t="s">
        <v>529</v>
      </c>
      <c r="B715" s="117" t="s">
        <v>530</v>
      </c>
      <c r="C715" s="124">
        <v>68.63306</v>
      </c>
      <c r="D715" s="119">
        <v>-149.62826999999999</v>
      </c>
      <c r="E715" s="120">
        <v>719</v>
      </c>
      <c r="F715" s="121" t="str">
        <f t="shared" si="36"/>
        <v>View on Google Map</v>
      </c>
      <c r="G715" s="115"/>
      <c r="H715" s="115"/>
    </row>
    <row r="716" spans="1:8" x14ac:dyDescent="0.25">
      <c r="A716" s="117" t="s">
        <v>1058</v>
      </c>
      <c r="B716" s="117" t="str">
        <f t="shared" ref="B716:B735" si="37">A716</f>
        <v xml:space="preserve">Tussock Non-Acidic Block 1 Control      </v>
      </c>
      <c r="C716" s="118"/>
      <c r="D716" s="119"/>
      <c r="E716" s="116">
        <v>740</v>
      </c>
      <c r="F716" s="121" t="str">
        <f t="shared" si="36"/>
        <v>View on Google Map</v>
      </c>
      <c r="G716" s="115"/>
      <c r="H716" s="115"/>
    </row>
    <row r="717" spans="1:8" x14ac:dyDescent="0.25">
      <c r="A717" s="117" t="s">
        <v>1053</v>
      </c>
      <c r="B717" s="117" t="str">
        <f t="shared" si="37"/>
        <v xml:space="preserve">Tussock Non-Acidic Block 1 Greenhouse Control     </v>
      </c>
      <c r="C717" s="118"/>
      <c r="D717" s="119"/>
      <c r="E717" s="120">
        <v>750</v>
      </c>
      <c r="F717" s="121" t="str">
        <f t="shared" si="36"/>
        <v>View on Google Map</v>
      </c>
      <c r="G717" s="115"/>
      <c r="H717" s="115"/>
    </row>
    <row r="718" spans="1:8" x14ac:dyDescent="0.25">
      <c r="A718" s="117" t="s">
        <v>1052</v>
      </c>
      <c r="B718" s="117" t="str">
        <f t="shared" si="37"/>
        <v xml:space="preserve">Tussock Non-Acidic Block 1 Greenhouse Fertilized     </v>
      </c>
      <c r="C718" s="118"/>
      <c r="D718" s="119"/>
      <c r="E718" s="120">
        <v>750</v>
      </c>
      <c r="F718" s="121" t="str">
        <f t="shared" si="36"/>
        <v>View on Google Map</v>
      </c>
      <c r="G718" s="115"/>
      <c r="H718" s="115"/>
    </row>
    <row r="719" spans="1:8" x14ac:dyDescent="0.25">
      <c r="A719" s="117" t="s">
        <v>1055</v>
      </c>
      <c r="B719" s="117" t="str">
        <f t="shared" si="37"/>
        <v xml:space="preserve">Tussock Non-Acidic Block 1 Nitrogen      </v>
      </c>
      <c r="C719" s="118"/>
      <c r="D719" s="119"/>
      <c r="E719" s="116">
        <v>740</v>
      </c>
      <c r="F719" s="121" t="str">
        <f t="shared" si="36"/>
        <v>View on Google Map</v>
      </c>
      <c r="G719" s="115"/>
      <c r="H719" s="115"/>
    </row>
    <row r="720" spans="1:8" x14ac:dyDescent="0.25">
      <c r="A720" s="117" t="s">
        <v>1057</v>
      </c>
      <c r="B720" s="117" t="str">
        <f t="shared" si="37"/>
        <v xml:space="preserve">Tussock Non-Acidic Block 1 Nitrogen and Phosphorus    </v>
      </c>
      <c r="C720" s="118"/>
      <c r="D720" s="119"/>
      <c r="E720" s="116">
        <v>740</v>
      </c>
      <c r="F720" s="121" t="str">
        <f t="shared" si="36"/>
        <v>View on Google Map</v>
      </c>
      <c r="G720" s="115"/>
      <c r="H720" s="115"/>
    </row>
    <row r="721" spans="1:8" x14ac:dyDescent="0.25">
      <c r="A721" s="117" t="s">
        <v>1054</v>
      </c>
      <c r="B721" s="117" t="str">
        <f t="shared" si="37"/>
        <v xml:space="preserve">Tussock Non-Acidic Block 1 Phosphorus      </v>
      </c>
      <c r="C721" s="118"/>
      <c r="D721" s="119"/>
      <c r="E721" s="116">
        <v>740</v>
      </c>
      <c r="F721" s="121" t="str">
        <f t="shared" si="36"/>
        <v>View on Google Map</v>
      </c>
      <c r="G721" s="115"/>
      <c r="H721" s="115"/>
    </row>
    <row r="722" spans="1:8" x14ac:dyDescent="0.25">
      <c r="A722" s="117" t="s">
        <v>1056</v>
      </c>
      <c r="B722" s="117" t="str">
        <f t="shared" si="37"/>
        <v xml:space="preserve">Tussock Non-Acidic Block 1 X1      </v>
      </c>
      <c r="C722" s="118"/>
      <c r="D722" s="119"/>
      <c r="E722" s="116">
        <v>740</v>
      </c>
      <c r="F722" s="121" t="str">
        <f t="shared" si="36"/>
        <v>View on Google Map</v>
      </c>
      <c r="G722" s="115"/>
      <c r="H722" s="115"/>
    </row>
    <row r="723" spans="1:8" x14ac:dyDescent="0.25">
      <c r="A723" s="117" t="s">
        <v>1063</v>
      </c>
      <c r="B723" s="117" t="str">
        <f t="shared" si="37"/>
        <v xml:space="preserve">Tussock Non-Acidic Block 2 Control      </v>
      </c>
      <c r="C723" s="118"/>
      <c r="D723" s="119"/>
      <c r="E723" s="116">
        <v>740</v>
      </c>
      <c r="F723" s="121" t="str">
        <f t="shared" si="36"/>
        <v>View on Google Map</v>
      </c>
      <c r="G723" s="115"/>
      <c r="H723" s="115"/>
    </row>
    <row r="724" spans="1:8" x14ac:dyDescent="0.25">
      <c r="A724" s="117" t="s">
        <v>1065</v>
      </c>
      <c r="B724" s="117" t="str">
        <f t="shared" si="37"/>
        <v xml:space="preserve">Tussock Non-Acidic Block 2 Greenhouse Control     </v>
      </c>
      <c r="C724" s="118"/>
      <c r="D724" s="119"/>
      <c r="E724" s="116">
        <v>740</v>
      </c>
      <c r="F724" s="121" t="str">
        <f t="shared" si="36"/>
        <v>View on Google Map</v>
      </c>
      <c r="G724" s="115"/>
      <c r="H724" s="115"/>
    </row>
    <row r="725" spans="1:8" x14ac:dyDescent="0.25">
      <c r="A725" s="117" t="s">
        <v>1064</v>
      </c>
      <c r="B725" s="117" t="str">
        <f t="shared" si="37"/>
        <v xml:space="preserve">Tussock Non-Acidic Block 2 Greenhouse Fertilized     </v>
      </c>
      <c r="C725" s="118"/>
      <c r="D725" s="119"/>
      <c r="E725" s="116">
        <v>740</v>
      </c>
      <c r="F725" s="121" t="str">
        <f t="shared" si="36"/>
        <v>View on Google Map</v>
      </c>
      <c r="G725" s="115"/>
      <c r="H725" s="115"/>
    </row>
    <row r="726" spans="1:8" x14ac:dyDescent="0.25">
      <c r="A726" s="117" t="s">
        <v>1059</v>
      </c>
      <c r="B726" s="117" t="str">
        <f t="shared" si="37"/>
        <v xml:space="preserve">Tussock Non-Acidic Block 2 Nitrogen      </v>
      </c>
      <c r="C726" s="118"/>
      <c r="D726" s="119"/>
      <c r="E726" s="116">
        <v>740</v>
      </c>
      <c r="F726" s="121" t="str">
        <f t="shared" si="36"/>
        <v>View on Google Map</v>
      </c>
      <c r="G726" s="115"/>
      <c r="H726" s="115"/>
    </row>
    <row r="727" spans="1:8" x14ac:dyDescent="0.25">
      <c r="A727" s="117" t="s">
        <v>1062</v>
      </c>
      <c r="B727" s="117" t="str">
        <f t="shared" si="37"/>
        <v xml:space="preserve">Tussock Non-Acidic Block 2 Nitrogen and Phosphorus    </v>
      </c>
      <c r="C727" s="118"/>
      <c r="D727" s="119"/>
      <c r="E727" s="116">
        <v>740</v>
      </c>
      <c r="F727" s="121" t="str">
        <f t="shared" si="36"/>
        <v>View on Google Map</v>
      </c>
      <c r="G727" s="115"/>
      <c r="H727" s="115"/>
    </row>
    <row r="728" spans="1:8" x14ac:dyDescent="0.25">
      <c r="A728" s="117" t="s">
        <v>1060</v>
      </c>
      <c r="B728" s="117" t="str">
        <f t="shared" si="37"/>
        <v xml:space="preserve">Tussock Non-Acidic Block 2 Phosphorus      </v>
      </c>
      <c r="C728" s="118"/>
      <c r="D728" s="119"/>
      <c r="E728" s="116">
        <v>740</v>
      </c>
      <c r="F728" s="121" t="str">
        <f t="shared" si="36"/>
        <v>View on Google Map</v>
      </c>
      <c r="G728" s="115"/>
      <c r="H728" s="115"/>
    </row>
    <row r="729" spans="1:8" x14ac:dyDescent="0.25">
      <c r="A729" s="117" t="s">
        <v>1061</v>
      </c>
      <c r="B729" s="117" t="str">
        <f t="shared" si="37"/>
        <v xml:space="preserve">Tussock Non-Acidic Block 2 X1      </v>
      </c>
      <c r="C729" s="118"/>
      <c r="D729" s="119"/>
      <c r="E729" s="116">
        <v>740</v>
      </c>
      <c r="F729" s="121" t="str">
        <f t="shared" si="36"/>
        <v>View on Google Map</v>
      </c>
      <c r="G729" s="115"/>
      <c r="H729" s="115"/>
    </row>
    <row r="730" spans="1:8" x14ac:dyDescent="0.25">
      <c r="A730" s="117" t="s">
        <v>1068</v>
      </c>
      <c r="B730" s="117" t="str">
        <f t="shared" si="37"/>
        <v xml:space="preserve">Tussock Non-Acidic Block 3 Control      </v>
      </c>
      <c r="C730" s="118"/>
      <c r="D730" s="119"/>
      <c r="E730" s="120"/>
      <c r="F730" s="121" t="str">
        <f t="shared" si="36"/>
        <v>View on Google Map</v>
      </c>
      <c r="G730" s="115"/>
      <c r="H730" s="115"/>
    </row>
    <row r="731" spans="1:8" x14ac:dyDescent="0.25">
      <c r="A731" s="117" t="s">
        <v>1070</v>
      </c>
      <c r="B731" s="117" t="str">
        <f t="shared" si="37"/>
        <v xml:space="preserve">Tussock Non-Acidic Block 3 Extra Plot     </v>
      </c>
      <c r="C731" s="118"/>
      <c r="D731" s="119"/>
      <c r="E731" s="120"/>
      <c r="F731" s="121" t="str">
        <f t="shared" si="36"/>
        <v>View on Google Map</v>
      </c>
      <c r="G731" s="115"/>
      <c r="H731" s="115"/>
    </row>
    <row r="732" spans="1:8" x14ac:dyDescent="0.25">
      <c r="A732" s="117" t="s">
        <v>1071</v>
      </c>
      <c r="B732" s="117" t="str">
        <f t="shared" si="37"/>
        <v xml:space="preserve">Tussock Non-Acidic Block 3 Nitrogen      </v>
      </c>
      <c r="C732" s="118"/>
      <c r="D732" s="119"/>
      <c r="E732" s="120"/>
      <c r="F732" s="121" t="str">
        <f t="shared" si="36"/>
        <v>View on Google Map</v>
      </c>
      <c r="G732" s="115"/>
      <c r="H732" s="115"/>
    </row>
    <row r="733" spans="1:8" x14ac:dyDescent="0.25">
      <c r="A733" s="117" t="s">
        <v>1067</v>
      </c>
      <c r="B733" s="117" t="str">
        <f t="shared" si="37"/>
        <v xml:space="preserve">Tussock Non-Acidic Block 3 Nitrogen and Phosphorus    </v>
      </c>
      <c r="C733" s="118"/>
      <c r="D733" s="119"/>
      <c r="E733" s="116">
        <v>740</v>
      </c>
      <c r="F733" s="121" t="str">
        <f t="shared" si="36"/>
        <v>View on Google Map</v>
      </c>
      <c r="G733" s="115"/>
      <c r="H733" s="115"/>
    </row>
    <row r="734" spans="1:8" x14ac:dyDescent="0.25">
      <c r="A734" s="117" t="s">
        <v>1066</v>
      </c>
      <c r="B734" s="117" t="str">
        <f t="shared" si="37"/>
        <v xml:space="preserve">Tussock Non-Acidic Block 3 Phosphorus      </v>
      </c>
      <c r="C734" s="118"/>
      <c r="D734" s="119"/>
      <c r="E734" s="116">
        <v>740</v>
      </c>
      <c r="F734" s="121" t="str">
        <f t="shared" si="36"/>
        <v>View on Google Map</v>
      </c>
      <c r="G734" s="115"/>
      <c r="H734" s="115"/>
    </row>
    <row r="735" spans="1:8" x14ac:dyDescent="0.25">
      <c r="A735" s="117" t="s">
        <v>1069</v>
      </c>
      <c r="B735" s="117" t="str">
        <f t="shared" si="37"/>
        <v xml:space="preserve">Tussock Non-Acidic Block 3 X1      </v>
      </c>
      <c r="C735" s="118"/>
      <c r="D735" s="119"/>
      <c r="E735" s="120"/>
      <c r="F735" s="121" t="str">
        <f t="shared" si="36"/>
        <v>View on Google Map</v>
      </c>
      <c r="G735" s="115"/>
      <c r="H735" s="115"/>
    </row>
    <row r="736" spans="1:8" x14ac:dyDescent="0.25">
      <c r="A736" s="117" t="s">
        <v>915</v>
      </c>
      <c r="B736" s="117" t="s">
        <v>916</v>
      </c>
      <c r="C736" s="118">
        <v>68.620692796</v>
      </c>
      <c r="D736" s="119">
        <v>-149.615581569</v>
      </c>
      <c r="E736" s="147">
        <v>775</v>
      </c>
      <c r="F736" s="121" t="str">
        <f t="shared" si="36"/>
        <v>View on Google Map</v>
      </c>
      <c r="G736" s="115"/>
      <c r="H736" s="115"/>
    </row>
    <row r="737" spans="1:8" x14ac:dyDescent="0.25">
      <c r="A737" s="117" t="s">
        <v>917</v>
      </c>
      <c r="B737" s="117" t="s">
        <v>916</v>
      </c>
      <c r="C737" s="118">
        <v>68.620713696999999</v>
      </c>
      <c r="D737" s="119">
        <v>-149.61561485300001</v>
      </c>
      <c r="E737" s="147">
        <v>775</v>
      </c>
      <c r="F737" s="121" t="str">
        <f t="shared" si="36"/>
        <v>View on Google Map</v>
      </c>
      <c r="G737" s="115"/>
      <c r="H737" s="115"/>
    </row>
    <row r="738" spans="1:8" x14ac:dyDescent="0.25">
      <c r="A738" s="117" t="s">
        <v>971</v>
      </c>
      <c r="B738" s="117" t="s">
        <v>916</v>
      </c>
      <c r="C738" s="118"/>
      <c r="D738" s="119"/>
      <c r="E738" s="147">
        <v>775</v>
      </c>
      <c r="F738" s="121" t="str">
        <f t="shared" si="36"/>
        <v>View on Google Map</v>
      </c>
      <c r="G738" s="115"/>
      <c r="H738" s="115"/>
    </row>
    <row r="739" spans="1:8" x14ac:dyDescent="0.25">
      <c r="A739" s="117" t="s">
        <v>972</v>
      </c>
      <c r="B739" s="117" t="s">
        <v>916</v>
      </c>
      <c r="C739" s="118"/>
      <c r="D739" s="119"/>
      <c r="E739" s="147">
        <v>775</v>
      </c>
      <c r="F739" s="121" t="str">
        <f t="shared" si="36"/>
        <v>View on Google Map</v>
      </c>
      <c r="G739" s="115"/>
      <c r="H739" s="115"/>
    </row>
    <row r="740" spans="1:8" x14ac:dyDescent="0.25">
      <c r="A740" s="117" t="s">
        <v>1101</v>
      </c>
      <c r="B740" s="117" t="s">
        <v>1102</v>
      </c>
      <c r="C740" s="117"/>
      <c r="D740" s="119"/>
      <c r="E740" s="116">
        <v>775</v>
      </c>
      <c r="F740" s="121" t="str">
        <f t="shared" si="36"/>
        <v>View on Google Map</v>
      </c>
      <c r="G740" s="115"/>
      <c r="H740" s="115"/>
    </row>
    <row r="741" spans="1:8" x14ac:dyDescent="0.25">
      <c r="A741" s="117" t="s">
        <v>973</v>
      </c>
      <c r="B741" s="117" t="s">
        <v>916</v>
      </c>
      <c r="C741" s="118"/>
      <c r="D741" s="119"/>
      <c r="E741" s="147">
        <v>775</v>
      </c>
      <c r="F741" s="121" t="str">
        <f t="shared" si="36"/>
        <v>View on Google Map</v>
      </c>
      <c r="G741" s="115"/>
      <c r="H741" s="115"/>
    </row>
    <row r="742" spans="1:8" x14ac:dyDescent="0.25">
      <c r="A742" s="117" t="s">
        <v>974</v>
      </c>
      <c r="B742" s="117" t="s">
        <v>916</v>
      </c>
      <c r="C742" s="118"/>
      <c r="D742" s="119"/>
      <c r="E742" s="147">
        <v>775</v>
      </c>
      <c r="F742" s="121" t="str">
        <f t="shared" si="36"/>
        <v>View on Google Map</v>
      </c>
      <c r="G742" s="115"/>
      <c r="H742" s="115"/>
    </row>
    <row r="743" spans="1:8" x14ac:dyDescent="0.25">
      <c r="A743" s="117" t="s">
        <v>1103</v>
      </c>
      <c r="B743" s="117" t="s">
        <v>1102</v>
      </c>
      <c r="C743" s="117"/>
      <c r="D743" s="119"/>
      <c r="E743" s="116">
        <v>775</v>
      </c>
      <c r="F743" s="121" t="str">
        <f t="shared" si="36"/>
        <v>View on Google Map</v>
      </c>
      <c r="G743" s="115"/>
      <c r="H743" s="115"/>
    </row>
    <row r="744" spans="1:8" x14ac:dyDescent="0.25">
      <c r="A744" s="117" t="s">
        <v>918</v>
      </c>
      <c r="B744" s="117" t="s">
        <v>916</v>
      </c>
      <c r="C744" s="118">
        <v>68.622550576999998</v>
      </c>
      <c r="D744" s="119">
        <v>-149.61592553599999</v>
      </c>
      <c r="E744" s="147">
        <v>772</v>
      </c>
      <c r="F744" s="121" t="str">
        <f t="shared" si="36"/>
        <v>View on Google Map</v>
      </c>
      <c r="G744" s="115"/>
      <c r="H744" s="115"/>
    </row>
    <row r="745" spans="1:8" x14ac:dyDescent="0.25">
      <c r="A745" s="117" t="s">
        <v>919</v>
      </c>
      <c r="B745" s="117" t="s">
        <v>916</v>
      </c>
      <c r="C745" s="118">
        <v>68.622545466999995</v>
      </c>
      <c r="D745" s="119">
        <v>-149.61596319700001</v>
      </c>
      <c r="E745" s="147">
        <v>772</v>
      </c>
      <c r="F745" s="121" t="str">
        <f t="shared" si="36"/>
        <v>View on Google Map</v>
      </c>
      <c r="G745" s="115"/>
      <c r="H745" s="115"/>
    </row>
    <row r="746" spans="1:8" x14ac:dyDescent="0.25">
      <c r="A746" s="117" t="s">
        <v>920</v>
      </c>
      <c r="B746" s="117" t="s">
        <v>916</v>
      </c>
      <c r="C746" s="118">
        <v>68.623252066999996</v>
      </c>
      <c r="D746" s="119">
        <v>-149.616420672</v>
      </c>
      <c r="E746" s="147">
        <v>769</v>
      </c>
      <c r="F746" s="121" t="str">
        <f t="shared" si="36"/>
        <v>View on Google Map</v>
      </c>
      <c r="G746" s="115"/>
      <c r="H746" s="115"/>
    </row>
    <row r="747" spans="1:8" x14ac:dyDescent="0.25">
      <c r="A747" s="117" t="s">
        <v>921</v>
      </c>
      <c r="B747" s="117" t="s">
        <v>916</v>
      </c>
      <c r="C747" s="118">
        <v>68.623265412999999</v>
      </c>
      <c r="D747" s="119">
        <v>-149.616461249</v>
      </c>
      <c r="E747" s="147">
        <v>769</v>
      </c>
      <c r="F747" s="121" t="str">
        <f t="shared" si="36"/>
        <v>View on Google Map</v>
      </c>
      <c r="G747" s="115"/>
      <c r="H747" s="115"/>
    </row>
    <row r="748" spans="1:8" x14ac:dyDescent="0.25">
      <c r="A748" s="117" t="s">
        <v>922</v>
      </c>
      <c r="B748" s="117" t="s">
        <v>916</v>
      </c>
      <c r="C748" s="118">
        <v>68.623248572999998</v>
      </c>
      <c r="D748" s="119">
        <v>-149.61664306200001</v>
      </c>
      <c r="E748" s="147">
        <v>769</v>
      </c>
      <c r="F748" s="121" t="str">
        <f t="shared" si="36"/>
        <v>View on Google Map</v>
      </c>
      <c r="G748" s="115"/>
      <c r="H748" s="115"/>
    </row>
    <row r="749" spans="1:8" x14ac:dyDescent="0.25">
      <c r="A749" s="117" t="s">
        <v>923</v>
      </c>
      <c r="B749" s="117" t="s">
        <v>916</v>
      </c>
      <c r="C749" s="118">
        <v>68.623249332</v>
      </c>
      <c r="D749" s="119">
        <v>-149.61665655199999</v>
      </c>
      <c r="E749" s="147">
        <v>769</v>
      </c>
      <c r="F749" s="121" t="str">
        <f t="shared" si="36"/>
        <v>View on Google Map</v>
      </c>
      <c r="G749" s="115"/>
      <c r="H749" s="115"/>
    </row>
    <row r="750" spans="1:8" x14ac:dyDescent="0.25">
      <c r="A750" s="117" t="s">
        <v>924</v>
      </c>
      <c r="B750" s="117" t="s">
        <v>916</v>
      </c>
      <c r="C750" s="118">
        <v>68.623249510999997</v>
      </c>
      <c r="D750" s="119">
        <v>-149.616699587</v>
      </c>
      <c r="E750" s="147">
        <v>769</v>
      </c>
      <c r="F750" s="121" t="str">
        <f t="shared" si="36"/>
        <v>View on Google Map</v>
      </c>
      <c r="G750" s="115"/>
      <c r="H750" s="115"/>
    </row>
    <row r="751" spans="1:8" x14ac:dyDescent="0.25">
      <c r="A751" s="117" t="s">
        <v>925</v>
      </c>
      <c r="B751" s="117" t="s">
        <v>916</v>
      </c>
      <c r="C751" s="118">
        <v>68.623240554000006</v>
      </c>
      <c r="D751" s="119">
        <v>-149.616863817</v>
      </c>
      <c r="E751" s="147">
        <v>769</v>
      </c>
      <c r="F751" s="121" t="str">
        <f t="shared" si="36"/>
        <v>View on Google Map</v>
      </c>
      <c r="G751" s="115"/>
      <c r="H751" s="115"/>
    </row>
    <row r="752" spans="1:8" x14ac:dyDescent="0.25">
      <c r="A752" s="117" t="s">
        <v>563</v>
      </c>
      <c r="B752" s="117" t="s">
        <v>564</v>
      </c>
      <c r="C752" s="118">
        <v>68.627900999999994</v>
      </c>
      <c r="D752" s="119">
        <v>-149.61295100000001</v>
      </c>
      <c r="E752" s="120">
        <v>721</v>
      </c>
      <c r="F752" s="121" t="str">
        <f t="shared" si="36"/>
        <v>View on Google Map</v>
      </c>
      <c r="G752" s="115"/>
      <c r="H752" s="115"/>
    </row>
    <row r="753" spans="1:8" x14ac:dyDescent="0.25">
      <c r="A753" s="117" t="s">
        <v>562</v>
      </c>
      <c r="B753" s="117" t="str">
        <f>A753</f>
        <v>TW Weir</v>
      </c>
      <c r="C753" s="118">
        <v>68.623487999999995</v>
      </c>
      <c r="D753" s="119">
        <v>-149.616559</v>
      </c>
      <c r="E753" s="120">
        <v>761</v>
      </c>
      <c r="F753" s="121" t="str">
        <f t="shared" si="36"/>
        <v>View on Google Map</v>
      </c>
      <c r="G753" s="115"/>
      <c r="H753" s="115"/>
    </row>
    <row r="754" spans="1:8" x14ac:dyDescent="0.25">
      <c r="A754" s="117" t="s">
        <v>1134</v>
      </c>
      <c r="B754" s="115" t="s">
        <v>1135</v>
      </c>
      <c r="C754" s="136">
        <v>68.612750000000005</v>
      </c>
      <c r="D754" s="136">
        <v>-149.20398333333333</v>
      </c>
      <c r="E754" s="115"/>
      <c r="F754" s="121" t="str">
        <f t="shared" si="36"/>
        <v>View on Google Map</v>
      </c>
      <c r="G754" s="115"/>
      <c r="H754" s="115"/>
    </row>
    <row r="755" spans="1:8" x14ac:dyDescent="0.25">
      <c r="A755" s="126" t="s">
        <v>284</v>
      </c>
      <c r="B755" s="117" t="s">
        <v>808</v>
      </c>
      <c r="C755" s="127">
        <v>68.960555999999997</v>
      </c>
      <c r="D755" s="119">
        <v>-150.63055600000001</v>
      </c>
      <c r="E755" s="116"/>
      <c r="F755" s="121" t="str">
        <f t="shared" si="36"/>
        <v>View on Google Map</v>
      </c>
      <c r="G755" s="115"/>
      <c r="H755" s="115"/>
    </row>
    <row r="756" spans="1:8" x14ac:dyDescent="0.25">
      <c r="A756" s="126" t="s">
        <v>285</v>
      </c>
      <c r="B756" s="117" t="s">
        <v>808</v>
      </c>
      <c r="C756" s="127">
        <v>68.935101000000003</v>
      </c>
      <c r="D756" s="119">
        <v>-150.68391700000001</v>
      </c>
      <c r="E756" s="116"/>
      <c r="F756" s="121" t="str">
        <f t="shared" si="36"/>
        <v>View on Google Map</v>
      </c>
      <c r="G756" s="115"/>
      <c r="H756" s="115"/>
    </row>
    <row r="757" spans="1:8" x14ac:dyDescent="0.25">
      <c r="A757" s="126" t="s">
        <v>286</v>
      </c>
      <c r="B757" s="117" t="s">
        <v>808</v>
      </c>
      <c r="C757" s="127">
        <v>68.916987000000006</v>
      </c>
      <c r="D757" s="119">
        <v>-150.659291</v>
      </c>
      <c r="E757" s="116"/>
      <c r="F757" s="121" t="str">
        <f t="shared" si="36"/>
        <v>View on Google Map</v>
      </c>
      <c r="G757" s="115"/>
      <c r="H757" s="115"/>
    </row>
    <row r="758" spans="1:8" x14ac:dyDescent="0.25">
      <c r="A758" s="117" t="s">
        <v>809</v>
      </c>
      <c r="B758" s="117" t="str">
        <f t="shared" ref="B758:B784" si="38">A758</f>
        <v>Valley of Thermokarst Impacted</v>
      </c>
      <c r="C758" s="117">
        <v>68.961367142399993</v>
      </c>
      <c r="D758" s="119">
        <v>-150.605045671</v>
      </c>
      <c r="E758" s="116">
        <v>322</v>
      </c>
      <c r="F758" s="121" t="str">
        <f t="shared" si="36"/>
        <v>View on Google Map</v>
      </c>
      <c r="G758" s="115"/>
      <c r="H758" s="115"/>
    </row>
    <row r="759" spans="1:8" x14ac:dyDescent="0.25">
      <c r="A759" s="117" t="s">
        <v>810</v>
      </c>
      <c r="B759" s="117" t="str">
        <f t="shared" si="38"/>
        <v>Valley of Thermokarst Reference</v>
      </c>
      <c r="C759" s="117">
        <v>68.935100569900001</v>
      </c>
      <c r="D759" s="119">
        <v>-150.68391688599999</v>
      </c>
      <c r="E759" s="116">
        <v>305</v>
      </c>
      <c r="F759" s="121" t="str">
        <f t="shared" si="36"/>
        <v>View on Google Map</v>
      </c>
      <c r="G759" s="115"/>
      <c r="H759" s="115"/>
    </row>
    <row r="760" spans="1:8" x14ac:dyDescent="0.25">
      <c r="A760" s="117" t="s">
        <v>811</v>
      </c>
      <c r="B760" s="117" t="str">
        <f t="shared" si="38"/>
        <v>Valley of Thermokarst Upper</v>
      </c>
      <c r="C760" s="117">
        <v>68.958075224599995</v>
      </c>
      <c r="D760" s="119">
        <v>-150.671940068</v>
      </c>
      <c r="E760" s="116">
        <v>304</v>
      </c>
      <c r="F760" s="121" t="str">
        <f t="shared" ref="F760:F790" si="39">HYPERLINK("http://maps.google.com/maps?q="&amp;C760&amp;","&amp;D760,"View on Google Map")</f>
        <v>View on Google Map</v>
      </c>
      <c r="G760" s="115"/>
      <c r="H760" s="115"/>
    </row>
    <row r="761" spans="1:8" x14ac:dyDescent="0.25">
      <c r="A761" s="117" t="s">
        <v>987</v>
      </c>
      <c r="B761" s="117" t="str">
        <f t="shared" si="38"/>
        <v>Watering Plots Barrel Water</v>
      </c>
      <c r="C761" s="118"/>
      <c r="D761" s="119"/>
      <c r="E761" s="120">
        <v>750</v>
      </c>
      <c r="F761" s="121" t="str">
        <f t="shared" si="39"/>
        <v>View on Google Map</v>
      </c>
      <c r="G761" s="115"/>
      <c r="H761" s="115"/>
    </row>
    <row r="762" spans="1:8" x14ac:dyDescent="0.25">
      <c r="A762" s="117" t="s">
        <v>975</v>
      </c>
      <c r="B762" s="117" t="str">
        <f t="shared" si="38"/>
        <v>Watering Plots C1</v>
      </c>
      <c r="C762" s="118"/>
      <c r="D762" s="119"/>
      <c r="E762" s="120">
        <v>760</v>
      </c>
      <c r="F762" s="121" t="str">
        <f t="shared" si="39"/>
        <v>View on Google Map</v>
      </c>
      <c r="G762" s="115"/>
      <c r="H762" s="115"/>
    </row>
    <row r="763" spans="1:8" x14ac:dyDescent="0.25">
      <c r="A763" s="117" t="s">
        <v>976</v>
      </c>
      <c r="B763" s="117" t="str">
        <f t="shared" si="38"/>
        <v>Watering Plots C2</v>
      </c>
      <c r="C763" s="118"/>
      <c r="D763" s="119"/>
      <c r="E763" s="120">
        <v>720</v>
      </c>
      <c r="F763" s="121" t="str">
        <f t="shared" si="39"/>
        <v>View on Google Map</v>
      </c>
      <c r="G763" s="115"/>
      <c r="H763" s="115"/>
    </row>
    <row r="764" spans="1:8" x14ac:dyDescent="0.25">
      <c r="A764" s="117" t="s">
        <v>977</v>
      </c>
      <c r="B764" s="117" t="str">
        <f t="shared" si="38"/>
        <v>Watering Plots C3</v>
      </c>
      <c r="C764" s="118"/>
      <c r="D764" s="119"/>
      <c r="E764" s="120">
        <v>750</v>
      </c>
      <c r="F764" s="121" t="str">
        <f t="shared" si="39"/>
        <v>View on Google Map</v>
      </c>
      <c r="G764" s="115"/>
      <c r="H764" s="115"/>
    </row>
    <row r="765" spans="1:8" x14ac:dyDescent="0.25">
      <c r="A765" s="117" t="s">
        <v>978</v>
      </c>
      <c r="B765" s="117" t="str">
        <f t="shared" si="38"/>
        <v>Watering Plots C4</v>
      </c>
      <c r="C765" s="118"/>
      <c r="D765" s="119"/>
      <c r="E765" s="120">
        <v>750</v>
      </c>
      <c r="F765" s="121" t="str">
        <f t="shared" si="39"/>
        <v>View on Google Map</v>
      </c>
      <c r="G765" s="115"/>
      <c r="H765" s="115"/>
    </row>
    <row r="766" spans="1:8" x14ac:dyDescent="0.25">
      <c r="A766" s="117" t="s">
        <v>979</v>
      </c>
      <c r="B766" s="117" t="str">
        <f t="shared" si="38"/>
        <v>Watering Plots C5</v>
      </c>
      <c r="C766" s="118"/>
      <c r="D766" s="119"/>
      <c r="E766" s="120">
        <v>750</v>
      </c>
      <c r="F766" s="121" t="str">
        <f t="shared" si="39"/>
        <v>View on Google Map</v>
      </c>
      <c r="G766" s="115"/>
      <c r="H766" s="115"/>
    </row>
    <row r="767" spans="1:8" x14ac:dyDescent="0.25">
      <c r="A767" s="117" t="s">
        <v>980</v>
      </c>
      <c r="B767" s="117" t="str">
        <f t="shared" si="38"/>
        <v>Watering Plots C6</v>
      </c>
      <c r="C767" s="118"/>
      <c r="D767" s="119"/>
      <c r="E767" s="120">
        <v>750</v>
      </c>
      <c r="F767" s="121" t="str">
        <f t="shared" si="39"/>
        <v>View on Google Map</v>
      </c>
      <c r="G767" s="115"/>
      <c r="H767" s="115"/>
    </row>
    <row r="768" spans="1:8" x14ac:dyDescent="0.25">
      <c r="A768" s="117" t="s">
        <v>981</v>
      </c>
      <c r="B768" s="117" t="str">
        <f t="shared" si="38"/>
        <v>Watering Plots W1</v>
      </c>
      <c r="C768" s="118"/>
      <c r="D768" s="119"/>
      <c r="E768" s="120">
        <v>750</v>
      </c>
      <c r="F768" s="121" t="str">
        <f t="shared" si="39"/>
        <v>View on Google Map</v>
      </c>
      <c r="G768" s="115"/>
      <c r="H768" s="115"/>
    </row>
    <row r="769" spans="1:8" x14ac:dyDescent="0.25">
      <c r="A769" s="117" t="s">
        <v>982</v>
      </c>
      <c r="B769" s="117" t="str">
        <f t="shared" si="38"/>
        <v>Watering Plots W2</v>
      </c>
      <c r="C769" s="118"/>
      <c r="D769" s="119"/>
      <c r="E769" s="120">
        <v>750</v>
      </c>
      <c r="F769" s="121" t="str">
        <f t="shared" si="39"/>
        <v>View on Google Map</v>
      </c>
      <c r="G769" s="115"/>
      <c r="H769" s="115"/>
    </row>
    <row r="770" spans="1:8" x14ac:dyDescent="0.25">
      <c r="A770" s="117" t="s">
        <v>983</v>
      </c>
      <c r="B770" s="117" t="str">
        <f t="shared" si="38"/>
        <v>Watering Plots W3</v>
      </c>
      <c r="C770" s="118"/>
      <c r="D770" s="119"/>
      <c r="E770" s="120">
        <v>750</v>
      </c>
      <c r="F770" s="121" t="str">
        <f t="shared" si="39"/>
        <v>View on Google Map</v>
      </c>
      <c r="G770" s="115"/>
      <c r="H770" s="115"/>
    </row>
    <row r="771" spans="1:8" x14ac:dyDescent="0.25">
      <c r="A771" s="117" t="s">
        <v>984</v>
      </c>
      <c r="B771" s="117" t="str">
        <f t="shared" si="38"/>
        <v>Watering Plots W4</v>
      </c>
      <c r="C771" s="118"/>
      <c r="D771" s="119"/>
      <c r="E771" s="120">
        <v>750</v>
      </c>
      <c r="F771" s="121" t="str">
        <f t="shared" si="39"/>
        <v>View on Google Map</v>
      </c>
      <c r="G771" s="115"/>
      <c r="H771" s="115"/>
    </row>
    <row r="772" spans="1:8" x14ac:dyDescent="0.25">
      <c r="A772" s="117" t="s">
        <v>985</v>
      </c>
      <c r="B772" s="117" t="str">
        <f t="shared" si="38"/>
        <v>Watering Plots W5</v>
      </c>
      <c r="C772" s="118"/>
      <c r="D772" s="119"/>
      <c r="E772" s="120">
        <v>750</v>
      </c>
      <c r="F772" s="121" t="str">
        <f t="shared" si="39"/>
        <v>View on Google Map</v>
      </c>
      <c r="G772" s="115"/>
      <c r="H772" s="115"/>
    </row>
    <row r="773" spans="1:8" x14ac:dyDescent="0.25">
      <c r="A773" s="117" t="s">
        <v>986</v>
      </c>
      <c r="B773" s="117" t="str">
        <f t="shared" si="38"/>
        <v>Watering Plots W6</v>
      </c>
      <c r="C773" s="118"/>
      <c r="D773" s="119"/>
      <c r="E773" s="120">
        <v>750</v>
      </c>
      <c r="F773" s="121" t="str">
        <f t="shared" si="39"/>
        <v>View on Google Map</v>
      </c>
      <c r="G773" s="115"/>
      <c r="H773" s="115"/>
    </row>
    <row r="774" spans="1:8" x14ac:dyDescent="0.25">
      <c r="A774" s="117" t="s">
        <v>954</v>
      </c>
      <c r="B774" s="117" t="str">
        <f t="shared" si="38"/>
        <v>West Lake Survey  01</v>
      </c>
      <c r="C774" s="118" t="s">
        <v>876</v>
      </c>
      <c r="D774" s="119" t="s">
        <v>876</v>
      </c>
      <c r="E774" s="120"/>
      <c r="F774" s="121" t="str">
        <f t="shared" si="39"/>
        <v>View on Google Map</v>
      </c>
      <c r="G774" s="115"/>
      <c r="H774" s="115"/>
    </row>
    <row r="775" spans="1:8" x14ac:dyDescent="0.25">
      <c r="A775" s="117" t="s">
        <v>955</v>
      </c>
      <c r="B775" s="117" t="str">
        <f t="shared" si="38"/>
        <v>West Lake Survey  02</v>
      </c>
      <c r="C775" s="118" t="s">
        <v>876</v>
      </c>
      <c r="D775" s="119" t="s">
        <v>876</v>
      </c>
      <c r="E775" s="120"/>
      <c r="F775" s="121" t="str">
        <f t="shared" si="39"/>
        <v>View on Google Map</v>
      </c>
      <c r="G775" s="115"/>
      <c r="H775" s="115"/>
    </row>
    <row r="776" spans="1:8" x14ac:dyDescent="0.25">
      <c r="A776" s="117" t="s">
        <v>956</v>
      </c>
      <c r="B776" s="117" t="str">
        <f t="shared" si="38"/>
        <v>West Lake Survey  03</v>
      </c>
      <c r="C776" s="118" t="s">
        <v>876</v>
      </c>
      <c r="D776" s="119" t="s">
        <v>876</v>
      </c>
      <c r="E776" s="120"/>
      <c r="F776" s="121" t="str">
        <f t="shared" si="39"/>
        <v>View on Google Map</v>
      </c>
      <c r="G776" s="115"/>
      <c r="H776" s="115"/>
    </row>
    <row r="777" spans="1:8" x14ac:dyDescent="0.25">
      <c r="A777" s="117" t="s">
        <v>957</v>
      </c>
      <c r="B777" s="117" t="str">
        <f t="shared" si="38"/>
        <v>West Lake Survey  04</v>
      </c>
      <c r="C777" s="118" t="s">
        <v>876</v>
      </c>
      <c r="D777" s="119" t="s">
        <v>876</v>
      </c>
      <c r="E777" s="120"/>
      <c r="F777" s="121" t="str">
        <f t="shared" si="39"/>
        <v>View on Google Map</v>
      </c>
      <c r="G777" s="115"/>
      <c r="H777" s="115"/>
    </row>
    <row r="778" spans="1:8" x14ac:dyDescent="0.25">
      <c r="A778" s="117" t="s">
        <v>958</v>
      </c>
      <c r="B778" s="117" t="str">
        <f t="shared" si="38"/>
        <v>West Lake Survey  05</v>
      </c>
      <c r="C778" s="118" t="s">
        <v>876</v>
      </c>
      <c r="D778" s="119" t="s">
        <v>876</v>
      </c>
      <c r="E778" s="120"/>
      <c r="F778" s="121" t="str">
        <f t="shared" si="39"/>
        <v>View on Google Map</v>
      </c>
      <c r="G778" s="115"/>
      <c r="H778" s="115"/>
    </row>
    <row r="779" spans="1:8" x14ac:dyDescent="0.25">
      <c r="A779" s="117" t="s">
        <v>959</v>
      </c>
      <c r="B779" s="117" t="str">
        <f t="shared" si="38"/>
        <v>West Lake Survey  06</v>
      </c>
      <c r="C779" s="118" t="s">
        <v>876</v>
      </c>
      <c r="D779" s="119" t="s">
        <v>876</v>
      </c>
      <c r="E779" s="120"/>
      <c r="F779" s="121" t="str">
        <f t="shared" si="39"/>
        <v>View on Google Map</v>
      </c>
      <c r="G779" s="115"/>
      <c r="H779" s="115"/>
    </row>
    <row r="780" spans="1:8" x14ac:dyDescent="0.25">
      <c r="A780" s="117" t="s">
        <v>960</v>
      </c>
      <c r="B780" s="117" t="str">
        <f t="shared" si="38"/>
        <v>West Lake Survey  07</v>
      </c>
      <c r="C780" s="118" t="s">
        <v>876</v>
      </c>
      <c r="D780" s="119" t="s">
        <v>876</v>
      </c>
      <c r="E780" s="120"/>
      <c r="F780" s="121" t="str">
        <f t="shared" si="39"/>
        <v>View on Google Map</v>
      </c>
      <c r="G780" s="115"/>
      <c r="H780" s="115"/>
    </row>
    <row r="781" spans="1:8" x14ac:dyDescent="0.25">
      <c r="A781" s="117" t="s">
        <v>961</v>
      </c>
      <c r="B781" s="117" t="str">
        <f t="shared" si="38"/>
        <v>West Lake Survey  08</v>
      </c>
      <c r="C781" s="118" t="s">
        <v>876</v>
      </c>
      <c r="D781" s="119" t="s">
        <v>876</v>
      </c>
      <c r="E781" s="120"/>
      <c r="F781" s="121" t="str">
        <f t="shared" si="39"/>
        <v>View on Google Map</v>
      </c>
      <c r="G781" s="115"/>
      <c r="H781" s="115"/>
    </row>
    <row r="782" spans="1:8" x14ac:dyDescent="0.25">
      <c r="A782" s="117" t="s">
        <v>962</v>
      </c>
      <c r="B782" s="117" t="str">
        <f t="shared" si="38"/>
        <v>West Lake Survey  09</v>
      </c>
      <c r="C782" s="118" t="s">
        <v>876</v>
      </c>
      <c r="D782" s="119" t="s">
        <v>876</v>
      </c>
      <c r="E782" s="120"/>
      <c r="F782" s="121" t="str">
        <f t="shared" si="39"/>
        <v>View on Google Map</v>
      </c>
      <c r="G782" s="115"/>
      <c r="H782" s="115"/>
    </row>
    <row r="783" spans="1:8" x14ac:dyDescent="0.25">
      <c r="A783" s="117" t="s">
        <v>963</v>
      </c>
      <c r="B783" s="117" t="str">
        <f t="shared" si="38"/>
        <v>West Lake Survey  10</v>
      </c>
      <c r="C783" s="118" t="s">
        <v>876</v>
      </c>
      <c r="D783" s="119" t="s">
        <v>876</v>
      </c>
      <c r="E783" s="120"/>
      <c r="F783" s="121" t="str">
        <f t="shared" si="39"/>
        <v>View on Google Map</v>
      </c>
      <c r="G783" s="115"/>
      <c r="H783" s="115"/>
    </row>
    <row r="784" spans="1:8" x14ac:dyDescent="0.25">
      <c r="A784" s="132" t="s">
        <v>812</v>
      </c>
      <c r="B784" s="117" t="str">
        <f t="shared" si="38"/>
        <v>Whitefish Lake</v>
      </c>
      <c r="C784" s="133">
        <v>66.383600000000001</v>
      </c>
      <c r="D784" s="119">
        <v>-164.74010000000001</v>
      </c>
      <c r="E784" s="134">
        <v>11</v>
      </c>
      <c r="F784" s="121" t="str">
        <f t="shared" si="39"/>
        <v>View on Google Map</v>
      </c>
      <c r="G784" s="115"/>
      <c r="H784" s="115"/>
    </row>
    <row r="785" spans="1:8" x14ac:dyDescent="0.25">
      <c r="A785" s="117" t="s">
        <v>316</v>
      </c>
      <c r="B785" s="117" t="s">
        <v>317</v>
      </c>
      <c r="C785" s="118">
        <v>69.966669999999993</v>
      </c>
      <c r="D785" s="119">
        <v>-148.73333</v>
      </c>
      <c r="E785" s="120">
        <v>57</v>
      </c>
      <c r="F785" s="121" t="str">
        <f t="shared" si="39"/>
        <v>View on Google Map</v>
      </c>
      <c r="G785" s="115"/>
      <c r="H785" s="115"/>
    </row>
    <row r="786" spans="1:8" x14ac:dyDescent="0.25">
      <c r="A786" s="117" t="s">
        <v>926</v>
      </c>
      <c r="B786" s="117" t="s">
        <v>927</v>
      </c>
      <c r="C786" s="118">
        <v>68.661615999999995</v>
      </c>
      <c r="D786" s="119">
        <v>-149.12489400000001</v>
      </c>
      <c r="E786" s="120"/>
      <c r="F786" s="121" t="str">
        <f t="shared" si="39"/>
        <v>View on Google Map</v>
      </c>
      <c r="G786" s="115"/>
      <c r="H786" s="115"/>
    </row>
    <row r="787" spans="1:8" x14ac:dyDescent="0.25">
      <c r="A787" s="117" t="s">
        <v>541</v>
      </c>
      <c r="B787" s="117" t="s">
        <v>540</v>
      </c>
      <c r="C787" s="124">
        <v>68.674329999999998</v>
      </c>
      <c r="D787" s="119">
        <v>-149.61694</v>
      </c>
      <c r="E787" s="120">
        <v>701</v>
      </c>
      <c r="F787" s="121" t="str">
        <f t="shared" si="39"/>
        <v>View on Google Map</v>
      </c>
      <c r="G787" s="115"/>
      <c r="H787" s="115"/>
    </row>
    <row r="788" spans="1:8" x14ac:dyDescent="0.25">
      <c r="A788" s="117" t="s">
        <v>507</v>
      </c>
      <c r="B788" s="117" t="str">
        <f>A788</f>
        <v>Yurlake into NE 14</v>
      </c>
      <c r="C788" s="118">
        <v>68.674149999999997</v>
      </c>
      <c r="D788" s="119">
        <v>-149.6181</v>
      </c>
      <c r="E788" s="120">
        <v>701</v>
      </c>
      <c r="F788" s="121" t="str">
        <f t="shared" si="39"/>
        <v>View on Google Map</v>
      </c>
      <c r="G788" s="115"/>
      <c r="H788" s="115"/>
    </row>
    <row r="789" spans="1:8" x14ac:dyDescent="0.25">
      <c r="A789" s="117" t="s">
        <v>813</v>
      </c>
      <c r="B789" s="117" t="s">
        <v>785</v>
      </c>
      <c r="C789" s="117">
        <v>68.674199999999999</v>
      </c>
      <c r="D789" s="119">
        <v>-149.61751899999999</v>
      </c>
      <c r="E789" s="116">
        <v>701</v>
      </c>
      <c r="F789" s="121" t="str">
        <f t="shared" si="39"/>
        <v>View on Google Map</v>
      </c>
      <c r="G789" s="115"/>
      <c r="H789" s="115"/>
    </row>
    <row r="790" spans="1:8" x14ac:dyDescent="0.25">
      <c r="A790" s="117" t="s">
        <v>1136</v>
      </c>
      <c r="B790" s="115" t="s">
        <v>1137</v>
      </c>
      <c r="C790" s="136">
        <v>68.617199999999997</v>
      </c>
      <c r="D790" s="136">
        <v>-149.18633333333332</v>
      </c>
      <c r="E790" s="115"/>
      <c r="F790" s="121" t="str">
        <f t="shared" si="39"/>
        <v>View on Google Map</v>
      </c>
      <c r="G790" s="115"/>
      <c r="H790" s="115"/>
    </row>
    <row r="791" spans="1:8" x14ac:dyDescent="0.25">
      <c r="A791" s="117"/>
      <c r="B791" s="115"/>
      <c r="C791" s="136"/>
      <c r="D791" s="136"/>
      <c r="E791" s="115"/>
      <c r="F791" s="121"/>
      <c r="G791" s="115"/>
      <c r="H791" s="115"/>
    </row>
    <row r="792" spans="1:8" x14ac:dyDescent="0.25">
      <c r="A792" s="117"/>
      <c r="B792" s="115"/>
      <c r="C792" s="136"/>
      <c r="D792" s="136"/>
      <c r="E792" s="115"/>
      <c r="F792" s="121"/>
      <c r="G792" s="115"/>
      <c r="H792" s="115"/>
    </row>
    <row r="793" spans="1:8" x14ac:dyDescent="0.25">
      <c r="A793" s="87"/>
      <c r="C793" s="88"/>
      <c r="D793" s="88"/>
      <c r="F793" s="70"/>
    </row>
    <row r="794" spans="1:8" x14ac:dyDescent="0.25">
      <c r="A794" s="87"/>
      <c r="C794" s="88"/>
      <c r="D794" s="88"/>
      <c r="F794" s="70"/>
    </row>
    <row r="795" spans="1:8" x14ac:dyDescent="0.25">
      <c r="A795" s="87"/>
      <c r="C795" s="88"/>
      <c r="D795" s="88"/>
      <c r="F795" s="70"/>
    </row>
    <row r="796" spans="1:8" x14ac:dyDescent="0.25">
      <c r="A796" s="87"/>
      <c r="C796" s="88"/>
      <c r="D796" s="88"/>
      <c r="F796" s="70"/>
    </row>
    <row r="797" spans="1:8" x14ac:dyDescent="0.25">
      <c r="A797" s="87"/>
      <c r="C797" s="88"/>
      <c r="D797" s="88"/>
      <c r="F797" s="70"/>
    </row>
    <row r="798" spans="1:8" x14ac:dyDescent="0.25">
      <c r="A798" s="87"/>
      <c r="C798" s="88"/>
      <c r="D798" s="88"/>
      <c r="F798" s="70"/>
    </row>
  </sheetData>
  <autoFilter ref="A2:F610" xr:uid="{00000000-0009-0000-0000-000002000000}">
    <sortState xmlns:xlrd2="http://schemas.microsoft.com/office/spreadsheetml/2017/richdata2" ref="A3:F602">
      <sortCondition ref="A2"/>
    </sortState>
  </autoFilter>
  <conditionalFormatting sqref="A791:A798">
    <cfRule type="cellIs" dxfId="4" priority="5" stopIfTrue="1" operator="equal">
      <formula>"NOT ASSIGNED:"</formula>
    </cfRule>
  </conditionalFormatting>
  <conditionalFormatting sqref="A422:B459 A234:B234 A76:A89 A32:B34 E744:E755 A664:A665 B29:B30 A35:A41 A52:A57 B35:B57 A58:B73 A74 B74:B89 A93:B226 A227:A230 B227:B233 A235:A395 A418:A421 B235:B421 A524 B461:B524 A525:B663 B666:B672 A717:C755 A756:B771">
    <cfRule type="cellIs" dxfId="3" priority="3" stopIfTrue="1" operator="equal">
      <formula>"NOT ASSIGNED:"</formula>
    </cfRule>
  </conditionalFormatting>
  <conditionalFormatting sqref="A460:B460 A461:A523">
    <cfRule type="cellIs" dxfId="2" priority="2" stopIfTrue="1" operator="equal">
      <formula>"NOT ASSIGNED:"</formula>
    </cfRule>
  </conditionalFormatting>
  <conditionalFormatting sqref="A772:A776 A787:A790">
    <cfRule type="cellIs" dxfId="1" priority="1" stopIfTrue="1" operator="equal">
      <formula>"NOT ASSIGNED:"</formula>
    </cfRule>
  </conditionalFormatting>
  <conditionalFormatting sqref="A2 A3:B3 A4:A14 B4:B25">
    <cfRule type="cellIs" dxfId="0" priority="4" stopIfTrue="1" operator="equal">
      <formula>"NOT ASSIGNED:"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69</vt:i4>
      </vt:variant>
    </vt:vector>
  </HeadingPairs>
  <TitlesOfParts>
    <vt:vector size="72" baseType="lpstr">
      <vt:lpstr>Metadata</vt:lpstr>
      <vt:lpstr>Data</vt:lpstr>
      <vt:lpstr>DropDownLists(Do NOT Edit)</vt:lpstr>
      <vt:lpstr>ABSTRACT</vt:lpstr>
      <vt:lpstr>Beginning_Date</vt:lpstr>
      <vt:lpstr>Code_Information</vt:lpstr>
      <vt:lpstr>DATA_FILE_INFORMATION</vt:lpstr>
      <vt:lpstr>Data_File_Name</vt:lpstr>
      <vt:lpstr>Data_File_URL</vt:lpstr>
      <vt:lpstr>Data_Type</vt:lpstr>
      <vt:lpstr>DATASET_ID</vt:lpstr>
      <vt:lpstr>DATASET_TITLE</vt:lpstr>
      <vt:lpstr>DataSheet1</vt:lpstr>
      <vt:lpstr>DateTime_Format</vt:lpstr>
      <vt:lpstr>Distribution_URL_for_file</vt:lpstr>
      <vt:lpstr>East_Bounding_Coordinate</vt:lpstr>
      <vt:lpstr>Elevation</vt:lpstr>
      <vt:lpstr>Email</vt:lpstr>
      <vt:lpstr>End_Date</vt:lpstr>
      <vt:lpstr>Files_Descriptions</vt:lpstr>
      <vt:lpstr>First_Name</vt:lpstr>
      <vt:lpstr>Funding_Agency</vt:lpstr>
      <vt:lpstr>Funding_Number</vt:lpstr>
      <vt:lpstr>Geographic_Description</vt:lpstr>
      <vt:lpstr>Intellectual_Rights</vt:lpstr>
      <vt:lpstr>INVESTIGATOR_INFORMATION</vt:lpstr>
      <vt:lpstr>KEYWORD_INFORMATION</vt:lpstr>
      <vt:lpstr>KEYWORDS</vt:lpstr>
      <vt:lpstr>Last_Name</vt:lpstr>
      <vt:lpstr>Latitude</vt:lpstr>
      <vt:lpstr>Link_to_NSF_Award_Search</vt:lpstr>
      <vt:lpstr>Location_Bounding_Box</vt:lpstr>
      <vt:lpstr>Location_Name</vt:lpstr>
      <vt:lpstr>Log_of_Changes</vt:lpstr>
      <vt:lpstr>Longitude</vt:lpstr>
      <vt:lpstr>LTER_funding_Yes_No</vt:lpstr>
      <vt:lpstr>Maintenance_Description</vt:lpstr>
      <vt:lpstr>Metacat_Package_ID</vt:lpstr>
      <vt:lpstr>METHODS</vt:lpstr>
      <vt:lpstr>Missing_Value_Code</vt:lpstr>
      <vt:lpstr>Name_of_Data_Sheet</vt:lpstr>
      <vt:lpstr>NON_TABLUAR_FILES</vt:lpstr>
      <vt:lpstr>North_Bounding_Coordinate</vt:lpstr>
      <vt:lpstr>Number_of_Data_Records</vt:lpstr>
      <vt:lpstr>Number_of_Header_Rows</vt:lpstr>
      <vt:lpstr>OR</vt:lpstr>
      <vt:lpstr>OR_if_single_point_location</vt:lpstr>
      <vt:lpstr>ORCID_ID</vt:lpstr>
      <vt:lpstr>Organisms_studied</vt:lpstr>
      <vt:lpstr>Organization</vt:lpstr>
      <vt:lpstr>Other_Files_to_Reference</vt:lpstr>
      <vt:lpstr>PI_First_Name</vt:lpstr>
      <vt:lpstr>PI_Last_Name</vt:lpstr>
      <vt:lpstr>Protocol_Document</vt:lpstr>
      <vt:lpstr>Protocol_Title</vt:lpstr>
      <vt:lpstr>RESEARCH_LOCATION</vt:lpstr>
      <vt:lpstr>Role</vt:lpstr>
      <vt:lpstr>Sampling_and_or_Lab_Protocols</vt:lpstr>
      <vt:lpstr>Site_name</vt:lpstr>
      <vt:lpstr>Site_name_list</vt:lpstr>
      <vt:lpstr>Sites</vt:lpstr>
      <vt:lpstr>South_Bounding_Coordinate</vt:lpstr>
      <vt:lpstr>TAXONOMIC_COVERAGE</vt:lpstr>
      <vt:lpstr>Title_of_Grant</vt:lpstr>
      <vt:lpstr>Units</vt:lpstr>
      <vt:lpstr>units_dropdown</vt:lpstr>
      <vt:lpstr>URL_of_online_Protocol</vt:lpstr>
      <vt:lpstr>Variable_Description</vt:lpstr>
      <vt:lpstr>VARIABLE_DESCRIPTIONS</vt:lpstr>
      <vt:lpstr>Variable_Name</vt:lpstr>
      <vt:lpstr>West_Bounding_Coordinate</vt:lpstr>
      <vt:lpstr>Year_Released_to_Public</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James Laundre</cp:lastModifiedBy>
  <dcterms:created xsi:type="dcterms:W3CDTF">2005-12-15T17:53:17Z</dcterms:created>
  <dcterms:modified xsi:type="dcterms:W3CDTF">2022-03-07T21:37:21Z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f49a0bbc-f95e-4aff-a553-69959b7d4ae5</vt:lpwstr>
  </property>
</Properties>
</file>