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f157c2107a7d78/Dokumenty/School/2024-25/MAD/protokol-4-obvody-s-operacnimi-zesilovaci/"/>
    </mc:Choice>
  </mc:AlternateContent>
  <xr:revisionPtr revIDLastSave="141" documentId="8_{20AD6EF3-6947-4BDD-9290-7FC9865FA7A5}" xr6:coauthVersionLast="47" xr6:coauthVersionMax="47" xr10:uidLastSave="{2EFF8EBA-E36E-4474-919D-168E10D84B74}"/>
  <bookViews>
    <workbookView xWindow="135" yWindow="240" windowWidth="14250" windowHeight="15105" xr2:uid="{A31B2A07-481A-4CB4-A9BC-1641C269121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D17" i="1"/>
  <c r="E17" i="1"/>
  <c r="F17" i="1"/>
  <c r="G17" i="1"/>
  <c r="H17" i="1"/>
  <c r="I17" i="1"/>
  <c r="J17" i="1"/>
  <c r="K17" i="1"/>
  <c r="L17" i="1"/>
  <c r="M17" i="1"/>
  <c r="N17" i="1"/>
  <c r="O17" i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  <c r="B17" i="1" s="1"/>
  <c r="G11" i="1"/>
  <c r="F11" i="1"/>
  <c r="C11" i="1"/>
  <c r="H7" i="1"/>
  <c r="G7" i="1"/>
  <c r="I3" i="1"/>
  <c r="H3" i="1"/>
</calcChain>
</file>

<file path=xl/sharedStrings.xml><?xml version="1.0" encoding="utf-8"?>
<sst xmlns="http://schemas.openxmlformats.org/spreadsheetml/2006/main" count="32" uniqueCount="24">
  <si>
    <t>Rozdílový zesilovač </t>
  </si>
  <si>
    <t>δ [%]</t>
  </si>
  <si>
    <t>Součtový zesilovač </t>
  </si>
  <si>
    <t>Generátor s Wienovým článkem </t>
  </si>
  <si>
    <t>R [kΩ]</t>
  </si>
  <si>
    <t>C [nF]</t>
  </si>
  <si>
    <t>Operační usměrňovač </t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</si>
  <si>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1MAX</t>
    </r>
    <r>
      <rPr>
        <b/>
        <sz val="12"/>
        <color theme="1"/>
        <rFont val="Aptos Narrow"/>
        <family val="2"/>
        <scheme val="minor"/>
      </rPr>
      <t>[V]</t>
    </r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</si>
  <si>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[V]</t>
    </r>
  </si>
  <si>
    <r>
      <t>K</t>
    </r>
    <r>
      <rPr>
        <b/>
        <vertAlign val="subscript"/>
        <sz val="12"/>
        <color theme="1"/>
        <rFont val="Aptos Narrow"/>
        <family val="2"/>
        <scheme val="minor"/>
      </rPr>
      <t>M</t>
    </r>
  </si>
  <si>
    <r>
      <t>f</t>
    </r>
    <r>
      <rPr>
        <b/>
        <vertAlign val="subscript"/>
        <sz val="12"/>
        <color theme="1"/>
        <rFont val="Aptos Narrow"/>
        <family val="2"/>
        <scheme val="minor"/>
      </rPr>
      <t>M</t>
    </r>
    <r>
      <rPr>
        <b/>
        <sz val="12"/>
        <color theme="1"/>
        <rFont val="Aptos Narrow"/>
        <family val="2"/>
        <scheme val="minor"/>
      </rPr>
      <t xml:space="preserve"> [Hz]</t>
    </r>
  </si>
  <si>
    <r>
      <t>δ</t>
    </r>
    <r>
      <rPr>
        <b/>
        <vertAlign val="subscript"/>
        <sz val="12"/>
        <color theme="1"/>
        <rFont val="Aptos Narrow"/>
        <family val="2"/>
        <scheme val="minor"/>
      </rPr>
      <t>D</t>
    </r>
    <r>
      <rPr>
        <b/>
        <sz val="12"/>
        <color theme="1"/>
        <rFont val="Aptos Narrow"/>
        <family val="2"/>
        <scheme val="minor"/>
      </rPr>
      <t xml:space="preserve"> [%]</t>
    </r>
  </si>
  <si>
    <r>
      <t>R</t>
    </r>
    <r>
      <rPr>
        <b/>
        <vertAlign val="subscript"/>
        <sz val="12"/>
        <color theme="1"/>
        <rFont val="Aptos Narrow"/>
        <family val="2"/>
        <scheme val="minor"/>
      </rPr>
      <t>11</t>
    </r>
    <r>
      <rPr>
        <b/>
        <sz val="12"/>
        <color theme="1"/>
        <rFont val="Aptos Narrow"/>
        <family val="2"/>
        <scheme val="minor"/>
      </rPr>
      <t xml:space="preserve"> [kΩ]</t>
    </r>
  </si>
  <si>
    <r>
      <t>R</t>
    </r>
    <r>
      <rPr>
        <b/>
        <vertAlign val="subscript"/>
        <sz val="12"/>
        <color theme="1"/>
        <rFont val="Aptos Narrow"/>
        <family val="2"/>
        <scheme val="minor"/>
      </rPr>
      <t>12</t>
    </r>
    <r>
      <rPr>
        <b/>
        <sz val="12"/>
        <color theme="1"/>
        <rFont val="Aptos Narrow"/>
        <family val="2"/>
        <scheme val="minor"/>
      </rPr>
      <t xml:space="preserve"> [kΩ]</t>
    </r>
  </si>
  <si>
    <r>
      <t>R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[kΩ]</t>
    </r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</si>
  <si>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11</t>
    </r>
    <r>
      <rPr>
        <b/>
        <sz val="12"/>
        <color theme="1"/>
        <rFont val="Aptos Narrow"/>
        <family val="2"/>
        <scheme val="minor"/>
      </rPr>
      <t xml:space="preserve"> [V]</t>
    </r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</si>
  <si>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12</t>
    </r>
    <r>
      <rPr>
        <b/>
        <sz val="12"/>
        <color theme="1"/>
        <rFont val="Aptos Narrow"/>
        <family val="2"/>
        <scheme val="minor"/>
      </rPr>
      <t xml:space="preserve"> [V]</t>
    </r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</si>
  <si>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2M</t>
    </r>
    <r>
      <rPr>
        <b/>
        <sz val="12"/>
        <color theme="1"/>
        <rFont val="Aptos Narrow"/>
        <family val="2"/>
        <scheme val="minor"/>
      </rPr>
      <t xml:space="preserve"> [V]</t>
    </r>
  </si>
  <si>
    <r>
      <t>U</t>
    </r>
    <r>
      <rPr>
        <b/>
        <vertAlign val="subscript"/>
        <sz val="12"/>
        <color theme="1"/>
        <rFont val="Aptos Narrow"/>
        <family val="2"/>
        <scheme val="minor"/>
      </rPr>
      <t>2V</t>
    </r>
    <r>
      <rPr>
        <b/>
        <sz val="12"/>
        <color theme="1"/>
        <rFont val="Aptos Narrow"/>
        <family val="2"/>
        <scheme val="minor"/>
      </rPr>
      <t xml:space="preserve"> [V]</t>
    </r>
  </si>
  <si>
    <r>
      <t>R</t>
    </r>
    <r>
      <rPr>
        <b/>
        <vertAlign val="subscript"/>
        <sz val="12"/>
        <color theme="1"/>
        <rFont val="Aptos Narrow"/>
        <family val="2"/>
        <scheme val="minor"/>
      </rPr>
      <t>21</t>
    </r>
    <r>
      <rPr>
        <b/>
        <sz val="12"/>
        <color theme="1"/>
        <rFont val="Aptos Narrow"/>
        <family val="2"/>
        <scheme val="minor"/>
      </rPr>
      <t xml:space="preserve"> [kΩ]</t>
    </r>
  </si>
  <si>
    <r>
      <t>R</t>
    </r>
    <r>
      <rPr>
        <b/>
        <vertAlign val="subscript"/>
        <sz val="12"/>
        <color theme="1"/>
        <rFont val="Aptos Narrow"/>
        <family val="2"/>
        <scheme val="minor"/>
      </rPr>
      <t>22</t>
    </r>
    <r>
      <rPr>
        <b/>
        <sz val="12"/>
        <color theme="1"/>
        <rFont val="Aptos Narrow"/>
        <family val="2"/>
        <scheme val="minor"/>
      </rPr>
      <t xml:space="preserve"> [kΩ]</t>
    </r>
  </si>
  <si>
    <r>
      <t>δ</t>
    </r>
    <r>
      <rPr>
        <b/>
        <vertAlign val="subscript"/>
        <sz val="12"/>
        <color theme="1"/>
        <rFont val="Times New Roman"/>
        <family val="1"/>
      </rPr>
      <t>V</t>
    </r>
    <r>
      <rPr>
        <b/>
        <sz val="12"/>
        <color theme="1"/>
        <rFont val="Times New Roman"/>
        <family val="1"/>
      </rPr>
      <t xml:space="preserve"> [%]</t>
    </r>
  </si>
  <si>
    <r>
      <t>f</t>
    </r>
    <r>
      <rPr>
        <b/>
        <vertAlign val="subscript"/>
        <sz val="12"/>
        <color theme="1"/>
        <rFont val="Aptos Narrow"/>
        <family val="2"/>
        <scheme val="minor"/>
      </rPr>
      <t>V</t>
    </r>
    <r>
      <rPr>
        <b/>
        <sz val="12"/>
        <color theme="1"/>
        <rFont val="Aptos Narrow"/>
        <family val="2"/>
        <scheme val="minor"/>
      </rPr>
      <t xml:space="preserve"> [Hz]</t>
    </r>
  </si>
  <si>
    <r>
      <t>f</t>
    </r>
    <r>
      <rPr>
        <b/>
        <vertAlign val="subscript"/>
        <sz val="12"/>
        <color theme="1"/>
        <rFont val="Aptos Narrow"/>
        <family val="2"/>
        <scheme val="minor"/>
      </rPr>
      <t>D</t>
    </r>
    <r>
      <rPr>
        <b/>
        <sz val="12"/>
        <color theme="1"/>
        <rFont val="Aptos Narrow"/>
        <family val="2"/>
        <scheme val="minor"/>
      </rPr>
      <t xml:space="preserve"> [Hz]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</si>
</sst>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20E0-260B-438A-9AD6-E4DB8D6C6EEB}">
  <dimension ref="A1:O17"/>
  <sheetViews>
    <sheetView tabSelected="1" workbookViewId="0">
      <selection activeCell="C16" sqref="C16"/>
    </sheetView>
  </sheetViews>
  <sheetFormatPr defaultRowHeight="15" x14ac:dyDescent="0.25"/>
  <cols>
    <col min="2" max="2" width="13.140625" bestFit="1" customWidth="1"/>
    <col min="3" max="3" width="14.28515625" bestFit="1" customWidth="1"/>
    <col min="6" max="6" width="13.140625" bestFit="1" customWidth="1"/>
    <col min="7" max="7" width="14.28515625" bestFit="1" customWidth="1"/>
    <col min="8" max="8" width="10.7109375" customWidth="1"/>
    <col min="9" max="9" width="14.28515625" bestFit="1" customWidth="1"/>
  </cols>
  <sheetData>
    <row r="1" spans="1:15" ht="15.75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25">
      <c r="A2" s="4" t="s">
        <v>12</v>
      </c>
      <c r="B2" s="4" t="s">
        <v>13</v>
      </c>
      <c r="C2" s="4" t="s">
        <v>19</v>
      </c>
      <c r="D2" s="4" t="s">
        <v>20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</v>
      </c>
      <c r="J2" s="2"/>
      <c r="K2" s="2"/>
      <c r="L2" s="2"/>
      <c r="M2" s="2"/>
      <c r="N2" s="2"/>
      <c r="O2" s="2"/>
    </row>
    <row r="3" spans="1:15" ht="15.75" x14ac:dyDescent="0.25">
      <c r="A3" s="5">
        <v>5</v>
      </c>
      <c r="B3" s="5">
        <v>5</v>
      </c>
      <c r="C3" s="5">
        <v>10</v>
      </c>
      <c r="D3" s="5">
        <v>10</v>
      </c>
      <c r="E3" s="5">
        <v>3.3</v>
      </c>
      <c r="F3" s="5">
        <v>0.99</v>
      </c>
      <c r="G3" s="5">
        <v>-4.53</v>
      </c>
      <c r="H3" s="5">
        <f>(D3/A3)*((A3+C3)/(B3+D3))*F3-(C3/A3)*E3</f>
        <v>-4.6199999999999992</v>
      </c>
      <c r="I3" s="6">
        <f>(ABS(H3)-ABS(G3))/ABS(G3)*100</f>
        <v>1.9867549668873945</v>
      </c>
      <c r="J3" s="2"/>
      <c r="K3" s="2"/>
      <c r="L3" s="2"/>
      <c r="M3" s="2"/>
      <c r="N3" s="2"/>
      <c r="O3" s="2"/>
    </row>
    <row r="4" spans="1:15" ht="15.75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x14ac:dyDescent="0.25">
      <c r="A5" s="3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8.75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</v>
      </c>
      <c r="I6" s="2"/>
      <c r="J6" s="2"/>
      <c r="K6" s="2"/>
      <c r="L6" s="2"/>
      <c r="M6" s="2"/>
      <c r="N6" s="2"/>
      <c r="O6" s="2"/>
    </row>
    <row r="7" spans="1:15" ht="15.75" x14ac:dyDescent="0.25">
      <c r="A7" s="5">
        <v>5</v>
      </c>
      <c r="B7" s="5">
        <v>5</v>
      </c>
      <c r="C7" s="5">
        <v>10</v>
      </c>
      <c r="D7" s="5">
        <v>1.3</v>
      </c>
      <c r="E7" s="5">
        <v>1</v>
      </c>
      <c r="F7" s="5">
        <v>-4.53</v>
      </c>
      <c r="G7" s="5">
        <f>-((C7/A7)*D7+(C7/B7)*E7)</f>
        <v>-4.5999999999999996</v>
      </c>
      <c r="H7" s="6">
        <f>(ABS(G7)-ABS(F7))/ABS(F7)*100</f>
        <v>1.5452538631346444</v>
      </c>
      <c r="I7" s="2"/>
      <c r="J7" s="2"/>
      <c r="K7" s="2"/>
      <c r="L7" s="2"/>
      <c r="M7" s="2"/>
      <c r="N7" s="2"/>
      <c r="O7" s="2"/>
    </row>
    <row r="8" spans="1:15" ht="15.7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x14ac:dyDescent="0.25">
      <c r="A9" s="3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8.75" x14ac:dyDescent="0.3">
      <c r="A10" s="4" t="s">
        <v>4</v>
      </c>
      <c r="B10" s="4" t="s">
        <v>5</v>
      </c>
      <c r="C10" s="4" t="s">
        <v>22</v>
      </c>
      <c r="D10" s="4" t="s">
        <v>10</v>
      </c>
      <c r="E10" s="4" t="s">
        <v>23</v>
      </c>
      <c r="F10" s="7" t="s">
        <v>21</v>
      </c>
      <c r="G10" s="4" t="s">
        <v>11</v>
      </c>
      <c r="H10" s="2"/>
      <c r="I10" s="2"/>
      <c r="J10" s="2"/>
      <c r="K10" s="2"/>
      <c r="L10" s="2"/>
      <c r="M10" s="2"/>
      <c r="N10" s="2"/>
      <c r="O10" s="2"/>
    </row>
    <row r="11" spans="1:15" ht="15.75" x14ac:dyDescent="0.25">
      <c r="A11" s="5">
        <v>50</v>
      </c>
      <c r="B11" s="5">
        <v>33</v>
      </c>
      <c r="C11" s="8">
        <f>(1/(2*PI()*A11*10^3*B11*10^-9))</f>
        <v>96.457541267815344</v>
      </c>
      <c r="D11" s="5">
        <v>94.3</v>
      </c>
      <c r="E11" s="5">
        <v>94.2</v>
      </c>
      <c r="F11" s="6">
        <f>((C11-D11)/(D11))*100</f>
        <v>2.2879546848519059</v>
      </c>
      <c r="G11" s="6">
        <f>(E11-D11)/(D11)*100</f>
        <v>-0.10604453870625061</v>
      </c>
      <c r="H11" s="2"/>
      <c r="I11" s="2"/>
      <c r="J11" s="2"/>
      <c r="K11" s="2"/>
      <c r="L11" s="2"/>
      <c r="M11" s="2"/>
      <c r="N11" s="2"/>
      <c r="O11" s="2"/>
    </row>
    <row r="12" spans="1:15" ht="15.7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75" x14ac:dyDescent="0.25">
      <c r="A13" s="3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8.75" x14ac:dyDescent="0.25">
      <c r="A14" s="4" t="s">
        <v>7</v>
      </c>
      <c r="B14" s="4">
        <v>0.1</v>
      </c>
      <c r="C14" s="4">
        <v>0.2</v>
      </c>
      <c r="D14" s="4">
        <v>0.5</v>
      </c>
      <c r="E14" s="4">
        <v>1</v>
      </c>
      <c r="F14" s="4">
        <v>1.5</v>
      </c>
      <c r="G14" s="4">
        <v>2</v>
      </c>
      <c r="H14" s="4">
        <v>2.5</v>
      </c>
      <c r="I14" s="4">
        <v>3</v>
      </c>
      <c r="J14" s="4">
        <v>3.5</v>
      </c>
      <c r="K14" s="4">
        <v>4</v>
      </c>
      <c r="L14" s="4">
        <v>4.5</v>
      </c>
      <c r="M14" s="4">
        <v>5</v>
      </c>
      <c r="N14" s="4">
        <v>5.5</v>
      </c>
      <c r="O14" s="4">
        <v>6</v>
      </c>
    </row>
    <row r="15" spans="1:15" ht="18.75" x14ac:dyDescent="0.25">
      <c r="A15" s="4" t="s">
        <v>8</v>
      </c>
      <c r="B15" s="5">
        <v>6.3E-2</v>
      </c>
      <c r="C15" s="5">
        <v>0.126</v>
      </c>
      <c r="D15" s="5">
        <v>0.32</v>
      </c>
      <c r="E15" s="5">
        <v>0.64</v>
      </c>
      <c r="F15" s="5">
        <v>0.96</v>
      </c>
      <c r="G15" s="5">
        <v>1.28</v>
      </c>
      <c r="H15" s="5">
        <v>1.59</v>
      </c>
      <c r="I15" s="5">
        <v>1.91</v>
      </c>
      <c r="J15" s="5">
        <v>2.2400000000000002</v>
      </c>
      <c r="K15" s="5">
        <v>2.56</v>
      </c>
      <c r="L15" s="5">
        <v>2.88</v>
      </c>
      <c r="M15" s="5">
        <v>3.2</v>
      </c>
      <c r="N15" s="5">
        <v>3.51</v>
      </c>
      <c r="O15" s="5">
        <v>3.84</v>
      </c>
    </row>
    <row r="16" spans="1:15" ht="18.75" x14ac:dyDescent="0.25">
      <c r="A16" s="4" t="s">
        <v>9</v>
      </c>
      <c r="B16" s="5">
        <f>B15/B14</f>
        <v>0.63</v>
      </c>
      <c r="C16" s="5">
        <f>C15/C14</f>
        <v>0.63</v>
      </c>
      <c r="D16" s="5">
        <f t="shared" ref="C16:O16" si="0">D15/D14</f>
        <v>0.64</v>
      </c>
      <c r="E16" s="5">
        <f t="shared" si="0"/>
        <v>0.64</v>
      </c>
      <c r="F16" s="5">
        <f t="shared" si="0"/>
        <v>0.64</v>
      </c>
      <c r="G16" s="5">
        <f t="shared" si="0"/>
        <v>0.64</v>
      </c>
      <c r="H16" s="6">
        <f t="shared" si="0"/>
        <v>0.63600000000000001</v>
      </c>
      <c r="I16" s="6">
        <f t="shared" si="0"/>
        <v>0.6366666666666666</v>
      </c>
      <c r="J16" s="5">
        <f t="shared" si="0"/>
        <v>0.64</v>
      </c>
      <c r="K16" s="5">
        <f t="shared" si="0"/>
        <v>0.64</v>
      </c>
      <c r="L16" s="5">
        <f t="shared" si="0"/>
        <v>0.64</v>
      </c>
      <c r="M16" s="5">
        <f t="shared" si="0"/>
        <v>0.64</v>
      </c>
      <c r="N16" s="6">
        <f t="shared" si="0"/>
        <v>0.63818181818181818</v>
      </c>
      <c r="O16" s="5">
        <f t="shared" si="0"/>
        <v>0.64</v>
      </c>
    </row>
    <row r="17" spans="1:15" ht="15.75" x14ac:dyDescent="0.25">
      <c r="A17" s="4" t="s">
        <v>1</v>
      </c>
      <c r="B17" s="6">
        <f>(2/PI()-B16)/(B16)*100</f>
        <v>1.0507575186637108</v>
      </c>
      <c r="C17" s="6">
        <f t="shared" ref="C17:O17" si="1">(2/PI()-C16)/(C16)*100</f>
        <v>1.0507575186637108</v>
      </c>
      <c r="D17" s="6">
        <f t="shared" si="1"/>
        <v>-0.52816056756541108</v>
      </c>
      <c r="E17" s="6">
        <f t="shared" si="1"/>
        <v>-0.52816056756541108</v>
      </c>
      <c r="F17" s="6">
        <f t="shared" si="1"/>
        <v>-0.52816056756541108</v>
      </c>
      <c r="G17" s="6">
        <f t="shared" si="1"/>
        <v>-0.52816056756541108</v>
      </c>
      <c r="H17" s="6">
        <f t="shared" si="1"/>
        <v>9.7448485468769289E-2</v>
      </c>
      <c r="I17" s="6">
        <f t="shared" si="1"/>
        <v>-7.3655967149561137E-3</v>
      </c>
      <c r="J17" s="6">
        <f t="shared" si="1"/>
        <v>-0.52816056756541108</v>
      </c>
      <c r="K17" s="6">
        <f t="shared" si="1"/>
        <v>-0.52816056756541108</v>
      </c>
      <c r="L17" s="6">
        <f t="shared" si="1"/>
        <v>-0.52816056756541108</v>
      </c>
      <c r="M17" s="6">
        <f t="shared" si="1"/>
        <v>-0.52816056756541108</v>
      </c>
      <c r="N17" s="6">
        <f t="shared" si="1"/>
        <v>-0.24476501362684916</v>
      </c>
      <c r="O17" s="6">
        <f t="shared" si="1"/>
        <v>-0.52816056756541108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Pospišilík</dc:creator>
  <cp:lastModifiedBy>Daniel Pospišilík</cp:lastModifiedBy>
  <dcterms:created xsi:type="dcterms:W3CDTF">2024-10-26T07:53:50Z</dcterms:created>
  <dcterms:modified xsi:type="dcterms:W3CDTF">2024-10-28T12:19:10Z</dcterms:modified>
</cp:coreProperties>
</file>