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ff157c2107a7d78/Dokumenty/School/2024-25/MAD/protokol-3-mereni-na-unipolarnim-tranzistoru/"/>
    </mc:Choice>
  </mc:AlternateContent>
  <xr:revisionPtr revIDLastSave="99" documentId="8_{EF010E56-D3A6-40DA-B222-B6D057810A04}" xr6:coauthVersionLast="47" xr6:coauthVersionMax="47" xr10:uidLastSave="{12C22982-61B1-453F-B471-00CC01EFF90B}"/>
  <bookViews>
    <workbookView xWindow="135" yWindow="240" windowWidth="14250" windowHeight="15105" xr2:uid="{697535D2-1761-4B52-A2C2-B7E194198F49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1" l="1"/>
  <c r="B14" i="1"/>
  <c r="J4" i="1"/>
  <c r="J3" i="1"/>
  <c r="J2" i="1"/>
  <c r="I2" i="1"/>
  <c r="I3" i="1"/>
  <c r="I4" i="1"/>
  <c r="I5" i="1"/>
  <c r="I6" i="1"/>
  <c r="I7" i="1"/>
  <c r="I8" i="1"/>
  <c r="I9" i="1"/>
  <c r="I10" i="1"/>
  <c r="I11" i="1"/>
  <c r="H3" i="1"/>
  <c r="H4" i="1"/>
  <c r="H5" i="1"/>
  <c r="H6" i="1"/>
  <c r="H7" i="1"/>
  <c r="H8" i="1"/>
  <c r="H9" i="1"/>
  <c r="H10" i="1"/>
  <c r="H11" i="1"/>
  <c r="H2" i="1"/>
</calcChain>
</file>

<file path=xl/sharedStrings.xml><?xml version="1.0" encoding="utf-8"?>
<sst xmlns="http://schemas.openxmlformats.org/spreadsheetml/2006/main" count="14" uniqueCount="10">
  <si>
    <t>y21s [mS]</t>
  </si>
  <si>
    <t>y22s [mS]</t>
  </si>
  <si>
    <r>
      <t>U</t>
    </r>
    <r>
      <rPr>
        <b/>
        <vertAlign val="subscript"/>
        <sz val="12"/>
        <color theme="1"/>
        <rFont val="Times New Roman"/>
        <family val="1"/>
      </rPr>
      <t>DS</t>
    </r>
    <r>
      <rPr>
        <b/>
        <sz val="12"/>
        <color theme="1"/>
        <rFont val="Times New Roman"/>
        <family val="1"/>
      </rPr>
      <t xml:space="preserve"> [V]</t>
    </r>
  </si>
  <si>
    <r>
      <t>U</t>
    </r>
    <r>
      <rPr>
        <b/>
        <vertAlign val="subscript"/>
        <sz val="12"/>
        <color theme="1"/>
        <rFont val="Times New Roman"/>
        <family val="1"/>
      </rPr>
      <t>GS1</t>
    </r>
    <r>
      <rPr>
        <b/>
        <sz val="12"/>
        <color theme="1"/>
        <rFont val="Times New Roman"/>
        <family val="1"/>
      </rPr>
      <t xml:space="preserve"> = 4,053 [V]</t>
    </r>
  </si>
  <si>
    <r>
      <t>U</t>
    </r>
    <r>
      <rPr>
        <b/>
        <vertAlign val="subscript"/>
        <sz val="12"/>
        <color theme="1"/>
        <rFont val="Times New Roman"/>
        <family val="1"/>
      </rPr>
      <t>GS2</t>
    </r>
    <r>
      <rPr>
        <b/>
        <sz val="12"/>
        <color theme="1"/>
        <rFont val="Times New Roman"/>
        <family val="1"/>
      </rPr>
      <t xml:space="preserve"> = 3,994 [V]</t>
    </r>
  </si>
  <si>
    <r>
      <t>U</t>
    </r>
    <r>
      <rPr>
        <b/>
        <vertAlign val="subscript"/>
        <sz val="12"/>
        <color theme="1"/>
        <rFont val="Times New Roman"/>
        <family val="1"/>
      </rPr>
      <t>GS3</t>
    </r>
    <r>
      <rPr>
        <b/>
        <sz val="12"/>
        <color theme="1"/>
        <rFont val="Times New Roman"/>
        <family val="1"/>
      </rPr>
      <t xml:space="preserve"> = 3,859 [V]</t>
    </r>
  </si>
  <si>
    <r>
      <t>I</t>
    </r>
    <r>
      <rPr>
        <b/>
        <vertAlign val="subscript"/>
        <sz val="12"/>
        <color theme="1"/>
        <rFont val="Times New Roman"/>
        <family val="1"/>
      </rPr>
      <t>D</t>
    </r>
    <r>
      <rPr>
        <b/>
        <sz val="12"/>
        <color theme="1"/>
        <rFont val="Times New Roman"/>
        <family val="1"/>
      </rPr>
      <t xml:space="preserve"> [mA]</t>
    </r>
  </si>
  <si>
    <r>
      <t>x (U</t>
    </r>
    <r>
      <rPr>
        <b/>
        <vertAlign val="subscript"/>
        <sz val="11"/>
        <color theme="1"/>
        <rFont val="Aptos Narrow"/>
        <family val="2"/>
        <scheme val="minor"/>
      </rPr>
      <t>DS</t>
    </r>
    <r>
      <rPr>
        <b/>
        <sz val="11"/>
        <color theme="1"/>
        <rFont val="Aptos Narrow"/>
        <family val="2"/>
        <scheme val="minor"/>
      </rPr>
      <t>) [cm]</t>
    </r>
  </si>
  <si>
    <r>
      <t>y (I</t>
    </r>
    <r>
      <rPr>
        <b/>
        <vertAlign val="subscript"/>
        <sz val="11"/>
        <color theme="1"/>
        <rFont val="Aptos Narrow"/>
        <family val="2"/>
        <scheme val="minor"/>
      </rPr>
      <t>D</t>
    </r>
    <r>
      <rPr>
        <b/>
        <sz val="11"/>
        <color theme="1"/>
        <rFont val="Aptos Narrow"/>
        <family val="2"/>
        <scheme val="minor"/>
      </rPr>
      <t>) [cm]</t>
    </r>
  </si>
  <si>
    <r>
      <t>x (U</t>
    </r>
    <r>
      <rPr>
        <b/>
        <vertAlign val="subscript"/>
        <sz val="11"/>
        <color theme="1"/>
        <rFont val="Aptos Narrow"/>
        <family val="2"/>
        <scheme val="minor"/>
      </rPr>
      <t>GS</t>
    </r>
    <r>
      <rPr>
        <b/>
        <sz val="11"/>
        <color theme="1"/>
        <rFont val="Aptos Narrow"/>
        <family val="2"/>
        <scheme val="minor"/>
      </rPr>
      <t>) [cm]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</si>
</sst>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"/>
  </numFmts>
  <fonts count="7" x14ac:knownFonts="1">
    <font>
      <sz val="11"/>
      <color theme="1"/>
      <name val="Aptos Narrow"/>
      <family val="2"/>
      <charset val="238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b/>
      <vertAlign val="subscript"/>
      <sz val="12"/>
      <color theme="1"/>
      <name val="Times New Roman"/>
      <family val="1"/>
    </font>
    <font>
      <b/>
      <sz val="11"/>
      <color theme="1"/>
      <name val="Aptos Narrow"/>
      <family val="2"/>
      <scheme val="minor"/>
    </font>
    <font>
      <b/>
      <vertAlign val="subscript"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1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UGS1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List1!$A$3:$A$11</c:f>
              <c:numCache>
                <c:formatCode>General</c:formatCode>
                <c:ptCount val="9"/>
                <c:pt idx="0">
                  <c:v>20</c:v>
                </c:pt>
                <c:pt idx="1">
                  <c:v>15</c:v>
                </c:pt>
                <c:pt idx="2">
                  <c:v>10</c:v>
                </c:pt>
                <c:pt idx="3">
                  <c:v>5</c:v>
                </c:pt>
                <c:pt idx="4">
                  <c:v>2</c:v>
                </c:pt>
                <c:pt idx="5">
                  <c:v>1</c:v>
                </c:pt>
                <c:pt idx="6">
                  <c:v>0.5</c:v>
                </c:pt>
                <c:pt idx="7">
                  <c:v>0.25</c:v>
                </c:pt>
                <c:pt idx="8">
                  <c:v>0.1</c:v>
                </c:pt>
              </c:numCache>
            </c:numRef>
          </c:xVal>
          <c:yVal>
            <c:numRef>
              <c:f>List1!$B$3:$B$11</c:f>
              <c:numCache>
                <c:formatCode>General</c:formatCode>
                <c:ptCount val="9"/>
                <c:pt idx="0">
                  <c:v>90</c:v>
                </c:pt>
                <c:pt idx="1">
                  <c:v>87.3</c:v>
                </c:pt>
                <c:pt idx="2">
                  <c:v>83.3</c:v>
                </c:pt>
                <c:pt idx="3">
                  <c:v>80.3</c:v>
                </c:pt>
                <c:pt idx="4">
                  <c:v>77.5</c:v>
                </c:pt>
                <c:pt idx="5">
                  <c:v>76.2</c:v>
                </c:pt>
                <c:pt idx="6">
                  <c:v>71.599999999999994</c:v>
                </c:pt>
                <c:pt idx="7">
                  <c:v>54.3</c:v>
                </c:pt>
                <c:pt idx="8">
                  <c:v>28.8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EF-470B-A6C8-DE32BD8D4E7D}"/>
            </c:ext>
          </c:extLst>
        </c:ser>
        <c:ser>
          <c:idx val="1"/>
          <c:order val="1"/>
          <c:tx>
            <c:v>UGS2+List1!$D$3:$D$11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List1!$C$3:$C$11</c:f>
              <c:numCache>
                <c:formatCode>General</c:formatCode>
                <c:ptCount val="9"/>
                <c:pt idx="0">
                  <c:v>20</c:v>
                </c:pt>
                <c:pt idx="1">
                  <c:v>15</c:v>
                </c:pt>
                <c:pt idx="2">
                  <c:v>10</c:v>
                </c:pt>
                <c:pt idx="3">
                  <c:v>5</c:v>
                </c:pt>
                <c:pt idx="4">
                  <c:v>2</c:v>
                </c:pt>
                <c:pt idx="5">
                  <c:v>1</c:v>
                </c:pt>
                <c:pt idx="6">
                  <c:v>0.5</c:v>
                </c:pt>
                <c:pt idx="7">
                  <c:v>0.25</c:v>
                </c:pt>
                <c:pt idx="8">
                  <c:v>0.1</c:v>
                </c:pt>
              </c:numCache>
            </c:numRef>
          </c:xVal>
          <c:yVal>
            <c:numRef>
              <c:f>List1!$D$3:$D$11</c:f>
              <c:numCache>
                <c:formatCode>General</c:formatCode>
                <c:ptCount val="9"/>
                <c:pt idx="0">
                  <c:v>60</c:v>
                </c:pt>
                <c:pt idx="1">
                  <c:v>59.3</c:v>
                </c:pt>
                <c:pt idx="2">
                  <c:v>57.7</c:v>
                </c:pt>
                <c:pt idx="3">
                  <c:v>56.1</c:v>
                </c:pt>
                <c:pt idx="4">
                  <c:v>54.4</c:v>
                </c:pt>
                <c:pt idx="5">
                  <c:v>53.8</c:v>
                </c:pt>
                <c:pt idx="6">
                  <c:v>52.1</c:v>
                </c:pt>
                <c:pt idx="7">
                  <c:v>44</c:v>
                </c:pt>
                <c:pt idx="8">
                  <c:v>24.7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AEF-470B-A6C8-DE32BD8D4E7D}"/>
            </c:ext>
          </c:extLst>
        </c:ser>
        <c:ser>
          <c:idx val="2"/>
          <c:order val="2"/>
          <c:tx>
            <c:v>UGS3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List1!$E$3:$E$11</c:f>
              <c:numCache>
                <c:formatCode>General</c:formatCode>
                <c:ptCount val="9"/>
                <c:pt idx="0">
                  <c:v>20</c:v>
                </c:pt>
                <c:pt idx="1">
                  <c:v>15</c:v>
                </c:pt>
                <c:pt idx="2">
                  <c:v>10</c:v>
                </c:pt>
                <c:pt idx="3">
                  <c:v>5</c:v>
                </c:pt>
                <c:pt idx="4">
                  <c:v>2</c:v>
                </c:pt>
                <c:pt idx="5">
                  <c:v>1</c:v>
                </c:pt>
                <c:pt idx="6">
                  <c:v>0.5</c:v>
                </c:pt>
                <c:pt idx="7">
                  <c:v>0.25</c:v>
                </c:pt>
                <c:pt idx="8">
                  <c:v>0.1</c:v>
                </c:pt>
              </c:numCache>
            </c:numRef>
          </c:xVal>
          <c:yVal>
            <c:numRef>
              <c:f>List1!$F$3:$F$11</c:f>
              <c:numCache>
                <c:formatCode>General</c:formatCode>
                <c:ptCount val="9"/>
                <c:pt idx="0">
                  <c:v>30</c:v>
                </c:pt>
                <c:pt idx="1">
                  <c:v>29.8</c:v>
                </c:pt>
                <c:pt idx="2">
                  <c:v>29.3</c:v>
                </c:pt>
                <c:pt idx="3">
                  <c:v>28.6</c:v>
                </c:pt>
                <c:pt idx="4">
                  <c:v>28</c:v>
                </c:pt>
                <c:pt idx="5">
                  <c:v>27.6</c:v>
                </c:pt>
                <c:pt idx="6">
                  <c:v>27.2</c:v>
                </c:pt>
                <c:pt idx="7">
                  <c:v>25.1</c:v>
                </c:pt>
                <c:pt idx="8">
                  <c:v>16.600000000000001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AEF-470B-A6C8-DE32BD8D4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232239"/>
        <c:axId val="952234159"/>
      </c:scatterChart>
      <c:valAx>
        <c:axId val="95223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52234159"/>
        <c:crosses val="autoZero"/>
        <c:crossBetween val="midCat"/>
      </c:valAx>
      <c:valAx>
        <c:axId val="95223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52232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17</xdr:row>
      <xdr:rowOff>42862</xdr:rowOff>
    </xdr:from>
    <xdr:to>
      <xdr:col>5</xdr:col>
      <xdr:colOff>361950</xdr:colOff>
      <xdr:row>31</xdr:row>
      <xdr:rowOff>119062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881F2645-F1A5-6F67-A760-C1C7D95771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5B62B-D95A-4A29-8351-CC0F83C6163A}">
  <dimension ref="A1:J14"/>
  <sheetViews>
    <sheetView tabSelected="1" topLeftCell="A8" workbookViewId="0">
      <selection activeCell="A14" sqref="A14"/>
    </sheetView>
  </sheetViews>
  <sheetFormatPr defaultRowHeight="15" x14ac:dyDescent="0.25"/>
  <cols>
    <col min="1" max="1" width="15" customWidth="1"/>
    <col min="2" max="2" width="15.85546875" customWidth="1"/>
    <col min="3" max="3" width="15.140625" customWidth="1"/>
    <col min="4" max="4" width="16.85546875" customWidth="1"/>
    <col min="5" max="5" width="15.85546875" customWidth="1"/>
    <col min="6" max="6" width="14.140625" customWidth="1"/>
    <col min="8" max="8" width="14.85546875" customWidth="1"/>
    <col min="9" max="9" width="15.5703125" customWidth="1"/>
    <col min="10" max="10" width="14.42578125" customWidth="1"/>
  </cols>
  <sheetData>
    <row r="1" spans="1:10" ht="33" x14ac:dyDescent="0.25">
      <c r="A1" s="3" t="s">
        <v>2</v>
      </c>
      <c r="B1" s="4" t="s">
        <v>3</v>
      </c>
      <c r="C1" s="3" t="s">
        <v>2</v>
      </c>
      <c r="D1" s="4" t="s">
        <v>4</v>
      </c>
      <c r="E1" s="3" t="s">
        <v>2</v>
      </c>
      <c r="F1" s="4" t="s">
        <v>5</v>
      </c>
      <c r="H1" s="5" t="s">
        <v>7</v>
      </c>
      <c r="I1" s="5" t="s">
        <v>8</v>
      </c>
      <c r="J1" s="5" t="s">
        <v>9</v>
      </c>
    </row>
    <row r="2" spans="1:10" ht="17.25" x14ac:dyDescent="0.25">
      <c r="A2" s="3"/>
      <c r="B2" s="4" t="s">
        <v>6</v>
      </c>
      <c r="C2" s="3"/>
      <c r="D2" s="4" t="s">
        <v>6</v>
      </c>
      <c r="E2" s="3"/>
      <c r="F2" s="4" t="s">
        <v>6</v>
      </c>
      <c r="H2" s="6">
        <f>20*E3/20</f>
        <v>20</v>
      </c>
      <c r="I2" s="7">
        <f>18*B3/90</f>
        <v>18</v>
      </c>
      <c r="J2" s="6">
        <f>4*4.053/4.053</f>
        <v>4</v>
      </c>
    </row>
    <row r="3" spans="1:10" ht="15.75" x14ac:dyDescent="0.25">
      <c r="A3" s="1">
        <v>20</v>
      </c>
      <c r="B3" s="1">
        <v>90</v>
      </c>
      <c r="C3" s="1">
        <v>20</v>
      </c>
      <c r="D3" s="1">
        <v>60</v>
      </c>
      <c r="E3" s="1">
        <v>20</v>
      </c>
      <c r="F3" s="1">
        <v>30</v>
      </c>
      <c r="H3" s="6">
        <f t="shared" ref="H3:H11" si="0">20*E4/20</f>
        <v>15</v>
      </c>
      <c r="I3" s="7">
        <f t="shared" ref="I3:I11" si="1">18*B4/90</f>
        <v>17.459999999999997</v>
      </c>
      <c r="J3" s="7">
        <f>4*3.994/4.053</f>
        <v>3.9417715272637555</v>
      </c>
    </row>
    <row r="4" spans="1:10" ht="15.75" x14ac:dyDescent="0.25">
      <c r="A4" s="1">
        <v>15</v>
      </c>
      <c r="B4" s="1">
        <v>87.3</v>
      </c>
      <c r="C4" s="1">
        <v>15</v>
      </c>
      <c r="D4" s="1">
        <v>59.3</v>
      </c>
      <c r="E4" s="1">
        <v>15</v>
      </c>
      <c r="F4" s="1">
        <v>29.8</v>
      </c>
      <c r="H4" s="6">
        <f t="shared" si="0"/>
        <v>10</v>
      </c>
      <c r="I4" s="7">
        <f t="shared" si="1"/>
        <v>16.66</v>
      </c>
      <c r="J4" s="7">
        <f>4*3.859/4.053</f>
        <v>3.8085368862570936</v>
      </c>
    </row>
    <row r="5" spans="1:10" ht="15.75" x14ac:dyDescent="0.25">
      <c r="A5" s="2">
        <v>10</v>
      </c>
      <c r="B5" s="2">
        <v>83.3</v>
      </c>
      <c r="C5" s="2">
        <v>10</v>
      </c>
      <c r="D5" s="2">
        <v>57.7</v>
      </c>
      <c r="E5" s="2">
        <v>10</v>
      </c>
      <c r="F5" s="2">
        <v>29.3</v>
      </c>
      <c r="H5" s="6">
        <f t="shared" si="0"/>
        <v>5</v>
      </c>
      <c r="I5" s="7">
        <f t="shared" si="1"/>
        <v>16.059999999999999</v>
      </c>
      <c r="J5" s="6">
        <v>3.2</v>
      </c>
    </row>
    <row r="6" spans="1:10" ht="15.75" x14ac:dyDescent="0.25">
      <c r="A6" s="2">
        <v>5</v>
      </c>
      <c r="B6" s="2">
        <v>80.3</v>
      </c>
      <c r="C6" s="2">
        <v>5</v>
      </c>
      <c r="D6" s="2">
        <v>56.1</v>
      </c>
      <c r="E6" s="2">
        <v>5</v>
      </c>
      <c r="F6" s="2">
        <v>28.6</v>
      </c>
      <c r="H6" s="6">
        <f t="shared" si="0"/>
        <v>2</v>
      </c>
      <c r="I6" s="7">
        <f t="shared" si="1"/>
        <v>15.5</v>
      </c>
      <c r="J6" s="6"/>
    </row>
    <row r="7" spans="1:10" ht="15.75" x14ac:dyDescent="0.25">
      <c r="A7" s="2">
        <v>2</v>
      </c>
      <c r="B7" s="2">
        <v>77.5</v>
      </c>
      <c r="C7" s="2">
        <v>2</v>
      </c>
      <c r="D7" s="2">
        <v>54.4</v>
      </c>
      <c r="E7" s="2">
        <v>2</v>
      </c>
      <c r="F7" s="2">
        <v>28</v>
      </c>
      <c r="H7" s="6">
        <f t="shared" si="0"/>
        <v>1</v>
      </c>
      <c r="I7" s="7">
        <f t="shared" si="1"/>
        <v>15.240000000000002</v>
      </c>
      <c r="J7" s="6"/>
    </row>
    <row r="8" spans="1:10" ht="15.75" x14ac:dyDescent="0.25">
      <c r="A8" s="2">
        <v>1</v>
      </c>
      <c r="B8" s="2">
        <v>76.2</v>
      </c>
      <c r="C8" s="2">
        <v>1</v>
      </c>
      <c r="D8" s="2">
        <v>53.8</v>
      </c>
      <c r="E8" s="2">
        <v>1</v>
      </c>
      <c r="F8" s="2">
        <v>27.6</v>
      </c>
      <c r="H8" s="6">
        <f t="shared" si="0"/>
        <v>0.5</v>
      </c>
      <c r="I8" s="7">
        <f t="shared" si="1"/>
        <v>14.32</v>
      </c>
      <c r="J8" s="6"/>
    </row>
    <row r="9" spans="1:10" ht="15.75" x14ac:dyDescent="0.25">
      <c r="A9" s="2">
        <v>0.5</v>
      </c>
      <c r="B9" s="2">
        <v>71.599999999999994</v>
      </c>
      <c r="C9" s="2">
        <v>0.5</v>
      </c>
      <c r="D9" s="2">
        <v>52.1</v>
      </c>
      <c r="E9" s="2">
        <v>0.5</v>
      </c>
      <c r="F9" s="2">
        <v>27.2</v>
      </c>
      <c r="H9" s="6">
        <f t="shared" si="0"/>
        <v>0.25</v>
      </c>
      <c r="I9" s="7">
        <f t="shared" si="1"/>
        <v>10.86</v>
      </c>
      <c r="J9" s="6"/>
    </row>
    <row r="10" spans="1:10" ht="15.75" x14ac:dyDescent="0.25">
      <c r="A10" s="2">
        <v>0.25</v>
      </c>
      <c r="B10" s="2">
        <v>54.3</v>
      </c>
      <c r="C10" s="2">
        <v>0.25</v>
      </c>
      <c r="D10" s="2">
        <v>44</v>
      </c>
      <c r="E10" s="2">
        <v>0.25</v>
      </c>
      <c r="F10" s="2">
        <v>25.1</v>
      </c>
      <c r="H10" s="6">
        <f t="shared" si="0"/>
        <v>0.1</v>
      </c>
      <c r="I10" s="7">
        <f t="shared" si="1"/>
        <v>5.76</v>
      </c>
      <c r="J10" s="6"/>
    </row>
    <row r="11" spans="1:10" ht="15.75" x14ac:dyDescent="0.25">
      <c r="A11" s="2">
        <v>0.1</v>
      </c>
      <c r="B11" s="2">
        <v>28.8</v>
      </c>
      <c r="C11" s="2">
        <v>0.1</v>
      </c>
      <c r="D11" s="2">
        <v>24.7</v>
      </c>
      <c r="E11" s="2">
        <v>0.1</v>
      </c>
      <c r="F11" s="2">
        <v>16.600000000000001</v>
      </c>
      <c r="H11" s="6">
        <f t="shared" si="0"/>
        <v>0</v>
      </c>
      <c r="I11" s="7">
        <f t="shared" si="1"/>
        <v>0</v>
      </c>
      <c r="J11" s="6"/>
    </row>
    <row r="13" spans="1:10" x14ac:dyDescent="0.25">
      <c r="A13" s="5" t="s">
        <v>0</v>
      </c>
      <c r="B13" s="5" t="s">
        <v>1</v>
      </c>
    </row>
    <row r="14" spans="1:10" x14ac:dyDescent="0.25">
      <c r="A14" s="8">
        <f>(B5-F5)/(4.053-3.859)</f>
        <v>278.35051546391759</v>
      </c>
      <c r="B14" s="6">
        <f>(D4-D6)/(E4-E6)</f>
        <v>0.31999999999999956</v>
      </c>
    </row>
  </sheetData>
  <mergeCells count="3">
    <mergeCell ref="A1:A2"/>
    <mergeCell ref="C1:C2"/>
    <mergeCell ref="E1:E2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Pospišilík</dc:creator>
  <cp:lastModifiedBy>Daniel Pospišilík</cp:lastModifiedBy>
  <dcterms:created xsi:type="dcterms:W3CDTF">2024-10-13T07:54:17Z</dcterms:created>
  <dcterms:modified xsi:type="dcterms:W3CDTF">2024-10-13T09:45:11Z</dcterms:modified>
</cp:coreProperties>
</file>