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Dropbox\Dropbox\Founder\2017 Hadlow\Spreadsheet\"/>
    </mc:Choice>
  </mc:AlternateContent>
  <workbookProtection lockStructure="1"/>
  <bookViews>
    <workbookView xWindow="0" yWindow="-468" windowWidth="38400" windowHeight="21600" tabRatio="961" activeTab="1"/>
  </bookViews>
  <sheets>
    <sheet name="Master Score Sheet" sheetId="12" r:id="rId1"/>
    <sheet name="Tracker" sheetId="11" r:id="rId2"/>
    <sheet name="TeamMembers" sheetId="13" r:id="rId3"/>
    <sheet name="Data" sheetId="7" r:id="rId4"/>
    <sheet name="QueryTAB" sheetId="14" r:id="rId5"/>
  </sheets>
  <externalReferences>
    <externalReference r:id="rId6"/>
  </externalReferences>
  <definedNames>
    <definedName name="_xlnm._FilterDatabase" localSheetId="0" hidden="1">'Master Score Sheet'!$A$3:$X$53</definedName>
    <definedName name="_xlnm._FilterDatabase" localSheetId="4" hidden="1">QueryTAB!$B$7:$AA$80</definedName>
    <definedName name="_xlnm._FilterDatabase" localSheetId="2" hidden="1">TeamMembers!$B$3:$L$221</definedName>
    <definedName name="_xlnm._FilterDatabase" localSheetId="1" hidden="1">Tracker!$C$3:$K$925</definedName>
    <definedName name="Bases">Data!$J$33:$J$44</definedName>
    <definedName name="ChkInTime">'Master Score Sheet'!$D$3:$D$3</definedName>
    <definedName name="date">Data!$K$10</definedName>
    <definedName name="master">'Master Score Sheet'!$B$3:$X$75</definedName>
    <definedName name="Offroute">Tracker!$H$3:$H$3</definedName>
    <definedName name="Patrol">[1]Master_Score_Sheet!$A$2:$A$61</definedName>
    <definedName name="RouteList">Data!$J$15:$J$29</definedName>
    <definedName name="Routes">Data!$J$15:$J$29</definedName>
    <definedName name="scores">Tracker!#REF!</definedName>
    <definedName name="teams">TeamMembers!$B$3:$K$501</definedName>
    <definedName name="teamscore">'[1]Team Scores'!$A$3:$J$103</definedName>
    <definedName name="timealert">[1]Controls!$B$16</definedName>
    <definedName name="timenow">[1]Controls!$B$14</definedName>
    <definedName name="timewarning">[1]Controls!$B$15</definedName>
    <definedName name="today">[1]Controls!$B$18</definedName>
    <definedName name="Track_OnRoute">Tracker!$O$4:$P$925</definedName>
    <definedName name="Track_OnRoute_Times">Tracker!$O$4:$P$925</definedName>
    <definedName name="Track_Patrol">Tracker!$D$4:$D$925</definedName>
    <definedName name="Track_Times">Tracker!$E$4:$F$925</definedName>
    <definedName name="Tracker">Tracker!$C$4:$K$925</definedName>
    <definedName name="Tracker_LastSeen">Tracker!$M$4:$M$925</definedName>
    <definedName name="Tracker_Location">Tracker!$M$4:$N$925</definedName>
    <definedName name="TransportFrom">Data!$J$33:$J$44</definedName>
  </definedNames>
  <calcPr calcId="171027" concurrentCalc="0"/>
</workbook>
</file>

<file path=xl/calcChain.xml><?xml version="1.0" encoding="utf-8"?>
<calcChain xmlns="http://schemas.openxmlformats.org/spreadsheetml/2006/main">
  <c r="B4" i="11" l="1"/>
  <c r="B5" i="11"/>
  <c r="B6" i="11"/>
  <c r="B7" i="11"/>
  <c r="B8" i="11"/>
  <c r="B9" i="11"/>
  <c r="B10" i="11"/>
  <c r="N5" i="12"/>
  <c r="O5" i="12"/>
  <c r="P5" i="12"/>
  <c r="Q5" i="12"/>
  <c r="R5" i="12"/>
  <c r="S5" i="12"/>
  <c r="T5" i="12"/>
  <c r="N6" i="12"/>
  <c r="O6" i="12"/>
  <c r="P6" i="12"/>
  <c r="Q6" i="12"/>
  <c r="R6" i="12"/>
  <c r="S6" i="12"/>
  <c r="T6" i="12"/>
  <c r="N7" i="12"/>
  <c r="O7" i="12"/>
  <c r="P7" i="12"/>
  <c r="Q7" i="12"/>
  <c r="R7" i="12"/>
  <c r="S7" i="12"/>
  <c r="T7" i="12"/>
  <c r="N8" i="12"/>
  <c r="O8" i="12"/>
  <c r="P8" i="12"/>
  <c r="Q8" i="12"/>
  <c r="R8" i="12"/>
  <c r="S8" i="12"/>
  <c r="T8" i="12"/>
  <c r="N9" i="12"/>
  <c r="O9" i="12"/>
  <c r="P9" i="12"/>
  <c r="Q9" i="12"/>
  <c r="R9" i="12"/>
  <c r="S9" i="12"/>
  <c r="T9" i="12"/>
  <c r="N10" i="12"/>
  <c r="O10" i="12"/>
  <c r="P10" i="12"/>
  <c r="Q10" i="12"/>
  <c r="R10" i="12"/>
  <c r="S10" i="12"/>
  <c r="T10" i="12"/>
  <c r="N11" i="12"/>
  <c r="O11" i="12"/>
  <c r="P11" i="12"/>
  <c r="Q11" i="12"/>
  <c r="R11" i="12"/>
  <c r="S11" i="12"/>
  <c r="T11" i="12"/>
  <c r="N12" i="12"/>
  <c r="O12" i="12"/>
  <c r="P12" i="12"/>
  <c r="Q12" i="12"/>
  <c r="R12" i="12"/>
  <c r="S12" i="12"/>
  <c r="T12" i="12"/>
  <c r="N13" i="12"/>
  <c r="O13" i="12"/>
  <c r="P13" i="12"/>
  <c r="Q13" i="12"/>
  <c r="R13" i="12"/>
  <c r="S13" i="12"/>
  <c r="T13" i="12"/>
  <c r="N14" i="12"/>
  <c r="O14" i="12"/>
  <c r="P14" i="12"/>
  <c r="Q14" i="12"/>
  <c r="R14" i="12"/>
  <c r="S14" i="12"/>
  <c r="T14" i="12"/>
  <c r="N15" i="12"/>
  <c r="O15" i="12"/>
  <c r="P15" i="12"/>
  <c r="Q15" i="12"/>
  <c r="R15" i="12"/>
  <c r="S15" i="12"/>
  <c r="T15" i="12"/>
  <c r="N16" i="12"/>
  <c r="O16" i="12"/>
  <c r="P16" i="12"/>
  <c r="Q16" i="12"/>
  <c r="R16" i="12"/>
  <c r="S16" i="12"/>
  <c r="T16" i="12"/>
  <c r="N17" i="12"/>
  <c r="O17" i="12"/>
  <c r="P17" i="12"/>
  <c r="Q17" i="12"/>
  <c r="R17" i="12"/>
  <c r="S17" i="12"/>
  <c r="T17" i="12"/>
  <c r="N18" i="12"/>
  <c r="O18" i="12"/>
  <c r="P18" i="12"/>
  <c r="Q18" i="12"/>
  <c r="R18" i="12"/>
  <c r="S18" i="12"/>
  <c r="T18" i="12"/>
  <c r="N19" i="12"/>
  <c r="O19" i="12"/>
  <c r="P19" i="12"/>
  <c r="Q19" i="12"/>
  <c r="R19" i="12"/>
  <c r="S19" i="12"/>
  <c r="T19" i="12"/>
  <c r="N20" i="12"/>
  <c r="O20" i="12"/>
  <c r="P20" i="12"/>
  <c r="Q20" i="12"/>
  <c r="R20" i="12"/>
  <c r="S20" i="12"/>
  <c r="T20" i="12"/>
  <c r="N21" i="12"/>
  <c r="O21" i="12"/>
  <c r="P21" i="12"/>
  <c r="Q21" i="12"/>
  <c r="R21" i="12"/>
  <c r="S21" i="12"/>
  <c r="T21" i="12"/>
  <c r="N22" i="12"/>
  <c r="O22" i="12"/>
  <c r="P22" i="12"/>
  <c r="Q22" i="12"/>
  <c r="R22" i="12"/>
  <c r="S22" i="12"/>
  <c r="T22" i="12"/>
  <c r="N23" i="12"/>
  <c r="O23" i="12"/>
  <c r="P23" i="12"/>
  <c r="Q23" i="12"/>
  <c r="R23" i="12"/>
  <c r="S23" i="12"/>
  <c r="T23" i="12"/>
  <c r="N24" i="12"/>
  <c r="O24" i="12"/>
  <c r="P24" i="12"/>
  <c r="Q24" i="12"/>
  <c r="R24" i="12"/>
  <c r="S24" i="12"/>
  <c r="T24" i="12"/>
  <c r="N25" i="12"/>
  <c r="O25" i="12"/>
  <c r="P25" i="12"/>
  <c r="Q25" i="12"/>
  <c r="R25" i="12"/>
  <c r="S25" i="12"/>
  <c r="T25" i="12"/>
  <c r="N26" i="12"/>
  <c r="O26" i="12"/>
  <c r="P26" i="12"/>
  <c r="Q26" i="12"/>
  <c r="R26" i="12"/>
  <c r="S26" i="12"/>
  <c r="T26" i="12"/>
  <c r="N27" i="12"/>
  <c r="O27" i="12"/>
  <c r="P27" i="12"/>
  <c r="Q27" i="12"/>
  <c r="R27" i="12"/>
  <c r="S27" i="12"/>
  <c r="T27" i="12"/>
  <c r="N28" i="12"/>
  <c r="O28" i="12"/>
  <c r="P28" i="12"/>
  <c r="Q28" i="12"/>
  <c r="R28" i="12"/>
  <c r="S28" i="12"/>
  <c r="T28" i="12"/>
  <c r="N29" i="12"/>
  <c r="O29" i="12"/>
  <c r="P29" i="12"/>
  <c r="Q29" i="12"/>
  <c r="R29" i="12"/>
  <c r="S29" i="12"/>
  <c r="T29" i="12"/>
  <c r="N30" i="12"/>
  <c r="O30" i="12"/>
  <c r="P30" i="12"/>
  <c r="Q30" i="12"/>
  <c r="R30" i="12"/>
  <c r="S30" i="12"/>
  <c r="T30" i="12"/>
  <c r="N31" i="12"/>
  <c r="O31" i="12"/>
  <c r="P31" i="12"/>
  <c r="Q31" i="12"/>
  <c r="R31" i="12"/>
  <c r="S31" i="12"/>
  <c r="T31" i="12"/>
  <c r="N32" i="12"/>
  <c r="O32" i="12"/>
  <c r="P32" i="12"/>
  <c r="Q32" i="12"/>
  <c r="R32" i="12"/>
  <c r="S32" i="12"/>
  <c r="T32" i="12"/>
  <c r="N33" i="12"/>
  <c r="O33" i="12"/>
  <c r="P33" i="12"/>
  <c r="Q33" i="12"/>
  <c r="R33" i="12"/>
  <c r="S33" i="12"/>
  <c r="T33" i="12"/>
  <c r="N34" i="12"/>
  <c r="O34" i="12"/>
  <c r="P34" i="12"/>
  <c r="Q34" i="12"/>
  <c r="R34" i="12"/>
  <c r="S34" i="12"/>
  <c r="T34" i="12"/>
  <c r="N35" i="12"/>
  <c r="O35" i="12"/>
  <c r="P35" i="12"/>
  <c r="Q35" i="12"/>
  <c r="R35" i="12"/>
  <c r="S35" i="12"/>
  <c r="T35" i="12"/>
  <c r="N36" i="12"/>
  <c r="O36" i="12"/>
  <c r="P36" i="12"/>
  <c r="Q36" i="12"/>
  <c r="R36" i="12"/>
  <c r="S36" i="12"/>
  <c r="T36" i="12"/>
  <c r="N37" i="12"/>
  <c r="O37" i="12"/>
  <c r="P37" i="12"/>
  <c r="Q37" i="12"/>
  <c r="R37" i="12"/>
  <c r="S37" i="12"/>
  <c r="T37" i="12"/>
  <c r="N38" i="12"/>
  <c r="O38" i="12"/>
  <c r="P38" i="12"/>
  <c r="Q38" i="12"/>
  <c r="R38" i="12"/>
  <c r="S38" i="12"/>
  <c r="T38" i="12"/>
  <c r="N39" i="12"/>
  <c r="O39" i="12"/>
  <c r="P39" i="12"/>
  <c r="Q39" i="12"/>
  <c r="R39" i="12"/>
  <c r="S39" i="12"/>
  <c r="T39" i="12"/>
  <c r="N40" i="12"/>
  <c r="O40" i="12"/>
  <c r="P40" i="12"/>
  <c r="Q40" i="12"/>
  <c r="R40" i="12"/>
  <c r="S40" i="12"/>
  <c r="T40" i="12"/>
  <c r="N41" i="12"/>
  <c r="O41" i="12"/>
  <c r="P41" i="12"/>
  <c r="Q41" i="12"/>
  <c r="R41" i="12"/>
  <c r="S41" i="12"/>
  <c r="T41" i="12"/>
  <c r="N42" i="12"/>
  <c r="O42" i="12"/>
  <c r="P42" i="12"/>
  <c r="Q42" i="12"/>
  <c r="R42" i="12"/>
  <c r="S42" i="12"/>
  <c r="T42" i="12"/>
  <c r="N43" i="12"/>
  <c r="O43" i="12"/>
  <c r="P43" i="12"/>
  <c r="Q43" i="12"/>
  <c r="R43" i="12"/>
  <c r="S43" i="12"/>
  <c r="T43" i="12"/>
  <c r="N44" i="12"/>
  <c r="O44" i="12"/>
  <c r="P44" i="12"/>
  <c r="Q44" i="12"/>
  <c r="R44" i="12"/>
  <c r="S44" i="12"/>
  <c r="T44" i="12"/>
  <c r="N45" i="12"/>
  <c r="O45" i="12"/>
  <c r="P45" i="12"/>
  <c r="Q45" i="12"/>
  <c r="R45" i="12"/>
  <c r="S45" i="12"/>
  <c r="T45" i="12"/>
  <c r="N46" i="12"/>
  <c r="O46" i="12"/>
  <c r="P46" i="12"/>
  <c r="Q46" i="12"/>
  <c r="R46" i="12"/>
  <c r="S46" i="12"/>
  <c r="T46" i="12"/>
  <c r="N47" i="12"/>
  <c r="O47" i="12"/>
  <c r="P47" i="12"/>
  <c r="Q47" i="12"/>
  <c r="R47" i="12"/>
  <c r="S47" i="12"/>
  <c r="T47" i="12"/>
  <c r="N48" i="12"/>
  <c r="O48" i="12"/>
  <c r="P48" i="12"/>
  <c r="Q48" i="12"/>
  <c r="R48" i="12"/>
  <c r="S48" i="12"/>
  <c r="T48" i="12"/>
  <c r="N49" i="12"/>
  <c r="O49" i="12"/>
  <c r="P49" i="12"/>
  <c r="Q49" i="12"/>
  <c r="R49" i="12"/>
  <c r="S49" i="12"/>
  <c r="T49" i="12"/>
  <c r="N50" i="12"/>
  <c r="O50" i="12"/>
  <c r="P50" i="12"/>
  <c r="Q50" i="12"/>
  <c r="R50" i="12"/>
  <c r="S50" i="12"/>
  <c r="T50" i="12"/>
  <c r="N51" i="12"/>
  <c r="O51" i="12"/>
  <c r="P51" i="12"/>
  <c r="Q51" i="12"/>
  <c r="R51" i="12"/>
  <c r="S51" i="12"/>
  <c r="T51" i="12"/>
  <c r="N52" i="12"/>
  <c r="O52" i="12"/>
  <c r="P52" i="12"/>
  <c r="Q52" i="12"/>
  <c r="R52" i="12"/>
  <c r="S52" i="12"/>
  <c r="T52" i="12"/>
  <c r="N53" i="12"/>
  <c r="O53" i="12"/>
  <c r="P53" i="12"/>
  <c r="Q53" i="12"/>
  <c r="R53" i="12"/>
  <c r="S53" i="12"/>
  <c r="T53" i="12"/>
  <c r="N54" i="12"/>
  <c r="O54" i="12"/>
  <c r="P54" i="12"/>
  <c r="Q54" i="12"/>
  <c r="R54" i="12"/>
  <c r="S54" i="12"/>
  <c r="T54" i="12"/>
  <c r="N55" i="12"/>
  <c r="O55" i="12"/>
  <c r="P55" i="12"/>
  <c r="Q55" i="12"/>
  <c r="R55" i="12"/>
  <c r="S55" i="12"/>
  <c r="T55" i="12"/>
  <c r="N56" i="12"/>
  <c r="O56" i="12"/>
  <c r="P56" i="12"/>
  <c r="Q56" i="12"/>
  <c r="R56" i="12"/>
  <c r="S56" i="12"/>
  <c r="T56" i="12"/>
  <c r="N57" i="12"/>
  <c r="O57" i="12"/>
  <c r="P57" i="12"/>
  <c r="Q57" i="12"/>
  <c r="R57" i="12"/>
  <c r="S57" i="12"/>
  <c r="T57" i="12"/>
  <c r="N58" i="12"/>
  <c r="O58" i="12"/>
  <c r="P58" i="12"/>
  <c r="Q58" i="12"/>
  <c r="R58" i="12"/>
  <c r="S58" i="12"/>
  <c r="T58" i="12"/>
  <c r="N59" i="12"/>
  <c r="O59" i="12"/>
  <c r="P59" i="12"/>
  <c r="Q59" i="12"/>
  <c r="R59" i="12"/>
  <c r="S59" i="12"/>
  <c r="T59" i="12"/>
  <c r="N60" i="12"/>
  <c r="O60" i="12"/>
  <c r="P60" i="12"/>
  <c r="Q60" i="12"/>
  <c r="R60" i="12"/>
  <c r="S60" i="12"/>
  <c r="T60" i="12"/>
  <c r="N61" i="12"/>
  <c r="O61" i="12"/>
  <c r="P61" i="12"/>
  <c r="Q61" i="12"/>
  <c r="R61" i="12"/>
  <c r="S61" i="12"/>
  <c r="T61" i="12"/>
  <c r="N62" i="12"/>
  <c r="O62" i="12"/>
  <c r="P62" i="12"/>
  <c r="Q62" i="12"/>
  <c r="R62" i="12"/>
  <c r="S62" i="12"/>
  <c r="T62" i="12"/>
  <c r="N63" i="12"/>
  <c r="O63" i="12"/>
  <c r="P63" i="12"/>
  <c r="Q63" i="12"/>
  <c r="R63" i="12"/>
  <c r="S63" i="12"/>
  <c r="T63" i="12"/>
  <c r="N64" i="12"/>
  <c r="O64" i="12"/>
  <c r="P64" i="12"/>
  <c r="Q64" i="12"/>
  <c r="R64" i="12"/>
  <c r="S64" i="12"/>
  <c r="T64" i="12"/>
  <c r="N65" i="12"/>
  <c r="O65" i="12"/>
  <c r="P65" i="12"/>
  <c r="Q65" i="12"/>
  <c r="R65" i="12"/>
  <c r="S65" i="12"/>
  <c r="T65" i="12"/>
  <c r="N66" i="12"/>
  <c r="O66" i="12"/>
  <c r="P66" i="12"/>
  <c r="Q66" i="12"/>
  <c r="R66" i="12"/>
  <c r="S66" i="12"/>
  <c r="T66" i="12"/>
  <c r="N67" i="12"/>
  <c r="O67" i="12"/>
  <c r="P67" i="12"/>
  <c r="Q67" i="12"/>
  <c r="R67" i="12"/>
  <c r="S67" i="12"/>
  <c r="T67" i="12"/>
  <c r="N68" i="12"/>
  <c r="O68" i="12"/>
  <c r="P68" i="12"/>
  <c r="Q68" i="12"/>
  <c r="R68" i="12"/>
  <c r="S68" i="12"/>
  <c r="T68" i="12"/>
  <c r="N69" i="12"/>
  <c r="O69" i="12"/>
  <c r="P69" i="12"/>
  <c r="Q69" i="12"/>
  <c r="R69" i="12"/>
  <c r="S69" i="12"/>
  <c r="T69" i="12"/>
  <c r="N70" i="12"/>
  <c r="O70" i="12"/>
  <c r="P70" i="12"/>
  <c r="Q70" i="12"/>
  <c r="R70" i="12"/>
  <c r="S70" i="12"/>
  <c r="T70" i="12"/>
  <c r="N71" i="12"/>
  <c r="O71" i="12"/>
  <c r="P71" i="12"/>
  <c r="Q71" i="12"/>
  <c r="R71" i="12"/>
  <c r="S71" i="12"/>
  <c r="T71" i="12"/>
  <c r="N72" i="12"/>
  <c r="O72" i="12"/>
  <c r="P72" i="12"/>
  <c r="Q72" i="12"/>
  <c r="R72" i="12"/>
  <c r="S72" i="12"/>
  <c r="T72" i="12"/>
  <c r="N73" i="12"/>
  <c r="O73" i="12"/>
  <c r="P73" i="12"/>
  <c r="Q73" i="12"/>
  <c r="R73" i="12"/>
  <c r="S73" i="12"/>
  <c r="T73" i="12"/>
  <c r="N74" i="12"/>
  <c r="O74" i="12"/>
  <c r="P74" i="12"/>
  <c r="Q74" i="12"/>
  <c r="R74" i="12"/>
  <c r="S74" i="12"/>
  <c r="T74" i="12"/>
  <c r="N75" i="12"/>
  <c r="O75" i="12"/>
  <c r="P75" i="12"/>
  <c r="Q75" i="12"/>
  <c r="R75" i="12"/>
  <c r="S75" i="12"/>
  <c r="T75" i="12"/>
  <c r="T4" i="12"/>
  <c r="S4" i="12"/>
  <c r="R4" i="12"/>
  <c r="Q4" i="12"/>
  <c r="P4" i="12"/>
  <c r="O4" i="12"/>
  <c r="N4" i="12"/>
  <c r="T57" i="14"/>
  <c r="D67" i="7"/>
  <c r="D66" i="7"/>
  <c r="D65" i="7"/>
  <c r="D64" i="7"/>
  <c r="D63" i="7"/>
  <c r="D62" i="7"/>
  <c r="D61" i="7"/>
  <c r="H9" i="14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B261" i="11"/>
  <c r="B262" i="11"/>
  <c r="B263" i="11"/>
  <c r="B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37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396" i="11"/>
  <c r="B397" i="11"/>
  <c r="B398" i="11"/>
  <c r="B399" i="11"/>
  <c r="B400" i="11"/>
  <c r="B401" i="11"/>
  <c r="B402" i="11"/>
  <c r="B403" i="11"/>
  <c r="B404" i="11"/>
  <c r="B405" i="11"/>
  <c r="B406" i="11"/>
  <c r="B407" i="11"/>
  <c r="B408" i="11"/>
  <c r="B409" i="11"/>
  <c r="B410" i="11"/>
  <c r="B411" i="11"/>
  <c r="B412" i="11"/>
  <c r="B413" i="11"/>
  <c r="B414" i="11"/>
  <c r="B415" i="11"/>
  <c r="B416" i="11"/>
  <c r="B417" i="11"/>
  <c r="B418" i="11"/>
  <c r="B419" i="11"/>
  <c r="B420" i="11"/>
  <c r="B421" i="11"/>
  <c r="B422" i="11"/>
  <c r="B423" i="11"/>
  <c r="B424" i="11"/>
  <c r="B425" i="11"/>
  <c r="B426" i="11"/>
  <c r="B427" i="11"/>
  <c r="B428" i="11"/>
  <c r="B429" i="11"/>
  <c r="B430" i="11"/>
  <c r="B431" i="11"/>
  <c r="B432" i="11"/>
  <c r="B433" i="11"/>
  <c r="B434" i="11"/>
  <c r="B435" i="11"/>
  <c r="B436" i="11"/>
  <c r="B437" i="11"/>
  <c r="B438" i="11"/>
  <c r="B439" i="11"/>
  <c r="B440" i="11"/>
  <c r="B441" i="11"/>
  <c r="B442" i="11"/>
  <c r="B443" i="11"/>
  <c r="B444" i="11"/>
  <c r="B445" i="11"/>
  <c r="B446" i="11"/>
  <c r="B447" i="11"/>
  <c r="B448" i="11"/>
  <c r="B449" i="11"/>
  <c r="B450" i="11"/>
  <c r="B451" i="11"/>
  <c r="B452" i="11"/>
  <c r="B453" i="11"/>
  <c r="B454" i="11"/>
  <c r="B455" i="11"/>
  <c r="B456" i="11"/>
  <c r="B457" i="11"/>
  <c r="B458" i="11"/>
  <c r="B459" i="11"/>
  <c r="B460" i="11"/>
  <c r="B461" i="11"/>
  <c r="B462" i="11"/>
  <c r="B463" i="11"/>
  <c r="B464" i="11"/>
  <c r="B465" i="11"/>
  <c r="B466" i="11"/>
  <c r="B467" i="11"/>
  <c r="B468" i="11"/>
  <c r="B469" i="11"/>
  <c r="B470" i="11"/>
  <c r="B471" i="11"/>
  <c r="B472" i="11"/>
  <c r="B473" i="11"/>
  <c r="B474" i="11"/>
  <c r="B475" i="11"/>
  <c r="B476" i="11"/>
  <c r="B477" i="11"/>
  <c r="B478" i="11"/>
  <c r="B479" i="11"/>
  <c r="B480" i="11"/>
  <c r="B481" i="11"/>
  <c r="B482" i="11"/>
  <c r="B483" i="11"/>
  <c r="B484" i="11"/>
  <c r="B485" i="11"/>
  <c r="B486" i="11"/>
  <c r="B487" i="11"/>
  <c r="B488" i="11"/>
  <c r="B489" i="11"/>
  <c r="B490" i="11"/>
  <c r="B491" i="11"/>
  <c r="B492" i="11"/>
  <c r="B493" i="11"/>
  <c r="B494" i="11"/>
  <c r="B495" i="11"/>
  <c r="B496" i="11"/>
  <c r="B497" i="11"/>
  <c r="B498" i="11"/>
  <c r="B499" i="11"/>
  <c r="B500" i="11"/>
  <c r="B501" i="11"/>
  <c r="B502" i="11"/>
  <c r="B503" i="11"/>
  <c r="B504" i="11"/>
  <c r="B505" i="11"/>
  <c r="B506" i="11"/>
  <c r="B507" i="11"/>
  <c r="B508" i="11"/>
  <c r="B509" i="11"/>
  <c r="B510" i="11"/>
  <c r="B511" i="11"/>
  <c r="B512" i="11"/>
  <c r="B513" i="11"/>
  <c r="B514" i="11"/>
  <c r="B515" i="11"/>
  <c r="B516" i="11"/>
  <c r="B517" i="11"/>
  <c r="B518" i="11"/>
  <c r="B519" i="11"/>
  <c r="B520" i="11"/>
  <c r="B521" i="11"/>
  <c r="B522" i="11"/>
  <c r="B523" i="11"/>
  <c r="B524" i="11"/>
  <c r="B525" i="11"/>
  <c r="B526" i="11"/>
  <c r="B527" i="11"/>
  <c r="B528" i="11"/>
  <c r="B529" i="11"/>
  <c r="B530" i="11"/>
  <c r="B531" i="11"/>
  <c r="B532" i="11"/>
  <c r="B533" i="11"/>
  <c r="B534" i="11"/>
  <c r="B535" i="11"/>
  <c r="B536" i="11"/>
  <c r="B537" i="11"/>
  <c r="B538" i="11"/>
  <c r="B539" i="11"/>
  <c r="B540" i="11"/>
  <c r="B541" i="11"/>
  <c r="B542" i="11"/>
  <c r="B543" i="11"/>
  <c r="B544" i="11"/>
  <c r="B545" i="11"/>
  <c r="B546" i="11"/>
  <c r="B547" i="11"/>
  <c r="B548" i="11"/>
  <c r="B549" i="11"/>
  <c r="B550" i="11"/>
  <c r="B551" i="11"/>
  <c r="B552" i="11"/>
  <c r="B553" i="11"/>
  <c r="B554" i="11"/>
  <c r="B555" i="11"/>
  <c r="B556" i="11"/>
  <c r="B557" i="11"/>
  <c r="B558" i="11"/>
  <c r="B559" i="11"/>
  <c r="B560" i="11"/>
  <c r="B561" i="11"/>
  <c r="B562" i="11"/>
  <c r="B563" i="11"/>
  <c r="B564" i="11"/>
  <c r="B565" i="11"/>
  <c r="B566" i="11"/>
  <c r="B567" i="11"/>
  <c r="B568" i="11"/>
  <c r="B569" i="11"/>
  <c r="B570" i="11"/>
  <c r="B571" i="11"/>
  <c r="B572" i="11"/>
  <c r="B573" i="11"/>
  <c r="B574" i="11"/>
  <c r="B575" i="11"/>
  <c r="B576" i="11"/>
  <c r="B577" i="11"/>
  <c r="B578" i="11"/>
  <c r="B579" i="11"/>
  <c r="B580" i="11"/>
  <c r="B581" i="11"/>
  <c r="B582" i="11"/>
  <c r="B583" i="11"/>
  <c r="B584" i="11"/>
  <c r="B585" i="11"/>
  <c r="B586" i="11"/>
  <c r="B587" i="11"/>
  <c r="B588" i="11"/>
  <c r="B589" i="11"/>
  <c r="B590" i="11"/>
  <c r="B591" i="11"/>
  <c r="B592" i="11"/>
  <c r="B593" i="11"/>
  <c r="B594" i="11"/>
  <c r="B595" i="11"/>
  <c r="B596" i="11"/>
  <c r="B597" i="11"/>
  <c r="B598" i="11"/>
  <c r="B599" i="11"/>
  <c r="B600" i="11"/>
  <c r="B601" i="11"/>
  <c r="B602" i="11"/>
  <c r="B603" i="11"/>
  <c r="B604" i="11"/>
  <c r="B605" i="11"/>
  <c r="B606" i="11"/>
  <c r="B607" i="11"/>
  <c r="B608" i="11"/>
  <c r="B609" i="11"/>
  <c r="B610" i="11"/>
  <c r="B611" i="11"/>
  <c r="B612" i="11"/>
  <c r="B613" i="11"/>
  <c r="B614" i="11"/>
  <c r="B615" i="11"/>
  <c r="B616" i="11"/>
  <c r="B617" i="11"/>
  <c r="B618" i="11"/>
  <c r="B619" i="11"/>
  <c r="B620" i="11"/>
  <c r="B621" i="11"/>
  <c r="B622" i="11"/>
  <c r="B623" i="11"/>
  <c r="B624" i="11"/>
  <c r="B625" i="11"/>
  <c r="B626" i="11"/>
  <c r="B627" i="11"/>
  <c r="B628" i="11"/>
  <c r="B629" i="11"/>
  <c r="B630" i="11"/>
  <c r="B631" i="11"/>
  <c r="B632" i="11"/>
  <c r="B633" i="11"/>
  <c r="B634" i="11"/>
  <c r="B635" i="11"/>
  <c r="B636" i="11"/>
  <c r="B637" i="11"/>
  <c r="B638" i="11"/>
  <c r="B639" i="11"/>
  <c r="B640" i="11"/>
  <c r="B641" i="11"/>
  <c r="B642" i="11"/>
  <c r="B643" i="11"/>
  <c r="B644" i="11"/>
  <c r="B645" i="11"/>
  <c r="B646" i="11"/>
  <c r="B647" i="11"/>
  <c r="B648" i="11"/>
  <c r="B649" i="11"/>
  <c r="B650" i="11"/>
  <c r="B651" i="11"/>
  <c r="B652" i="11"/>
  <c r="B653" i="11"/>
  <c r="B654" i="11"/>
  <c r="B655" i="11"/>
  <c r="B656" i="11"/>
  <c r="B657" i="11"/>
  <c r="B658" i="11"/>
  <c r="B659" i="11"/>
  <c r="B660" i="11"/>
  <c r="B661" i="11"/>
  <c r="B662" i="11"/>
  <c r="B663" i="11"/>
  <c r="B664" i="11"/>
  <c r="B665" i="11"/>
  <c r="B666" i="11"/>
  <c r="B667" i="11"/>
  <c r="B668" i="11"/>
  <c r="B669" i="11"/>
  <c r="B670" i="11"/>
  <c r="B671" i="11"/>
  <c r="B672" i="11"/>
  <c r="B673" i="11"/>
  <c r="B674" i="11"/>
  <c r="B675" i="11"/>
  <c r="B676" i="11"/>
  <c r="B677" i="11"/>
  <c r="B678" i="11"/>
  <c r="B679" i="11"/>
  <c r="B680" i="11"/>
  <c r="B681" i="11"/>
  <c r="B682" i="11"/>
  <c r="B683" i="11"/>
  <c r="B684" i="11"/>
  <c r="B685" i="11"/>
  <c r="B686" i="11"/>
  <c r="B687" i="11"/>
  <c r="B688" i="11"/>
  <c r="B689" i="11"/>
  <c r="B690" i="11"/>
  <c r="B691" i="11"/>
  <c r="B692" i="11"/>
  <c r="B693" i="11"/>
  <c r="B694" i="11"/>
  <c r="B695" i="11"/>
  <c r="B696" i="11"/>
  <c r="B697" i="11"/>
  <c r="B698" i="11"/>
  <c r="B699" i="11"/>
  <c r="B700" i="11"/>
  <c r="B701" i="11"/>
  <c r="B702" i="11"/>
  <c r="B703" i="11"/>
  <c r="B704" i="11"/>
  <c r="B705" i="11"/>
  <c r="B706" i="11"/>
  <c r="B707" i="11"/>
  <c r="B708" i="11"/>
  <c r="B709" i="11"/>
  <c r="B710" i="11"/>
  <c r="B711" i="11"/>
  <c r="B712" i="11"/>
  <c r="B713" i="11"/>
  <c r="B714" i="11"/>
  <c r="B715" i="11"/>
  <c r="B716" i="11"/>
  <c r="B717" i="11"/>
  <c r="B718" i="11"/>
  <c r="B719" i="11"/>
  <c r="B720" i="11"/>
  <c r="B721" i="11"/>
  <c r="B722" i="11"/>
  <c r="B723" i="11"/>
  <c r="B724" i="11"/>
  <c r="B725" i="11"/>
  <c r="B726" i="11"/>
  <c r="B727" i="11"/>
  <c r="B728" i="11"/>
  <c r="B729" i="11"/>
  <c r="B730" i="11"/>
  <c r="B731" i="11"/>
  <c r="B732" i="11"/>
  <c r="B733" i="11"/>
  <c r="B734" i="11"/>
  <c r="B735" i="11"/>
  <c r="B736" i="11"/>
  <c r="B737" i="11"/>
  <c r="B738" i="11"/>
  <c r="B739" i="11"/>
  <c r="B740" i="11"/>
  <c r="B741" i="11"/>
  <c r="B742" i="11"/>
  <c r="B743" i="11"/>
  <c r="B744" i="11"/>
  <c r="B745" i="11"/>
  <c r="B746" i="11"/>
  <c r="B747" i="11"/>
  <c r="B748" i="11"/>
  <c r="B749" i="11"/>
  <c r="B750" i="11"/>
  <c r="B751" i="11"/>
  <c r="B752" i="11"/>
  <c r="B753" i="11"/>
  <c r="B754" i="11"/>
  <c r="B755" i="11"/>
  <c r="B756" i="11"/>
  <c r="B757" i="11"/>
  <c r="B758" i="11"/>
  <c r="B759" i="11"/>
  <c r="B760" i="11"/>
  <c r="B761" i="11"/>
  <c r="B762" i="11"/>
  <c r="B763" i="11"/>
  <c r="B764" i="11"/>
  <c r="B765" i="11"/>
  <c r="B766" i="11"/>
  <c r="B767" i="11"/>
  <c r="B768" i="11"/>
  <c r="B769" i="11"/>
  <c r="B770" i="11"/>
  <c r="B771" i="11"/>
  <c r="B772" i="11"/>
  <c r="B773" i="11"/>
  <c r="B774" i="11"/>
  <c r="B775" i="11"/>
  <c r="B776" i="11"/>
  <c r="B777" i="11"/>
  <c r="B778" i="11"/>
  <c r="B779" i="11"/>
  <c r="B780" i="11"/>
  <c r="B781" i="11"/>
  <c r="B782" i="11"/>
  <c r="B783" i="11"/>
  <c r="B784" i="11"/>
  <c r="B785" i="11"/>
  <c r="B786" i="11"/>
  <c r="B787" i="11"/>
  <c r="B788" i="11"/>
  <c r="B789" i="11"/>
  <c r="B790" i="11"/>
  <c r="B791" i="11"/>
  <c r="B792" i="11"/>
  <c r="B793" i="11"/>
  <c r="B794" i="11"/>
  <c r="B795" i="11"/>
  <c r="B796" i="11"/>
  <c r="B797" i="11"/>
  <c r="B798" i="11"/>
  <c r="B799" i="11"/>
  <c r="B800" i="11"/>
  <c r="B801" i="11"/>
  <c r="B802" i="11"/>
  <c r="B803" i="11"/>
  <c r="B804" i="11"/>
  <c r="B805" i="11"/>
  <c r="B806" i="11"/>
  <c r="B807" i="11"/>
  <c r="B808" i="11"/>
  <c r="B809" i="11"/>
  <c r="B810" i="11"/>
  <c r="B811" i="11"/>
  <c r="B812" i="11"/>
  <c r="B813" i="11"/>
  <c r="B814" i="11"/>
  <c r="B815" i="11"/>
  <c r="B816" i="11"/>
  <c r="B817" i="11"/>
  <c r="B818" i="11"/>
  <c r="B819" i="11"/>
  <c r="B820" i="11"/>
  <c r="B821" i="11"/>
  <c r="B822" i="11"/>
  <c r="B823" i="11"/>
  <c r="B824" i="11"/>
  <c r="B825" i="11"/>
  <c r="B826" i="11"/>
  <c r="B827" i="11"/>
  <c r="B828" i="11"/>
  <c r="B829" i="11"/>
  <c r="B830" i="11"/>
  <c r="B831" i="11"/>
  <c r="B832" i="11"/>
  <c r="B833" i="11"/>
  <c r="B834" i="11"/>
  <c r="B835" i="11"/>
  <c r="B836" i="11"/>
  <c r="B837" i="11"/>
  <c r="B838" i="11"/>
  <c r="B839" i="11"/>
  <c r="B840" i="11"/>
  <c r="B841" i="11"/>
  <c r="B842" i="11"/>
  <c r="B843" i="11"/>
  <c r="B844" i="11"/>
  <c r="B845" i="11"/>
  <c r="B846" i="11"/>
  <c r="B847" i="11"/>
  <c r="B848" i="11"/>
  <c r="B849" i="11"/>
  <c r="B850" i="11"/>
  <c r="B851" i="11"/>
  <c r="B852" i="11"/>
  <c r="B853" i="11"/>
  <c r="B854" i="11"/>
  <c r="B855" i="11"/>
  <c r="B856" i="11"/>
  <c r="B857" i="11"/>
  <c r="B858" i="11"/>
  <c r="B859" i="11"/>
  <c r="B860" i="11"/>
  <c r="B861" i="11"/>
  <c r="B862" i="11"/>
  <c r="B863" i="11"/>
  <c r="B864" i="11"/>
  <c r="B865" i="11"/>
  <c r="B866" i="11"/>
  <c r="B867" i="11"/>
  <c r="B868" i="11"/>
  <c r="B869" i="11"/>
  <c r="B870" i="11"/>
  <c r="B871" i="11"/>
  <c r="B872" i="11"/>
  <c r="B873" i="11"/>
  <c r="B874" i="11"/>
  <c r="B875" i="11"/>
  <c r="B876" i="11"/>
  <c r="B877" i="11"/>
  <c r="B878" i="11"/>
  <c r="B879" i="11"/>
  <c r="B880" i="11"/>
  <c r="B881" i="11"/>
  <c r="B882" i="11"/>
  <c r="B883" i="11"/>
  <c r="B884" i="11"/>
  <c r="B885" i="11"/>
  <c r="B886" i="11"/>
  <c r="B887" i="11"/>
  <c r="B888" i="11"/>
  <c r="B889" i="11"/>
  <c r="B890" i="11"/>
  <c r="B891" i="11"/>
  <c r="B892" i="11"/>
  <c r="B893" i="11"/>
  <c r="B894" i="11"/>
  <c r="B895" i="11"/>
  <c r="B896" i="11"/>
  <c r="B897" i="11"/>
  <c r="B898" i="11"/>
  <c r="B899" i="11"/>
  <c r="B900" i="11"/>
  <c r="B901" i="11"/>
  <c r="B902" i="11"/>
  <c r="B903" i="11"/>
  <c r="B904" i="11"/>
  <c r="B905" i="11"/>
  <c r="B906" i="11"/>
  <c r="B907" i="11"/>
  <c r="B908" i="11"/>
  <c r="B909" i="11"/>
  <c r="B910" i="11"/>
  <c r="B911" i="11"/>
  <c r="B912" i="11"/>
  <c r="B913" i="11"/>
  <c r="B914" i="11"/>
  <c r="B915" i="11"/>
  <c r="B916" i="11"/>
  <c r="B917" i="11"/>
  <c r="B918" i="11"/>
  <c r="B919" i="11"/>
  <c r="B920" i="11"/>
  <c r="B921" i="11"/>
  <c r="B922" i="11"/>
  <c r="B923" i="11"/>
  <c r="B924" i="11"/>
  <c r="B925" i="11"/>
  <c r="U5" i="12"/>
  <c r="P9" i="14"/>
  <c r="U4" i="12"/>
  <c r="P8" i="14"/>
  <c r="U6" i="12"/>
  <c r="P10" i="14"/>
  <c r="U7" i="12"/>
  <c r="P11" i="14"/>
  <c r="U8" i="12"/>
  <c r="P12" i="14"/>
  <c r="U9" i="12"/>
  <c r="P13" i="14"/>
  <c r="U10" i="12"/>
  <c r="P14" i="14"/>
  <c r="U11" i="12"/>
  <c r="P15" i="14"/>
  <c r="U12" i="12"/>
  <c r="P16" i="14"/>
  <c r="U13" i="12"/>
  <c r="P17" i="14"/>
  <c r="U14" i="12"/>
  <c r="P18" i="14"/>
  <c r="U15" i="12"/>
  <c r="P19" i="14"/>
  <c r="U16" i="12"/>
  <c r="P20" i="14"/>
  <c r="U17" i="12"/>
  <c r="P21" i="14"/>
  <c r="U18" i="12"/>
  <c r="P22" i="14"/>
  <c r="U19" i="12"/>
  <c r="P23" i="14"/>
  <c r="U20" i="12"/>
  <c r="P24" i="14"/>
  <c r="U21" i="12"/>
  <c r="P25" i="14"/>
  <c r="U22" i="12"/>
  <c r="P26" i="14"/>
  <c r="U23" i="12"/>
  <c r="P27" i="14"/>
  <c r="U24" i="12"/>
  <c r="P28" i="14"/>
  <c r="U25" i="12"/>
  <c r="P29" i="14"/>
  <c r="U26" i="12"/>
  <c r="P30" i="14"/>
  <c r="U27" i="12"/>
  <c r="P31" i="14"/>
  <c r="U28" i="12"/>
  <c r="P32" i="14"/>
  <c r="U29" i="12"/>
  <c r="P33" i="14"/>
  <c r="U30" i="12"/>
  <c r="P34" i="14"/>
  <c r="U31" i="12"/>
  <c r="P35" i="14"/>
  <c r="U32" i="12"/>
  <c r="P36" i="14"/>
  <c r="U33" i="12"/>
  <c r="P37" i="14"/>
  <c r="U34" i="12"/>
  <c r="P38" i="14"/>
  <c r="U35" i="12"/>
  <c r="P39" i="14"/>
  <c r="U36" i="12"/>
  <c r="P40" i="14"/>
  <c r="U37" i="12"/>
  <c r="P41" i="14"/>
  <c r="U38" i="12"/>
  <c r="P42" i="14"/>
  <c r="U39" i="12"/>
  <c r="P43" i="14"/>
  <c r="U40" i="12"/>
  <c r="P44" i="14"/>
  <c r="U41" i="12"/>
  <c r="P45" i="14"/>
  <c r="U42" i="12"/>
  <c r="P46" i="14"/>
  <c r="U43" i="12"/>
  <c r="P47" i="14"/>
  <c r="U44" i="12"/>
  <c r="P48" i="14"/>
  <c r="U45" i="12"/>
  <c r="P49" i="14"/>
  <c r="U46" i="12"/>
  <c r="P50" i="14"/>
  <c r="U47" i="12"/>
  <c r="P51" i="14"/>
  <c r="U48" i="12"/>
  <c r="P52" i="14"/>
  <c r="U49" i="12"/>
  <c r="P53" i="14"/>
  <c r="U50" i="12"/>
  <c r="P54" i="14"/>
  <c r="U51" i="12"/>
  <c r="P55" i="14"/>
  <c r="U52" i="12"/>
  <c r="P56" i="14"/>
  <c r="S9" i="14"/>
  <c r="X9" i="14"/>
  <c r="Z9" i="14"/>
  <c r="B9" i="14"/>
  <c r="Y9" i="14"/>
  <c r="AA9" i="14"/>
  <c r="S10" i="14"/>
  <c r="X10" i="14"/>
  <c r="Z10" i="14"/>
  <c r="B10" i="14"/>
  <c r="Y10" i="14"/>
  <c r="H10" i="14"/>
  <c r="AA10" i="14"/>
  <c r="S11" i="14"/>
  <c r="X11" i="14"/>
  <c r="Z11" i="14"/>
  <c r="B11" i="14"/>
  <c r="Y11" i="14"/>
  <c r="H11" i="14"/>
  <c r="AA11" i="14"/>
  <c r="S12" i="14"/>
  <c r="X12" i="14"/>
  <c r="Z12" i="14"/>
  <c r="B12" i="14"/>
  <c r="Y12" i="14"/>
  <c r="H12" i="14"/>
  <c r="AA12" i="14"/>
  <c r="S13" i="14"/>
  <c r="X13" i="14"/>
  <c r="Z13" i="14"/>
  <c r="B13" i="14"/>
  <c r="Y13" i="14"/>
  <c r="H13" i="14"/>
  <c r="AA13" i="14"/>
  <c r="S14" i="14"/>
  <c r="X14" i="14"/>
  <c r="Z14" i="14"/>
  <c r="B14" i="14"/>
  <c r="Y14" i="14"/>
  <c r="H14" i="14"/>
  <c r="AA14" i="14"/>
  <c r="S15" i="14"/>
  <c r="X15" i="14"/>
  <c r="Z15" i="14"/>
  <c r="B15" i="14"/>
  <c r="Y15" i="14"/>
  <c r="H15" i="14"/>
  <c r="AA15" i="14"/>
  <c r="S16" i="14"/>
  <c r="X16" i="14"/>
  <c r="Z16" i="14"/>
  <c r="B16" i="14"/>
  <c r="Y16" i="14"/>
  <c r="H16" i="14"/>
  <c r="AA16" i="14"/>
  <c r="S17" i="14"/>
  <c r="X17" i="14"/>
  <c r="Z17" i="14"/>
  <c r="B17" i="14"/>
  <c r="Y17" i="14"/>
  <c r="H17" i="14"/>
  <c r="AA17" i="14"/>
  <c r="S18" i="14"/>
  <c r="X18" i="14"/>
  <c r="Z18" i="14"/>
  <c r="B18" i="14"/>
  <c r="Y18" i="14"/>
  <c r="H18" i="14"/>
  <c r="AA18" i="14"/>
  <c r="S19" i="14"/>
  <c r="X19" i="14"/>
  <c r="Z19" i="14"/>
  <c r="B19" i="14"/>
  <c r="Y19" i="14"/>
  <c r="H19" i="14"/>
  <c r="AA19" i="14"/>
  <c r="S20" i="14"/>
  <c r="X20" i="14"/>
  <c r="Z20" i="14"/>
  <c r="B20" i="14"/>
  <c r="Y20" i="14"/>
  <c r="H20" i="14"/>
  <c r="AA20" i="14"/>
  <c r="S21" i="14"/>
  <c r="X21" i="14"/>
  <c r="Z21" i="14"/>
  <c r="B21" i="14"/>
  <c r="Y21" i="14"/>
  <c r="H21" i="14"/>
  <c r="AA21" i="14"/>
  <c r="S22" i="14"/>
  <c r="X22" i="14"/>
  <c r="Z22" i="14"/>
  <c r="B22" i="14"/>
  <c r="Y22" i="14"/>
  <c r="H22" i="14"/>
  <c r="AA22" i="14"/>
  <c r="S23" i="14"/>
  <c r="X23" i="14"/>
  <c r="Z23" i="14"/>
  <c r="B23" i="14"/>
  <c r="Y23" i="14"/>
  <c r="H23" i="14"/>
  <c r="AA23" i="14"/>
  <c r="S24" i="14"/>
  <c r="X24" i="14"/>
  <c r="Z24" i="14"/>
  <c r="B24" i="14"/>
  <c r="Y24" i="14"/>
  <c r="H24" i="14"/>
  <c r="AA24" i="14"/>
  <c r="S25" i="14"/>
  <c r="X25" i="14"/>
  <c r="Z25" i="14"/>
  <c r="B25" i="14"/>
  <c r="Y25" i="14"/>
  <c r="H25" i="14"/>
  <c r="AA25" i="14"/>
  <c r="S26" i="14"/>
  <c r="X26" i="14"/>
  <c r="Z26" i="14"/>
  <c r="B26" i="14"/>
  <c r="Y26" i="14"/>
  <c r="H26" i="14"/>
  <c r="AA26" i="14"/>
  <c r="S27" i="14"/>
  <c r="X27" i="14"/>
  <c r="Z27" i="14"/>
  <c r="B27" i="14"/>
  <c r="Y27" i="14"/>
  <c r="H27" i="14"/>
  <c r="AA27" i="14"/>
  <c r="S28" i="14"/>
  <c r="X28" i="14"/>
  <c r="Z28" i="14"/>
  <c r="B28" i="14"/>
  <c r="Y28" i="14"/>
  <c r="H28" i="14"/>
  <c r="AA28" i="14"/>
  <c r="S29" i="14"/>
  <c r="X29" i="14"/>
  <c r="Z29" i="14"/>
  <c r="B29" i="14"/>
  <c r="Y29" i="14"/>
  <c r="H29" i="14"/>
  <c r="AA29" i="14"/>
  <c r="S30" i="14"/>
  <c r="X30" i="14"/>
  <c r="Z30" i="14"/>
  <c r="B30" i="14"/>
  <c r="Y30" i="14"/>
  <c r="H30" i="14"/>
  <c r="AA30" i="14"/>
  <c r="S31" i="14"/>
  <c r="X31" i="14"/>
  <c r="Z31" i="14"/>
  <c r="B31" i="14"/>
  <c r="Y31" i="14"/>
  <c r="H31" i="14"/>
  <c r="AA31" i="14"/>
  <c r="S32" i="14"/>
  <c r="X32" i="14"/>
  <c r="Z32" i="14"/>
  <c r="B32" i="14"/>
  <c r="Y32" i="14"/>
  <c r="H32" i="14"/>
  <c r="AA32" i="14"/>
  <c r="S33" i="14"/>
  <c r="X33" i="14"/>
  <c r="Z33" i="14"/>
  <c r="B33" i="14"/>
  <c r="Y33" i="14"/>
  <c r="H33" i="14"/>
  <c r="AA33" i="14"/>
  <c r="S34" i="14"/>
  <c r="X34" i="14"/>
  <c r="Z34" i="14"/>
  <c r="B34" i="14"/>
  <c r="Y34" i="14"/>
  <c r="H34" i="14"/>
  <c r="AA34" i="14"/>
  <c r="S35" i="14"/>
  <c r="X35" i="14"/>
  <c r="Z35" i="14"/>
  <c r="B35" i="14"/>
  <c r="Y35" i="14"/>
  <c r="H35" i="14"/>
  <c r="AA35" i="14"/>
  <c r="S36" i="14"/>
  <c r="X36" i="14"/>
  <c r="Z36" i="14"/>
  <c r="B36" i="14"/>
  <c r="Y36" i="14"/>
  <c r="H36" i="14"/>
  <c r="AA36" i="14"/>
  <c r="S37" i="14"/>
  <c r="X37" i="14"/>
  <c r="Z37" i="14"/>
  <c r="B37" i="14"/>
  <c r="Y37" i="14"/>
  <c r="H37" i="14"/>
  <c r="AA37" i="14"/>
  <c r="S38" i="14"/>
  <c r="X38" i="14"/>
  <c r="Z38" i="14"/>
  <c r="B38" i="14"/>
  <c r="Y38" i="14"/>
  <c r="H38" i="14"/>
  <c r="AA38" i="14"/>
  <c r="S39" i="14"/>
  <c r="X39" i="14"/>
  <c r="Z39" i="14"/>
  <c r="B39" i="14"/>
  <c r="Y39" i="14"/>
  <c r="H39" i="14"/>
  <c r="AA39" i="14"/>
  <c r="S40" i="14"/>
  <c r="X40" i="14"/>
  <c r="Z40" i="14"/>
  <c r="B40" i="14"/>
  <c r="Y40" i="14"/>
  <c r="H40" i="14"/>
  <c r="AA40" i="14"/>
  <c r="S41" i="14"/>
  <c r="X41" i="14"/>
  <c r="Z41" i="14"/>
  <c r="B41" i="14"/>
  <c r="Y41" i="14"/>
  <c r="H41" i="14"/>
  <c r="AA41" i="14"/>
  <c r="S42" i="14"/>
  <c r="X42" i="14"/>
  <c r="Z42" i="14"/>
  <c r="B42" i="14"/>
  <c r="Y42" i="14"/>
  <c r="H42" i="14"/>
  <c r="AA42" i="14"/>
  <c r="S43" i="14"/>
  <c r="X43" i="14"/>
  <c r="Z43" i="14"/>
  <c r="B43" i="14"/>
  <c r="Y43" i="14"/>
  <c r="H43" i="14"/>
  <c r="AA43" i="14"/>
  <c r="S44" i="14"/>
  <c r="X44" i="14"/>
  <c r="Z44" i="14"/>
  <c r="B44" i="14"/>
  <c r="Y44" i="14"/>
  <c r="H44" i="14"/>
  <c r="AA44" i="14"/>
  <c r="S45" i="14"/>
  <c r="X45" i="14"/>
  <c r="Z45" i="14"/>
  <c r="B45" i="14"/>
  <c r="Y45" i="14"/>
  <c r="H45" i="14"/>
  <c r="AA45" i="14"/>
  <c r="S46" i="14"/>
  <c r="X46" i="14"/>
  <c r="Z46" i="14"/>
  <c r="B46" i="14"/>
  <c r="Y46" i="14"/>
  <c r="H46" i="14"/>
  <c r="AA46" i="14"/>
  <c r="S47" i="14"/>
  <c r="X47" i="14"/>
  <c r="Z47" i="14"/>
  <c r="B47" i="14"/>
  <c r="Y47" i="14"/>
  <c r="H47" i="14"/>
  <c r="AA47" i="14"/>
  <c r="S48" i="14"/>
  <c r="X48" i="14"/>
  <c r="Z48" i="14"/>
  <c r="B48" i="14"/>
  <c r="Y48" i="14"/>
  <c r="H48" i="14"/>
  <c r="AA48" i="14"/>
  <c r="S49" i="14"/>
  <c r="X49" i="14"/>
  <c r="Z49" i="14"/>
  <c r="B49" i="14"/>
  <c r="Y49" i="14"/>
  <c r="H49" i="14"/>
  <c r="AA49" i="14"/>
  <c r="S50" i="14"/>
  <c r="X50" i="14"/>
  <c r="Z50" i="14"/>
  <c r="B50" i="14"/>
  <c r="Y50" i="14"/>
  <c r="H50" i="14"/>
  <c r="AA50" i="14"/>
  <c r="S51" i="14"/>
  <c r="X51" i="14"/>
  <c r="Z51" i="14"/>
  <c r="B51" i="14"/>
  <c r="Y51" i="14"/>
  <c r="H51" i="14"/>
  <c r="AA51" i="14"/>
  <c r="S52" i="14"/>
  <c r="X52" i="14"/>
  <c r="Z52" i="14"/>
  <c r="B52" i="14"/>
  <c r="Y52" i="14"/>
  <c r="H52" i="14"/>
  <c r="AA52" i="14"/>
  <c r="S53" i="14"/>
  <c r="X53" i="14"/>
  <c r="Z53" i="14"/>
  <c r="B53" i="14"/>
  <c r="Y53" i="14"/>
  <c r="H53" i="14"/>
  <c r="AA53" i="14"/>
  <c r="S54" i="14"/>
  <c r="X54" i="14"/>
  <c r="Z54" i="14"/>
  <c r="B54" i="14"/>
  <c r="Y54" i="14"/>
  <c r="H54" i="14"/>
  <c r="AA54" i="14"/>
  <c r="S55" i="14"/>
  <c r="X55" i="14"/>
  <c r="Z55" i="14"/>
  <c r="B55" i="14"/>
  <c r="Y55" i="14"/>
  <c r="H55" i="14"/>
  <c r="AA55" i="14"/>
  <c r="S56" i="14"/>
  <c r="X56" i="14"/>
  <c r="Z56" i="14"/>
  <c r="B56" i="14"/>
  <c r="Y56" i="14"/>
  <c r="H56" i="14"/>
  <c r="AA56" i="14"/>
  <c r="U53" i="12"/>
  <c r="P57" i="14"/>
  <c r="U54" i="12"/>
  <c r="P58" i="14"/>
  <c r="U55" i="12"/>
  <c r="P59" i="14"/>
  <c r="U56" i="12"/>
  <c r="P60" i="14"/>
  <c r="U57" i="12"/>
  <c r="P61" i="14"/>
  <c r="U58" i="12"/>
  <c r="P62" i="14"/>
  <c r="U59" i="12"/>
  <c r="P63" i="14"/>
  <c r="U60" i="12"/>
  <c r="P64" i="14"/>
  <c r="U61" i="12"/>
  <c r="P65" i="14"/>
  <c r="U62" i="12"/>
  <c r="P66" i="14"/>
  <c r="U63" i="12"/>
  <c r="P67" i="14"/>
  <c r="U64" i="12"/>
  <c r="P68" i="14"/>
  <c r="U65" i="12"/>
  <c r="P69" i="14"/>
  <c r="U66" i="12"/>
  <c r="P70" i="14"/>
  <c r="U67" i="12"/>
  <c r="P71" i="14"/>
  <c r="U68" i="12"/>
  <c r="P72" i="14"/>
  <c r="U69" i="12"/>
  <c r="P73" i="14"/>
  <c r="U70" i="12"/>
  <c r="P74" i="14"/>
  <c r="U71" i="12"/>
  <c r="P75" i="14"/>
  <c r="U72" i="12"/>
  <c r="P76" i="14"/>
  <c r="S57" i="14"/>
  <c r="X57" i="14"/>
  <c r="Z57" i="14"/>
  <c r="Y57" i="14"/>
  <c r="AA57" i="14"/>
  <c r="S58" i="14"/>
  <c r="X58" i="14"/>
  <c r="Z58" i="14"/>
  <c r="Y58" i="14"/>
  <c r="AA58" i="14"/>
  <c r="S59" i="14"/>
  <c r="X59" i="14"/>
  <c r="Z59" i="14"/>
  <c r="Y59" i="14"/>
  <c r="AA59" i="14"/>
  <c r="S60" i="14"/>
  <c r="X60" i="14"/>
  <c r="Z60" i="14"/>
  <c r="Y60" i="14"/>
  <c r="AA60" i="14"/>
  <c r="S61" i="14"/>
  <c r="X61" i="14"/>
  <c r="Z61" i="14"/>
  <c r="Y61" i="14"/>
  <c r="AA61" i="14"/>
  <c r="S62" i="14"/>
  <c r="X62" i="14"/>
  <c r="Z62" i="14"/>
  <c r="Y62" i="14"/>
  <c r="AA62" i="14"/>
  <c r="S63" i="14"/>
  <c r="X63" i="14"/>
  <c r="Z63" i="14"/>
  <c r="Y63" i="14"/>
  <c r="AA63" i="14"/>
  <c r="S64" i="14"/>
  <c r="X64" i="14"/>
  <c r="Z64" i="14"/>
  <c r="Y64" i="14"/>
  <c r="AA64" i="14"/>
  <c r="S65" i="14"/>
  <c r="X65" i="14"/>
  <c r="Z65" i="14"/>
  <c r="Y65" i="14"/>
  <c r="AA65" i="14"/>
  <c r="S66" i="14"/>
  <c r="X66" i="14"/>
  <c r="Z66" i="14"/>
  <c r="Y66" i="14"/>
  <c r="AA66" i="14"/>
  <c r="S67" i="14"/>
  <c r="X67" i="14"/>
  <c r="Z67" i="14"/>
  <c r="Y67" i="14"/>
  <c r="AA67" i="14"/>
  <c r="S68" i="14"/>
  <c r="X68" i="14"/>
  <c r="Z68" i="14"/>
  <c r="Y68" i="14"/>
  <c r="AA68" i="14"/>
  <c r="S69" i="14"/>
  <c r="X69" i="14"/>
  <c r="Z69" i="14"/>
  <c r="Y69" i="14"/>
  <c r="AA69" i="14"/>
  <c r="S70" i="14"/>
  <c r="X70" i="14"/>
  <c r="Z70" i="14"/>
  <c r="Y70" i="14"/>
  <c r="AA70" i="14"/>
  <c r="S71" i="14"/>
  <c r="X71" i="14"/>
  <c r="Z71" i="14"/>
  <c r="Y71" i="14"/>
  <c r="AA71" i="14"/>
  <c r="S72" i="14"/>
  <c r="X72" i="14"/>
  <c r="Z72" i="14"/>
  <c r="Y72" i="14"/>
  <c r="AA72" i="14"/>
  <c r="S73" i="14"/>
  <c r="X73" i="14"/>
  <c r="Z73" i="14"/>
  <c r="Y73" i="14"/>
  <c r="AA73" i="14"/>
  <c r="S74" i="14"/>
  <c r="X74" i="14"/>
  <c r="Z74" i="14"/>
  <c r="Y74" i="14"/>
  <c r="AA74" i="14"/>
  <c r="S75" i="14"/>
  <c r="X75" i="14"/>
  <c r="Z75" i="14"/>
  <c r="Y75" i="14"/>
  <c r="AA75" i="14"/>
  <c r="S76" i="14"/>
  <c r="X76" i="14"/>
  <c r="Z76" i="14"/>
  <c r="Y76" i="14"/>
  <c r="AA76" i="14"/>
  <c r="U73" i="12"/>
  <c r="P77" i="14"/>
  <c r="U74" i="12"/>
  <c r="P78" i="14"/>
  <c r="U75" i="12"/>
  <c r="P79" i="14"/>
  <c r="S77" i="14"/>
  <c r="X77" i="14"/>
  <c r="Z77" i="14"/>
  <c r="Y77" i="14"/>
  <c r="AA77" i="14"/>
  <c r="S78" i="14"/>
  <c r="X78" i="14"/>
  <c r="Z78" i="14"/>
  <c r="Y78" i="14"/>
  <c r="AA78" i="14"/>
  <c r="S79" i="14"/>
  <c r="X79" i="14"/>
  <c r="Z79" i="14"/>
  <c r="Y79" i="14"/>
  <c r="AA79" i="14"/>
  <c r="K10" i="7"/>
  <c r="G4" i="13"/>
  <c r="B8" i="14"/>
  <c r="E8" i="14"/>
  <c r="G5" i="13"/>
  <c r="E9" i="14"/>
  <c r="T8" i="14"/>
  <c r="S8" i="14"/>
  <c r="Z8" i="14"/>
  <c r="H8" i="14"/>
  <c r="X8" i="14"/>
  <c r="Y8" i="14"/>
  <c r="AA8" i="14"/>
  <c r="E10" i="14"/>
  <c r="T10" i="14"/>
  <c r="E11" i="14"/>
  <c r="T11" i="14"/>
  <c r="E12" i="14"/>
  <c r="T12" i="14"/>
  <c r="E13" i="14"/>
  <c r="T13" i="14"/>
  <c r="E14" i="14"/>
  <c r="T14" i="14"/>
  <c r="E15" i="14"/>
  <c r="T15" i="14"/>
  <c r="E16" i="14"/>
  <c r="T16" i="14"/>
  <c r="E17" i="14"/>
  <c r="T17" i="14"/>
  <c r="E18" i="14"/>
  <c r="T18" i="14"/>
  <c r="E19" i="14"/>
  <c r="T19" i="14"/>
  <c r="E20" i="14"/>
  <c r="T20" i="14"/>
  <c r="E21" i="14"/>
  <c r="T21" i="14"/>
  <c r="E22" i="14"/>
  <c r="T22" i="14"/>
  <c r="E23" i="14"/>
  <c r="T23" i="14"/>
  <c r="E24" i="14"/>
  <c r="T24" i="14"/>
  <c r="E25" i="14"/>
  <c r="T25" i="14"/>
  <c r="E26" i="14"/>
  <c r="T26" i="14"/>
  <c r="E27" i="14"/>
  <c r="T27" i="14"/>
  <c r="E28" i="14"/>
  <c r="T28" i="14"/>
  <c r="E29" i="14"/>
  <c r="T29" i="14"/>
  <c r="E30" i="14"/>
  <c r="T30" i="14"/>
  <c r="E31" i="14"/>
  <c r="T31" i="14"/>
  <c r="E32" i="14"/>
  <c r="T32" i="14"/>
  <c r="E33" i="14"/>
  <c r="T33" i="14"/>
  <c r="E34" i="14"/>
  <c r="T34" i="14"/>
  <c r="E35" i="14"/>
  <c r="T35" i="14"/>
  <c r="E36" i="14"/>
  <c r="T36" i="14"/>
  <c r="E37" i="14"/>
  <c r="T37" i="14"/>
  <c r="E38" i="14"/>
  <c r="T38" i="14"/>
  <c r="E39" i="14"/>
  <c r="T39" i="14"/>
  <c r="E40" i="14"/>
  <c r="T40" i="14"/>
  <c r="E41" i="14"/>
  <c r="T41" i="14"/>
  <c r="E42" i="14"/>
  <c r="T42" i="14"/>
  <c r="E43" i="14"/>
  <c r="T43" i="14"/>
  <c r="E44" i="14"/>
  <c r="T44" i="14"/>
  <c r="E45" i="14"/>
  <c r="T45" i="14"/>
  <c r="E46" i="14"/>
  <c r="T46" i="14"/>
  <c r="E47" i="14"/>
  <c r="T47" i="14"/>
  <c r="E48" i="14"/>
  <c r="T48" i="14"/>
  <c r="E49" i="14"/>
  <c r="T49" i="14"/>
  <c r="E50" i="14"/>
  <c r="T50" i="14"/>
  <c r="E51" i="14"/>
  <c r="T51" i="14"/>
  <c r="E52" i="14"/>
  <c r="T52" i="14"/>
  <c r="E53" i="14"/>
  <c r="T53" i="14"/>
  <c r="E54" i="14"/>
  <c r="T54" i="14"/>
  <c r="E55" i="14"/>
  <c r="T55" i="14"/>
  <c r="E56" i="14"/>
  <c r="T56" i="14"/>
  <c r="B57" i="14"/>
  <c r="E57" i="14"/>
  <c r="B58" i="14"/>
  <c r="E58" i="14"/>
  <c r="B59" i="14"/>
  <c r="E59" i="14"/>
  <c r="B60" i="14"/>
  <c r="E60" i="14"/>
  <c r="B61" i="14"/>
  <c r="E61" i="14"/>
  <c r="B62" i="14"/>
  <c r="E62" i="14"/>
  <c r="B63" i="14"/>
  <c r="E63" i="14"/>
  <c r="B64" i="14"/>
  <c r="E64" i="14"/>
  <c r="B65" i="14"/>
  <c r="E65" i="14"/>
  <c r="B66" i="14"/>
  <c r="E66" i="14"/>
  <c r="B67" i="14"/>
  <c r="E67" i="14"/>
  <c r="B68" i="14"/>
  <c r="E68" i="14"/>
  <c r="B69" i="14"/>
  <c r="E69" i="14"/>
  <c r="B70" i="14"/>
  <c r="E70" i="14"/>
  <c r="B71" i="14"/>
  <c r="E71" i="14"/>
  <c r="B72" i="14"/>
  <c r="E72" i="14"/>
  <c r="B73" i="14"/>
  <c r="E73" i="14"/>
  <c r="B74" i="14"/>
  <c r="E74" i="14"/>
  <c r="B75" i="14"/>
  <c r="E75" i="14"/>
  <c r="B76" i="14"/>
  <c r="E76" i="14"/>
  <c r="B77" i="14"/>
  <c r="E77" i="14"/>
  <c r="B78" i="14"/>
  <c r="E78" i="14"/>
  <c r="B79" i="14"/>
  <c r="E79" i="14"/>
  <c r="T9" i="14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52" i="7"/>
  <c r="D53" i="7"/>
  <c r="D54" i="7"/>
  <c r="D55" i="7"/>
  <c r="D56" i="7"/>
  <c r="D57" i="7"/>
  <c r="D58" i="7"/>
  <c r="D59" i="7"/>
  <c r="D60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301" i="13"/>
  <c r="H302" i="13"/>
  <c r="H303" i="13"/>
  <c r="H304" i="13"/>
  <c r="H305" i="13"/>
  <c r="H306" i="13"/>
  <c r="H307" i="13"/>
  <c r="H308" i="13"/>
  <c r="H309" i="13"/>
  <c r="H310" i="13"/>
  <c r="H311" i="13"/>
  <c r="H312" i="13"/>
  <c r="H313" i="13"/>
  <c r="H314" i="13"/>
  <c r="H315" i="13"/>
  <c r="H316" i="13"/>
  <c r="H317" i="13"/>
  <c r="H318" i="13"/>
  <c r="H319" i="13"/>
  <c r="H320" i="13"/>
  <c r="H321" i="13"/>
  <c r="H322" i="13"/>
  <c r="H323" i="13"/>
  <c r="H324" i="13"/>
  <c r="H325" i="13"/>
  <c r="H326" i="13"/>
  <c r="H327" i="13"/>
  <c r="H328" i="13"/>
  <c r="H329" i="13"/>
  <c r="H330" i="13"/>
  <c r="H331" i="13"/>
  <c r="H332" i="13"/>
  <c r="H333" i="13"/>
  <c r="H334" i="13"/>
  <c r="H335" i="13"/>
  <c r="H336" i="13"/>
  <c r="H337" i="13"/>
  <c r="H338" i="13"/>
  <c r="H339" i="13"/>
  <c r="H340" i="13"/>
  <c r="H341" i="13"/>
  <c r="H342" i="13"/>
  <c r="H343" i="13"/>
  <c r="H344" i="13"/>
  <c r="H345" i="13"/>
  <c r="H346" i="13"/>
  <c r="H347" i="13"/>
  <c r="H348" i="13"/>
  <c r="H349" i="13"/>
  <c r="H350" i="13"/>
  <c r="H351" i="13"/>
  <c r="H352" i="13"/>
  <c r="H353" i="13"/>
  <c r="H354" i="13"/>
  <c r="H355" i="13"/>
  <c r="H356" i="13"/>
  <c r="H357" i="13"/>
  <c r="H358" i="13"/>
  <c r="H359" i="13"/>
  <c r="H360" i="13"/>
  <c r="H361" i="13"/>
  <c r="H362" i="13"/>
  <c r="H363" i="13"/>
  <c r="H364" i="13"/>
  <c r="H365" i="13"/>
  <c r="H366" i="13"/>
  <c r="H367" i="13"/>
  <c r="H368" i="13"/>
  <c r="H369" i="13"/>
  <c r="H370" i="13"/>
  <c r="H371" i="13"/>
  <c r="H372" i="13"/>
  <c r="H373" i="13"/>
  <c r="H374" i="13"/>
  <c r="H375" i="13"/>
  <c r="H376" i="13"/>
  <c r="H377" i="13"/>
  <c r="H378" i="13"/>
  <c r="H379" i="13"/>
  <c r="H380" i="13"/>
  <c r="H381" i="13"/>
  <c r="H382" i="13"/>
  <c r="H383" i="13"/>
  <c r="H384" i="13"/>
  <c r="H385" i="13"/>
  <c r="H386" i="13"/>
  <c r="H387" i="13"/>
  <c r="H388" i="13"/>
  <c r="H389" i="13"/>
  <c r="H390" i="13"/>
  <c r="H391" i="13"/>
  <c r="H392" i="13"/>
  <c r="H393" i="13"/>
  <c r="H394" i="13"/>
  <c r="H395" i="13"/>
  <c r="H396" i="13"/>
  <c r="H397" i="13"/>
  <c r="H398" i="13"/>
  <c r="H399" i="13"/>
  <c r="H400" i="13"/>
  <c r="H401" i="13"/>
  <c r="H402" i="13"/>
  <c r="H403" i="13"/>
  <c r="H404" i="13"/>
  <c r="H405" i="13"/>
  <c r="H406" i="13"/>
  <c r="H407" i="13"/>
  <c r="H408" i="13"/>
  <c r="H409" i="13"/>
  <c r="H410" i="13"/>
  <c r="H411" i="13"/>
  <c r="H412" i="13"/>
  <c r="H413" i="13"/>
  <c r="H414" i="13"/>
  <c r="H415" i="13"/>
  <c r="H416" i="13"/>
  <c r="H417" i="13"/>
  <c r="H418" i="13"/>
  <c r="H419" i="13"/>
  <c r="H420" i="13"/>
  <c r="H421" i="13"/>
  <c r="H422" i="13"/>
  <c r="H423" i="13"/>
  <c r="H424" i="13"/>
  <c r="H425" i="13"/>
  <c r="H426" i="13"/>
  <c r="H427" i="13"/>
  <c r="H428" i="13"/>
  <c r="H429" i="13"/>
  <c r="H430" i="13"/>
  <c r="H431" i="13"/>
  <c r="H432" i="13"/>
  <c r="H433" i="13"/>
  <c r="H434" i="13"/>
  <c r="H435" i="13"/>
  <c r="H436" i="13"/>
  <c r="H437" i="13"/>
  <c r="H438" i="13"/>
  <c r="H439" i="13"/>
  <c r="H440" i="13"/>
  <c r="H441" i="13"/>
  <c r="H442" i="13"/>
  <c r="H443" i="13"/>
  <c r="H444" i="13"/>
  <c r="H445" i="13"/>
  <c r="H446" i="13"/>
  <c r="H447" i="13"/>
  <c r="H448" i="13"/>
  <c r="H449" i="13"/>
  <c r="H450" i="13"/>
  <c r="H451" i="13"/>
  <c r="H452" i="13"/>
  <c r="H453" i="13"/>
  <c r="H454" i="13"/>
  <c r="H455" i="13"/>
  <c r="H456" i="13"/>
  <c r="H457" i="13"/>
  <c r="H458" i="13"/>
  <c r="H459" i="13"/>
  <c r="H460" i="13"/>
  <c r="H461" i="13"/>
  <c r="H462" i="13"/>
  <c r="H463" i="13"/>
  <c r="H464" i="13"/>
  <c r="H465" i="13"/>
  <c r="H466" i="13"/>
  <c r="H467" i="13"/>
  <c r="H468" i="13"/>
  <c r="H469" i="13"/>
  <c r="H470" i="13"/>
  <c r="H471" i="13"/>
  <c r="H472" i="13"/>
  <c r="H473" i="13"/>
  <c r="H474" i="13"/>
  <c r="H475" i="13"/>
  <c r="H476" i="13"/>
  <c r="H477" i="13"/>
  <c r="H478" i="13"/>
  <c r="H479" i="13"/>
  <c r="H480" i="13"/>
  <c r="H481" i="13"/>
  <c r="H482" i="13"/>
  <c r="H483" i="13"/>
  <c r="H484" i="13"/>
  <c r="H485" i="13"/>
  <c r="H486" i="13"/>
  <c r="H487" i="13"/>
  <c r="H488" i="13"/>
  <c r="H489" i="13"/>
  <c r="H490" i="13"/>
  <c r="H491" i="13"/>
  <c r="H492" i="13"/>
  <c r="H493" i="13"/>
  <c r="H494" i="13"/>
  <c r="H495" i="13"/>
  <c r="H496" i="13"/>
  <c r="H497" i="13"/>
  <c r="H498" i="13"/>
  <c r="H499" i="13"/>
  <c r="H500" i="13"/>
  <c r="H501" i="13"/>
  <c r="H4" i="13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G7" i="7"/>
  <c r="H7" i="7"/>
  <c r="G8" i="7"/>
  <c r="H8" i="7"/>
  <c r="G9" i="7"/>
  <c r="H9" i="7"/>
  <c r="G10" i="7"/>
  <c r="H10" i="7"/>
  <c r="G11" i="7"/>
  <c r="H11" i="7"/>
  <c r="G12" i="7"/>
  <c r="H12" i="7"/>
  <c r="G13" i="7"/>
  <c r="H13" i="7"/>
  <c r="G14" i="7"/>
  <c r="H14" i="7"/>
  <c r="G15" i="7"/>
  <c r="H15" i="7"/>
  <c r="G16" i="7"/>
  <c r="H16" i="7"/>
  <c r="G17" i="7"/>
  <c r="H17" i="7"/>
  <c r="G18" i="7"/>
  <c r="H18" i="7"/>
  <c r="G19" i="7"/>
  <c r="H19" i="7"/>
  <c r="G20" i="7"/>
  <c r="H20" i="7"/>
  <c r="G21" i="7"/>
  <c r="H21" i="7"/>
  <c r="G22" i="7"/>
  <c r="H22" i="7"/>
  <c r="G23" i="7"/>
  <c r="H23" i="7"/>
  <c r="G24" i="7"/>
  <c r="H24" i="7"/>
  <c r="G25" i="7"/>
  <c r="H25" i="7"/>
  <c r="G26" i="7"/>
  <c r="H26" i="7"/>
  <c r="G27" i="7"/>
  <c r="H27" i="7"/>
  <c r="G28" i="7"/>
  <c r="H28" i="7"/>
  <c r="G29" i="7"/>
  <c r="H29" i="7"/>
  <c r="G30" i="7"/>
  <c r="H30" i="7"/>
  <c r="G31" i="7"/>
  <c r="H31" i="7"/>
  <c r="G32" i="7"/>
  <c r="H32" i="7"/>
  <c r="G33" i="7"/>
  <c r="H33" i="7"/>
  <c r="G34" i="7"/>
  <c r="H34" i="7"/>
  <c r="G35" i="7"/>
  <c r="H35" i="7"/>
  <c r="G36" i="7"/>
  <c r="H36" i="7"/>
  <c r="G37" i="7"/>
  <c r="H37" i="7"/>
  <c r="G38" i="7"/>
  <c r="H38" i="7"/>
  <c r="G39" i="7"/>
  <c r="H39" i="7"/>
  <c r="G40" i="7"/>
  <c r="H40" i="7"/>
  <c r="G41" i="7"/>
  <c r="H41" i="7"/>
  <c r="G42" i="7"/>
  <c r="H42" i="7"/>
  <c r="G43" i="7"/>
  <c r="H43" i="7"/>
  <c r="G44" i="7"/>
  <c r="H44" i="7"/>
  <c r="G45" i="7"/>
  <c r="H45" i="7"/>
  <c r="G46" i="7"/>
  <c r="H46" i="7"/>
  <c r="G47" i="7"/>
  <c r="H47" i="7"/>
  <c r="G48" i="7"/>
  <c r="H48" i="7"/>
  <c r="G49" i="7"/>
  <c r="H49" i="7"/>
  <c r="G50" i="7"/>
  <c r="H50" i="7"/>
  <c r="G51" i="7"/>
  <c r="H51" i="7"/>
  <c r="G52" i="7"/>
  <c r="H52" i="7"/>
  <c r="G53" i="7"/>
  <c r="H53" i="7"/>
  <c r="G54" i="7"/>
  <c r="H54" i="7"/>
  <c r="G55" i="7"/>
  <c r="H55" i="7"/>
  <c r="G56" i="7"/>
  <c r="H56" i="7"/>
  <c r="G57" i="7"/>
  <c r="H57" i="7"/>
  <c r="G58" i="7"/>
  <c r="H58" i="7"/>
  <c r="G59" i="7"/>
  <c r="H59" i="7"/>
  <c r="G60" i="7"/>
  <c r="H60" i="7"/>
  <c r="G61" i="7"/>
  <c r="H61" i="7"/>
  <c r="G62" i="7"/>
  <c r="H62" i="7"/>
  <c r="G63" i="7"/>
  <c r="H63" i="7"/>
  <c r="G64" i="7"/>
  <c r="H64" i="7"/>
  <c r="G65" i="7"/>
  <c r="H65" i="7"/>
  <c r="G66" i="7"/>
  <c r="H66" i="7"/>
  <c r="G67" i="7"/>
  <c r="H67" i="7"/>
  <c r="G68" i="7"/>
  <c r="H68" i="7"/>
  <c r="G69" i="7"/>
  <c r="H69" i="7"/>
  <c r="G70" i="7"/>
  <c r="H70" i="7"/>
  <c r="G71" i="7"/>
  <c r="H71" i="7"/>
  <c r="G72" i="7"/>
  <c r="H72" i="7"/>
  <c r="G73" i="7"/>
  <c r="H73" i="7"/>
  <c r="G74" i="7"/>
  <c r="H74" i="7"/>
  <c r="G75" i="7"/>
  <c r="H75" i="7"/>
  <c r="G76" i="7"/>
  <c r="H76" i="7"/>
  <c r="G77" i="7"/>
  <c r="H77" i="7"/>
  <c r="G78" i="7"/>
  <c r="H78" i="7"/>
  <c r="G79" i="7"/>
  <c r="H79" i="7"/>
  <c r="G80" i="7"/>
  <c r="H80" i="7"/>
  <c r="G81" i="7"/>
  <c r="H81" i="7"/>
  <c r="G82" i="7"/>
  <c r="H82" i="7"/>
  <c r="G83" i="7"/>
  <c r="H83" i="7"/>
  <c r="G84" i="7"/>
  <c r="H84" i="7"/>
  <c r="G85" i="7"/>
  <c r="H85" i="7"/>
  <c r="G86" i="7"/>
  <c r="H86" i="7"/>
  <c r="G87" i="7"/>
  <c r="H87" i="7"/>
  <c r="G88" i="7"/>
  <c r="H88" i="7"/>
  <c r="G89" i="7"/>
  <c r="H89" i="7"/>
  <c r="G90" i="7"/>
  <c r="H90" i="7"/>
  <c r="G91" i="7"/>
  <c r="H91" i="7"/>
  <c r="G92" i="7"/>
  <c r="H92" i="7"/>
  <c r="G93" i="7"/>
  <c r="H93" i="7"/>
  <c r="G94" i="7"/>
  <c r="H94" i="7"/>
  <c r="G95" i="7"/>
  <c r="H95" i="7"/>
  <c r="G96" i="7"/>
  <c r="H96" i="7"/>
  <c r="G97" i="7"/>
  <c r="H97" i="7"/>
  <c r="G98" i="7"/>
  <c r="H98" i="7"/>
  <c r="G99" i="7"/>
  <c r="H99" i="7"/>
  <c r="G100" i="7"/>
  <c r="H100" i="7"/>
  <c r="G101" i="7"/>
  <c r="H101" i="7"/>
  <c r="G102" i="7"/>
  <c r="H102" i="7"/>
  <c r="G103" i="7"/>
  <c r="H103" i="7"/>
  <c r="G104" i="7"/>
  <c r="H104" i="7"/>
  <c r="G105" i="7"/>
  <c r="H105" i="7"/>
  <c r="G106" i="7"/>
  <c r="H106" i="7"/>
  <c r="G107" i="7"/>
  <c r="H107" i="7"/>
  <c r="G108" i="7"/>
  <c r="H108" i="7"/>
  <c r="G109" i="7"/>
  <c r="H109" i="7"/>
  <c r="G110" i="7"/>
  <c r="H110" i="7"/>
  <c r="G111" i="7"/>
  <c r="H111" i="7"/>
  <c r="G112" i="7"/>
  <c r="H112" i="7"/>
  <c r="G113" i="7"/>
  <c r="H113" i="7"/>
  <c r="G114" i="7"/>
  <c r="H114" i="7"/>
  <c r="G115" i="7"/>
  <c r="H115" i="7"/>
  <c r="G116" i="7"/>
  <c r="H116" i="7"/>
  <c r="G117" i="7"/>
  <c r="H117" i="7"/>
  <c r="G118" i="7"/>
  <c r="H118" i="7"/>
  <c r="G119" i="7"/>
  <c r="H119" i="7"/>
  <c r="G120" i="7"/>
  <c r="H120" i="7"/>
  <c r="G121" i="7"/>
  <c r="H121" i="7"/>
  <c r="G122" i="7"/>
  <c r="H122" i="7"/>
  <c r="G123" i="7"/>
  <c r="H123" i="7"/>
  <c r="G124" i="7"/>
  <c r="H124" i="7"/>
  <c r="G125" i="7"/>
  <c r="H125" i="7"/>
  <c r="G126" i="7"/>
  <c r="H126" i="7"/>
  <c r="G127" i="7"/>
  <c r="H127" i="7"/>
  <c r="G128" i="7"/>
  <c r="H128" i="7"/>
  <c r="G129" i="7"/>
  <c r="H129" i="7"/>
  <c r="G130" i="7"/>
  <c r="H130" i="7"/>
  <c r="G131" i="7"/>
  <c r="H131" i="7"/>
  <c r="G132" i="7"/>
  <c r="H132" i="7"/>
  <c r="G133" i="7"/>
  <c r="H133" i="7"/>
  <c r="G134" i="7"/>
  <c r="H134" i="7"/>
  <c r="G135" i="7"/>
  <c r="H135" i="7"/>
  <c r="G136" i="7"/>
  <c r="H136" i="7"/>
  <c r="G137" i="7"/>
  <c r="H137" i="7"/>
  <c r="G138" i="7"/>
  <c r="H138" i="7"/>
  <c r="G139" i="7"/>
  <c r="H139" i="7"/>
  <c r="G140" i="7"/>
  <c r="H140" i="7"/>
  <c r="G141" i="7"/>
  <c r="H141" i="7"/>
  <c r="G142" i="7"/>
  <c r="H142" i="7"/>
  <c r="G143" i="7"/>
  <c r="H143" i="7"/>
  <c r="G144" i="7"/>
  <c r="H144" i="7"/>
  <c r="G145" i="7"/>
  <c r="H145" i="7"/>
  <c r="G146" i="7"/>
  <c r="H146" i="7"/>
  <c r="G147" i="7"/>
  <c r="H147" i="7"/>
  <c r="G148" i="7"/>
  <c r="H148" i="7"/>
  <c r="G149" i="7"/>
  <c r="H149" i="7"/>
  <c r="G150" i="7"/>
  <c r="H150" i="7"/>
  <c r="G151" i="7"/>
  <c r="H151" i="7"/>
  <c r="G152" i="7"/>
  <c r="H152" i="7"/>
  <c r="G153" i="7"/>
  <c r="H153" i="7"/>
  <c r="G154" i="7"/>
  <c r="H154" i="7"/>
  <c r="G155" i="7"/>
  <c r="H155" i="7"/>
  <c r="G156" i="7"/>
  <c r="H156" i="7"/>
  <c r="G157" i="7"/>
  <c r="H157" i="7"/>
  <c r="G158" i="7"/>
  <c r="H158" i="7"/>
  <c r="G159" i="7"/>
  <c r="H159" i="7"/>
  <c r="G160" i="7"/>
  <c r="H160" i="7"/>
  <c r="G161" i="7"/>
  <c r="H161" i="7"/>
  <c r="G162" i="7"/>
  <c r="H162" i="7"/>
  <c r="G163" i="7"/>
  <c r="H163" i="7"/>
  <c r="G164" i="7"/>
  <c r="H164" i="7"/>
  <c r="G165" i="7"/>
  <c r="H165" i="7"/>
  <c r="G166" i="7"/>
  <c r="H166" i="7"/>
  <c r="G167" i="7"/>
  <c r="H167" i="7"/>
  <c r="G168" i="7"/>
  <c r="H168" i="7"/>
  <c r="G169" i="7"/>
  <c r="H169" i="7"/>
  <c r="G170" i="7"/>
  <c r="H170" i="7"/>
  <c r="G171" i="7"/>
  <c r="H171" i="7"/>
  <c r="G172" i="7"/>
  <c r="H172" i="7"/>
  <c r="G173" i="7"/>
  <c r="H173" i="7"/>
  <c r="G174" i="7"/>
  <c r="H174" i="7"/>
  <c r="G175" i="7"/>
  <c r="H175" i="7"/>
  <c r="G176" i="7"/>
  <c r="H176" i="7"/>
  <c r="G177" i="7"/>
  <c r="H177" i="7"/>
  <c r="G178" i="7"/>
  <c r="H178" i="7"/>
  <c r="G179" i="7"/>
  <c r="H179" i="7"/>
  <c r="G180" i="7"/>
  <c r="H180" i="7"/>
  <c r="G181" i="7"/>
  <c r="H181" i="7"/>
  <c r="G182" i="7"/>
  <c r="H182" i="7"/>
  <c r="G183" i="7"/>
  <c r="H183" i="7"/>
  <c r="G184" i="7"/>
  <c r="H184" i="7"/>
  <c r="G185" i="7"/>
  <c r="H185" i="7"/>
  <c r="G186" i="7"/>
  <c r="H186" i="7"/>
  <c r="G187" i="7"/>
  <c r="H187" i="7"/>
  <c r="G188" i="7"/>
  <c r="H188" i="7"/>
  <c r="G189" i="7"/>
  <c r="H189" i="7"/>
  <c r="G190" i="7"/>
  <c r="H190" i="7"/>
  <c r="G191" i="7"/>
  <c r="H191" i="7"/>
  <c r="G192" i="7"/>
  <c r="H192" i="7"/>
  <c r="G193" i="7"/>
  <c r="H193" i="7"/>
  <c r="G194" i="7"/>
  <c r="H194" i="7"/>
  <c r="G195" i="7"/>
  <c r="H195" i="7"/>
  <c r="G196" i="7"/>
  <c r="H196" i="7"/>
  <c r="G197" i="7"/>
  <c r="H197" i="7"/>
  <c r="G198" i="7"/>
  <c r="H198" i="7"/>
  <c r="G199" i="7"/>
  <c r="H199" i="7"/>
  <c r="G200" i="7"/>
  <c r="H200" i="7"/>
  <c r="G5" i="7"/>
  <c r="G6" i="7"/>
  <c r="P4" i="11"/>
  <c r="O4" i="11"/>
  <c r="O5" i="11"/>
  <c r="P5" i="11"/>
  <c r="O6" i="11"/>
  <c r="P6" i="11"/>
  <c r="O7" i="11"/>
  <c r="P7" i="11"/>
  <c r="O8" i="11"/>
  <c r="P8" i="11"/>
  <c r="O9" i="11"/>
  <c r="P9" i="11"/>
  <c r="O10" i="11"/>
  <c r="P10" i="11"/>
  <c r="O11" i="11"/>
  <c r="P11" i="11"/>
  <c r="O12" i="11"/>
  <c r="P12" i="11"/>
  <c r="O13" i="11"/>
  <c r="P13" i="11"/>
  <c r="O14" i="11"/>
  <c r="P14" i="11"/>
  <c r="O15" i="11"/>
  <c r="P15" i="11"/>
  <c r="O16" i="11"/>
  <c r="P16" i="11"/>
  <c r="O17" i="11"/>
  <c r="P17" i="11"/>
  <c r="O18" i="11"/>
  <c r="P18" i="11"/>
  <c r="O19" i="11"/>
  <c r="P19" i="11"/>
  <c r="O20" i="11"/>
  <c r="P20" i="11"/>
  <c r="O21" i="11"/>
  <c r="P21" i="11"/>
  <c r="O22" i="11"/>
  <c r="P22" i="11"/>
  <c r="O23" i="11"/>
  <c r="P23" i="11"/>
  <c r="O24" i="11"/>
  <c r="P24" i="11"/>
  <c r="O25" i="11"/>
  <c r="P25" i="11"/>
  <c r="O26" i="11"/>
  <c r="P26" i="11"/>
  <c r="O27" i="11"/>
  <c r="P27" i="11"/>
  <c r="O28" i="11"/>
  <c r="P28" i="11"/>
  <c r="O29" i="11"/>
  <c r="P29" i="11"/>
  <c r="O30" i="11"/>
  <c r="P30" i="11"/>
  <c r="O31" i="11"/>
  <c r="P31" i="11"/>
  <c r="O32" i="11"/>
  <c r="P32" i="11"/>
  <c r="O33" i="11"/>
  <c r="P33" i="11"/>
  <c r="O34" i="11"/>
  <c r="P34" i="11"/>
  <c r="O35" i="11"/>
  <c r="P35" i="11"/>
  <c r="O36" i="11"/>
  <c r="P36" i="11"/>
  <c r="O37" i="11"/>
  <c r="P37" i="11"/>
  <c r="O38" i="11"/>
  <c r="P38" i="11"/>
  <c r="O39" i="11"/>
  <c r="P39" i="11"/>
  <c r="O40" i="11"/>
  <c r="P40" i="11"/>
  <c r="O41" i="11"/>
  <c r="P41" i="11"/>
  <c r="O42" i="11"/>
  <c r="P42" i="11"/>
  <c r="O43" i="11"/>
  <c r="P43" i="11"/>
  <c r="O44" i="11"/>
  <c r="P44" i="11"/>
  <c r="O45" i="11"/>
  <c r="P45" i="11"/>
  <c r="O46" i="11"/>
  <c r="P46" i="11"/>
  <c r="O47" i="11"/>
  <c r="P47" i="11"/>
  <c r="O48" i="11"/>
  <c r="P48" i="11"/>
  <c r="O49" i="11"/>
  <c r="P49" i="11"/>
  <c r="O50" i="11"/>
  <c r="P50" i="11"/>
  <c r="O51" i="11"/>
  <c r="P51" i="11"/>
  <c r="O52" i="11"/>
  <c r="P52" i="11"/>
  <c r="O53" i="11"/>
  <c r="P53" i="11"/>
  <c r="O54" i="11"/>
  <c r="P54" i="11"/>
  <c r="O55" i="11"/>
  <c r="P55" i="11"/>
  <c r="O56" i="11"/>
  <c r="P56" i="11"/>
  <c r="O57" i="11"/>
  <c r="P57" i="11"/>
  <c r="O58" i="11"/>
  <c r="P58" i="11"/>
  <c r="O59" i="11"/>
  <c r="P59" i="11"/>
  <c r="O60" i="11"/>
  <c r="P60" i="11"/>
  <c r="O61" i="11"/>
  <c r="P61" i="11"/>
  <c r="O62" i="11"/>
  <c r="P62" i="11"/>
  <c r="O63" i="11"/>
  <c r="P63" i="11"/>
  <c r="O64" i="11"/>
  <c r="P64" i="11"/>
  <c r="O65" i="11"/>
  <c r="P65" i="11"/>
  <c r="O66" i="11"/>
  <c r="P66" i="11"/>
  <c r="O67" i="11"/>
  <c r="P67" i="11"/>
  <c r="O68" i="11"/>
  <c r="P68" i="11"/>
  <c r="O69" i="11"/>
  <c r="P69" i="11"/>
  <c r="O70" i="11"/>
  <c r="P70" i="11"/>
  <c r="O71" i="11"/>
  <c r="P71" i="11"/>
  <c r="O72" i="11"/>
  <c r="P72" i="11"/>
  <c r="O73" i="11"/>
  <c r="P73" i="11"/>
  <c r="O74" i="11"/>
  <c r="P74" i="11"/>
  <c r="O75" i="11"/>
  <c r="P75" i="11"/>
  <c r="O76" i="11"/>
  <c r="P76" i="11"/>
  <c r="O77" i="11"/>
  <c r="P77" i="11"/>
  <c r="O78" i="11"/>
  <c r="P78" i="11"/>
  <c r="O79" i="11"/>
  <c r="P79" i="11"/>
  <c r="O80" i="11"/>
  <c r="P80" i="11"/>
  <c r="O81" i="11"/>
  <c r="P81" i="11"/>
  <c r="O82" i="11"/>
  <c r="P82" i="11"/>
  <c r="O83" i="11"/>
  <c r="P83" i="11"/>
  <c r="O84" i="11"/>
  <c r="P84" i="11"/>
  <c r="O85" i="11"/>
  <c r="P85" i="11"/>
  <c r="O86" i="11"/>
  <c r="P86" i="11"/>
  <c r="O87" i="11"/>
  <c r="P87" i="11"/>
  <c r="O88" i="11"/>
  <c r="P88" i="11"/>
  <c r="O89" i="11"/>
  <c r="P89" i="11"/>
  <c r="O90" i="11"/>
  <c r="P90" i="11"/>
  <c r="O91" i="11"/>
  <c r="P91" i="11"/>
  <c r="O92" i="11"/>
  <c r="P92" i="11"/>
  <c r="O93" i="11"/>
  <c r="P93" i="11"/>
  <c r="O94" i="11"/>
  <c r="P94" i="11"/>
  <c r="O95" i="11"/>
  <c r="P95" i="11"/>
  <c r="O96" i="11"/>
  <c r="P96" i="11"/>
  <c r="O97" i="11"/>
  <c r="P97" i="11"/>
  <c r="O98" i="11"/>
  <c r="P98" i="11"/>
  <c r="O99" i="11"/>
  <c r="P99" i="11"/>
  <c r="O100" i="11"/>
  <c r="P100" i="11"/>
  <c r="O101" i="11"/>
  <c r="P101" i="11"/>
  <c r="O102" i="11"/>
  <c r="P102" i="11"/>
  <c r="O103" i="11"/>
  <c r="P103" i="11"/>
  <c r="O104" i="11"/>
  <c r="P104" i="11"/>
  <c r="O105" i="11"/>
  <c r="P105" i="11"/>
  <c r="O106" i="11"/>
  <c r="P106" i="11"/>
  <c r="O107" i="11"/>
  <c r="P107" i="11"/>
  <c r="O108" i="11"/>
  <c r="P108" i="11"/>
  <c r="O109" i="11"/>
  <c r="P109" i="11"/>
  <c r="O110" i="11"/>
  <c r="P110" i="11"/>
  <c r="O111" i="11"/>
  <c r="P111" i="11"/>
  <c r="O112" i="11"/>
  <c r="P112" i="11"/>
  <c r="O113" i="11"/>
  <c r="P113" i="11"/>
  <c r="O114" i="11"/>
  <c r="P114" i="11"/>
  <c r="O115" i="11"/>
  <c r="P115" i="11"/>
  <c r="O116" i="11"/>
  <c r="P116" i="11"/>
  <c r="O117" i="11"/>
  <c r="P117" i="11"/>
  <c r="O118" i="11"/>
  <c r="P118" i="11"/>
  <c r="O119" i="11"/>
  <c r="P119" i="11"/>
  <c r="O120" i="11"/>
  <c r="P120" i="11"/>
  <c r="O121" i="11"/>
  <c r="P121" i="11"/>
  <c r="O122" i="11"/>
  <c r="P122" i="11"/>
  <c r="O123" i="11"/>
  <c r="P123" i="11"/>
  <c r="O124" i="11"/>
  <c r="P124" i="11"/>
  <c r="O125" i="11"/>
  <c r="P125" i="11"/>
  <c r="O126" i="11"/>
  <c r="P126" i="11"/>
  <c r="O127" i="11"/>
  <c r="P127" i="11"/>
  <c r="O128" i="11"/>
  <c r="P128" i="11"/>
  <c r="O129" i="11"/>
  <c r="P129" i="11"/>
  <c r="O130" i="11"/>
  <c r="P130" i="11"/>
  <c r="O131" i="11"/>
  <c r="P131" i="11"/>
  <c r="O132" i="11"/>
  <c r="P132" i="11"/>
  <c r="O133" i="11"/>
  <c r="P133" i="11"/>
  <c r="O134" i="11"/>
  <c r="P134" i="11"/>
  <c r="O135" i="11"/>
  <c r="P135" i="11"/>
  <c r="O136" i="11"/>
  <c r="P136" i="11"/>
  <c r="O137" i="11"/>
  <c r="P137" i="11"/>
  <c r="O138" i="11"/>
  <c r="P138" i="11"/>
  <c r="O139" i="11"/>
  <c r="P139" i="11"/>
  <c r="O140" i="11"/>
  <c r="P140" i="11"/>
  <c r="O141" i="11"/>
  <c r="P141" i="11"/>
  <c r="O142" i="11"/>
  <c r="P142" i="11"/>
  <c r="O143" i="11"/>
  <c r="P143" i="11"/>
  <c r="O144" i="11"/>
  <c r="P144" i="11"/>
  <c r="O145" i="11"/>
  <c r="P145" i="11"/>
  <c r="O146" i="11"/>
  <c r="P146" i="11"/>
  <c r="O147" i="11"/>
  <c r="P147" i="11"/>
  <c r="O148" i="11"/>
  <c r="P148" i="11"/>
  <c r="O149" i="11"/>
  <c r="P149" i="11"/>
  <c r="O150" i="11"/>
  <c r="P150" i="11"/>
  <c r="O151" i="11"/>
  <c r="P151" i="11"/>
  <c r="O152" i="11"/>
  <c r="P152" i="11"/>
  <c r="O153" i="11"/>
  <c r="P153" i="11"/>
  <c r="O154" i="11"/>
  <c r="P154" i="11"/>
  <c r="O155" i="11"/>
  <c r="P155" i="11"/>
  <c r="O156" i="11"/>
  <c r="P156" i="11"/>
  <c r="O157" i="11"/>
  <c r="P157" i="11"/>
  <c r="O158" i="11"/>
  <c r="P158" i="11"/>
  <c r="O159" i="11"/>
  <c r="P159" i="11"/>
  <c r="O160" i="11"/>
  <c r="P160" i="11"/>
  <c r="O161" i="11"/>
  <c r="P161" i="11"/>
  <c r="O162" i="11"/>
  <c r="P162" i="11"/>
  <c r="O163" i="11"/>
  <c r="P163" i="11"/>
  <c r="O164" i="11"/>
  <c r="P164" i="11"/>
  <c r="O165" i="11"/>
  <c r="P165" i="11"/>
  <c r="O166" i="11"/>
  <c r="P166" i="11"/>
  <c r="O167" i="11"/>
  <c r="P167" i="11"/>
  <c r="O168" i="11"/>
  <c r="P168" i="11"/>
  <c r="O169" i="11"/>
  <c r="P169" i="11"/>
  <c r="O170" i="11"/>
  <c r="P170" i="11"/>
  <c r="O171" i="11"/>
  <c r="P171" i="11"/>
  <c r="O172" i="11"/>
  <c r="P172" i="11"/>
  <c r="O173" i="11"/>
  <c r="P173" i="11"/>
  <c r="O174" i="11"/>
  <c r="P174" i="11"/>
  <c r="O175" i="11"/>
  <c r="P175" i="11"/>
  <c r="O176" i="11"/>
  <c r="P176" i="11"/>
  <c r="O177" i="11"/>
  <c r="P177" i="11"/>
  <c r="O178" i="11"/>
  <c r="P178" i="11"/>
  <c r="O179" i="11"/>
  <c r="P179" i="11"/>
  <c r="O180" i="11"/>
  <c r="P180" i="11"/>
  <c r="O181" i="11"/>
  <c r="P181" i="11"/>
  <c r="O182" i="11"/>
  <c r="P182" i="11"/>
  <c r="O183" i="11"/>
  <c r="P183" i="11"/>
  <c r="O184" i="11"/>
  <c r="P184" i="11"/>
  <c r="O185" i="11"/>
  <c r="P185" i="11"/>
  <c r="O186" i="11"/>
  <c r="P186" i="11"/>
  <c r="O187" i="11"/>
  <c r="P187" i="11"/>
  <c r="O188" i="11"/>
  <c r="P188" i="11"/>
  <c r="O189" i="11"/>
  <c r="P189" i="11"/>
  <c r="O190" i="11"/>
  <c r="P190" i="11"/>
  <c r="O191" i="11"/>
  <c r="P191" i="11"/>
  <c r="O192" i="11"/>
  <c r="P192" i="11"/>
  <c r="O193" i="11"/>
  <c r="P193" i="11"/>
  <c r="O194" i="11"/>
  <c r="P194" i="11"/>
  <c r="O195" i="11"/>
  <c r="P195" i="11"/>
  <c r="O196" i="11"/>
  <c r="P196" i="11"/>
  <c r="O197" i="11"/>
  <c r="P197" i="11"/>
  <c r="O198" i="11"/>
  <c r="P198" i="11"/>
  <c r="O199" i="11"/>
  <c r="P199" i="11"/>
  <c r="O200" i="11"/>
  <c r="P200" i="11"/>
  <c r="O201" i="11"/>
  <c r="P201" i="11"/>
  <c r="O202" i="11"/>
  <c r="P202" i="11"/>
  <c r="O203" i="11"/>
  <c r="P203" i="11"/>
  <c r="O204" i="11"/>
  <c r="P204" i="11"/>
  <c r="O205" i="11"/>
  <c r="P205" i="11"/>
  <c r="O206" i="11"/>
  <c r="P206" i="11"/>
  <c r="O207" i="11"/>
  <c r="P207" i="11"/>
  <c r="O208" i="11"/>
  <c r="P208" i="11"/>
  <c r="O209" i="11"/>
  <c r="P209" i="11"/>
  <c r="O210" i="11"/>
  <c r="P210" i="11"/>
  <c r="O211" i="11"/>
  <c r="P211" i="11"/>
  <c r="O212" i="11"/>
  <c r="P212" i="11"/>
  <c r="O213" i="11"/>
  <c r="P213" i="11"/>
  <c r="O214" i="11"/>
  <c r="P214" i="11"/>
  <c r="O215" i="11"/>
  <c r="P215" i="11"/>
  <c r="O216" i="11"/>
  <c r="P216" i="11"/>
  <c r="O217" i="11"/>
  <c r="P217" i="11"/>
  <c r="O218" i="11"/>
  <c r="P218" i="11"/>
  <c r="O219" i="11"/>
  <c r="P219" i="11"/>
  <c r="O220" i="11"/>
  <c r="P220" i="11"/>
  <c r="O221" i="11"/>
  <c r="P221" i="11"/>
  <c r="O222" i="11"/>
  <c r="P222" i="11"/>
  <c r="O223" i="11"/>
  <c r="P223" i="11"/>
  <c r="O224" i="11"/>
  <c r="P224" i="11"/>
  <c r="O225" i="11"/>
  <c r="P225" i="11"/>
  <c r="O226" i="11"/>
  <c r="P226" i="11"/>
  <c r="O227" i="11"/>
  <c r="P227" i="11"/>
  <c r="O228" i="11"/>
  <c r="P228" i="11"/>
  <c r="O229" i="11"/>
  <c r="P229" i="11"/>
  <c r="O230" i="11"/>
  <c r="P230" i="11"/>
  <c r="O231" i="11"/>
  <c r="P231" i="11"/>
  <c r="O232" i="11"/>
  <c r="P232" i="11"/>
  <c r="O233" i="11"/>
  <c r="P233" i="11"/>
  <c r="O234" i="11"/>
  <c r="P234" i="11"/>
  <c r="O235" i="11"/>
  <c r="P235" i="11"/>
  <c r="O236" i="11"/>
  <c r="P236" i="11"/>
  <c r="O237" i="11"/>
  <c r="P237" i="11"/>
  <c r="O238" i="11"/>
  <c r="P238" i="11"/>
  <c r="O239" i="11"/>
  <c r="P239" i="11"/>
  <c r="O240" i="11"/>
  <c r="P240" i="11"/>
  <c r="O241" i="11"/>
  <c r="P241" i="11"/>
  <c r="O242" i="11"/>
  <c r="P242" i="11"/>
  <c r="O243" i="11"/>
  <c r="P243" i="11"/>
  <c r="O244" i="11"/>
  <c r="P244" i="11"/>
  <c r="O245" i="11"/>
  <c r="P245" i="11"/>
  <c r="O246" i="11"/>
  <c r="P246" i="11"/>
  <c r="O247" i="11"/>
  <c r="P247" i="11"/>
  <c r="O248" i="11"/>
  <c r="P248" i="11"/>
  <c r="O249" i="11"/>
  <c r="P249" i="11"/>
  <c r="O250" i="11"/>
  <c r="P250" i="11"/>
  <c r="O251" i="11"/>
  <c r="P251" i="11"/>
  <c r="O252" i="11"/>
  <c r="P252" i="11"/>
  <c r="O253" i="11"/>
  <c r="P253" i="11"/>
  <c r="O254" i="11"/>
  <c r="P254" i="11"/>
  <c r="O255" i="11"/>
  <c r="P255" i="11"/>
  <c r="O256" i="11"/>
  <c r="P256" i="11"/>
  <c r="O257" i="11"/>
  <c r="P257" i="11"/>
  <c r="O258" i="11"/>
  <c r="P258" i="11"/>
  <c r="O259" i="11"/>
  <c r="P259" i="11"/>
  <c r="O260" i="11"/>
  <c r="P260" i="11"/>
  <c r="O261" i="11"/>
  <c r="P261" i="11"/>
  <c r="O262" i="11"/>
  <c r="P262" i="11"/>
  <c r="O263" i="11"/>
  <c r="P263" i="11"/>
  <c r="O264" i="11"/>
  <c r="P264" i="11"/>
  <c r="O265" i="11"/>
  <c r="P265" i="11"/>
  <c r="O266" i="11"/>
  <c r="P266" i="11"/>
  <c r="O267" i="11"/>
  <c r="P267" i="11"/>
  <c r="O268" i="11"/>
  <c r="P268" i="11"/>
  <c r="O269" i="11"/>
  <c r="P269" i="11"/>
  <c r="O270" i="11"/>
  <c r="P270" i="11"/>
  <c r="O271" i="11"/>
  <c r="P271" i="11"/>
  <c r="O272" i="11"/>
  <c r="P272" i="11"/>
  <c r="O273" i="11"/>
  <c r="P273" i="11"/>
  <c r="O274" i="11"/>
  <c r="P274" i="11"/>
  <c r="O275" i="11"/>
  <c r="P275" i="11"/>
  <c r="O276" i="11"/>
  <c r="P276" i="11"/>
  <c r="O277" i="11"/>
  <c r="P277" i="11"/>
  <c r="O278" i="11"/>
  <c r="P278" i="11"/>
  <c r="O279" i="11"/>
  <c r="P279" i="11"/>
  <c r="O280" i="11"/>
  <c r="P280" i="11"/>
  <c r="O281" i="11"/>
  <c r="P281" i="11"/>
  <c r="O282" i="11"/>
  <c r="P282" i="11"/>
  <c r="O283" i="11"/>
  <c r="P283" i="11"/>
  <c r="O284" i="11"/>
  <c r="P284" i="11"/>
  <c r="O285" i="11"/>
  <c r="P285" i="11"/>
  <c r="O286" i="11"/>
  <c r="P286" i="11"/>
  <c r="O287" i="11"/>
  <c r="P287" i="11"/>
  <c r="O288" i="11"/>
  <c r="P288" i="11"/>
  <c r="O289" i="11"/>
  <c r="P289" i="11"/>
  <c r="O290" i="11"/>
  <c r="P290" i="11"/>
  <c r="O291" i="11"/>
  <c r="P291" i="11"/>
  <c r="O292" i="11"/>
  <c r="P292" i="11"/>
  <c r="O293" i="11"/>
  <c r="P293" i="11"/>
  <c r="O294" i="11"/>
  <c r="P294" i="11"/>
  <c r="O295" i="11"/>
  <c r="P295" i="11"/>
  <c r="O296" i="11"/>
  <c r="P296" i="11"/>
  <c r="O297" i="11"/>
  <c r="P297" i="11"/>
  <c r="O298" i="11"/>
  <c r="P298" i="11"/>
  <c r="O299" i="11"/>
  <c r="P299" i="11"/>
  <c r="O300" i="11"/>
  <c r="P300" i="11"/>
  <c r="O301" i="11"/>
  <c r="P301" i="11"/>
  <c r="O302" i="11"/>
  <c r="P302" i="11"/>
  <c r="O303" i="11"/>
  <c r="P303" i="11"/>
  <c r="O304" i="11"/>
  <c r="P304" i="11"/>
  <c r="O305" i="11"/>
  <c r="P305" i="11"/>
  <c r="O306" i="11"/>
  <c r="P306" i="11"/>
  <c r="O307" i="11"/>
  <c r="P307" i="11"/>
  <c r="O308" i="11"/>
  <c r="P308" i="11"/>
  <c r="O309" i="11"/>
  <c r="P309" i="11"/>
  <c r="O310" i="11"/>
  <c r="P310" i="11"/>
  <c r="O311" i="11"/>
  <c r="P311" i="11"/>
  <c r="O312" i="11"/>
  <c r="P312" i="11"/>
  <c r="O313" i="11"/>
  <c r="P313" i="11"/>
  <c r="O314" i="11"/>
  <c r="P314" i="11"/>
  <c r="O315" i="11"/>
  <c r="P315" i="11"/>
  <c r="O316" i="11"/>
  <c r="P316" i="11"/>
  <c r="O317" i="11"/>
  <c r="P317" i="11"/>
  <c r="O318" i="11"/>
  <c r="P318" i="11"/>
  <c r="O319" i="11"/>
  <c r="P319" i="11"/>
  <c r="O320" i="11"/>
  <c r="P320" i="11"/>
  <c r="O321" i="11"/>
  <c r="P321" i="11"/>
  <c r="O322" i="11"/>
  <c r="P322" i="11"/>
  <c r="O323" i="11"/>
  <c r="P323" i="11"/>
  <c r="O324" i="11"/>
  <c r="P324" i="11"/>
  <c r="O325" i="11"/>
  <c r="P325" i="11"/>
  <c r="O326" i="11"/>
  <c r="P326" i="11"/>
  <c r="O327" i="11"/>
  <c r="P327" i="11"/>
  <c r="O328" i="11"/>
  <c r="P328" i="11"/>
  <c r="O329" i="11"/>
  <c r="P329" i="11"/>
  <c r="O330" i="11"/>
  <c r="P330" i="11"/>
  <c r="O331" i="11"/>
  <c r="P331" i="11"/>
  <c r="O332" i="11"/>
  <c r="P332" i="11"/>
  <c r="O333" i="11"/>
  <c r="P333" i="11"/>
  <c r="O334" i="11"/>
  <c r="P334" i="11"/>
  <c r="O335" i="11"/>
  <c r="P335" i="11"/>
  <c r="O336" i="11"/>
  <c r="P336" i="11"/>
  <c r="O337" i="11"/>
  <c r="P337" i="11"/>
  <c r="O338" i="11"/>
  <c r="P338" i="11"/>
  <c r="O339" i="11"/>
  <c r="P339" i="11"/>
  <c r="O340" i="11"/>
  <c r="P340" i="11"/>
  <c r="O341" i="11"/>
  <c r="P341" i="11"/>
  <c r="O342" i="11"/>
  <c r="P342" i="11"/>
  <c r="O343" i="11"/>
  <c r="P343" i="11"/>
  <c r="O344" i="11"/>
  <c r="P344" i="11"/>
  <c r="O345" i="11"/>
  <c r="P345" i="11"/>
  <c r="O346" i="11"/>
  <c r="P346" i="11"/>
  <c r="O347" i="11"/>
  <c r="P347" i="11"/>
  <c r="O348" i="11"/>
  <c r="P348" i="11"/>
  <c r="O349" i="11"/>
  <c r="P349" i="11"/>
  <c r="O350" i="11"/>
  <c r="P350" i="11"/>
  <c r="O351" i="11"/>
  <c r="P351" i="11"/>
  <c r="O352" i="11"/>
  <c r="P352" i="11"/>
  <c r="O353" i="11"/>
  <c r="P353" i="11"/>
  <c r="O354" i="11"/>
  <c r="P354" i="11"/>
  <c r="O355" i="11"/>
  <c r="P355" i="11"/>
  <c r="O356" i="11"/>
  <c r="P356" i="11"/>
  <c r="O357" i="11"/>
  <c r="P357" i="11"/>
  <c r="O358" i="11"/>
  <c r="P358" i="11"/>
  <c r="O359" i="11"/>
  <c r="P359" i="11"/>
  <c r="O360" i="11"/>
  <c r="P360" i="11"/>
  <c r="O361" i="11"/>
  <c r="P361" i="11"/>
  <c r="O362" i="11"/>
  <c r="P362" i="11"/>
  <c r="O363" i="11"/>
  <c r="P363" i="11"/>
  <c r="O364" i="11"/>
  <c r="P364" i="11"/>
  <c r="O365" i="11"/>
  <c r="P365" i="11"/>
  <c r="O366" i="11"/>
  <c r="P366" i="11"/>
  <c r="O367" i="11"/>
  <c r="P367" i="11"/>
  <c r="O368" i="11"/>
  <c r="P368" i="11"/>
  <c r="O369" i="11"/>
  <c r="P369" i="11"/>
  <c r="O370" i="11"/>
  <c r="P370" i="11"/>
  <c r="O371" i="11"/>
  <c r="P371" i="11"/>
  <c r="O372" i="11"/>
  <c r="P372" i="11"/>
  <c r="O373" i="11"/>
  <c r="P373" i="11"/>
  <c r="O374" i="11"/>
  <c r="P374" i="11"/>
  <c r="O375" i="11"/>
  <c r="P375" i="11"/>
  <c r="O376" i="11"/>
  <c r="P376" i="11"/>
  <c r="O377" i="11"/>
  <c r="P377" i="11"/>
  <c r="O378" i="11"/>
  <c r="P378" i="11"/>
  <c r="O379" i="11"/>
  <c r="P379" i="11"/>
  <c r="O380" i="11"/>
  <c r="P380" i="11"/>
  <c r="O381" i="11"/>
  <c r="P381" i="11"/>
  <c r="O382" i="11"/>
  <c r="P382" i="11"/>
  <c r="O383" i="11"/>
  <c r="P383" i="11"/>
  <c r="O384" i="11"/>
  <c r="P384" i="11"/>
  <c r="O385" i="11"/>
  <c r="P385" i="11"/>
  <c r="O386" i="11"/>
  <c r="P386" i="11"/>
  <c r="O387" i="11"/>
  <c r="P387" i="11"/>
  <c r="O388" i="11"/>
  <c r="P388" i="11"/>
  <c r="O389" i="11"/>
  <c r="P389" i="11"/>
  <c r="O390" i="11"/>
  <c r="P390" i="11"/>
  <c r="O391" i="11"/>
  <c r="P391" i="11"/>
  <c r="O392" i="11"/>
  <c r="P392" i="11"/>
  <c r="O393" i="11"/>
  <c r="P393" i="11"/>
  <c r="O394" i="11"/>
  <c r="P394" i="11"/>
  <c r="O395" i="11"/>
  <c r="P395" i="11"/>
  <c r="O396" i="11"/>
  <c r="P396" i="11"/>
  <c r="O397" i="11"/>
  <c r="P397" i="11"/>
  <c r="O398" i="11"/>
  <c r="P398" i="11"/>
  <c r="O399" i="11"/>
  <c r="P399" i="11"/>
  <c r="O400" i="11"/>
  <c r="P400" i="11"/>
  <c r="O401" i="11"/>
  <c r="P401" i="11"/>
  <c r="O402" i="11"/>
  <c r="P402" i="11"/>
  <c r="O403" i="11"/>
  <c r="P403" i="11"/>
  <c r="O404" i="11"/>
  <c r="P404" i="11"/>
  <c r="O405" i="11"/>
  <c r="P405" i="11"/>
  <c r="O406" i="11"/>
  <c r="P406" i="11"/>
  <c r="O407" i="11"/>
  <c r="P407" i="11"/>
  <c r="O408" i="11"/>
  <c r="P408" i="11"/>
  <c r="O409" i="11"/>
  <c r="P409" i="11"/>
  <c r="O410" i="11"/>
  <c r="P410" i="11"/>
  <c r="O411" i="11"/>
  <c r="P411" i="11"/>
  <c r="O412" i="11"/>
  <c r="P412" i="11"/>
  <c r="O413" i="11"/>
  <c r="P413" i="11"/>
  <c r="O414" i="11"/>
  <c r="P414" i="11"/>
  <c r="O415" i="11"/>
  <c r="P415" i="11"/>
  <c r="O416" i="11"/>
  <c r="P416" i="11"/>
  <c r="O417" i="11"/>
  <c r="P417" i="11"/>
  <c r="O418" i="11"/>
  <c r="P418" i="11"/>
  <c r="O419" i="11"/>
  <c r="P419" i="11"/>
  <c r="O420" i="11"/>
  <c r="P420" i="11"/>
  <c r="O421" i="11"/>
  <c r="P421" i="11"/>
  <c r="O422" i="11"/>
  <c r="P422" i="11"/>
  <c r="O423" i="11"/>
  <c r="P423" i="11"/>
  <c r="O424" i="11"/>
  <c r="P424" i="11"/>
  <c r="O425" i="11"/>
  <c r="P425" i="11"/>
  <c r="O426" i="11"/>
  <c r="P426" i="11"/>
  <c r="O427" i="11"/>
  <c r="P427" i="11"/>
  <c r="O428" i="11"/>
  <c r="P428" i="11"/>
  <c r="O429" i="11"/>
  <c r="P429" i="11"/>
  <c r="O430" i="11"/>
  <c r="P430" i="11"/>
  <c r="O431" i="11"/>
  <c r="P431" i="11"/>
  <c r="O432" i="11"/>
  <c r="P432" i="11"/>
  <c r="O433" i="11"/>
  <c r="P433" i="11"/>
  <c r="O434" i="11"/>
  <c r="P434" i="11"/>
  <c r="O435" i="11"/>
  <c r="P435" i="11"/>
  <c r="O436" i="11"/>
  <c r="P436" i="11"/>
  <c r="O437" i="11"/>
  <c r="P437" i="11"/>
  <c r="O438" i="11"/>
  <c r="P438" i="11"/>
  <c r="O439" i="11"/>
  <c r="P439" i="11"/>
  <c r="O440" i="11"/>
  <c r="P440" i="11"/>
  <c r="O441" i="11"/>
  <c r="P441" i="11"/>
  <c r="O442" i="11"/>
  <c r="P442" i="11"/>
  <c r="O443" i="11"/>
  <c r="P443" i="11"/>
  <c r="O444" i="11"/>
  <c r="P444" i="11"/>
  <c r="O445" i="11"/>
  <c r="P445" i="11"/>
  <c r="O446" i="11"/>
  <c r="P446" i="11"/>
  <c r="O447" i="11"/>
  <c r="P447" i="11"/>
  <c r="O448" i="11"/>
  <c r="P448" i="11"/>
  <c r="O449" i="11"/>
  <c r="P449" i="11"/>
  <c r="O450" i="11"/>
  <c r="P450" i="11"/>
  <c r="O451" i="11"/>
  <c r="P451" i="11"/>
  <c r="O452" i="11"/>
  <c r="P452" i="11"/>
  <c r="O453" i="11"/>
  <c r="P453" i="11"/>
  <c r="O454" i="11"/>
  <c r="P454" i="11"/>
  <c r="O455" i="11"/>
  <c r="P455" i="11"/>
  <c r="O456" i="11"/>
  <c r="P456" i="11"/>
  <c r="O457" i="11"/>
  <c r="P457" i="11"/>
  <c r="O458" i="11"/>
  <c r="P458" i="11"/>
  <c r="O459" i="11"/>
  <c r="P459" i="11"/>
  <c r="O460" i="11"/>
  <c r="P460" i="11"/>
  <c r="O461" i="11"/>
  <c r="P461" i="11"/>
  <c r="O462" i="11"/>
  <c r="P462" i="11"/>
  <c r="O463" i="11"/>
  <c r="P463" i="11"/>
  <c r="O464" i="11"/>
  <c r="P464" i="11"/>
  <c r="O465" i="11"/>
  <c r="P465" i="11"/>
  <c r="O466" i="11"/>
  <c r="P466" i="11"/>
  <c r="O467" i="11"/>
  <c r="P467" i="11"/>
  <c r="O468" i="11"/>
  <c r="P468" i="11"/>
  <c r="O469" i="11"/>
  <c r="P469" i="11"/>
  <c r="O470" i="11"/>
  <c r="P470" i="11"/>
  <c r="O471" i="11"/>
  <c r="P471" i="11"/>
  <c r="O472" i="11"/>
  <c r="P472" i="11"/>
  <c r="O473" i="11"/>
  <c r="P473" i="11"/>
  <c r="O474" i="11"/>
  <c r="P474" i="11"/>
  <c r="O475" i="11"/>
  <c r="P475" i="11"/>
  <c r="O476" i="11"/>
  <c r="P476" i="11"/>
  <c r="O477" i="11"/>
  <c r="P477" i="11"/>
  <c r="O478" i="11"/>
  <c r="P478" i="11"/>
  <c r="O479" i="11"/>
  <c r="P479" i="11"/>
  <c r="O480" i="11"/>
  <c r="P480" i="11"/>
  <c r="O481" i="11"/>
  <c r="P481" i="11"/>
  <c r="O482" i="11"/>
  <c r="P482" i="11"/>
  <c r="O483" i="11"/>
  <c r="P483" i="11"/>
  <c r="O484" i="11"/>
  <c r="P484" i="11"/>
  <c r="O485" i="11"/>
  <c r="P485" i="11"/>
  <c r="O486" i="11"/>
  <c r="P486" i="11"/>
  <c r="O487" i="11"/>
  <c r="P487" i="11"/>
  <c r="O488" i="11"/>
  <c r="P488" i="11"/>
  <c r="O489" i="11"/>
  <c r="P489" i="11"/>
  <c r="O490" i="11"/>
  <c r="P490" i="11"/>
  <c r="O491" i="11"/>
  <c r="P491" i="11"/>
  <c r="O492" i="11"/>
  <c r="P492" i="11"/>
  <c r="O493" i="11"/>
  <c r="P493" i="11"/>
  <c r="O494" i="11"/>
  <c r="P494" i="11"/>
  <c r="O495" i="11"/>
  <c r="P495" i="11"/>
  <c r="O496" i="11"/>
  <c r="P496" i="11"/>
  <c r="O497" i="11"/>
  <c r="P497" i="11"/>
  <c r="O498" i="11"/>
  <c r="P498" i="11"/>
  <c r="O499" i="11"/>
  <c r="P499" i="11"/>
  <c r="O500" i="11"/>
  <c r="P500" i="11"/>
  <c r="O501" i="11"/>
  <c r="P501" i="11"/>
  <c r="O502" i="11"/>
  <c r="P502" i="11"/>
  <c r="O503" i="11"/>
  <c r="P503" i="11"/>
  <c r="O504" i="11"/>
  <c r="P504" i="11"/>
  <c r="O505" i="11"/>
  <c r="P505" i="11"/>
  <c r="O506" i="11"/>
  <c r="P506" i="11"/>
  <c r="O507" i="11"/>
  <c r="P507" i="11"/>
  <c r="O508" i="11"/>
  <c r="P508" i="11"/>
  <c r="O509" i="11"/>
  <c r="P509" i="11"/>
  <c r="O510" i="11"/>
  <c r="P510" i="11"/>
  <c r="O511" i="11"/>
  <c r="P511" i="11"/>
  <c r="O512" i="11"/>
  <c r="P512" i="11"/>
  <c r="O513" i="11"/>
  <c r="P513" i="11"/>
  <c r="O514" i="11"/>
  <c r="P514" i="11"/>
  <c r="O515" i="11"/>
  <c r="P515" i="11"/>
  <c r="O516" i="11"/>
  <c r="P516" i="11"/>
  <c r="O517" i="11"/>
  <c r="P517" i="11"/>
  <c r="O518" i="11"/>
  <c r="P518" i="11"/>
  <c r="O519" i="11"/>
  <c r="P519" i="11"/>
  <c r="O520" i="11"/>
  <c r="P520" i="11"/>
  <c r="O521" i="11"/>
  <c r="P521" i="11"/>
  <c r="O522" i="11"/>
  <c r="P522" i="11"/>
  <c r="O523" i="11"/>
  <c r="P523" i="11"/>
  <c r="O524" i="11"/>
  <c r="P524" i="11"/>
  <c r="O525" i="11"/>
  <c r="P525" i="11"/>
  <c r="O526" i="11"/>
  <c r="P526" i="11"/>
  <c r="O527" i="11"/>
  <c r="P527" i="11"/>
  <c r="O528" i="11"/>
  <c r="P528" i="11"/>
  <c r="O529" i="11"/>
  <c r="P529" i="11"/>
  <c r="O530" i="11"/>
  <c r="P530" i="11"/>
  <c r="O531" i="11"/>
  <c r="P531" i="11"/>
  <c r="O532" i="11"/>
  <c r="P532" i="11"/>
  <c r="O533" i="11"/>
  <c r="P533" i="11"/>
  <c r="O534" i="11"/>
  <c r="P534" i="11"/>
  <c r="O535" i="11"/>
  <c r="P535" i="11"/>
  <c r="O536" i="11"/>
  <c r="P536" i="11"/>
  <c r="O537" i="11"/>
  <c r="P537" i="11"/>
  <c r="O538" i="11"/>
  <c r="P538" i="11"/>
  <c r="O539" i="11"/>
  <c r="P539" i="11"/>
  <c r="O540" i="11"/>
  <c r="P540" i="11"/>
  <c r="O541" i="11"/>
  <c r="P541" i="11"/>
  <c r="O542" i="11"/>
  <c r="P542" i="11"/>
  <c r="O543" i="11"/>
  <c r="P543" i="11"/>
  <c r="O544" i="11"/>
  <c r="P544" i="11"/>
  <c r="O545" i="11"/>
  <c r="P545" i="11"/>
  <c r="O546" i="11"/>
  <c r="P546" i="11"/>
  <c r="O547" i="11"/>
  <c r="P547" i="11"/>
  <c r="O548" i="11"/>
  <c r="P548" i="11"/>
  <c r="O549" i="11"/>
  <c r="P549" i="11"/>
  <c r="O550" i="11"/>
  <c r="P550" i="11"/>
  <c r="O551" i="11"/>
  <c r="P551" i="11"/>
  <c r="O552" i="11"/>
  <c r="P552" i="11"/>
  <c r="O553" i="11"/>
  <c r="P553" i="11"/>
  <c r="O554" i="11"/>
  <c r="P554" i="11"/>
  <c r="O555" i="11"/>
  <c r="P555" i="11"/>
  <c r="O556" i="11"/>
  <c r="P556" i="11"/>
  <c r="O557" i="11"/>
  <c r="P557" i="11"/>
  <c r="O558" i="11"/>
  <c r="P558" i="11"/>
  <c r="O559" i="11"/>
  <c r="P559" i="11"/>
  <c r="O560" i="11"/>
  <c r="P560" i="11"/>
  <c r="O561" i="11"/>
  <c r="P561" i="11"/>
  <c r="O562" i="11"/>
  <c r="P562" i="11"/>
  <c r="O563" i="11"/>
  <c r="P563" i="11"/>
  <c r="O564" i="11"/>
  <c r="P564" i="11"/>
  <c r="O565" i="11"/>
  <c r="P565" i="11"/>
  <c r="O566" i="11"/>
  <c r="P566" i="11"/>
  <c r="O567" i="11"/>
  <c r="P567" i="11"/>
  <c r="O568" i="11"/>
  <c r="P568" i="11"/>
  <c r="O569" i="11"/>
  <c r="P569" i="11"/>
  <c r="O570" i="11"/>
  <c r="P570" i="11"/>
  <c r="O571" i="11"/>
  <c r="P571" i="11"/>
  <c r="O572" i="11"/>
  <c r="P572" i="11"/>
  <c r="O573" i="11"/>
  <c r="P573" i="11"/>
  <c r="O574" i="11"/>
  <c r="P574" i="11"/>
  <c r="O575" i="11"/>
  <c r="P575" i="11"/>
  <c r="O576" i="11"/>
  <c r="P576" i="11"/>
  <c r="O577" i="11"/>
  <c r="P577" i="11"/>
  <c r="O578" i="11"/>
  <c r="P578" i="11"/>
  <c r="O579" i="11"/>
  <c r="P579" i="11"/>
  <c r="O580" i="11"/>
  <c r="P580" i="11"/>
  <c r="O581" i="11"/>
  <c r="P581" i="11"/>
  <c r="O582" i="11"/>
  <c r="P582" i="11"/>
  <c r="O583" i="11"/>
  <c r="P583" i="11"/>
  <c r="O584" i="11"/>
  <c r="P584" i="11"/>
  <c r="O585" i="11"/>
  <c r="P585" i="11"/>
  <c r="O586" i="11"/>
  <c r="P586" i="11"/>
  <c r="O587" i="11"/>
  <c r="P587" i="11"/>
  <c r="O588" i="11"/>
  <c r="P588" i="11"/>
  <c r="O589" i="11"/>
  <c r="P589" i="11"/>
  <c r="O590" i="11"/>
  <c r="P590" i="11"/>
  <c r="O591" i="11"/>
  <c r="P591" i="11"/>
  <c r="O592" i="11"/>
  <c r="P592" i="11"/>
  <c r="O593" i="11"/>
  <c r="P593" i="11"/>
  <c r="O594" i="11"/>
  <c r="P594" i="11"/>
  <c r="O595" i="11"/>
  <c r="P595" i="11"/>
  <c r="O596" i="11"/>
  <c r="P596" i="11"/>
  <c r="O597" i="11"/>
  <c r="P597" i="11"/>
  <c r="O598" i="11"/>
  <c r="P598" i="11"/>
  <c r="O599" i="11"/>
  <c r="P599" i="11"/>
  <c r="O600" i="11"/>
  <c r="P600" i="11"/>
  <c r="O601" i="11"/>
  <c r="P601" i="11"/>
  <c r="O602" i="11"/>
  <c r="P602" i="11"/>
  <c r="O603" i="11"/>
  <c r="P603" i="11"/>
  <c r="O604" i="11"/>
  <c r="P604" i="11"/>
  <c r="O605" i="11"/>
  <c r="P605" i="11"/>
  <c r="O606" i="11"/>
  <c r="P606" i="11"/>
  <c r="O607" i="11"/>
  <c r="P607" i="11"/>
  <c r="O608" i="11"/>
  <c r="P608" i="11"/>
  <c r="O609" i="11"/>
  <c r="P609" i="11"/>
  <c r="O610" i="11"/>
  <c r="P610" i="11"/>
  <c r="O611" i="11"/>
  <c r="P611" i="11"/>
  <c r="O612" i="11"/>
  <c r="P612" i="11"/>
  <c r="O613" i="11"/>
  <c r="P613" i="11"/>
  <c r="O614" i="11"/>
  <c r="P614" i="11"/>
  <c r="O615" i="11"/>
  <c r="P615" i="11"/>
  <c r="O616" i="11"/>
  <c r="P616" i="11"/>
  <c r="O617" i="11"/>
  <c r="P617" i="11"/>
  <c r="O618" i="11"/>
  <c r="P618" i="11"/>
  <c r="O619" i="11"/>
  <c r="P619" i="11"/>
  <c r="O620" i="11"/>
  <c r="P620" i="11"/>
  <c r="O621" i="11"/>
  <c r="P621" i="11"/>
  <c r="O622" i="11"/>
  <c r="P622" i="11"/>
  <c r="O623" i="11"/>
  <c r="P623" i="11"/>
  <c r="O624" i="11"/>
  <c r="P624" i="11"/>
  <c r="O625" i="11"/>
  <c r="P625" i="11"/>
  <c r="O626" i="11"/>
  <c r="P626" i="11"/>
  <c r="O627" i="11"/>
  <c r="P627" i="11"/>
  <c r="O628" i="11"/>
  <c r="P628" i="11"/>
  <c r="O629" i="11"/>
  <c r="P629" i="11"/>
  <c r="O630" i="11"/>
  <c r="P630" i="11"/>
  <c r="O631" i="11"/>
  <c r="P631" i="11"/>
  <c r="O632" i="11"/>
  <c r="P632" i="11"/>
  <c r="O633" i="11"/>
  <c r="P633" i="11"/>
  <c r="O634" i="11"/>
  <c r="P634" i="11"/>
  <c r="O635" i="11"/>
  <c r="P635" i="11"/>
  <c r="O636" i="11"/>
  <c r="P636" i="11"/>
  <c r="O637" i="11"/>
  <c r="P637" i="11"/>
  <c r="O638" i="11"/>
  <c r="P638" i="11"/>
  <c r="O639" i="11"/>
  <c r="P639" i="11"/>
  <c r="O640" i="11"/>
  <c r="P640" i="11"/>
  <c r="O641" i="11"/>
  <c r="P641" i="11"/>
  <c r="O642" i="11"/>
  <c r="P642" i="11"/>
  <c r="O643" i="11"/>
  <c r="P643" i="11"/>
  <c r="O644" i="11"/>
  <c r="P644" i="11"/>
  <c r="O645" i="11"/>
  <c r="P645" i="11"/>
  <c r="O646" i="11"/>
  <c r="P646" i="11"/>
  <c r="O647" i="11"/>
  <c r="P647" i="11"/>
  <c r="O648" i="11"/>
  <c r="P648" i="11"/>
  <c r="O649" i="11"/>
  <c r="P649" i="11"/>
  <c r="O650" i="11"/>
  <c r="P650" i="11"/>
  <c r="O651" i="11"/>
  <c r="P651" i="11"/>
  <c r="O652" i="11"/>
  <c r="P652" i="11"/>
  <c r="O653" i="11"/>
  <c r="P653" i="11"/>
  <c r="O654" i="11"/>
  <c r="P654" i="11"/>
  <c r="O655" i="11"/>
  <c r="P655" i="11"/>
  <c r="O656" i="11"/>
  <c r="P656" i="11"/>
  <c r="O657" i="11"/>
  <c r="P657" i="11"/>
  <c r="O658" i="11"/>
  <c r="P658" i="11"/>
  <c r="O659" i="11"/>
  <c r="P659" i="11"/>
  <c r="O660" i="11"/>
  <c r="P660" i="11"/>
  <c r="O661" i="11"/>
  <c r="P661" i="11"/>
  <c r="O662" i="11"/>
  <c r="P662" i="11"/>
  <c r="O663" i="11"/>
  <c r="P663" i="11"/>
  <c r="O664" i="11"/>
  <c r="P664" i="11"/>
  <c r="O665" i="11"/>
  <c r="P665" i="11"/>
  <c r="O666" i="11"/>
  <c r="P666" i="11"/>
  <c r="O667" i="11"/>
  <c r="P667" i="11"/>
  <c r="O668" i="11"/>
  <c r="P668" i="11"/>
  <c r="O669" i="11"/>
  <c r="P669" i="11"/>
  <c r="O670" i="11"/>
  <c r="P670" i="11"/>
  <c r="O671" i="11"/>
  <c r="P671" i="11"/>
  <c r="O672" i="11"/>
  <c r="P672" i="11"/>
  <c r="O673" i="11"/>
  <c r="P673" i="11"/>
  <c r="O674" i="11"/>
  <c r="P674" i="11"/>
  <c r="O675" i="11"/>
  <c r="P675" i="11"/>
  <c r="O676" i="11"/>
  <c r="P676" i="11"/>
  <c r="O677" i="11"/>
  <c r="P677" i="11"/>
  <c r="O678" i="11"/>
  <c r="P678" i="11"/>
  <c r="O679" i="11"/>
  <c r="P679" i="11"/>
  <c r="O680" i="11"/>
  <c r="P680" i="11"/>
  <c r="O681" i="11"/>
  <c r="P681" i="11"/>
  <c r="O682" i="11"/>
  <c r="P682" i="11"/>
  <c r="O683" i="11"/>
  <c r="P683" i="11"/>
  <c r="O684" i="11"/>
  <c r="P684" i="11"/>
  <c r="O685" i="11"/>
  <c r="P685" i="11"/>
  <c r="O686" i="11"/>
  <c r="P686" i="11"/>
  <c r="O687" i="11"/>
  <c r="P687" i="11"/>
  <c r="O688" i="11"/>
  <c r="P688" i="11"/>
  <c r="O689" i="11"/>
  <c r="P689" i="11"/>
  <c r="O690" i="11"/>
  <c r="P690" i="11"/>
  <c r="O691" i="11"/>
  <c r="P691" i="11"/>
  <c r="O692" i="11"/>
  <c r="P692" i="11"/>
  <c r="O693" i="11"/>
  <c r="P693" i="11"/>
  <c r="O694" i="11"/>
  <c r="P694" i="11"/>
  <c r="O695" i="11"/>
  <c r="P695" i="11"/>
  <c r="O696" i="11"/>
  <c r="P696" i="11"/>
  <c r="O697" i="11"/>
  <c r="P697" i="11"/>
  <c r="O698" i="11"/>
  <c r="P698" i="11"/>
  <c r="O699" i="11"/>
  <c r="P699" i="11"/>
  <c r="O700" i="11"/>
  <c r="P700" i="11"/>
  <c r="O701" i="11"/>
  <c r="P701" i="11"/>
  <c r="O702" i="11"/>
  <c r="P702" i="11"/>
  <c r="O703" i="11"/>
  <c r="P703" i="11"/>
  <c r="O704" i="11"/>
  <c r="P704" i="11"/>
  <c r="O705" i="11"/>
  <c r="P705" i="11"/>
  <c r="O706" i="11"/>
  <c r="P706" i="11"/>
  <c r="O707" i="11"/>
  <c r="P707" i="11"/>
  <c r="O708" i="11"/>
  <c r="P708" i="11"/>
  <c r="O709" i="11"/>
  <c r="P709" i="11"/>
  <c r="O710" i="11"/>
  <c r="P710" i="11"/>
  <c r="O711" i="11"/>
  <c r="P711" i="11"/>
  <c r="O712" i="11"/>
  <c r="P712" i="11"/>
  <c r="O713" i="11"/>
  <c r="P713" i="11"/>
  <c r="O714" i="11"/>
  <c r="P714" i="11"/>
  <c r="O715" i="11"/>
  <c r="P715" i="11"/>
  <c r="O716" i="11"/>
  <c r="P716" i="11"/>
  <c r="O717" i="11"/>
  <c r="P717" i="11"/>
  <c r="O718" i="11"/>
  <c r="P718" i="11"/>
  <c r="O719" i="11"/>
  <c r="P719" i="11"/>
  <c r="O720" i="11"/>
  <c r="P720" i="11"/>
  <c r="O721" i="11"/>
  <c r="P721" i="11"/>
  <c r="O722" i="11"/>
  <c r="P722" i="11"/>
  <c r="O723" i="11"/>
  <c r="P723" i="11"/>
  <c r="O724" i="11"/>
  <c r="P724" i="11"/>
  <c r="O725" i="11"/>
  <c r="P725" i="11"/>
  <c r="O726" i="11"/>
  <c r="P726" i="11"/>
  <c r="O727" i="11"/>
  <c r="P727" i="11"/>
  <c r="O728" i="11"/>
  <c r="P728" i="11"/>
  <c r="O729" i="11"/>
  <c r="P729" i="11"/>
  <c r="O730" i="11"/>
  <c r="P730" i="11"/>
  <c r="O731" i="11"/>
  <c r="P731" i="11"/>
  <c r="O732" i="11"/>
  <c r="P732" i="11"/>
  <c r="O733" i="11"/>
  <c r="P733" i="11"/>
  <c r="O734" i="11"/>
  <c r="P734" i="11"/>
  <c r="O735" i="11"/>
  <c r="P735" i="11"/>
  <c r="O736" i="11"/>
  <c r="P736" i="11"/>
  <c r="O737" i="11"/>
  <c r="P737" i="11"/>
  <c r="O738" i="11"/>
  <c r="P738" i="11"/>
  <c r="O739" i="11"/>
  <c r="P739" i="11"/>
  <c r="O740" i="11"/>
  <c r="P740" i="11"/>
  <c r="O741" i="11"/>
  <c r="P741" i="11"/>
  <c r="O742" i="11"/>
  <c r="P742" i="11"/>
  <c r="O743" i="11"/>
  <c r="P743" i="11"/>
  <c r="O744" i="11"/>
  <c r="P744" i="11"/>
  <c r="O745" i="11"/>
  <c r="P745" i="11"/>
  <c r="O746" i="11"/>
  <c r="P746" i="11"/>
  <c r="O747" i="11"/>
  <c r="P747" i="11"/>
  <c r="O748" i="11"/>
  <c r="P748" i="11"/>
  <c r="O749" i="11"/>
  <c r="P749" i="11"/>
  <c r="O750" i="11"/>
  <c r="P750" i="11"/>
  <c r="O751" i="11"/>
  <c r="P751" i="11"/>
  <c r="O752" i="11"/>
  <c r="P752" i="11"/>
  <c r="O753" i="11"/>
  <c r="P753" i="11"/>
  <c r="O754" i="11"/>
  <c r="P754" i="11"/>
  <c r="O755" i="11"/>
  <c r="P755" i="11"/>
  <c r="O756" i="11"/>
  <c r="P756" i="11"/>
  <c r="O757" i="11"/>
  <c r="P757" i="11"/>
  <c r="O758" i="11"/>
  <c r="P758" i="11"/>
  <c r="O759" i="11"/>
  <c r="P759" i="11"/>
  <c r="O760" i="11"/>
  <c r="P760" i="11"/>
  <c r="O761" i="11"/>
  <c r="P761" i="11"/>
  <c r="O762" i="11"/>
  <c r="P762" i="11"/>
  <c r="O763" i="11"/>
  <c r="P763" i="11"/>
  <c r="O764" i="11"/>
  <c r="P764" i="11"/>
  <c r="O765" i="11"/>
  <c r="P765" i="11"/>
  <c r="O766" i="11"/>
  <c r="P766" i="11"/>
  <c r="O767" i="11"/>
  <c r="P767" i="11"/>
  <c r="O768" i="11"/>
  <c r="P768" i="11"/>
  <c r="O769" i="11"/>
  <c r="P769" i="11"/>
  <c r="O770" i="11"/>
  <c r="P770" i="11"/>
  <c r="O771" i="11"/>
  <c r="P771" i="11"/>
  <c r="O772" i="11"/>
  <c r="P772" i="11"/>
  <c r="O773" i="11"/>
  <c r="P773" i="11"/>
  <c r="O774" i="11"/>
  <c r="P774" i="11"/>
  <c r="O775" i="11"/>
  <c r="P775" i="11"/>
  <c r="O776" i="11"/>
  <c r="P776" i="11"/>
  <c r="O777" i="11"/>
  <c r="P777" i="11"/>
  <c r="O778" i="11"/>
  <c r="P778" i="11"/>
  <c r="O779" i="11"/>
  <c r="P779" i="11"/>
  <c r="O780" i="11"/>
  <c r="P780" i="11"/>
  <c r="O781" i="11"/>
  <c r="P781" i="11"/>
  <c r="O782" i="11"/>
  <c r="P782" i="11"/>
  <c r="O783" i="11"/>
  <c r="P783" i="11"/>
  <c r="O784" i="11"/>
  <c r="P784" i="11"/>
  <c r="O785" i="11"/>
  <c r="P785" i="11"/>
  <c r="O786" i="11"/>
  <c r="P786" i="11"/>
  <c r="O787" i="11"/>
  <c r="P787" i="11"/>
  <c r="O788" i="11"/>
  <c r="P788" i="11"/>
  <c r="O789" i="11"/>
  <c r="P789" i="11"/>
  <c r="O790" i="11"/>
  <c r="P790" i="11"/>
  <c r="O791" i="11"/>
  <c r="P791" i="11"/>
  <c r="O792" i="11"/>
  <c r="P792" i="11"/>
  <c r="O793" i="11"/>
  <c r="P793" i="11"/>
  <c r="O794" i="11"/>
  <c r="P794" i="11"/>
  <c r="O795" i="11"/>
  <c r="P795" i="11"/>
  <c r="O796" i="11"/>
  <c r="P796" i="11"/>
  <c r="O797" i="11"/>
  <c r="P797" i="11"/>
  <c r="O798" i="11"/>
  <c r="P798" i="11"/>
  <c r="O799" i="11"/>
  <c r="P799" i="11"/>
  <c r="O800" i="11"/>
  <c r="P800" i="11"/>
  <c r="O801" i="11"/>
  <c r="P801" i="11"/>
  <c r="O802" i="11"/>
  <c r="P802" i="11"/>
  <c r="O803" i="11"/>
  <c r="P803" i="11"/>
  <c r="O804" i="11"/>
  <c r="P804" i="11"/>
  <c r="O805" i="11"/>
  <c r="P805" i="11"/>
  <c r="O806" i="11"/>
  <c r="P806" i="11"/>
  <c r="O807" i="11"/>
  <c r="P807" i="11"/>
  <c r="O808" i="11"/>
  <c r="P808" i="11"/>
  <c r="O809" i="11"/>
  <c r="P809" i="11"/>
  <c r="O810" i="11"/>
  <c r="P810" i="11"/>
  <c r="O811" i="11"/>
  <c r="P811" i="11"/>
  <c r="O812" i="11"/>
  <c r="P812" i="11"/>
  <c r="O813" i="11"/>
  <c r="P813" i="11"/>
  <c r="O814" i="11"/>
  <c r="P814" i="11"/>
  <c r="O815" i="11"/>
  <c r="P815" i="11"/>
  <c r="O816" i="11"/>
  <c r="P816" i="11"/>
  <c r="O817" i="11"/>
  <c r="P817" i="11"/>
  <c r="O818" i="11"/>
  <c r="P818" i="11"/>
  <c r="O819" i="11"/>
  <c r="P819" i="11"/>
  <c r="O820" i="11"/>
  <c r="P820" i="11"/>
  <c r="O821" i="11"/>
  <c r="P821" i="11"/>
  <c r="O822" i="11"/>
  <c r="P822" i="11"/>
  <c r="O823" i="11"/>
  <c r="P823" i="11"/>
  <c r="O824" i="11"/>
  <c r="P824" i="11"/>
  <c r="O825" i="11"/>
  <c r="P825" i="11"/>
  <c r="O826" i="11"/>
  <c r="P826" i="11"/>
  <c r="O827" i="11"/>
  <c r="P827" i="11"/>
  <c r="O828" i="11"/>
  <c r="P828" i="11"/>
  <c r="O829" i="11"/>
  <c r="P829" i="11"/>
  <c r="O830" i="11"/>
  <c r="P830" i="11"/>
  <c r="O831" i="11"/>
  <c r="P831" i="11"/>
  <c r="O832" i="11"/>
  <c r="P832" i="11"/>
  <c r="O833" i="11"/>
  <c r="P833" i="11"/>
  <c r="O834" i="11"/>
  <c r="P834" i="11"/>
  <c r="O835" i="11"/>
  <c r="P835" i="11"/>
  <c r="O836" i="11"/>
  <c r="P836" i="11"/>
  <c r="O837" i="11"/>
  <c r="P837" i="11"/>
  <c r="O838" i="11"/>
  <c r="P838" i="11"/>
  <c r="O839" i="11"/>
  <c r="P839" i="11"/>
  <c r="O840" i="11"/>
  <c r="P840" i="11"/>
  <c r="O841" i="11"/>
  <c r="P841" i="11"/>
  <c r="O842" i="11"/>
  <c r="P842" i="11"/>
  <c r="O843" i="11"/>
  <c r="P843" i="11"/>
  <c r="O844" i="11"/>
  <c r="P844" i="11"/>
  <c r="O845" i="11"/>
  <c r="P845" i="11"/>
  <c r="O846" i="11"/>
  <c r="P846" i="11"/>
  <c r="O847" i="11"/>
  <c r="P847" i="11"/>
  <c r="O848" i="11"/>
  <c r="P848" i="11"/>
  <c r="O849" i="11"/>
  <c r="P849" i="11"/>
  <c r="O850" i="11"/>
  <c r="P850" i="11"/>
  <c r="O851" i="11"/>
  <c r="P851" i="11"/>
  <c r="O852" i="11"/>
  <c r="P852" i="11"/>
  <c r="O853" i="11"/>
  <c r="P853" i="11"/>
  <c r="O854" i="11"/>
  <c r="P854" i="11"/>
  <c r="O855" i="11"/>
  <c r="P855" i="11"/>
  <c r="O856" i="11"/>
  <c r="P856" i="11"/>
  <c r="O857" i="11"/>
  <c r="P857" i="11"/>
  <c r="O858" i="11"/>
  <c r="P858" i="11"/>
  <c r="O859" i="11"/>
  <c r="P859" i="11"/>
  <c r="O860" i="11"/>
  <c r="P860" i="11"/>
  <c r="O861" i="11"/>
  <c r="P861" i="11"/>
  <c r="O862" i="11"/>
  <c r="P862" i="11"/>
  <c r="O863" i="11"/>
  <c r="P863" i="11"/>
  <c r="O864" i="11"/>
  <c r="P864" i="11"/>
  <c r="O865" i="11"/>
  <c r="P865" i="11"/>
  <c r="O866" i="11"/>
  <c r="P866" i="11"/>
  <c r="O867" i="11"/>
  <c r="P867" i="11"/>
  <c r="O868" i="11"/>
  <c r="P868" i="11"/>
  <c r="O869" i="11"/>
  <c r="P869" i="11"/>
  <c r="O870" i="11"/>
  <c r="P870" i="11"/>
  <c r="O871" i="11"/>
  <c r="P871" i="11"/>
  <c r="O872" i="11"/>
  <c r="P872" i="11"/>
  <c r="O873" i="11"/>
  <c r="P873" i="11"/>
  <c r="O874" i="11"/>
  <c r="P874" i="11"/>
  <c r="O875" i="11"/>
  <c r="P875" i="11"/>
  <c r="O876" i="11"/>
  <c r="P876" i="11"/>
  <c r="O877" i="11"/>
  <c r="P877" i="11"/>
  <c r="O878" i="11"/>
  <c r="P878" i="11"/>
  <c r="O879" i="11"/>
  <c r="P879" i="11"/>
  <c r="O880" i="11"/>
  <c r="P880" i="11"/>
  <c r="O881" i="11"/>
  <c r="P881" i="11"/>
  <c r="O882" i="11"/>
  <c r="P882" i="11"/>
  <c r="O883" i="11"/>
  <c r="P883" i="11"/>
  <c r="O884" i="11"/>
  <c r="P884" i="11"/>
  <c r="O885" i="11"/>
  <c r="P885" i="11"/>
  <c r="O886" i="11"/>
  <c r="P886" i="11"/>
  <c r="O887" i="11"/>
  <c r="P887" i="11"/>
  <c r="O888" i="11"/>
  <c r="P888" i="11"/>
  <c r="O889" i="11"/>
  <c r="P889" i="11"/>
  <c r="O890" i="11"/>
  <c r="P890" i="11"/>
  <c r="O891" i="11"/>
  <c r="P891" i="11"/>
  <c r="O892" i="11"/>
  <c r="P892" i="11"/>
  <c r="O893" i="11"/>
  <c r="P893" i="11"/>
  <c r="O894" i="11"/>
  <c r="P894" i="11"/>
  <c r="O895" i="11"/>
  <c r="P895" i="11"/>
  <c r="O896" i="11"/>
  <c r="P896" i="11"/>
  <c r="O897" i="11"/>
  <c r="P897" i="11"/>
  <c r="O898" i="11"/>
  <c r="P898" i="11"/>
  <c r="O899" i="11"/>
  <c r="P899" i="11"/>
  <c r="O900" i="11"/>
  <c r="P900" i="11"/>
  <c r="O901" i="11"/>
  <c r="P901" i="11"/>
  <c r="O902" i="11"/>
  <c r="P902" i="11"/>
  <c r="O903" i="11"/>
  <c r="P903" i="11"/>
  <c r="O904" i="11"/>
  <c r="P904" i="11"/>
  <c r="O905" i="11"/>
  <c r="P905" i="11"/>
  <c r="O906" i="11"/>
  <c r="P906" i="11"/>
  <c r="O907" i="11"/>
  <c r="P907" i="11"/>
  <c r="O908" i="11"/>
  <c r="P908" i="11"/>
  <c r="O909" i="11"/>
  <c r="P909" i="11"/>
  <c r="O910" i="11"/>
  <c r="P910" i="11"/>
  <c r="O911" i="11"/>
  <c r="P911" i="11"/>
  <c r="O912" i="11"/>
  <c r="P912" i="11"/>
  <c r="O913" i="11"/>
  <c r="P913" i="11"/>
  <c r="O914" i="11"/>
  <c r="P914" i="11"/>
  <c r="O915" i="11"/>
  <c r="P915" i="11"/>
  <c r="O916" i="11"/>
  <c r="P916" i="11"/>
  <c r="O917" i="11"/>
  <c r="P917" i="11"/>
  <c r="O918" i="11"/>
  <c r="P918" i="11"/>
  <c r="O919" i="11"/>
  <c r="P919" i="11"/>
  <c r="O920" i="11"/>
  <c r="P920" i="11"/>
  <c r="O921" i="11"/>
  <c r="P921" i="11"/>
  <c r="O922" i="11"/>
  <c r="P922" i="11"/>
  <c r="O923" i="11"/>
  <c r="P923" i="11"/>
  <c r="O924" i="11"/>
  <c r="P924" i="11"/>
  <c r="O925" i="11"/>
  <c r="P925" i="11"/>
  <c r="G5" i="12" a="1"/>
  <c r="G5" i="12"/>
  <c r="M4" i="11"/>
  <c r="M5" i="11"/>
  <c r="M6" i="11"/>
  <c r="M7" i="11"/>
  <c r="M8" i="11"/>
  <c r="N4" i="11"/>
  <c r="N5" i="11"/>
  <c r="N6" i="11"/>
  <c r="N7" i="11"/>
  <c r="N8" i="11"/>
  <c r="M9" i="11"/>
  <c r="N9" i="11"/>
  <c r="M10" i="11"/>
  <c r="N10" i="11"/>
  <c r="M11" i="11"/>
  <c r="N11" i="11"/>
  <c r="M12" i="11"/>
  <c r="N12" i="11"/>
  <c r="M13" i="11"/>
  <c r="N13" i="11"/>
  <c r="M14" i="11"/>
  <c r="N14" i="11"/>
  <c r="M15" i="11"/>
  <c r="N15" i="11"/>
  <c r="M16" i="11"/>
  <c r="N16" i="11"/>
  <c r="M17" i="11"/>
  <c r="N17" i="11"/>
  <c r="M18" i="11"/>
  <c r="N18" i="11"/>
  <c r="M19" i="11"/>
  <c r="N19" i="11"/>
  <c r="M20" i="11"/>
  <c r="N20" i="11"/>
  <c r="M21" i="11"/>
  <c r="N21" i="11"/>
  <c r="M22" i="11"/>
  <c r="N22" i="11"/>
  <c r="M23" i="11"/>
  <c r="N23" i="11"/>
  <c r="M24" i="11"/>
  <c r="N24" i="11"/>
  <c r="M25" i="11"/>
  <c r="N25" i="11"/>
  <c r="M26" i="11"/>
  <c r="N26" i="11"/>
  <c r="M27" i="11"/>
  <c r="N27" i="11"/>
  <c r="M28" i="11"/>
  <c r="N28" i="11"/>
  <c r="M29" i="11"/>
  <c r="N29" i="11"/>
  <c r="M30" i="11"/>
  <c r="N30" i="11"/>
  <c r="M31" i="11"/>
  <c r="N31" i="11"/>
  <c r="M32" i="11"/>
  <c r="N32" i="11"/>
  <c r="M33" i="11"/>
  <c r="N33" i="11"/>
  <c r="M34" i="11"/>
  <c r="N34" i="11"/>
  <c r="M35" i="11"/>
  <c r="N35" i="11"/>
  <c r="M36" i="11"/>
  <c r="N36" i="11"/>
  <c r="M37" i="11"/>
  <c r="N37" i="11"/>
  <c r="M38" i="11"/>
  <c r="N38" i="11"/>
  <c r="M39" i="11"/>
  <c r="N39" i="11"/>
  <c r="M40" i="11"/>
  <c r="N40" i="11"/>
  <c r="M41" i="11"/>
  <c r="N41" i="11"/>
  <c r="M42" i="11"/>
  <c r="N42" i="11"/>
  <c r="M43" i="11"/>
  <c r="N43" i="11"/>
  <c r="M44" i="11"/>
  <c r="N44" i="11"/>
  <c r="M45" i="11"/>
  <c r="N45" i="11"/>
  <c r="M46" i="11"/>
  <c r="N46" i="11"/>
  <c r="M47" i="11"/>
  <c r="N47" i="11"/>
  <c r="M48" i="11"/>
  <c r="N48" i="11"/>
  <c r="M49" i="11"/>
  <c r="N49" i="11"/>
  <c r="M50" i="11"/>
  <c r="N50" i="11"/>
  <c r="M51" i="11"/>
  <c r="N51" i="11"/>
  <c r="M52" i="11"/>
  <c r="N52" i="11"/>
  <c r="M53" i="11"/>
  <c r="N53" i="11"/>
  <c r="M54" i="11"/>
  <c r="N54" i="11"/>
  <c r="M55" i="11"/>
  <c r="N55" i="11"/>
  <c r="M56" i="11"/>
  <c r="N56" i="11"/>
  <c r="M57" i="11"/>
  <c r="N57" i="11"/>
  <c r="M58" i="11"/>
  <c r="N58" i="11"/>
  <c r="M59" i="11"/>
  <c r="N59" i="11"/>
  <c r="M60" i="11"/>
  <c r="N60" i="11"/>
  <c r="M61" i="11"/>
  <c r="N61" i="11"/>
  <c r="M62" i="11"/>
  <c r="N62" i="11"/>
  <c r="M63" i="11"/>
  <c r="N63" i="11"/>
  <c r="M64" i="11"/>
  <c r="N64" i="11"/>
  <c r="M65" i="11"/>
  <c r="N65" i="11"/>
  <c r="M66" i="11"/>
  <c r="N66" i="11"/>
  <c r="M67" i="11"/>
  <c r="N67" i="11"/>
  <c r="M68" i="11"/>
  <c r="N68" i="11"/>
  <c r="M69" i="11"/>
  <c r="N69" i="11"/>
  <c r="M70" i="11"/>
  <c r="N70" i="11"/>
  <c r="M71" i="11"/>
  <c r="N71" i="11"/>
  <c r="M72" i="11"/>
  <c r="N72" i="11"/>
  <c r="M73" i="11"/>
  <c r="N73" i="11"/>
  <c r="M74" i="11"/>
  <c r="N74" i="11"/>
  <c r="M75" i="11"/>
  <c r="N75" i="11"/>
  <c r="M76" i="11"/>
  <c r="N76" i="11"/>
  <c r="M77" i="11"/>
  <c r="N77" i="11"/>
  <c r="M78" i="11"/>
  <c r="N78" i="11"/>
  <c r="M79" i="11"/>
  <c r="N79" i="11"/>
  <c r="M80" i="11"/>
  <c r="N80" i="11"/>
  <c r="M81" i="11"/>
  <c r="N81" i="11"/>
  <c r="M82" i="11"/>
  <c r="N82" i="11"/>
  <c r="M83" i="11"/>
  <c r="N83" i="11"/>
  <c r="M84" i="11"/>
  <c r="N84" i="11"/>
  <c r="M85" i="11"/>
  <c r="N85" i="11"/>
  <c r="M86" i="11"/>
  <c r="N86" i="11"/>
  <c r="M87" i="11"/>
  <c r="N87" i="11"/>
  <c r="M88" i="11"/>
  <c r="N88" i="11"/>
  <c r="M89" i="11"/>
  <c r="N89" i="11"/>
  <c r="M90" i="11"/>
  <c r="N90" i="11"/>
  <c r="M91" i="11"/>
  <c r="N91" i="11"/>
  <c r="M92" i="11"/>
  <c r="N92" i="11"/>
  <c r="M93" i="11"/>
  <c r="N93" i="11"/>
  <c r="M94" i="11"/>
  <c r="N94" i="11"/>
  <c r="M95" i="11"/>
  <c r="N95" i="11"/>
  <c r="M96" i="11"/>
  <c r="N96" i="11"/>
  <c r="M97" i="11"/>
  <c r="N97" i="11"/>
  <c r="M98" i="11"/>
  <c r="N98" i="11"/>
  <c r="M99" i="11"/>
  <c r="N99" i="11"/>
  <c r="M100" i="11"/>
  <c r="N100" i="11"/>
  <c r="M101" i="11"/>
  <c r="N101" i="11"/>
  <c r="M102" i="11"/>
  <c r="N102" i="11"/>
  <c r="M103" i="11"/>
  <c r="N103" i="11"/>
  <c r="M104" i="11"/>
  <c r="N104" i="11"/>
  <c r="M105" i="11"/>
  <c r="N105" i="11"/>
  <c r="M106" i="11"/>
  <c r="N106" i="11"/>
  <c r="M107" i="11"/>
  <c r="N107" i="11"/>
  <c r="M108" i="11"/>
  <c r="N108" i="11"/>
  <c r="M109" i="11"/>
  <c r="N109" i="11"/>
  <c r="M110" i="11"/>
  <c r="N110" i="11"/>
  <c r="M111" i="11"/>
  <c r="N111" i="11"/>
  <c r="M112" i="11"/>
  <c r="N112" i="11"/>
  <c r="M113" i="11"/>
  <c r="N113" i="11"/>
  <c r="M114" i="11"/>
  <c r="N114" i="11"/>
  <c r="M115" i="11"/>
  <c r="N115" i="11"/>
  <c r="M116" i="11"/>
  <c r="N116" i="11"/>
  <c r="M117" i="11"/>
  <c r="N117" i="11"/>
  <c r="M118" i="11"/>
  <c r="N118" i="11"/>
  <c r="M119" i="11"/>
  <c r="N119" i="11"/>
  <c r="M120" i="11"/>
  <c r="N120" i="11"/>
  <c r="M121" i="11"/>
  <c r="N121" i="11"/>
  <c r="M122" i="11"/>
  <c r="N122" i="11"/>
  <c r="M123" i="11"/>
  <c r="N123" i="11"/>
  <c r="M124" i="11"/>
  <c r="N124" i="11"/>
  <c r="M125" i="11"/>
  <c r="N125" i="11"/>
  <c r="M126" i="11"/>
  <c r="N126" i="11"/>
  <c r="M127" i="11"/>
  <c r="N127" i="11"/>
  <c r="M128" i="11"/>
  <c r="N128" i="11"/>
  <c r="M129" i="11"/>
  <c r="N129" i="11"/>
  <c r="M130" i="11"/>
  <c r="N130" i="11"/>
  <c r="M131" i="11"/>
  <c r="N131" i="11"/>
  <c r="M132" i="11"/>
  <c r="N132" i="11"/>
  <c r="M133" i="11"/>
  <c r="N133" i="11"/>
  <c r="M134" i="11"/>
  <c r="N134" i="11"/>
  <c r="M135" i="11"/>
  <c r="N135" i="11"/>
  <c r="M136" i="11"/>
  <c r="N136" i="11"/>
  <c r="M137" i="11"/>
  <c r="N137" i="11"/>
  <c r="M138" i="11"/>
  <c r="N138" i="11"/>
  <c r="M139" i="11"/>
  <c r="N139" i="11"/>
  <c r="M140" i="11"/>
  <c r="N140" i="11"/>
  <c r="M141" i="11"/>
  <c r="N141" i="11"/>
  <c r="M142" i="11"/>
  <c r="N142" i="11"/>
  <c r="M143" i="11"/>
  <c r="N143" i="11"/>
  <c r="M144" i="11"/>
  <c r="N144" i="11"/>
  <c r="M145" i="11"/>
  <c r="N145" i="11"/>
  <c r="M146" i="11"/>
  <c r="N146" i="11"/>
  <c r="M147" i="11"/>
  <c r="N147" i="11"/>
  <c r="M148" i="11"/>
  <c r="N148" i="11"/>
  <c r="M149" i="11"/>
  <c r="N149" i="11"/>
  <c r="M150" i="11"/>
  <c r="N150" i="11"/>
  <c r="M151" i="11"/>
  <c r="N151" i="11"/>
  <c r="M152" i="11"/>
  <c r="N152" i="11"/>
  <c r="M153" i="11"/>
  <c r="N153" i="11"/>
  <c r="M154" i="11"/>
  <c r="N154" i="11"/>
  <c r="M155" i="11"/>
  <c r="N155" i="11"/>
  <c r="M156" i="11"/>
  <c r="N156" i="11"/>
  <c r="M157" i="11"/>
  <c r="N157" i="11"/>
  <c r="M158" i="11"/>
  <c r="N158" i="11"/>
  <c r="M159" i="11"/>
  <c r="N159" i="11"/>
  <c r="M160" i="11"/>
  <c r="N160" i="11"/>
  <c r="M161" i="11"/>
  <c r="N161" i="11"/>
  <c r="M162" i="11"/>
  <c r="N162" i="11"/>
  <c r="M163" i="11"/>
  <c r="N163" i="11"/>
  <c r="M164" i="11"/>
  <c r="N164" i="11"/>
  <c r="M165" i="11"/>
  <c r="N165" i="11"/>
  <c r="M166" i="11"/>
  <c r="N166" i="11"/>
  <c r="M167" i="11"/>
  <c r="N167" i="11"/>
  <c r="M168" i="11"/>
  <c r="N168" i="11"/>
  <c r="M169" i="11"/>
  <c r="N169" i="11"/>
  <c r="M170" i="11"/>
  <c r="N170" i="11"/>
  <c r="M171" i="11"/>
  <c r="N171" i="11"/>
  <c r="M172" i="11"/>
  <c r="N172" i="11"/>
  <c r="M173" i="11"/>
  <c r="N173" i="11"/>
  <c r="M174" i="11"/>
  <c r="N174" i="11"/>
  <c r="M175" i="11"/>
  <c r="N175" i="11"/>
  <c r="M176" i="11"/>
  <c r="N176" i="11"/>
  <c r="M177" i="11"/>
  <c r="N177" i="11"/>
  <c r="M178" i="11"/>
  <c r="N178" i="11"/>
  <c r="M179" i="11"/>
  <c r="N179" i="11"/>
  <c r="M180" i="11"/>
  <c r="N180" i="11"/>
  <c r="M181" i="11"/>
  <c r="N181" i="11"/>
  <c r="M182" i="11"/>
  <c r="N182" i="11"/>
  <c r="M183" i="11"/>
  <c r="N183" i="11"/>
  <c r="M184" i="11"/>
  <c r="N184" i="11"/>
  <c r="M185" i="11"/>
  <c r="N185" i="11"/>
  <c r="M186" i="11"/>
  <c r="N186" i="11"/>
  <c r="M187" i="11"/>
  <c r="N187" i="11"/>
  <c r="M188" i="11"/>
  <c r="N188" i="11"/>
  <c r="M189" i="11"/>
  <c r="N189" i="11"/>
  <c r="M190" i="11"/>
  <c r="N190" i="11"/>
  <c r="M191" i="11"/>
  <c r="N191" i="11"/>
  <c r="M192" i="11"/>
  <c r="N192" i="11"/>
  <c r="M193" i="11"/>
  <c r="N193" i="11"/>
  <c r="M194" i="11"/>
  <c r="N194" i="11"/>
  <c r="M195" i="11"/>
  <c r="N195" i="11"/>
  <c r="M196" i="11"/>
  <c r="N196" i="11"/>
  <c r="M197" i="11"/>
  <c r="N197" i="11"/>
  <c r="M198" i="11"/>
  <c r="N198" i="11"/>
  <c r="M199" i="11"/>
  <c r="N199" i="11"/>
  <c r="M200" i="11"/>
  <c r="N200" i="11"/>
  <c r="M201" i="11"/>
  <c r="N201" i="11"/>
  <c r="M202" i="11"/>
  <c r="N202" i="11"/>
  <c r="M203" i="11"/>
  <c r="N203" i="11"/>
  <c r="M204" i="11"/>
  <c r="N204" i="11"/>
  <c r="M205" i="11"/>
  <c r="N205" i="11"/>
  <c r="M206" i="11"/>
  <c r="N206" i="11"/>
  <c r="M207" i="11"/>
  <c r="N207" i="11"/>
  <c r="M208" i="11"/>
  <c r="N208" i="11"/>
  <c r="M209" i="11"/>
  <c r="N209" i="11"/>
  <c r="M210" i="11"/>
  <c r="N210" i="11"/>
  <c r="M211" i="11"/>
  <c r="N211" i="11"/>
  <c r="M212" i="11"/>
  <c r="N212" i="11"/>
  <c r="M213" i="11"/>
  <c r="N213" i="11"/>
  <c r="M214" i="11"/>
  <c r="N214" i="11"/>
  <c r="M215" i="11"/>
  <c r="N215" i="11"/>
  <c r="M216" i="11"/>
  <c r="N216" i="11"/>
  <c r="M217" i="11"/>
  <c r="N217" i="11"/>
  <c r="M218" i="11"/>
  <c r="N218" i="11"/>
  <c r="M219" i="11"/>
  <c r="N219" i="11"/>
  <c r="M220" i="11"/>
  <c r="N220" i="11"/>
  <c r="M221" i="11"/>
  <c r="N221" i="11"/>
  <c r="M222" i="11"/>
  <c r="N222" i="11"/>
  <c r="M223" i="11"/>
  <c r="N223" i="11"/>
  <c r="M224" i="11"/>
  <c r="N224" i="11"/>
  <c r="M225" i="11"/>
  <c r="N225" i="11"/>
  <c r="M226" i="11"/>
  <c r="N226" i="11"/>
  <c r="M227" i="11"/>
  <c r="N227" i="11"/>
  <c r="M228" i="11"/>
  <c r="N228" i="11"/>
  <c r="M229" i="11"/>
  <c r="N229" i="11"/>
  <c r="M230" i="11"/>
  <c r="N230" i="11"/>
  <c r="M231" i="11"/>
  <c r="N231" i="11"/>
  <c r="M232" i="11"/>
  <c r="N232" i="11"/>
  <c r="M233" i="11"/>
  <c r="N233" i="11"/>
  <c r="M234" i="11"/>
  <c r="N234" i="11"/>
  <c r="M235" i="11"/>
  <c r="N235" i="11"/>
  <c r="M236" i="11"/>
  <c r="N236" i="11"/>
  <c r="M237" i="11"/>
  <c r="N237" i="11"/>
  <c r="M238" i="11"/>
  <c r="N238" i="11"/>
  <c r="M239" i="11"/>
  <c r="N239" i="11"/>
  <c r="M240" i="11"/>
  <c r="N240" i="11"/>
  <c r="M241" i="11"/>
  <c r="N241" i="11"/>
  <c r="M242" i="11"/>
  <c r="N242" i="11"/>
  <c r="M243" i="11"/>
  <c r="N243" i="11"/>
  <c r="M244" i="11"/>
  <c r="N244" i="11"/>
  <c r="M245" i="11"/>
  <c r="N245" i="11"/>
  <c r="M246" i="11"/>
  <c r="N246" i="11"/>
  <c r="M247" i="11"/>
  <c r="N247" i="11"/>
  <c r="M248" i="11"/>
  <c r="N248" i="11"/>
  <c r="M249" i="11"/>
  <c r="N249" i="11"/>
  <c r="M250" i="11"/>
  <c r="N250" i="11"/>
  <c r="M251" i="11"/>
  <c r="N251" i="11"/>
  <c r="M252" i="11"/>
  <c r="N252" i="11"/>
  <c r="M253" i="11"/>
  <c r="N253" i="11"/>
  <c r="M254" i="11"/>
  <c r="N254" i="11"/>
  <c r="M255" i="11"/>
  <c r="N255" i="11"/>
  <c r="M256" i="11"/>
  <c r="N256" i="11"/>
  <c r="M257" i="11"/>
  <c r="N257" i="11"/>
  <c r="M258" i="11"/>
  <c r="N258" i="11"/>
  <c r="M259" i="11"/>
  <c r="N259" i="11"/>
  <c r="M260" i="11"/>
  <c r="N260" i="11"/>
  <c r="M261" i="11"/>
  <c r="N261" i="11"/>
  <c r="M262" i="11"/>
  <c r="N262" i="11"/>
  <c r="M263" i="11"/>
  <c r="N263" i="11"/>
  <c r="M264" i="11"/>
  <c r="N264" i="11"/>
  <c r="M265" i="11"/>
  <c r="N265" i="11"/>
  <c r="M266" i="11"/>
  <c r="N266" i="11"/>
  <c r="M267" i="11"/>
  <c r="N267" i="11"/>
  <c r="M268" i="11"/>
  <c r="N268" i="11"/>
  <c r="M269" i="11"/>
  <c r="N269" i="11"/>
  <c r="M270" i="11"/>
  <c r="N270" i="11"/>
  <c r="M271" i="11"/>
  <c r="N271" i="11"/>
  <c r="M272" i="11"/>
  <c r="N272" i="11"/>
  <c r="M273" i="11"/>
  <c r="N273" i="11"/>
  <c r="M274" i="11"/>
  <c r="N274" i="11"/>
  <c r="M275" i="11"/>
  <c r="N275" i="11"/>
  <c r="M276" i="11"/>
  <c r="N276" i="11"/>
  <c r="M277" i="11"/>
  <c r="N277" i="11"/>
  <c r="M278" i="11"/>
  <c r="N278" i="11"/>
  <c r="M279" i="11"/>
  <c r="N279" i="11"/>
  <c r="M280" i="11"/>
  <c r="N280" i="11"/>
  <c r="M281" i="11"/>
  <c r="N281" i="11"/>
  <c r="M282" i="11"/>
  <c r="N282" i="11"/>
  <c r="M283" i="11"/>
  <c r="N283" i="11"/>
  <c r="M284" i="11"/>
  <c r="N284" i="11"/>
  <c r="M285" i="11"/>
  <c r="N285" i="11"/>
  <c r="M286" i="11"/>
  <c r="N286" i="11"/>
  <c r="M287" i="11"/>
  <c r="N287" i="11"/>
  <c r="M288" i="11"/>
  <c r="N288" i="11"/>
  <c r="M289" i="11"/>
  <c r="N289" i="11"/>
  <c r="M290" i="11"/>
  <c r="N290" i="11"/>
  <c r="M291" i="11"/>
  <c r="N291" i="11"/>
  <c r="M292" i="11"/>
  <c r="N292" i="11"/>
  <c r="M293" i="11"/>
  <c r="N293" i="11"/>
  <c r="M294" i="11"/>
  <c r="N294" i="11"/>
  <c r="M295" i="11"/>
  <c r="N295" i="11"/>
  <c r="M296" i="11"/>
  <c r="N296" i="11"/>
  <c r="M297" i="11"/>
  <c r="N297" i="11"/>
  <c r="M298" i="11"/>
  <c r="N298" i="11"/>
  <c r="M299" i="11"/>
  <c r="N299" i="11"/>
  <c r="M300" i="11"/>
  <c r="N300" i="11"/>
  <c r="M301" i="11"/>
  <c r="N301" i="11"/>
  <c r="M302" i="11"/>
  <c r="N302" i="11"/>
  <c r="M303" i="11"/>
  <c r="N303" i="11"/>
  <c r="M304" i="11"/>
  <c r="N304" i="11"/>
  <c r="M305" i="11"/>
  <c r="N305" i="11"/>
  <c r="M306" i="11"/>
  <c r="N306" i="11"/>
  <c r="M307" i="11"/>
  <c r="N307" i="11"/>
  <c r="M308" i="11"/>
  <c r="N308" i="11"/>
  <c r="M309" i="11"/>
  <c r="N309" i="11"/>
  <c r="M310" i="11"/>
  <c r="N310" i="11"/>
  <c r="M311" i="11"/>
  <c r="N311" i="11"/>
  <c r="M312" i="11"/>
  <c r="N312" i="11"/>
  <c r="M313" i="11"/>
  <c r="N313" i="11"/>
  <c r="M314" i="11"/>
  <c r="N314" i="11"/>
  <c r="M315" i="11"/>
  <c r="N315" i="11"/>
  <c r="M316" i="11"/>
  <c r="N316" i="11"/>
  <c r="M317" i="11"/>
  <c r="N317" i="11"/>
  <c r="M318" i="11"/>
  <c r="N318" i="11"/>
  <c r="M319" i="11"/>
  <c r="N319" i="11"/>
  <c r="M320" i="11"/>
  <c r="N320" i="11"/>
  <c r="M321" i="11"/>
  <c r="N321" i="11"/>
  <c r="M322" i="11"/>
  <c r="N322" i="11"/>
  <c r="M323" i="11"/>
  <c r="N323" i="11"/>
  <c r="M324" i="11"/>
  <c r="N324" i="11"/>
  <c r="M325" i="11"/>
  <c r="N325" i="11"/>
  <c r="M326" i="11"/>
  <c r="N326" i="11"/>
  <c r="M327" i="11"/>
  <c r="N327" i="11"/>
  <c r="M328" i="11"/>
  <c r="N328" i="11"/>
  <c r="M329" i="11"/>
  <c r="N329" i="11"/>
  <c r="M330" i="11"/>
  <c r="N330" i="11"/>
  <c r="M331" i="11"/>
  <c r="N331" i="11"/>
  <c r="M332" i="11"/>
  <c r="N332" i="11"/>
  <c r="M333" i="11"/>
  <c r="N333" i="11"/>
  <c r="M334" i="11"/>
  <c r="N334" i="11"/>
  <c r="M335" i="11"/>
  <c r="N335" i="11"/>
  <c r="M336" i="11"/>
  <c r="N336" i="11"/>
  <c r="M337" i="11"/>
  <c r="N337" i="11"/>
  <c r="M338" i="11"/>
  <c r="N338" i="11"/>
  <c r="M339" i="11"/>
  <c r="N339" i="11"/>
  <c r="M340" i="11"/>
  <c r="N340" i="11"/>
  <c r="M341" i="11"/>
  <c r="N341" i="11"/>
  <c r="M342" i="11"/>
  <c r="N342" i="11"/>
  <c r="M343" i="11"/>
  <c r="N343" i="11"/>
  <c r="M344" i="11"/>
  <c r="N344" i="11"/>
  <c r="M345" i="11"/>
  <c r="N345" i="11"/>
  <c r="M346" i="11"/>
  <c r="N346" i="11"/>
  <c r="M347" i="11"/>
  <c r="N347" i="11"/>
  <c r="M348" i="11"/>
  <c r="N348" i="11"/>
  <c r="M349" i="11"/>
  <c r="N349" i="11"/>
  <c r="M350" i="11"/>
  <c r="N350" i="11"/>
  <c r="M351" i="11"/>
  <c r="N351" i="11"/>
  <c r="M352" i="11"/>
  <c r="N352" i="11"/>
  <c r="M353" i="11"/>
  <c r="N353" i="11"/>
  <c r="M354" i="11"/>
  <c r="N354" i="11"/>
  <c r="M355" i="11"/>
  <c r="N355" i="11"/>
  <c r="M356" i="11"/>
  <c r="N356" i="11"/>
  <c r="M357" i="11"/>
  <c r="N357" i="11"/>
  <c r="M358" i="11"/>
  <c r="N358" i="11"/>
  <c r="M359" i="11"/>
  <c r="N359" i="11"/>
  <c r="M360" i="11"/>
  <c r="N360" i="11"/>
  <c r="M361" i="11"/>
  <c r="N361" i="11"/>
  <c r="M362" i="11"/>
  <c r="N362" i="11"/>
  <c r="M363" i="11"/>
  <c r="N363" i="11"/>
  <c r="M364" i="11"/>
  <c r="N364" i="11"/>
  <c r="M365" i="11"/>
  <c r="N365" i="11"/>
  <c r="M366" i="11"/>
  <c r="N366" i="11"/>
  <c r="M367" i="11"/>
  <c r="N367" i="11"/>
  <c r="M368" i="11"/>
  <c r="N368" i="11"/>
  <c r="M369" i="11"/>
  <c r="N369" i="11"/>
  <c r="M370" i="11"/>
  <c r="N370" i="11"/>
  <c r="M371" i="11"/>
  <c r="N371" i="11"/>
  <c r="M372" i="11"/>
  <c r="N372" i="11"/>
  <c r="M373" i="11"/>
  <c r="N373" i="11"/>
  <c r="M374" i="11"/>
  <c r="N374" i="11"/>
  <c r="M375" i="11"/>
  <c r="N375" i="11"/>
  <c r="M376" i="11"/>
  <c r="N376" i="11"/>
  <c r="M377" i="11"/>
  <c r="N377" i="11"/>
  <c r="M378" i="11"/>
  <c r="N378" i="11"/>
  <c r="M379" i="11"/>
  <c r="N379" i="11"/>
  <c r="M380" i="11"/>
  <c r="N380" i="11"/>
  <c r="M381" i="11"/>
  <c r="N381" i="11"/>
  <c r="M382" i="11"/>
  <c r="N382" i="11"/>
  <c r="M383" i="11"/>
  <c r="N383" i="11"/>
  <c r="M384" i="11"/>
  <c r="N384" i="11"/>
  <c r="M385" i="11"/>
  <c r="N385" i="11"/>
  <c r="M386" i="11"/>
  <c r="N386" i="11"/>
  <c r="M387" i="11"/>
  <c r="N387" i="11"/>
  <c r="M388" i="11"/>
  <c r="N388" i="11"/>
  <c r="M389" i="11"/>
  <c r="N389" i="11"/>
  <c r="M390" i="11"/>
  <c r="N390" i="11"/>
  <c r="M391" i="11"/>
  <c r="N391" i="11"/>
  <c r="M392" i="11"/>
  <c r="N392" i="11"/>
  <c r="M393" i="11"/>
  <c r="N393" i="11"/>
  <c r="M394" i="11"/>
  <c r="N394" i="11"/>
  <c r="M395" i="11"/>
  <c r="N395" i="11"/>
  <c r="M396" i="11"/>
  <c r="N396" i="11"/>
  <c r="M397" i="11"/>
  <c r="N397" i="11"/>
  <c r="M398" i="11"/>
  <c r="N398" i="11"/>
  <c r="M399" i="11"/>
  <c r="N399" i="11"/>
  <c r="M400" i="11"/>
  <c r="N400" i="11"/>
  <c r="M401" i="11"/>
  <c r="N401" i="11"/>
  <c r="M402" i="11"/>
  <c r="N402" i="11"/>
  <c r="M403" i="11"/>
  <c r="N403" i="11"/>
  <c r="M404" i="11"/>
  <c r="N404" i="11"/>
  <c r="M405" i="11"/>
  <c r="N405" i="11"/>
  <c r="M406" i="11"/>
  <c r="N406" i="11"/>
  <c r="M407" i="11"/>
  <c r="N407" i="11"/>
  <c r="M408" i="11"/>
  <c r="N408" i="11"/>
  <c r="M409" i="11"/>
  <c r="N409" i="11"/>
  <c r="M410" i="11"/>
  <c r="N410" i="11"/>
  <c r="M411" i="11"/>
  <c r="N411" i="11"/>
  <c r="M412" i="11"/>
  <c r="N412" i="11"/>
  <c r="M413" i="11"/>
  <c r="N413" i="11"/>
  <c r="M414" i="11"/>
  <c r="N414" i="11"/>
  <c r="M415" i="11"/>
  <c r="N415" i="11"/>
  <c r="M416" i="11"/>
  <c r="N416" i="11"/>
  <c r="M417" i="11"/>
  <c r="N417" i="11"/>
  <c r="M418" i="11"/>
  <c r="N418" i="11"/>
  <c r="M419" i="11"/>
  <c r="N419" i="11"/>
  <c r="M420" i="11"/>
  <c r="N420" i="11"/>
  <c r="M421" i="11"/>
  <c r="N421" i="11"/>
  <c r="M422" i="11"/>
  <c r="N422" i="11"/>
  <c r="M423" i="11"/>
  <c r="N423" i="11"/>
  <c r="M424" i="11"/>
  <c r="N424" i="11"/>
  <c r="M425" i="11"/>
  <c r="N425" i="11"/>
  <c r="M426" i="11"/>
  <c r="N426" i="11"/>
  <c r="M427" i="11"/>
  <c r="N427" i="11"/>
  <c r="M428" i="11"/>
  <c r="N428" i="11"/>
  <c r="M429" i="11"/>
  <c r="N429" i="11"/>
  <c r="M430" i="11"/>
  <c r="N430" i="11"/>
  <c r="M431" i="11"/>
  <c r="N431" i="11"/>
  <c r="M432" i="11"/>
  <c r="N432" i="11"/>
  <c r="M433" i="11"/>
  <c r="N433" i="11"/>
  <c r="M434" i="11"/>
  <c r="N434" i="11"/>
  <c r="M435" i="11"/>
  <c r="N435" i="11"/>
  <c r="M436" i="11"/>
  <c r="N436" i="11"/>
  <c r="M437" i="11"/>
  <c r="N437" i="11"/>
  <c r="M438" i="11"/>
  <c r="N438" i="11"/>
  <c r="M439" i="11"/>
  <c r="N439" i="11"/>
  <c r="M440" i="11"/>
  <c r="N440" i="11"/>
  <c r="M441" i="11"/>
  <c r="N441" i="11"/>
  <c r="M442" i="11"/>
  <c r="N442" i="11"/>
  <c r="M443" i="11"/>
  <c r="N443" i="11"/>
  <c r="M444" i="11"/>
  <c r="N444" i="11"/>
  <c r="M445" i="11"/>
  <c r="N445" i="11"/>
  <c r="M446" i="11"/>
  <c r="N446" i="11"/>
  <c r="M447" i="11"/>
  <c r="N447" i="11"/>
  <c r="M448" i="11"/>
  <c r="N448" i="11"/>
  <c r="M449" i="11"/>
  <c r="N449" i="11"/>
  <c r="M450" i="11"/>
  <c r="N450" i="11"/>
  <c r="M451" i="11"/>
  <c r="N451" i="11"/>
  <c r="M452" i="11"/>
  <c r="N452" i="11"/>
  <c r="M453" i="11"/>
  <c r="N453" i="11"/>
  <c r="M454" i="11"/>
  <c r="N454" i="11"/>
  <c r="M455" i="11"/>
  <c r="N455" i="11"/>
  <c r="M456" i="11"/>
  <c r="N456" i="11"/>
  <c r="M457" i="11"/>
  <c r="N457" i="11"/>
  <c r="M458" i="11"/>
  <c r="N458" i="11"/>
  <c r="M459" i="11"/>
  <c r="N459" i="11"/>
  <c r="M460" i="11"/>
  <c r="N460" i="11"/>
  <c r="M461" i="11"/>
  <c r="N461" i="11"/>
  <c r="M462" i="11"/>
  <c r="N462" i="11"/>
  <c r="M463" i="11"/>
  <c r="N463" i="11"/>
  <c r="M464" i="11"/>
  <c r="N464" i="11"/>
  <c r="M465" i="11"/>
  <c r="N465" i="11"/>
  <c r="M466" i="11"/>
  <c r="N466" i="11"/>
  <c r="M467" i="11"/>
  <c r="N467" i="11"/>
  <c r="M468" i="11"/>
  <c r="N468" i="11"/>
  <c r="M469" i="11"/>
  <c r="N469" i="11"/>
  <c r="M470" i="11"/>
  <c r="N470" i="11"/>
  <c r="M471" i="11"/>
  <c r="N471" i="11"/>
  <c r="M472" i="11"/>
  <c r="N472" i="11"/>
  <c r="M473" i="11"/>
  <c r="N473" i="11"/>
  <c r="M474" i="11"/>
  <c r="N474" i="11"/>
  <c r="M475" i="11"/>
  <c r="N475" i="11"/>
  <c r="M476" i="11"/>
  <c r="N476" i="11"/>
  <c r="M477" i="11"/>
  <c r="N477" i="11"/>
  <c r="M478" i="11"/>
  <c r="N478" i="11"/>
  <c r="M479" i="11"/>
  <c r="N479" i="11"/>
  <c r="M480" i="11"/>
  <c r="N480" i="11"/>
  <c r="M481" i="11"/>
  <c r="N481" i="11"/>
  <c r="M482" i="11"/>
  <c r="N482" i="11"/>
  <c r="M483" i="11"/>
  <c r="N483" i="11"/>
  <c r="M484" i="11"/>
  <c r="N484" i="11"/>
  <c r="M485" i="11"/>
  <c r="N485" i="11"/>
  <c r="M486" i="11"/>
  <c r="N486" i="11"/>
  <c r="M487" i="11"/>
  <c r="N487" i="11"/>
  <c r="M488" i="11"/>
  <c r="N488" i="11"/>
  <c r="M489" i="11"/>
  <c r="N489" i="11"/>
  <c r="M490" i="11"/>
  <c r="N490" i="11"/>
  <c r="M491" i="11"/>
  <c r="N491" i="11"/>
  <c r="M492" i="11"/>
  <c r="N492" i="11"/>
  <c r="M493" i="11"/>
  <c r="N493" i="11"/>
  <c r="M494" i="11"/>
  <c r="N494" i="11"/>
  <c r="M495" i="11"/>
  <c r="N495" i="11"/>
  <c r="M496" i="11"/>
  <c r="N496" i="11"/>
  <c r="M497" i="11"/>
  <c r="N497" i="11"/>
  <c r="M498" i="11"/>
  <c r="N498" i="11"/>
  <c r="M499" i="11"/>
  <c r="N499" i="11"/>
  <c r="M500" i="11"/>
  <c r="N500" i="11"/>
  <c r="M501" i="11"/>
  <c r="N501" i="11"/>
  <c r="M502" i="11"/>
  <c r="N502" i="11"/>
  <c r="M503" i="11"/>
  <c r="N503" i="11"/>
  <c r="M504" i="11"/>
  <c r="N504" i="11"/>
  <c r="M505" i="11"/>
  <c r="N505" i="11"/>
  <c r="M506" i="11"/>
  <c r="N506" i="11"/>
  <c r="M507" i="11"/>
  <c r="N507" i="11"/>
  <c r="M508" i="11"/>
  <c r="N508" i="11"/>
  <c r="M509" i="11"/>
  <c r="N509" i="11"/>
  <c r="M510" i="11"/>
  <c r="N510" i="11"/>
  <c r="M511" i="11"/>
  <c r="N511" i="11"/>
  <c r="M512" i="11"/>
  <c r="N512" i="11"/>
  <c r="M513" i="11"/>
  <c r="N513" i="11"/>
  <c r="M514" i="11"/>
  <c r="N514" i="11"/>
  <c r="M515" i="11"/>
  <c r="N515" i="11"/>
  <c r="M516" i="11"/>
  <c r="N516" i="11"/>
  <c r="M517" i="11"/>
  <c r="N517" i="11"/>
  <c r="M518" i="11"/>
  <c r="N518" i="11"/>
  <c r="M519" i="11"/>
  <c r="N519" i="11"/>
  <c r="M520" i="11"/>
  <c r="N520" i="11"/>
  <c r="M521" i="11"/>
  <c r="N521" i="11"/>
  <c r="M522" i="11"/>
  <c r="N522" i="11"/>
  <c r="M523" i="11"/>
  <c r="N523" i="11"/>
  <c r="M524" i="11"/>
  <c r="N524" i="11"/>
  <c r="M525" i="11"/>
  <c r="N525" i="11"/>
  <c r="M526" i="11"/>
  <c r="N526" i="11"/>
  <c r="M527" i="11"/>
  <c r="N527" i="11"/>
  <c r="M528" i="11"/>
  <c r="N528" i="11"/>
  <c r="M529" i="11"/>
  <c r="N529" i="11"/>
  <c r="M530" i="11"/>
  <c r="N530" i="11"/>
  <c r="M531" i="11"/>
  <c r="N531" i="11"/>
  <c r="M532" i="11"/>
  <c r="N532" i="11"/>
  <c r="M533" i="11"/>
  <c r="N533" i="11"/>
  <c r="M534" i="11"/>
  <c r="N534" i="11"/>
  <c r="M535" i="11"/>
  <c r="N535" i="11"/>
  <c r="M536" i="11"/>
  <c r="N536" i="11"/>
  <c r="M537" i="11"/>
  <c r="N537" i="11"/>
  <c r="M538" i="11"/>
  <c r="N538" i="11"/>
  <c r="M539" i="11"/>
  <c r="N539" i="11"/>
  <c r="M540" i="11"/>
  <c r="N540" i="11"/>
  <c r="M541" i="11"/>
  <c r="N541" i="11"/>
  <c r="M542" i="11"/>
  <c r="N542" i="11"/>
  <c r="M543" i="11"/>
  <c r="N543" i="11"/>
  <c r="M544" i="11"/>
  <c r="N544" i="11"/>
  <c r="M545" i="11"/>
  <c r="N545" i="11"/>
  <c r="M546" i="11"/>
  <c r="N546" i="11"/>
  <c r="M547" i="11"/>
  <c r="N547" i="11"/>
  <c r="M548" i="11"/>
  <c r="N548" i="11"/>
  <c r="M549" i="11"/>
  <c r="N549" i="11"/>
  <c r="M550" i="11"/>
  <c r="N550" i="11"/>
  <c r="M551" i="11"/>
  <c r="N551" i="11"/>
  <c r="M552" i="11"/>
  <c r="N552" i="11"/>
  <c r="M553" i="11"/>
  <c r="N553" i="11"/>
  <c r="M554" i="11"/>
  <c r="N554" i="11"/>
  <c r="M555" i="11"/>
  <c r="N555" i="11"/>
  <c r="M556" i="11"/>
  <c r="N556" i="11"/>
  <c r="M557" i="11"/>
  <c r="N557" i="11"/>
  <c r="M558" i="11"/>
  <c r="N558" i="11"/>
  <c r="M559" i="11"/>
  <c r="N559" i="11"/>
  <c r="M560" i="11"/>
  <c r="N560" i="11"/>
  <c r="M561" i="11"/>
  <c r="N561" i="11"/>
  <c r="M562" i="11"/>
  <c r="N562" i="11"/>
  <c r="M563" i="11"/>
  <c r="N563" i="11"/>
  <c r="M564" i="11"/>
  <c r="N564" i="11"/>
  <c r="M565" i="11"/>
  <c r="N565" i="11"/>
  <c r="M566" i="11"/>
  <c r="N566" i="11"/>
  <c r="M567" i="11"/>
  <c r="N567" i="11"/>
  <c r="M568" i="11"/>
  <c r="N568" i="11"/>
  <c r="M569" i="11"/>
  <c r="N569" i="11"/>
  <c r="M570" i="11"/>
  <c r="N570" i="11"/>
  <c r="M571" i="11"/>
  <c r="N571" i="11"/>
  <c r="M572" i="11"/>
  <c r="N572" i="11"/>
  <c r="M573" i="11"/>
  <c r="N573" i="11"/>
  <c r="M574" i="11"/>
  <c r="N574" i="11"/>
  <c r="M575" i="11"/>
  <c r="N575" i="11"/>
  <c r="M576" i="11"/>
  <c r="N576" i="11"/>
  <c r="M577" i="11"/>
  <c r="N577" i="11"/>
  <c r="M578" i="11"/>
  <c r="N578" i="11"/>
  <c r="M579" i="11"/>
  <c r="N579" i="11"/>
  <c r="M580" i="11"/>
  <c r="N580" i="11"/>
  <c r="M581" i="11"/>
  <c r="N581" i="11"/>
  <c r="M582" i="11"/>
  <c r="N582" i="11"/>
  <c r="M583" i="11"/>
  <c r="N583" i="11"/>
  <c r="M584" i="11"/>
  <c r="N584" i="11"/>
  <c r="M585" i="11"/>
  <c r="N585" i="11"/>
  <c r="M586" i="11"/>
  <c r="N586" i="11"/>
  <c r="M587" i="11"/>
  <c r="N587" i="11"/>
  <c r="M588" i="11"/>
  <c r="N588" i="11"/>
  <c r="M589" i="11"/>
  <c r="N589" i="11"/>
  <c r="M590" i="11"/>
  <c r="N590" i="11"/>
  <c r="M591" i="11"/>
  <c r="N591" i="11"/>
  <c r="M592" i="11"/>
  <c r="N592" i="11"/>
  <c r="M593" i="11"/>
  <c r="N593" i="11"/>
  <c r="M594" i="11"/>
  <c r="N594" i="11"/>
  <c r="M595" i="11"/>
  <c r="N595" i="11"/>
  <c r="M596" i="11"/>
  <c r="N596" i="11"/>
  <c r="M597" i="11"/>
  <c r="N597" i="11"/>
  <c r="M598" i="11"/>
  <c r="N598" i="11"/>
  <c r="M599" i="11"/>
  <c r="N599" i="11"/>
  <c r="M600" i="11"/>
  <c r="N600" i="11"/>
  <c r="M601" i="11"/>
  <c r="N601" i="11"/>
  <c r="M602" i="11"/>
  <c r="N602" i="11"/>
  <c r="M603" i="11"/>
  <c r="N603" i="11"/>
  <c r="M604" i="11"/>
  <c r="N604" i="11"/>
  <c r="M605" i="11"/>
  <c r="N605" i="11"/>
  <c r="M606" i="11"/>
  <c r="N606" i="11"/>
  <c r="M607" i="11"/>
  <c r="N607" i="11"/>
  <c r="M608" i="11"/>
  <c r="N608" i="11"/>
  <c r="M609" i="11"/>
  <c r="N609" i="11"/>
  <c r="M610" i="11"/>
  <c r="N610" i="11"/>
  <c r="M611" i="11"/>
  <c r="N611" i="11"/>
  <c r="M612" i="11"/>
  <c r="N612" i="11"/>
  <c r="M613" i="11"/>
  <c r="N613" i="11"/>
  <c r="M614" i="11"/>
  <c r="N614" i="11"/>
  <c r="M615" i="11"/>
  <c r="N615" i="11"/>
  <c r="M616" i="11"/>
  <c r="N616" i="11"/>
  <c r="M617" i="11"/>
  <c r="N617" i="11"/>
  <c r="M618" i="11"/>
  <c r="N618" i="11"/>
  <c r="M619" i="11"/>
  <c r="N619" i="11"/>
  <c r="M620" i="11"/>
  <c r="N620" i="11"/>
  <c r="M621" i="11"/>
  <c r="N621" i="11"/>
  <c r="M622" i="11"/>
  <c r="N622" i="11"/>
  <c r="M623" i="11"/>
  <c r="N623" i="11"/>
  <c r="M624" i="11"/>
  <c r="N624" i="11"/>
  <c r="M625" i="11"/>
  <c r="N625" i="11"/>
  <c r="M626" i="11"/>
  <c r="N626" i="11"/>
  <c r="M627" i="11"/>
  <c r="N627" i="11"/>
  <c r="M628" i="11"/>
  <c r="N628" i="11"/>
  <c r="M629" i="11"/>
  <c r="N629" i="11"/>
  <c r="M630" i="11"/>
  <c r="N630" i="11"/>
  <c r="M631" i="11"/>
  <c r="N631" i="11"/>
  <c r="M632" i="11"/>
  <c r="N632" i="11"/>
  <c r="M633" i="11"/>
  <c r="N633" i="11"/>
  <c r="M634" i="11"/>
  <c r="N634" i="11"/>
  <c r="M635" i="11"/>
  <c r="N635" i="11"/>
  <c r="M636" i="11"/>
  <c r="N636" i="11"/>
  <c r="M637" i="11"/>
  <c r="N637" i="11"/>
  <c r="M638" i="11"/>
  <c r="N638" i="11"/>
  <c r="M639" i="11"/>
  <c r="N639" i="11"/>
  <c r="M640" i="11"/>
  <c r="N640" i="11"/>
  <c r="M641" i="11"/>
  <c r="N641" i="11"/>
  <c r="M642" i="11"/>
  <c r="N642" i="11"/>
  <c r="M643" i="11"/>
  <c r="N643" i="11"/>
  <c r="M644" i="11"/>
  <c r="N644" i="11"/>
  <c r="M645" i="11"/>
  <c r="N645" i="11"/>
  <c r="M646" i="11"/>
  <c r="N646" i="11"/>
  <c r="M647" i="11"/>
  <c r="N647" i="11"/>
  <c r="M648" i="11"/>
  <c r="N648" i="11"/>
  <c r="M649" i="11"/>
  <c r="N649" i="11"/>
  <c r="M650" i="11"/>
  <c r="N650" i="11"/>
  <c r="M651" i="11"/>
  <c r="N651" i="11"/>
  <c r="M652" i="11"/>
  <c r="N652" i="11"/>
  <c r="M653" i="11"/>
  <c r="N653" i="11"/>
  <c r="M654" i="11"/>
  <c r="N654" i="11"/>
  <c r="M655" i="11"/>
  <c r="N655" i="11"/>
  <c r="M656" i="11"/>
  <c r="N656" i="11"/>
  <c r="M657" i="11"/>
  <c r="N657" i="11"/>
  <c r="M658" i="11"/>
  <c r="N658" i="11"/>
  <c r="M659" i="11"/>
  <c r="N659" i="11"/>
  <c r="M660" i="11"/>
  <c r="N660" i="11"/>
  <c r="M661" i="11"/>
  <c r="N661" i="11"/>
  <c r="M662" i="11"/>
  <c r="N662" i="11"/>
  <c r="M663" i="11"/>
  <c r="N663" i="11"/>
  <c r="M664" i="11"/>
  <c r="N664" i="11"/>
  <c r="M665" i="11"/>
  <c r="N665" i="11"/>
  <c r="M666" i="11"/>
  <c r="N666" i="11"/>
  <c r="M667" i="11"/>
  <c r="N667" i="11"/>
  <c r="M668" i="11"/>
  <c r="N668" i="11"/>
  <c r="M669" i="11"/>
  <c r="N669" i="11"/>
  <c r="M670" i="11"/>
  <c r="N670" i="11"/>
  <c r="M671" i="11"/>
  <c r="N671" i="11"/>
  <c r="M672" i="11"/>
  <c r="N672" i="11"/>
  <c r="M673" i="11"/>
  <c r="N673" i="11"/>
  <c r="M674" i="11"/>
  <c r="N674" i="11"/>
  <c r="M675" i="11"/>
  <c r="N675" i="11"/>
  <c r="M676" i="11"/>
  <c r="N676" i="11"/>
  <c r="M677" i="11"/>
  <c r="N677" i="11"/>
  <c r="M678" i="11"/>
  <c r="N678" i="11"/>
  <c r="M679" i="11"/>
  <c r="N679" i="11"/>
  <c r="M680" i="11"/>
  <c r="N680" i="11"/>
  <c r="M681" i="11"/>
  <c r="N681" i="11"/>
  <c r="M682" i="11"/>
  <c r="N682" i="11"/>
  <c r="M683" i="11"/>
  <c r="N683" i="11"/>
  <c r="M684" i="11"/>
  <c r="N684" i="11"/>
  <c r="M685" i="11"/>
  <c r="N685" i="11"/>
  <c r="M686" i="11"/>
  <c r="N686" i="11"/>
  <c r="M687" i="11"/>
  <c r="N687" i="11"/>
  <c r="M688" i="11"/>
  <c r="N688" i="11"/>
  <c r="M689" i="11"/>
  <c r="N689" i="11"/>
  <c r="M690" i="11"/>
  <c r="N690" i="11"/>
  <c r="M691" i="11"/>
  <c r="N691" i="11"/>
  <c r="M692" i="11"/>
  <c r="N692" i="11"/>
  <c r="M693" i="11"/>
  <c r="N693" i="11"/>
  <c r="M694" i="11"/>
  <c r="N694" i="11"/>
  <c r="M695" i="11"/>
  <c r="N695" i="11"/>
  <c r="M696" i="11"/>
  <c r="N696" i="11"/>
  <c r="M697" i="11"/>
  <c r="N697" i="11"/>
  <c r="M698" i="11"/>
  <c r="N698" i="11"/>
  <c r="M699" i="11"/>
  <c r="N699" i="11"/>
  <c r="M700" i="11"/>
  <c r="N700" i="11"/>
  <c r="M701" i="11"/>
  <c r="N701" i="11"/>
  <c r="M702" i="11"/>
  <c r="N702" i="11"/>
  <c r="M703" i="11"/>
  <c r="N703" i="11"/>
  <c r="M704" i="11"/>
  <c r="N704" i="11"/>
  <c r="M705" i="11"/>
  <c r="N705" i="11"/>
  <c r="M706" i="11"/>
  <c r="N706" i="11"/>
  <c r="M707" i="11"/>
  <c r="N707" i="11"/>
  <c r="M708" i="11"/>
  <c r="N708" i="11"/>
  <c r="M709" i="11"/>
  <c r="N709" i="11"/>
  <c r="M710" i="11"/>
  <c r="N710" i="11"/>
  <c r="M711" i="11"/>
  <c r="N711" i="11"/>
  <c r="M712" i="11"/>
  <c r="N712" i="11"/>
  <c r="M713" i="11"/>
  <c r="N713" i="11"/>
  <c r="M714" i="11"/>
  <c r="N714" i="11"/>
  <c r="M715" i="11"/>
  <c r="N715" i="11"/>
  <c r="M716" i="11"/>
  <c r="N716" i="11"/>
  <c r="M717" i="11"/>
  <c r="N717" i="11"/>
  <c r="M718" i="11"/>
  <c r="N718" i="11"/>
  <c r="M719" i="11"/>
  <c r="N719" i="11"/>
  <c r="M720" i="11"/>
  <c r="N720" i="11"/>
  <c r="M721" i="11"/>
  <c r="N721" i="11"/>
  <c r="M722" i="11"/>
  <c r="N722" i="11"/>
  <c r="M723" i="11"/>
  <c r="N723" i="11"/>
  <c r="M724" i="11"/>
  <c r="N724" i="11"/>
  <c r="M725" i="11"/>
  <c r="N725" i="11"/>
  <c r="M726" i="11"/>
  <c r="N726" i="11"/>
  <c r="M727" i="11"/>
  <c r="N727" i="11"/>
  <c r="M728" i="11"/>
  <c r="N728" i="11"/>
  <c r="M729" i="11"/>
  <c r="N729" i="11"/>
  <c r="M730" i="11"/>
  <c r="N730" i="11"/>
  <c r="M731" i="11"/>
  <c r="N731" i="11"/>
  <c r="M732" i="11"/>
  <c r="N732" i="11"/>
  <c r="M733" i="11"/>
  <c r="N733" i="11"/>
  <c r="M734" i="11"/>
  <c r="N734" i="11"/>
  <c r="M735" i="11"/>
  <c r="N735" i="11"/>
  <c r="M736" i="11"/>
  <c r="N736" i="11"/>
  <c r="M737" i="11"/>
  <c r="N737" i="11"/>
  <c r="M738" i="11"/>
  <c r="N738" i="11"/>
  <c r="M739" i="11"/>
  <c r="N739" i="11"/>
  <c r="M740" i="11"/>
  <c r="N740" i="11"/>
  <c r="M741" i="11"/>
  <c r="N741" i="11"/>
  <c r="M742" i="11"/>
  <c r="N742" i="11"/>
  <c r="M743" i="11"/>
  <c r="N743" i="11"/>
  <c r="M744" i="11"/>
  <c r="N744" i="11"/>
  <c r="M745" i="11"/>
  <c r="N745" i="11"/>
  <c r="M746" i="11"/>
  <c r="N746" i="11"/>
  <c r="M747" i="11"/>
  <c r="N747" i="11"/>
  <c r="M748" i="11"/>
  <c r="N748" i="11"/>
  <c r="M749" i="11"/>
  <c r="N749" i="11"/>
  <c r="M750" i="11"/>
  <c r="N750" i="11"/>
  <c r="M751" i="11"/>
  <c r="N751" i="11"/>
  <c r="M752" i="11"/>
  <c r="N752" i="11"/>
  <c r="M753" i="11"/>
  <c r="N753" i="11"/>
  <c r="M754" i="11"/>
  <c r="N754" i="11"/>
  <c r="M755" i="11"/>
  <c r="N755" i="11"/>
  <c r="M756" i="11"/>
  <c r="N756" i="11"/>
  <c r="M757" i="11"/>
  <c r="N757" i="11"/>
  <c r="M758" i="11"/>
  <c r="N758" i="11"/>
  <c r="M759" i="11"/>
  <c r="N759" i="11"/>
  <c r="M760" i="11"/>
  <c r="N760" i="11"/>
  <c r="M761" i="11"/>
  <c r="N761" i="11"/>
  <c r="M762" i="11"/>
  <c r="N762" i="11"/>
  <c r="M763" i="11"/>
  <c r="N763" i="11"/>
  <c r="M764" i="11"/>
  <c r="N764" i="11"/>
  <c r="M765" i="11"/>
  <c r="N765" i="11"/>
  <c r="M766" i="11"/>
  <c r="N766" i="11"/>
  <c r="M767" i="11"/>
  <c r="N767" i="11"/>
  <c r="M768" i="11"/>
  <c r="N768" i="11"/>
  <c r="M769" i="11"/>
  <c r="N769" i="11"/>
  <c r="M770" i="11"/>
  <c r="N770" i="11"/>
  <c r="M771" i="11"/>
  <c r="N771" i="11"/>
  <c r="M772" i="11"/>
  <c r="N772" i="11"/>
  <c r="M773" i="11"/>
  <c r="N773" i="11"/>
  <c r="M774" i="11"/>
  <c r="N774" i="11"/>
  <c r="M775" i="11"/>
  <c r="N775" i="11"/>
  <c r="M776" i="11"/>
  <c r="N776" i="11"/>
  <c r="M777" i="11"/>
  <c r="N777" i="11"/>
  <c r="M778" i="11"/>
  <c r="N778" i="11"/>
  <c r="M779" i="11"/>
  <c r="N779" i="11"/>
  <c r="M780" i="11"/>
  <c r="N780" i="11"/>
  <c r="M781" i="11"/>
  <c r="N781" i="11"/>
  <c r="M782" i="11"/>
  <c r="N782" i="11"/>
  <c r="M783" i="11"/>
  <c r="N783" i="11"/>
  <c r="M784" i="11"/>
  <c r="N784" i="11"/>
  <c r="M785" i="11"/>
  <c r="N785" i="11"/>
  <c r="M786" i="11"/>
  <c r="N786" i="11"/>
  <c r="M787" i="11"/>
  <c r="N787" i="11"/>
  <c r="M788" i="11"/>
  <c r="N788" i="11"/>
  <c r="M789" i="11"/>
  <c r="N789" i="11"/>
  <c r="M790" i="11"/>
  <c r="N790" i="11"/>
  <c r="M791" i="11"/>
  <c r="N791" i="11"/>
  <c r="M792" i="11"/>
  <c r="N792" i="11"/>
  <c r="M793" i="11"/>
  <c r="N793" i="11"/>
  <c r="M794" i="11"/>
  <c r="N794" i="11"/>
  <c r="M795" i="11"/>
  <c r="N795" i="11"/>
  <c r="M796" i="11"/>
  <c r="N796" i="11"/>
  <c r="M797" i="11"/>
  <c r="N797" i="11"/>
  <c r="M798" i="11"/>
  <c r="N798" i="11"/>
  <c r="M799" i="11"/>
  <c r="N799" i="11"/>
  <c r="M800" i="11"/>
  <c r="N800" i="11"/>
  <c r="M801" i="11"/>
  <c r="N801" i="11"/>
  <c r="M802" i="11"/>
  <c r="N802" i="11"/>
  <c r="M803" i="11"/>
  <c r="N803" i="11"/>
  <c r="M804" i="11"/>
  <c r="N804" i="11"/>
  <c r="M805" i="11"/>
  <c r="N805" i="11"/>
  <c r="M806" i="11"/>
  <c r="N806" i="11"/>
  <c r="M807" i="11"/>
  <c r="N807" i="11"/>
  <c r="M808" i="11"/>
  <c r="N808" i="11"/>
  <c r="M809" i="11"/>
  <c r="N809" i="11"/>
  <c r="M810" i="11"/>
  <c r="N810" i="11"/>
  <c r="M811" i="11"/>
  <c r="N811" i="11"/>
  <c r="M812" i="11"/>
  <c r="N812" i="11"/>
  <c r="M813" i="11"/>
  <c r="N813" i="11"/>
  <c r="M814" i="11"/>
  <c r="N814" i="11"/>
  <c r="M815" i="11"/>
  <c r="N815" i="11"/>
  <c r="M816" i="11"/>
  <c r="N816" i="11"/>
  <c r="M817" i="11"/>
  <c r="N817" i="11"/>
  <c r="M818" i="11"/>
  <c r="N818" i="11"/>
  <c r="M819" i="11"/>
  <c r="N819" i="11"/>
  <c r="M820" i="11"/>
  <c r="N820" i="11"/>
  <c r="M821" i="11"/>
  <c r="N821" i="11"/>
  <c r="M822" i="11"/>
  <c r="N822" i="11"/>
  <c r="M823" i="11"/>
  <c r="N823" i="11"/>
  <c r="M824" i="11"/>
  <c r="N824" i="11"/>
  <c r="M825" i="11"/>
  <c r="N825" i="11"/>
  <c r="M826" i="11"/>
  <c r="N826" i="11"/>
  <c r="M827" i="11"/>
  <c r="N827" i="11"/>
  <c r="M828" i="11"/>
  <c r="N828" i="11"/>
  <c r="M829" i="11"/>
  <c r="N829" i="11"/>
  <c r="M830" i="11"/>
  <c r="N830" i="11"/>
  <c r="M831" i="11"/>
  <c r="N831" i="11"/>
  <c r="M832" i="11"/>
  <c r="N832" i="11"/>
  <c r="M833" i="11"/>
  <c r="N833" i="11"/>
  <c r="M834" i="11"/>
  <c r="N834" i="11"/>
  <c r="M835" i="11"/>
  <c r="N835" i="11"/>
  <c r="M836" i="11"/>
  <c r="N836" i="11"/>
  <c r="M837" i="11"/>
  <c r="N837" i="11"/>
  <c r="M838" i="11"/>
  <c r="N838" i="11"/>
  <c r="M839" i="11"/>
  <c r="N839" i="11"/>
  <c r="M840" i="11"/>
  <c r="N840" i="11"/>
  <c r="M841" i="11"/>
  <c r="N841" i="11"/>
  <c r="M842" i="11"/>
  <c r="N842" i="11"/>
  <c r="M843" i="11"/>
  <c r="N843" i="11"/>
  <c r="M844" i="11"/>
  <c r="N844" i="11"/>
  <c r="M845" i="11"/>
  <c r="N845" i="11"/>
  <c r="M846" i="11"/>
  <c r="N846" i="11"/>
  <c r="M847" i="11"/>
  <c r="N847" i="11"/>
  <c r="M848" i="11"/>
  <c r="N848" i="11"/>
  <c r="M849" i="11"/>
  <c r="N849" i="11"/>
  <c r="M850" i="11"/>
  <c r="N850" i="11"/>
  <c r="M851" i="11"/>
  <c r="N851" i="11"/>
  <c r="M852" i="11"/>
  <c r="N852" i="11"/>
  <c r="M853" i="11"/>
  <c r="N853" i="11"/>
  <c r="M854" i="11"/>
  <c r="N854" i="11"/>
  <c r="M855" i="11"/>
  <c r="N855" i="11"/>
  <c r="M856" i="11"/>
  <c r="N856" i="11"/>
  <c r="M857" i="11"/>
  <c r="N857" i="11"/>
  <c r="M858" i="11"/>
  <c r="N858" i="11"/>
  <c r="M859" i="11"/>
  <c r="N859" i="11"/>
  <c r="M860" i="11"/>
  <c r="N860" i="11"/>
  <c r="M861" i="11"/>
  <c r="N861" i="11"/>
  <c r="M862" i="11"/>
  <c r="N862" i="11"/>
  <c r="M863" i="11"/>
  <c r="N863" i="11"/>
  <c r="M864" i="11"/>
  <c r="N864" i="11"/>
  <c r="M865" i="11"/>
  <c r="N865" i="11"/>
  <c r="M866" i="11"/>
  <c r="N866" i="11"/>
  <c r="M867" i="11"/>
  <c r="N867" i="11"/>
  <c r="M868" i="11"/>
  <c r="N868" i="11"/>
  <c r="M869" i="11"/>
  <c r="N869" i="11"/>
  <c r="M870" i="11"/>
  <c r="N870" i="11"/>
  <c r="M871" i="11"/>
  <c r="N871" i="11"/>
  <c r="M872" i="11"/>
  <c r="N872" i="11"/>
  <c r="M873" i="11"/>
  <c r="N873" i="11"/>
  <c r="M874" i="11"/>
  <c r="N874" i="11"/>
  <c r="M875" i="11"/>
  <c r="N875" i="11"/>
  <c r="M876" i="11"/>
  <c r="N876" i="11"/>
  <c r="M877" i="11"/>
  <c r="N877" i="11"/>
  <c r="M878" i="11"/>
  <c r="N878" i="11"/>
  <c r="M879" i="11"/>
  <c r="N879" i="11"/>
  <c r="M880" i="11"/>
  <c r="N880" i="11"/>
  <c r="M881" i="11"/>
  <c r="N881" i="11"/>
  <c r="M882" i="11"/>
  <c r="N882" i="11"/>
  <c r="M883" i="11"/>
  <c r="N883" i="11"/>
  <c r="M884" i="11"/>
  <c r="N884" i="11"/>
  <c r="M885" i="11"/>
  <c r="N885" i="11"/>
  <c r="M886" i="11"/>
  <c r="N886" i="11"/>
  <c r="M887" i="11"/>
  <c r="N887" i="11"/>
  <c r="M888" i="11"/>
  <c r="N888" i="11"/>
  <c r="M889" i="11"/>
  <c r="N889" i="11"/>
  <c r="M890" i="11"/>
  <c r="N890" i="11"/>
  <c r="M891" i="11"/>
  <c r="N891" i="11"/>
  <c r="M892" i="11"/>
  <c r="N892" i="11"/>
  <c r="M893" i="11"/>
  <c r="N893" i="11"/>
  <c r="M894" i="11"/>
  <c r="N894" i="11"/>
  <c r="M895" i="11"/>
  <c r="N895" i="11"/>
  <c r="M896" i="11"/>
  <c r="N896" i="11"/>
  <c r="M897" i="11"/>
  <c r="N897" i="11"/>
  <c r="M898" i="11"/>
  <c r="N898" i="11"/>
  <c r="M899" i="11"/>
  <c r="N899" i="11"/>
  <c r="M900" i="11"/>
  <c r="N900" i="11"/>
  <c r="M901" i="11"/>
  <c r="N901" i="11"/>
  <c r="M902" i="11"/>
  <c r="N902" i="11"/>
  <c r="M903" i="11"/>
  <c r="N903" i="11"/>
  <c r="M904" i="11"/>
  <c r="N904" i="11"/>
  <c r="M905" i="11"/>
  <c r="N905" i="11"/>
  <c r="M906" i="11"/>
  <c r="N906" i="11"/>
  <c r="M907" i="11"/>
  <c r="N907" i="11"/>
  <c r="M908" i="11"/>
  <c r="N908" i="11"/>
  <c r="M909" i="11"/>
  <c r="N909" i="11"/>
  <c r="M910" i="11"/>
  <c r="N910" i="11"/>
  <c r="M911" i="11"/>
  <c r="N911" i="11"/>
  <c r="M912" i="11"/>
  <c r="N912" i="11"/>
  <c r="M913" i="11"/>
  <c r="N913" i="11"/>
  <c r="M914" i="11"/>
  <c r="N914" i="11"/>
  <c r="M915" i="11"/>
  <c r="N915" i="11"/>
  <c r="M916" i="11"/>
  <c r="N916" i="11"/>
  <c r="M917" i="11"/>
  <c r="N917" i="11"/>
  <c r="M918" i="11"/>
  <c r="N918" i="11"/>
  <c r="M919" i="11"/>
  <c r="N919" i="11"/>
  <c r="M920" i="11"/>
  <c r="N920" i="11"/>
  <c r="M921" i="11"/>
  <c r="N921" i="11"/>
  <c r="M922" i="11"/>
  <c r="N922" i="11"/>
  <c r="M923" i="11"/>
  <c r="N923" i="11"/>
  <c r="M924" i="11"/>
  <c r="N924" i="11"/>
  <c r="M925" i="11"/>
  <c r="N925" i="11"/>
  <c r="K5" i="12"/>
  <c r="M5" i="12"/>
  <c r="G6" i="12" a="1"/>
  <c r="G6" i="12"/>
  <c r="K6" i="12"/>
  <c r="M6" i="12"/>
  <c r="G7" i="12" a="1"/>
  <c r="G7" i="12"/>
  <c r="K7" i="12"/>
  <c r="M7" i="12"/>
  <c r="G8" i="12" a="1"/>
  <c r="G8" i="12"/>
  <c r="K8" i="12"/>
  <c r="M8" i="12"/>
  <c r="G9" i="12" a="1"/>
  <c r="G9" i="12"/>
  <c r="K9" i="12"/>
  <c r="M9" i="12"/>
  <c r="G10" i="12" a="1"/>
  <c r="G10" i="12"/>
  <c r="K10" i="12"/>
  <c r="M10" i="12"/>
  <c r="G11" i="12" a="1"/>
  <c r="G11" i="12"/>
  <c r="K11" i="12"/>
  <c r="M11" i="12"/>
  <c r="G12" i="12" a="1"/>
  <c r="G12" i="12"/>
  <c r="K12" i="12"/>
  <c r="M12" i="12"/>
  <c r="G13" i="12" a="1"/>
  <c r="G13" i="12"/>
  <c r="K13" i="12"/>
  <c r="M13" i="12"/>
  <c r="G14" i="12" a="1"/>
  <c r="G14" i="12"/>
  <c r="K14" i="12"/>
  <c r="M14" i="12"/>
  <c r="G15" i="12" a="1"/>
  <c r="G15" i="12"/>
  <c r="K15" i="12"/>
  <c r="M15" i="12"/>
  <c r="G16" i="12" a="1"/>
  <c r="G16" i="12"/>
  <c r="K16" i="12"/>
  <c r="M16" i="12"/>
  <c r="G17" i="12" a="1"/>
  <c r="G17" i="12"/>
  <c r="K17" i="12"/>
  <c r="M17" i="12"/>
  <c r="G18" i="12" a="1"/>
  <c r="G18" i="12"/>
  <c r="K18" i="12"/>
  <c r="M18" i="12"/>
  <c r="G19" i="12" a="1"/>
  <c r="G19" i="12"/>
  <c r="K19" i="12"/>
  <c r="M19" i="12"/>
  <c r="G20" i="12" a="1"/>
  <c r="G20" i="12"/>
  <c r="K20" i="12"/>
  <c r="M20" i="12"/>
  <c r="G21" i="12" a="1"/>
  <c r="G21" i="12"/>
  <c r="K21" i="12"/>
  <c r="M21" i="12"/>
  <c r="G22" i="12" a="1"/>
  <c r="G22" i="12"/>
  <c r="K22" i="12"/>
  <c r="M22" i="12"/>
  <c r="G23" i="12" a="1"/>
  <c r="G23" i="12"/>
  <c r="K23" i="12"/>
  <c r="M23" i="12"/>
  <c r="G24" i="12" a="1"/>
  <c r="G24" i="12"/>
  <c r="K24" i="12"/>
  <c r="M24" i="12"/>
  <c r="G25" i="12" a="1"/>
  <c r="G25" i="12"/>
  <c r="K25" i="12"/>
  <c r="M25" i="12"/>
  <c r="G26" i="12" a="1"/>
  <c r="G26" i="12"/>
  <c r="K26" i="12"/>
  <c r="M26" i="12"/>
  <c r="G27" i="12" a="1"/>
  <c r="G27" i="12"/>
  <c r="K27" i="12"/>
  <c r="M27" i="12"/>
  <c r="G28" i="12" a="1"/>
  <c r="G28" i="12"/>
  <c r="K28" i="12"/>
  <c r="M28" i="12"/>
  <c r="G29" i="12" a="1"/>
  <c r="G29" i="12"/>
  <c r="K29" i="12"/>
  <c r="M29" i="12"/>
  <c r="G30" i="12" a="1"/>
  <c r="G30" i="12"/>
  <c r="K30" i="12"/>
  <c r="M30" i="12"/>
  <c r="G31" i="12" a="1"/>
  <c r="G31" i="12"/>
  <c r="K31" i="12"/>
  <c r="M31" i="12"/>
  <c r="G32" i="12" a="1"/>
  <c r="G32" i="12"/>
  <c r="K32" i="12"/>
  <c r="M32" i="12"/>
  <c r="G33" i="12" a="1"/>
  <c r="G33" i="12"/>
  <c r="K33" i="12"/>
  <c r="M33" i="12"/>
  <c r="G34" i="12" a="1"/>
  <c r="G34" i="12"/>
  <c r="K34" i="12"/>
  <c r="M34" i="12"/>
  <c r="G35" i="12" a="1"/>
  <c r="G35" i="12"/>
  <c r="K35" i="12"/>
  <c r="M35" i="12"/>
  <c r="G36" i="12" a="1"/>
  <c r="G36" i="12"/>
  <c r="K36" i="12"/>
  <c r="M36" i="12"/>
  <c r="G37" i="12" a="1"/>
  <c r="G37" i="12"/>
  <c r="K37" i="12"/>
  <c r="M37" i="12"/>
  <c r="G38" i="12" a="1"/>
  <c r="G38" i="12"/>
  <c r="K38" i="12"/>
  <c r="M38" i="12"/>
  <c r="G39" i="12" a="1"/>
  <c r="G39" i="12"/>
  <c r="K39" i="12"/>
  <c r="M39" i="12"/>
  <c r="G40" i="12" a="1"/>
  <c r="G40" i="12"/>
  <c r="K40" i="12"/>
  <c r="M40" i="12"/>
  <c r="G41" i="12" a="1"/>
  <c r="G41" i="12"/>
  <c r="K41" i="12"/>
  <c r="M41" i="12"/>
  <c r="G42" i="12" a="1"/>
  <c r="G42" i="12"/>
  <c r="K42" i="12"/>
  <c r="M42" i="12"/>
  <c r="G43" i="12" a="1"/>
  <c r="G43" i="12"/>
  <c r="K43" i="12"/>
  <c r="M43" i="12"/>
  <c r="G44" i="12" a="1"/>
  <c r="G44" i="12"/>
  <c r="K44" i="12"/>
  <c r="M44" i="12"/>
  <c r="G45" i="12" a="1"/>
  <c r="G45" i="12"/>
  <c r="K45" i="12"/>
  <c r="M45" i="12"/>
  <c r="G46" i="12" a="1"/>
  <c r="G46" i="12"/>
  <c r="K46" i="12"/>
  <c r="M46" i="12"/>
  <c r="G47" i="12" a="1"/>
  <c r="G47" i="12"/>
  <c r="K47" i="12"/>
  <c r="M47" i="12"/>
  <c r="G48" i="12" a="1"/>
  <c r="G48" i="12"/>
  <c r="K48" i="12"/>
  <c r="M48" i="12"/>
  <c r="G49" i="12" a="1"/>
  <c r="G49" i="12"/>
  <c r="K49" i="12"/>
  <c r="M49" i="12"/>
  <c r="G50" i="12" a="1"/>
  <c r="G50" i="12"/>
  <c r="K50" i="12"/>
  <c r="M50" i="12"/>
  <c r="G51" i="12" a="1"/>
  <c r="G51" i="12"/>
  <c r="K51" i="12"/>
  <c r="M51" i="12"/>
  <c r="G52" i="12" a="1"/>
  <c r="G52" i="12"/>
  <c r="K52" i="12"/>
  <c r="M52" i="12"/>
  <c r="G53" i="12" a="1"/>
  <c r="G53" i="12"/>
  <c r="K53" i="12"/>
  <c r="M53" i="12"/>
  <c r="G54" i="12" a="1"/>
  <c r="G54" i="12"/>
  <c r="K54" i="12"/>
  <c r="M54" i="12"/>
  <c r="G55" i="12" a="1"/>
  <c r="G55" i="12"/>
  <c r="K55" i="12"/>
  <c r="M55" i="12"/>
  <c r="G56" i="12" a="1"/>
  <c r="G56" i="12"/>
  <c r="K56" i="12"/>
  <c r="M56" i="12"/>
  <c r="G57" i="12" a="1"/>
  <c r="G57" i="12"/>
  <c r="K57" i="12"/>
  <c r="M57" i="12"/>
  <c r="G58" i="12" a="1"/>
  <c r="G58" i="12"/>
  <c r="K58" i="12"/>
  <c r="M58" i="12"/>
  <c r="G59" i="12" a="1"/>
  <c r="G59" i="12"/>
  <c r="K59" i="12"/>
  <c r="M59" i="12"/>
  <c r="G60" i="12" a="1"/>
  <c r="G60" i="12"/>
  <c r="K60" i="12"/>
  <c r="M60" i="12"/>
  <c r="G61" i="12" a="1"/>
  <c r="G61" i="12"/>
  <c r="K61" i="12"/>
  <c r="M61" i="12"/>
  <c r="G62" i="12" a="1"/>
  <c r="G62" i="12"/>
  <c r="K62" i="12"/>
  <c r="M62" i="12"/>
  <c r="G63" i="12" a="1"/>
  <c r="G63" i="12"/>
  <c r="K63" i="12"/>
  <c r="M63" i="12"/>
  <c r="G64" i="12" a="1"/>
  <c r="G64" i="12"/>
  <c r="K64" i="12"/>
  <c r="M64" i="12"/>
  <c r="G65" i="12" a="1"/>
  <c r="G65" i="12"/>
  <c r="K65" i="12"/>
  <c r="M65" i="12"/>
  <c r="G66" i="12" a="1"/>
  <c r="G66" i="12"/>
  <c r="K66" i="12"/>
  <c r="M66" i="12"/>
  <c r="G67" i="12" a="1"/>
  <c r="G67" i="12"/>
  <c r="K67" i="12"/>
  <c r="M67" i="12"/>
  <c r="G68" i="12" a="1"/>
  <c r="G68" i="12"/>
  <c r="K68" i="12"/>
  <c r="M68" i="12"/>
  <c r="G69" i="12" a="1"/>
  <c r="G69" i="12"/>
  <c r="K69" i="12"/>
  <c r="M69" i="12"/>
  <c r="G70" i="12" a="1"/>
  <c r="G70" i="12"/>
  <c r="K70" i="12"/>
  <c r="M70" i="12"/>
  <c r="G71" i="12" a="1"/>
  <c r="G71" i="12"/>
  <c r="K71" i="12"/>
  <c r="M71" i="12"/>
  <c r="G72" i="12" a="1"/>
  <c r="G72" i="12"/>
  <c r="K72" i="12"/>
  <c r="M72" i="12"/>
  <c r="G73" i="12" a="1"/>
  <c r="G73" i="12"/>
  <c r="K73" i="12"/>
  <c r="M73" i="12"/>
  <c r="G74" i="12" a="1"/>
  <c r="G74" i="12"/>
  <c r="K74" i="12"/>
  <c r="M74" i="12"/>
  <c r="G75" i="12" a="1"/>
  <c r="G75" i="12"/>
  <c r="K75" i="12"/>
  <c r="M75" i="12"/>
  <c r="G4" i="12" a="1"/>
  <c r="G4" i="12"/>
  <c r="K4" i="12"/>
  <c r="M4" i="12"/>
  <c r="K6" i="7"/>
  <c r="F4" i="12" a="1"/>
  <c r="F4" i="12"/>
  <c r="H4" i="12"/>
  <c r="J4" i="12"/>
  <c r="F17" i="12" a="1"/>
  <c r="F17" i="12"/>
  <c r="H17" i="12"/>
  <c r="I17" i="12"/>
  <c r="J17" i="12"/>
  <c r="L17" i="12"/>
  <c r="F18" i="12" a="1"/>
  <c r="F18" i="12"/>
  <c r="H18" i="12"/>
  <c r="I18" i="12"/>
  <c r="J18" i="12"/>
  <c r="L18" i="12"/>
  <c r="F19" i="12" a="1"/>
  <c r="F19" i="12"/>
  <c r="H19" i="12"/>
  <c r="I19" i="12"/>
  <c r="J19" i="12"/>
  <c r="L19" i="12"/>
  <c r="F20" i="12" a="1"/>
  <c r="F20" i="12"/>
  <c r="H20" i="12"/>
  <c r="I20" i="12"/>
  <c r="J20" i="12"/>
  <c r="L20" i="12"/>
  <c r="F21" i="12" a="1"/>
  <c r="F21" i="12"/>
  <c r="H21" i="12"/>
  <c r="I21" i="12"/>
  <c r="J21" i="12"/>
  <c r="L21" i="12"/>
  <c r="F22" i="12" a="1"/>
  <c r="F22" i="12"/>
  <c r="H22" i="12"/>
  <c r="I22" i="12"/>
  <c r="J22" i="12"/>
  <c r="L22" i="12"/>
  <c r="F23" i="12" a="1"/>
  <c r="F23" i="12"/>
  <c r="H23" i="12"/>
  <c r="I23" i="12"/>
  <c r="J23" i="12"/>
  <c r="L23" i="12"/>
  <c r="F24" i="12" a="1"/>
  <c r="F24" i="12"/>
  <c r="H24" i="12"/>
  <c r="I24" i="12"/>
  <c r="J24" i="12"/>
  <c r="L24" i="12"/>
  <c r="F25" i="12" a="1"/>
  <c r="F25" i="12"/>
  <c r="H25" i="12"/>
  <c r="I25" i="12"/>
  <c r="J25" i="12"/>
  <c r="L25" i="12"/>
  <c r="F26" i="12" a="1"/>
  <c r="F26" i="12"/>
  <c r="H26" i="12"/>
  <c r="I26" i="12"/>
  <c r="J26" i="12"/>
  <c r="L26" i="12"/>
  <c r="F27" i="12" a="1"/>
  <c r="F27" i="12"/>
  <c r="H27" i="12"/>
  <c r="I27" i="12"/>
  <c r="J27" i="12"/>
  <c r="L27" i="12"/>
  <c r="F28" i="12" a="1"/>
  <c r="F28" i="12"/>
  <c r="H28" i="12"/>
  <c r="I28" i="12"/>
  <c r="J28" i="12"/>
  <c r="L28" i="12"/>
  <c r="F29" i="12" a="1"/>
  <c r="F29" i="12"/>
  <c r="H29" i="12"/>
  <c r="I29" i="12"/>
  <c r="J29" i="12"/>
  <c r="L29" i="12"/>
  <c r="F30" i="12" a="1"/>
  <c r="F30" i="12"/>
  <c r="H30" i="12"/>
  <c r="I30" i="12"/>
  <c r="J30" i="12"/>
  <c r="L30" i="12"/>
  <c r="F31" i="12" a="1"/>
  <c r="F31" i="12"/>
  <c r="H31" i="12"/>
  <c r="I31" i="12"/>
  <c r="J31" i="12"/>
  <c r="L31" i="12"/>
  <c r="F32" i="12" a="1"/>
  <c r="F32" i="12"/>
  <c r="H32" i="12"/>
  <c r="I32" i="12"/>
  <c r="J32" i="12"/>
  <c r="L32" i="12"/>
  <c r="F33" i="12" a="1"/>
  <c r="F33" i="12"/>
  <c r="H33" i="12"/>
  <c r="I33" i="12"/>
  <c r="J33" i="12"/>
  <c r="L33" i="12"/>
  <c r="F34" i="12" a="1"/>
  <c r="F34" i="12"/>
  <c r="H34" i="12"/>
  <c r="I34" i="12"/>
  <c r="J34" i="12"/>
  <c r="L34" i="12"/>
  <c r="F35" i="12" a="1"/>
  <c r="F35" i="12"/>
  <c r="H35" i="12"/>
  <c r="I35" i="12"/>
  <c r="J35" i="12"/>
  <c r="L35" i="12"/>
  <c r="F36" i="12" a="1"/>
  <c r="F36" i="12"/>
  <c r="H36" i="12"/>
  <c r="I36" i="12"/>
  <c r="J36" i="12"/>
  <c r="L36" i="12"/>
  <c r="F37" i="12" a="1"/>
  <c r="F37" i="12"/>
  <c r="H37" i="12"/>
  <c r="I37" i="12"/>
  <c r="J37" i="12"/>
  <c r="L37" i="12"/>
  <c r="F38" i="12" a="1"/>
  <c r="F38" i="12"/>
  <c r="H38" i="12"/>
  <c r="I38" i="12"/>
  <c r="J38" i="12"/>
  <c r="L38" i="12"/>
  <c r="F39" i="12" a="1"/>
  <c r="F39" i="12"/>
  <c r="H39" i="12"/>
  <c r="I39" i="12"/>
  <c r="J39" i="12"/>
  <c r="L39" i="12"/>
  <c r="F40" i="12" a="1"/>
  <c r="F40" i="12"/>
  <c r="H40" i="12"/>
  <c r="I40" i="12"/>
  <c r="J40" i="12"/>
  <c r="L40" i="12"/>
  <c r="F41" i="12" a="1"/>
  <c r="F41" i="12"/>
  <c r="H41" i="12"/>
  <c r="I41" i="12"/>
  <c r="J41" i="12"/>
  <c r="L41" i="12"/>
  <c r="F42" i="12" a="1"/>
  <c r="F42" i="12"/>
  <c r="H42" i="12"/>
  <c r="I42" i="12"/>
  <c r="J42" i="12"/>
  <c r="L42" i="12"/>
  <c r="F43" i="12" a="1"/>
  <c r="F43" i="12"/>
  <c r="H43" i="12"/>
  <c r="I43" i="12"/>
  <c r="J43" i="12"/>
  <c r="L43" i="12"/>
  <c r="F44" i="12" a="1"/>
  <c r="F44" i="12"/>
  <c r="H44" i="12"/>
  <c r="I44" i="12"/>
  <c r="J44" i="12"/>
  <c r="L44" i="12"/>
  <c r="F45" i="12" a="1"/>
  <c r="F45" i="12"/>
  <c r="H45" i="12"/>
  <c r="I45" i="12"/>
  <c r="J45" i="12"/>
  <c r="L45" i="12"/>
  <c r="F46" i="12" a="1"/>
  <c r="F46" i="12"/>
  <c r="H46" i="12"/>
  <c r="I46" i="12"/>
  <c r="J46" i="12"/>
  <c r="L46" i="12"/>
  <c r="F47" i="12" a="1"/>
  <c r="F47" i="12"/>
  <c r="H47" i="12"/>
  <c r="I47" i="12"/>
  <c r="J47" i="12"/>
  <c r="L47" i="12"/>
  <c r="F48" i="12" a="1"/>
  <c r="F48" i="12"/>
  <c r="H48" i="12"/>
  <c r="I48" i="12"/>
  <c r="J48" i="12"/>
  <c r="L48" i="12"/>
  <c r="F49" i="12" a="1"/>
  <c r="F49" i="12"/>
  <c r="H49" i="12"/>
  <c r="I49" i="12"/>
  <c r="J49" i="12"/>
  <c r="L49" i="12"/>
  <c r="F50" i="12" a="1"/>
  <c r="F50" i="12"/>
  <c r="H50" i="12"/>
  <c r="I50" i="12"/>
  <c r="J50" i="12"/>
  <c r="L50" i="12"/>
  <c r="F51" i="12" a="1"/>
  <c r="F51" i="12"/>
  <c r="H51" i="12"/>
  <c r="I51" i="12"/>
  <c r="J51" i="12"/>
  <c r="L51" i="12"/>
  <c r="F52" i="12" a="1"/>
  <c r="F52" i="12"/>
  <c r="H52" i="12"/>
  <c r="I52" i="12"/>
  <c r="J52" i="12"/>
  <c r="L52" i="12"/>
  <c r="F53" i="12" a="1"/>
  <c r="F53" i="12"/>
  <c r="H53" i="12"/>
  <c r="I53" i="12"/>
  <c r="J53" i="12"/>
  <c r="L53" i="12"/>
  <c r="F54" i="12" a="1"/>
  <c r="F54" i="12"/>
  <c r="H54" i="12"/>
  <c r="I54" i="12"/>
  <c r="J54" i="12"/>
  <c r="L54" i="12"/>
  <c r="F55" i="12" a="1"/>
  <c r="F55" i="12"/>
  <c r="H55" i="12"/>
  <c r="I55" i="12"/>
  <c r="J55" i="12"/>
  <c r="L55" i="12"/>
  <c r="F56" i="12" a="1"/>
  <c r="F56" i="12"/>
  <c r="H56" i="12"/>
  <c r="I56" i="12"/>
  <c r="J56" i="12"/>
  <c r="L56" i="12"/>
  <c r="F57" i="12" a="1"/>
  <c r="F57" i="12"/>
  <c r="H57" i="12"/>
  <c r="I57" i="12"/>
  <c r="J57" i="12"/>
  <c r="L57" i="12"/>
  <c r="F58" i="12" a="1"/>
  <c r="F58" i="12"/>
  <c r="H58" i="12"/>
  <c r="I58" i="12"/>
  <c r="J58" i="12"/>
  <c r="L58" i="12"/>
  <c r="F59" i="12" a="1"/>
  <c r="F59" i="12"/>
  <c r="H59" i="12"/>
  <c r="I59" i="12"/>
  <c r="J59" i="12"/>
  <c r="L59" i="12"/>
  <c r="F60" i="12" a="1"/>
  <c r="F60" i="12"/>
  <c r="H60" i="12"/>
  <c r="I60" i="12"/>
  <c r="J60" i="12"/>
  <c r="L60" i="12"/>
  <c r="F61" i="12" a="1"/>
  <c r="F61" i="12"/>
  <c r="H61" i="12"/>
  <c r="I61" i="12"/>
  <c r="J61" i="12"/>
  <c r="L61" i="12"/>
  <c r="F62" i="12" a="1"/>
  <c r="F62" i="12"/>
  <c r="H62" i="12"/>
  <c r="I62" i="12"/>
  <c r="J62" i="12"/>
  <c r="L62" i="12"/>
  <c r="F63" i="12" a="1"/>
  <c r="F63" i="12"/>
  <c r="H63" i="12"/>
  <c r="I63" i="12"/>
  <c r="J63" i="12"/>
  <c r="L63" i="12"/>
  <c r="F64" i="12" a="1"/>
  <c r="F64" i="12"/>
  <c r="H64" i="12"/>
  <c r="I64" i="12"/>
  <c r="J64" i="12"/>
  <c r="L64" i="12"/>
  <c r="F65" i="12" a="1"/>
  <c r="F65" i="12"/>
  <c r="H65" i="12"/>
  <c r="I65" i="12"/>
  <c r="J65" i="12"/>
  <c r="L65" i="12"/>
  <c r="F66" i="12" a="1"/>
  <c r="F66" i="12"/>
  <c r="H66" i="12"/>
  <c r="I66" i="12"/>
  <c r="J66" i="12"/>
  <c r="L66" i="12"/>
  <c r="F67" i="12" a="1"/>
  <c r="F67" i="12"/>
  <c r="H67" i="12"/>
  <c r="I67" i="12"/>
  <c r="J67" i="12"/>
  <c r="L67" i="12"/>
  <c r="F68" i="12" a="1"/>
  <c r="F68" i="12"/>
  <c r="H68" i="12"/>
  <c r="I68" i="12"/>
  <c r="J68" i="12"/>
  <c r="L68" i="12"/>
  <c r="F69" i="12" a="1"/>
  <c r="F69" i="12"/>
  <c r="H69" i="12"/>
  <c r="I69" i="12"/>
  <c r="J69" i="12"/>
  <c r="L69" i="12"/>
  <c r="F70" i="12" a="1"/>
  <c r="F70" i="12"/>
  <c r="H70" i="12"/>
  <c r="I70" i="12"/>
  <c r="J70" i="12"/>
  <c r="L70" i="12"/>
  <c r="F71" i="12" a="1"/>
  <c r="F71" i="12"/>
  <c r="H71" i="12"/>
  <c r="I71" i="12"/>
  <c r="J71" i="12"/>
  <c r="L71" i="12"/>
  <c r="F72" i="12" a="1"/>
  <c r="F72" i="12"/>
  <c r="H72" i="12"/>
  <c r="I72" i="12"/>
  <c r="J72" i="12"/>
  <c r="L72" i="12"/>
  <c r="F73" i="12" a="1"/>
  <c r="F73" i="12"/>
  <c r="H73" i="12"/>
  <c r="I73" i="12"/>
  <c r="J73" i="12"/>
  <c r="L73" i="12"/>
  <c r="F74" i="12" a="1"/>
  <c r="F74" i="12"/>
  <c r="H74" i="12"/>
  <c r="I74" i="12"/>
  <c r="J74" i="12"/>
  <c r="L74" i="12"/>
  <c r="F75" i="12" a="1"/>
  <c r="F75" i="12"/>
  <c r="H75" i="12"/>
  <c r="I75" i="12"/>
  <c r="J75" i="12"/>
  <c r="L75" i="12"/>
  <c r="F5" i="12" a="1"/>
  <c r="F5" i="12"/>
  <c r="H5" i="12"/>
  <c r="I5" i="12"/>
  <c r="J5" i="12"/>
  <c r="L5" i="12"/>
  <c r="F6" i="12" a="1"/>
  <c r="F6" i="12"/>
  <c r="H6" i="12"/>
  <c r="I6" i="12"/>
  <c r="J6" i="12"/>
  <c r="L6" i="12"/>
  <c r="F7" i="12" a="1"/>
  <c r="F7" i="12"/>
  <c r="H7" i="12"/>
  <c r="I7" i="12"/>
  <c r="J7" i="12"/>
  <c r="L7" i="12"/>
  <c r="F8" i="12" a="1"/>
  <c r="F8" i="12"/>
  <c r="H8" i="12"/>
  <c r="I8" i="12"/>
  <c r="J8" i="12"/>
  <c r="L8" i="12"/>
  <c r="F9" i="12" a="1"/>
  <c r="F9" i="12"/>
  <c r="H9" i="12"/>
  <c r="I9" i="12"/>
  <c r="J9" i="12"/>
  <c r="L9" i="12"/>
  <c r="F10" i="12" a="1"/>
  <c r="F10" i="12"/>
  <c r="H10" i="12"/>
  <c r="I10" i="12"/>
  <c r="J10" i="12"/>
  <c r="L10" i="12"/>
  <c r="F11" i="12" a="1"/>
  <c r="F11" i="12"/>
  <c r="H11" i="12"/>
  <c r="I11" i="12"/>
  <c r="J11" i="12"/>
  <c r="L11" i="12"/>
  <c r="F12" i="12" a="1"/>
  <c r="F12" i="12"/>
  <c r="H12" i="12"/>
  <c r="I12" i="12"/>
  <c r="J12" i="12"/>
  <c r="L12" i="12"/>
  <c r="F13" i="12" a="1"/>
  <c r="F13" i="12"/>
  <c r="H13" i="12"/>
  <c r="I13" i="12"/>
  <c r="J13" i="12"/>
  <c r="L13" i="12"/>
  <c r="F14" i="12" a="1"/>
  <c r="F14" i="12"/>
  <c r="H14" i="12"/>
  <c r="I14" i="12"/>
  <c r="J14" i="12"/>
  <c r="L14" i="12"/>
  <c r="F15" i="12" a="1"/>
  <c r="F15" i="12"/>
  <c r="H15" i="12"/>
  <c r="I15" i="12"/>
  <c r="J15" i="12"/>
  <c r="L15" i="12"/>
  <c r="F16" i="12" a="1"/>
  <c r="F16" i="12"/>
  <c r="H16" i="12"/>
  <c r="I16" i="12"/>
  <c r="J16" i="12"/>
  <c r="L16" i="12"/>
  <c r="I5" i="13"/>
  <c r="J5" i="13"/>
  <c r="I6" i="13"/>
  <c r="J6" i="13"/>
  <c r="I7" i="13"/>
  <c r="J7" i="13"/>
  <c r="I8" i="13"/>
  <c r="J8" i="13"/>
  <c r="I9" i="13"/>
  <c r="J9" i="13"/>
  <c r="I10" i="13"/>
  <c r="J10" i="13"/>
  <c r="I11" i="13"/>
  <c r="J11" i="13"/>
  <c r="I12" i="13"/>
  <c r="J12" i="13"/>
  <c r="I13" i="13"/>
  <c r="J13" i="13"/>
  <c r="I14" i="13"/>
  <c r="J14" i="13"/>
  <c r="I15" i="13"/>
  <c r="J15" i="13"/>
  <c r="I16" i="13"/>
  <c r="J16" i="13"/>
  <c r="I17" i="13"/>
  <c r="J17" i="13"/>
  <c r="I18" i="13"/>
  <c r="J18" i="13"/>
  <c r="I19" i="13"/>
  <c r="J19" i="13"/>
  <c r="I20" i="13"/>
  <c r="J20" i="13"/>
  <c r="I21" i="13"/>
  <c r="J21" i="13"/>
  <c r="I22" i="13"/>
  <c r="J22" i="13"/>
  <c r="I23" i="13"/>
  <c r="J23" i="13"/>
  <c r="I24" i="13"/>
  <c r="J24" i="13"/>
  <c r="I25" i="13"/>
  <c r="J25" i="13"/>
  <c r="I26" i="13"/>
  <c r="J26" i="13"/>
  <c r="I27" i="13"/>
  <c r="J27" i="13"/>
  <c r="I28" i="13"/>
  <c r="J28" i="13"/>
  <c r="I29" i="13"/>
  <c r="J29" i="13"/>
  <c r="I30" i="13"/>
  <c r="J30" i="13"/>
  <c r="I31" i="13"/>
  <c r="J31" i="13"/>
  <c r="I32" i="13"/>
  <c r="J32" i="13"/>
  <c r="I33" i="13"/>
  <c r="J33" i="13"/>
  <c r="I34" i="13"/>
  <c r="J34" i="13"/>
  <c r="I35" i="13"/>
  <c r="J35" i="13"/>
  <c r="I36" i="13"/>
  <c r="J36" i="13"/>
  <c r="I37" i="13"/>
  <c r="J37" i="13"/>
  <c r="I38" i="13"/>
  <c r="J38" i="13"/>
  <c r="I39" i="13"/>
  <c r="J39" i="13"/>
  <c r="I40" i="13"/>
  <c r="J40" i="13"/>
  <c r="I41" i="13"/>
  <c r="J41" i="13"/>
  <c r="I42" i="13"/>
  <c r="J42" i="13"/>
  <c r="I43" i="13"/>
  <c r="J43" i="13"/>
  <c r="I44" i="13"/>
  <c r="J44" i="13"/>
  <c r="I45" i="13"/>
  <c r="J45" i="13"/>
  <c r="I46" i="13"/>
  <c r="J46" i="13"/>
  <c r="I47" i="13"/>
  <c r="J47" i="13"/>
  <c r="I48" i="13"/>
  <c r="J48" i="13"/>
  <c r="I49" i="13"/>
  <c r="J49" i="13"/>
  <c r="I50" i="13"/>
  <c r="J50" i="13"/>
  <c r="I51" i="13"/>
  <c r="J51" i="13"/>
  <c r="I52" i="13"/>
  <c r="J52" i="13"/>
  <c r="I53" i="13"/>
  <c r="J53" i="13"/>
  <c r="I54" i="13"/>
  <c r="J54" i="13"/>
  <c r="I55" i="13"/>
  <c r="J55" i="13"/>
  <c r="I56" i="13"/>
  <c r="J56" i="13"/>
  <c r="I57" i="13"/>
  <c r="J57" i="13"/>
  <c r="I58" i="13"/>
  <c r="J58" i="13"/>
  <c r="I59" i="13"/>
  <c r="J59" i="13"/>
  <c r="I60" i="13"/>
  <c r="J60" i="13"/>
  <c r="I61" i="13"/>
  <c r="J61" i="13"/>
  <c r="I62" i="13"/>
  <c r="J62" i="13"/>
  <c r="I63" i="13"/>
  <c r="J63" i="13"/>
  <c r="I64" i="13"/>
  <c r="J64" i="13"/>
  <c r="I65" i="13"/>
  <c r="J65" i="13"/>
  <c r="I66" i="13"/>
  <c r="J66" i="13"/>
  <c r="I67" i="13"/>
  <c r="J67" i="13"/>
  <c r="I68" i="13"/>
  <c r="J68" i="13"/>
  <c r="I69" i="13"/>
  <c r="J69" i="13"/>
  <c r="I70" i="13"/>
  <c r="J70" i="13"/>
  <c r="I71" i="13"/>
  <c r="J71" i="13"/>
  <c r="I72" i="13"/>
  <c r="J72" i="13"/>
  <c r="I73" i="13"/>
  <c r="J73" i="13"/>
  <c r="I74" i="13"/>
  <c r="J74" i="13"/>
  <c r="I75" i="13"/>
  <c r="J75" i="13"/>
  <c r="I76" i="13"/>
  <c r="J76" i="13"/>
  <c r="I77" i="13"/>
  <c r="J77" i="13"/>
  <c r="I78" i="13"/>
  <c r="J78" i="13"/>
  <c r="I79" i="13"/>
  <c r="J79" i="13"/>
  <c r="I80" i="13"/>
  <c r="J80" i="13"/>
  <c r="I81" i="13"/>
  <c r="J81" i="13"/>
  <c r="I82" i="13"/>
  <c r="J82" i="13"/>
  <c r="I83" i="13"/>
  <c r="J83" i="13"/>
  <c r="I84" i="13"/>
  <c r="J84" i="13"/>
  <c r="I85" i="13"/>
  <c r="J85" i="13"/>
  <c r="I86" i="13"/>
  <c r="J86" i="13"/>
  <c r="I87" i="13"/>
  <c r="J87" i="13"/>
  <c r="I88" i="13"/>
  <c r="J88" i="13"/>
  <c r="I89" i="13"/>
  <c r="J89" i="13"/>
  <c r="I90" i="13"/>
  <c r="J90" i="13"/>
  <c r="I91" i="13"/>
  <c r="J91" i="13"/>
  <c r="I92" i="13"/>
  <c r="J92" i="13"/>
  <c r="I93" i="13"/>
  <c r="J93" i="13"/>
  <c r="I94" i="13"/>
  <c r="J94" i="13"/>
  <c r="I95" i="13"/>
  <c r="J95" i="13"/>
  <c r="I96" i="13"/>
  <c r="J96" i="13"/>
  <c r="I97" i="13"/>
  <c r="J97" i="13"/>
  <c r="I98" i="13"/>
  <c r="J98" i="13"/>
  <c r="I99" i="13"/>
  <c r="J99" i="13"/>
  <c r="I100" i="13"/>
  <c r="J100" i="13"/>
  <c r="I101" i="13"/>
  <c r="J101" i="13"/>
  <c r="I102" i="13"/>
  <c r="J102" i="13"/>
  <c r="I103" i="13"/>
  <c r="J103" i="13"/>
  <c r="I104" i="13"/>
  <c r="J104" i="13"/>
  <c r="I105" i="13"/>
  <c r="J105" i="13"/>
  <c r="I106" i="13"/>
  <c r="J106" i="13"/>
  <c r="I107" i="13"/>
  <c r="J107" i="13"/>
  <c r="I108" i="13"/>
  <c r="J108" i="13"/>
  <c r="I109" i="13"/>
  <c r="J109" i="13"/>
  <c r="I110" i="13"/>
  <c r="J110" i="13"/>
  <c r="I111" i="13"/>
  <c r="J111" i="13"/>
  <c r="I112" i="13"/>
  <c r="J112" i="13"/>
  <c r="I113" i="13"/>
  <c r="J113" i="13"/>
  <c r="I114" i="13"/>
  <c r="J114" i="13"/>
  <c r="I115" i="13"/>
  <c r="J115" i="13"/>
  <c r="I116" i="13"/>
  <c r="J116" i="13"/>
  <c r="I117" i="13"/>
  <c r="J117" i="13"/>
  <c r="I118" i="13"/>
  <c r="J118" i="13"/>
  <c r="I119" i="13"/>
  <c r="J119" i="13"/>
  <c r="I120" i="13"/>
  <c r="J120" i="13"/>
  <c r="I121" i="13"/>
  <c r="J121" i="13"/>
  <c r="I122" i="13"/>
  <c r="J122" i="13"/>
  <c r="I123" i="13"/>
  <c r="J123" i="13"/>
  <c r="I124" i="13"/>
  <c r="J124" i="13"/>
  <c r="I125" i="13"/>
  <c r="J125" i="13"/>
  <c r="I126" i="13"/>
  <c r="J126" i="13"/>
  <c r="I127" i="13"/>
  <c r="J127" i="13"/>
  <c r="I128" i="13"/>
  <c r="J128" i="13"/>
  <c r="I129" i="13"/>
  <c r="J129" i="13"/>
  <c r="I130" i="13"/>
  <c r="J130" i="13"/>
  <c r="I131" i="13"/>
  <c r="J131" i="13"/>
  <c r="I132" i="13"/>
  <c r="J132" i="13"/>
  <c r="I133" i="13"/>
  <c r="J133" i="13"/>
  <c r="I134" i="13"/>
  <c r="J134" i="13"/>
  <c r="I135" i="13"/>
  <c r="J135" i="13"/>
  <c r="I136" i="13"/>
  <c r="J136" i="13"/>
  <c r="I137" i="13"/>
  <c r="J137" i="13"/>
  <c r="I138" i="13"/>
  <c r="J138" i="13"/>
  <c r="I139" i="13"/>
  <c r="J139" i="13"/>
  <c r="I140" i="13"/>
  <c r="J140" i="13"/>
  <c r="I141" i="13"/>
  <c r="J141" i="13"/>
  <c r="I142" i="13"/>
  <c r="J142" i="13"/>
  <c r="I143" i="13"/>
  <c r="J143" i="13"/>
  <c r="I144" i="13"/>
  <c r="J144" i="13"/>
  <c r="I145" i="13"/>
  <c r="J145" i="13"/>
  <c r="I146" i="13"/>
  <c r="J146" i="13"/>
  <c r="I147" i="13"/>
  <c r="J147" i="13"/>
  <c r="I148" i="13"/>
  <c r="J148" i="13"/>
  <c r="I149" i="13"/>
  <c r="J149" i="13"/>
  <c r="I150" i="13"/>
  <c r="J150" i="13"/>
  <c r="I151" i="13"/>
  <c r="J151" i="13"/>
  <c r="I152" i="13"/>
  <c r="J152" i="13"/>
  <c r="I153" i="13"/>
  <c r="J153" i="13"/>
  <c r="I154" i="13"/>
  <c r="J154" i="13"/>
  <c r="I155" i="13"/>
  <c r="J155" i="13"/>
  <c r="I156" i="13"/>
  <c r="J156" i="13"/>
  <c r="I157" i="13"/>
  <c r="J157" i="13"/>
  <c r="I158" i="13"/>
  <c r="J158" i="13"/>
  <c r="I159" i="13"/>
  <c r="J159" i="13"/>
  <c r="I160" i="13"/>
  <c r="J160" i="13"/>
  <c r="I161" i="13"/>
  <c r="J161" i="13"/>
  <c r="I162" i="13"/>
  <c r="J162" i="13"/>
  <c r="I163" i="13"/>
  <c r="J163" i="13"/>
  <c r="I164" i="13"/>
  <c r="J164" i="13"/>
  <c r="I165" i="13"/>
  <c r="J165" i="13"/>
  <c r="I166" i="13"/>
  <c r="J166" i="13"/>
  <c r="I167" i="13"/>
  <c r="J167" i="13"/>
  <c r="I168" i="13"/>
  <c r="J168" i="13"/>
  <c r="I169" i="13"/>
  <c r="J169" i="13"/>
  <c r="I170" i="13"/>
  <c r="J170" i="13"/>
  <c r="I171" i="13"/>
  <c r="J171" i="13"/>
  <c r="I172" i="13"/>
  <c r="J172" i="13"/>
  <c r="I173" i="13"/>
  <c r="J173" i="13"/>
  <c r="I174" i="13"/>
  <c r="J174" i="13"/>
  <c r="I175" i="13"/>
  <c r="J175" i="13"/>
  <c r="I176" i="13"/>
  <c r="J176" i="13"/>
  <c r="I177" i="13"/>
  <c r="J177" i="13"/>
  <c r="I178" i="13"/>
  <c r="J178" i="13"/>
  <c r="I179" i="13"/>
  <c r="J179" i="13"/>
  <c r="I180" i="13"/>
  <c r="J180" i="13"/>
  <c r="I181" i="13"/>
  <c r="J181" i="13"/>
  <c r="I182" i="13"/>
  <c r="J182" i="13"/>
  <c r="I183" i="13"/>
  <c r="J183" i="13"/>
  <c r="I184" i="13"/>
  <c r="J184" i="13"/>
  <c r="I185" i="13"/>
  <c r="J185" i="13"/>
  <c r="I186" i="13"/>
  <c r="J186" i="13"/>
  <c r="I187" i="13"/>
  <c r="J187" i="13"/>
  <c r="I188" i="13"/>
  <c r="J188" i="13"/>
  <c r="I189" i="13"/>
  <c r="J189" i="13"/>
  <c r="I190" i="13"/>
  <c r="J190" i="13"/>
  <c r="I191" i="13"/>
  <c r="J191" i="13"/>
  <c r="I192" i="13"/>
  <c r="J192" i="13"/>
  <c r="I193" i="13"/>
  <c r="J193" i="13"/>
  <c r="I194" i="13"/>
  <c r="J194" i="13"/>
  <c r="I195" i="13"/>
  <c r="J195" i="13"/>
  <c r="I196" i="13"/>
  <c r="J196" i="13"/>
  <c r="I197" i="13"/>
  <c r="J197" i="13"/>
  <c r="I198" i="13"/>
  <c r="J198" i="13"/>
  <c r="I199" i="13"/>
  <c r="J199" i="13"/>
  <c r="I200" i="13"/>
  <c r="J200" i="13"/>
  <c r="I201" i="13"/>
  <c r="J201" i="13"/>
  <c r="I202" i="13"/>
  <c r="J202" i="13"/>
  <c r="I203" i="13"/>
  <c r="J203" i="13"/>
  <c r="I204" i="13"/>
  <c r="J204" i="13"/>
  <c r="I205" i="13"/>
  <c r="J205" i="13"/>
  <c r="I206" i="13"/>
  <c r="J206" i="13"/>
  <c r="I207" i="13"/>
  <c r="J207" i="13"/>
  <c r="I208" i="13"/>
  <c r="J208" i="13"/>
  <c r="I209" i="13"/>
  <c r="J209" i="13"/>
  <c r="I210" i="13"/>
  <c r="J210" i="13"/>
  <c r="I211" i="13"/>
  <c r="J211" i="13"/>
  <c r="I212" i="13"/>
  <c r="J212" i="13"/>
  <c r="I213" i="13"/>
  <c r="J213" i="13"/>
  <c r="I214" i="13"/>
  <c r="J214" i="13"/>
  <c r="I215" i="13"/>
  <c r="J215" i="13"/>
  <c r="I216" i="13"/>
  <c r="J216" i="13"/>
  <c r="I217" i="13"/>
  <c r="J217" i="13"/>
  <c r="I218" i="13"/>
  <c r="J218" i="13"/>
  <c r="I219" i="13"/>
  <c r="J219" i="13"/>
  <c r="I220" i="13"/>
  <c r="J220" i="13"/>
  <c r="I221" i="13"/>
  <c r="J221" i="13"/>
  <c r="I222" i="13"/>
  <c r="J222" i="13"/>
  <c r="I223" i="13"/>
  <c r="J223" i="13"/>
  <c r="I224" i="13"/>
  <c r="J224" i="13"/>
  <c r="I225" i="13"/>
  <c r="J225" i="13"/>
  <c r="I226" i="13"/>
  <c r="J226" i="13"/>
  <c r="I227" i="13"/>
  <c r="J227" i="13"/>
  <c r="I228" i="13"/>
  <c r="J228" i="13"/>
  <c r="I229" i="13"/>
  <c r="J229" i="13"/>
  <c r="I230" i="13"/>
  <c r="J230" i="13"/>
  <c r="I231" i="13"/>
  <c r="J231" i="13"/>
  <c r="I232" i="13"/>
  <c r="J232" i="13"/>
  <c r="I233" i="13"/>
  <c r="J233" i="13"/>
  <c r="I234" i="13"/>
  <c r="J234" i="13"/>
  <c r="I235" i="13"/>
  <c r="J235" i="13"/>
  <c r="I236" i="13"/>
  <c r="J236" i="13"/>
  <c r="I237" i="13"/>
  <c r="J237" i="13"/>
  <c r="I238" i="13"/>
  <c r="J238" i="13"/>
  <c r="I239" i="13"/>
  <c r="J239" i="13"/>
  <c r="I240" i="13"/>
  <c r="J240" i="13"/>
  <c r="I241" i="13"/>
  <c r="J241" i="13"/>
  <c r="I242" i="13"/>
  <c r="J242" i="13"/>
  <c r="I243" i="13"/>
  <c r="J243" i="13"/>
  <c r="I244" i="13"/>
  <c r="J244" i="13"/>
  <c r="I245" i="13"/>
  <c r="J245" i="13"/>
  <c r="I246" i="13"/>
  <c r="J246" i="13"/>
  <c r="I247" i="13"/>
  <c r="J247" i="13"/>
  <c r="I248" i="13"/>
  <c r="J248" i="13"/>
  <c r="I249" i="13"/>
  <c r="J249" i="13"/>
  <c r="I250" i="13"/>
  <c r="J250" i="13"/>
  <c r="I251" i="13"/>
  <c r="J251" i="13"/>
  <c r="I252" i="13"/>
  <c r="J252" i="13"/>
  <c r="I253" i="13"/>
  <c r="J253" i="13"/>
  <c r="I254" i="13"/>
  <c r="J254" i="13"/>
  <c r="I255" i="13"/>
  <c r="J255" i="13"/>
  <c r="I256" i="13"/>
  <c r="J256" i="13"/>
  <c r="I257" i="13"/>
  <c r="J257" i="13"/>
  <c r="I258" i="13"/>
  <c r="J258" i="13"/>
  <c r="I259" i="13"/>
  <c r="J259" i="13"/>
  <c r="I260" i="13"/>
  <c r="J260" i="13"/>
  <c r="I261" i="13"/>
  <c r="J261" i="13"/>
  <c r="I262" i="13"/>
  <c r="J262" i="13"/>
  <c r="I263" i="13"/>
  <c r="J263" i="13"/>
  <c r="I264" i="13"/>
  <c r="J264" i="13"/>
  <c r="I265" i="13"/>
  <c r="J265" i="13"/>
  <c r="I266" i="13"/>
  <c r="J266" i="13"/>
  <c r="I267" i="13"/>
  <c r="J267" i="13"/>
  <c r="I268" i="13"/>
  <c r="J268" i="13"/>
  <c r="I269" i="13"/>
  <c r="J269" i="13"/>
  <c r="I270" i="13"/>
  <c r="J270" i="13"/>
  <c r="I271" i="13"/>
  <c r="J271" i="13"/>
  <c r="I272" i="13"/>
  <c r="J272" i="13"/>
  <c r="I273" i="13"/>
  <c r="J273" i="13"/>
  <c r="I274" i="13"/>
  <c r="J274" i="13"/>
  <c r="I275" i="13"/>
  <c r="J275" i="13"/>
  <c r="I276" i="13"/>
  <c r="J276" i="13"/>
  <c r="I277" i="13"/>
  <c r="J277" i="13"/>
  <c r="I278" i="13"/>
  <c r="J278" i="13"/>
  <c r="I279" i="13"/>
  <c r="J279" i="13"/>
  <c r="I280" i="13"/>
  <c r="J280" i="13"/>
  <c r="I281" i="13"/>
  <c r="J281" i="13"/>
  <c r="I282" i="13"/>
  <c r="J282" i="13"/>
  <c r="I283" i="13"/>
  <c r="J283" i="13"/>
  <c r="I284" i="13"/>
  <c r="J284" i="13"/>
  <c r="I285" i="13"/>
  <c r="J285" i="13"/>
  <c r="I286" i="13"/>
  <c r="J286" i="13"/>
  <c r="I287" i="13"/>
  <c r="J287" i="13"/>
  <c r="I288" i="13"/>
  <c r="J288" i="13"/>
  <c r="I289" i="13"/>
  <c r="J289" i="13"/>
  <c r="I290" i="13"/>
  <c r="J290" i="13"/>
  <c r="I291" i="13"/>
  <c r="J291" i="13"/>
  <c r="I292" i="13"/>
  <c r="J292" i="13"/>
  <c r="I293" i="13"/>
  <c r="J293" i="13"/>
  <c r="I294" i="13"/>
  <c r="J294" i="13"/>
  <c r="I295" i="13"/>
  <c r="J295" i="13"/>
  <c r="I296" i="13"/>
  <c r="J296" i="13"/>
  <c r="I297" i="13"/>
  <c r="J297" i="13"/>
  <c r="I298" i="13"/>
  <c r="J298" i="13"/>
  <c r="I299" i="13"/>
  <c r="J299" i="13"/>
  <c r="I300" i="13"/>
  <c r="J300" i="13"/>
  <c r="I301" i="13"/>
  <c r="J301" i="13"/>
  <c r="I302" i="13"/>
  <c r="J302" i="13"/>
  <c r="I303" i="13"/>
  <c r="J303" i="13"/>
  <c r="I304" i="13"/>
  <c r="J304" i="13"/>
  <c r="I305" i="13"/>
  <c r="J305" i="13"/>
  <c r="I306" i="13"/>
  <c r="J306" i="13"/>
  <c r="I307" i="13"/>
  <c r="J307" i="13"/>
  <c r="I308" i="13"/>
  <c r="J308" i="13"/>
  <c r="I309" i="13"/>
  <c r="J309" i="13"/>
  <c r="I310" i="13"/>
  <c r="J310" i="13"/>
  <c r="I311" i="13"/>
  <c r="J311" i="13"/>
  <c r="I312" i="13"/>
  <c r="J312" i="13"/>
  <c r="I313" i="13"/>
  <c r="J313" i="13"/>
  <c r="I314" i="13"/>
  <c r="J314" i="13"/>
  <c r="I315" i="13"/>
  <c r="J315" i="13"/>
  <c r="I316" i="13"/>
  <c r="J316" i="13"/>
  <c r="I317" i="13"/>
  <c r="J317" i="13"/>
  <c r="I318" i="13"/>
  <c r="J318" i="13"/>
  <c r="I319" i="13"/>
  <c r="J319" i="13"/>
  <c r="I320" i="13"/>
  <c r="J320" i="13"/>
  <c r="I321" i="13"/>
  <c r="J321" i="13"/>
  <c r="I322" i="13"/>
  <c r="J322" i="13"/>
  <c r="I323" i="13"/>
  <c r="J323" i="13"/>
  <c r="I324" i="13"/>
  <c r="J324" i="13"/>
  <c r="I325" i="13"/>
  <c r="J325" i="13"/>
  <c r="I326" i="13"/>
  <c r="J326" i="13"/>
  <c r="I327" i="13"/>
  <c r="J327" i="13"/>
  <c r="I328" i="13"/>
  <c r="J328" i="13"/>
  <c r="I329" i="13"/>
  <c r="J329" i="13"/>
  <c r="I330" i="13"/>
  <c r="J330" i="13"/>
  <c r="I331" i="13"/>
  <c r="J331" i="13"/>
  <c r="I332" i="13"/>
  <c r="J332" i="13"/>
  <c r="I333" i="13"/>
  <c r="J333" i="13"/>
  <c r="I334" i="13"/>
  <c r="J334" i="13"/>
  <c r="I335" i="13"/>
  <c r="J335" i="13"/>
  <c r="I336" i="13"/>
  <c r="J336" i="13"/>
  <c r="I337" i="13"/>
  <c r="J337" i="13"/>
  <c r="I338" i="13"/>
  <c r="J338" i="13"/>
  <c r="I339" i="13"/>
  <c r="J339" i="13"/>
  <c r="I340" i="13"/>
  <c r="J340" i="13"/>
  <c r="I341" i="13"/>
  <c r="J341" i="13"/>
  <c r="I342" i="13"/>
  <c r="J342" i="13"/>
  <c r="I343" i="13"/>
  <c r="J343" i="13"/>
  <c r="I344" i="13"/>
  <c r="J344" i="13"/>
  <c r="I345" i="13"/>
  <c r="J345" i="13"/>
  <c r="I346" i="13"/>
  <c r="J346" i="13"/>
  <c r="I347" i="13"/>
  <c r="J347" i="13"/>
  <c r="I348" i="13"/>
  <c r="J348" i="13"/>
  <c r="I349" i="13"/>
  <c r="J349" i="13"/>
  <c r="I350" i="13"/>
  <c r="J350" i="13"/>
  <c r="I351" i="13"/>
  <c r="J351" i="13"/>
  <c r="I352" i="13"/>
  <c r="J352" i="13"/>
  <c r="I353" i="13"/>
  <c r="J353" i="13"/>
  <c r="I354" i="13"/>
  <c r="J354" i="13"/>
  <c r="I355" i="13"/>
  <c r="J355" i="13"/>
  <c r="I356" i="13"/>
  <c r="J356" i="13"/>
  <c r="I357" i="13"/>
  <c r="J357" i="13"/>
  <c r="I358" i="13"/>
  <c r="J358" i="13"/>
  <c r="I359" i="13"/>
  <c r="J359" i="13"/>
  <c r="I360" i="13"/>
  <c r="J360" i="13"/>
  <c r="I361" i="13"/>
  <c r="J361" i="13"/>
  <c r="I362" i="13"/>
  <c r="J362" i="13"/>
  <c r="I363" i="13"/>
  <c r="J363" i="13"/>
  <c r="I364" i="13"/>
  <c r="J364" i="13"/>
  <c r="I365" i="13"/>
  <c r="J365" i="13"/>
  <c r="I366" i="13"/>
  <c r="J366" i="13"/>
  <c r="I367" i="13"/>
  <c r="J367" i="13"/>
  <c r="I368" i="13"/>
  <c r="J368" i="13"/>
  <c r="I369" i="13"/>
  <c r="J369" i="13"/>
  <c r="I370" i="13"/>
  <c r="J370" i="13"/>
  <c r="I371" i="13"/>
  <c r="J371" i="13"/>
  <c r="I372" i="13"/>
  <c r="J372" i="13"/>
  <c r="I373" i="13"/>
  <c r="J373" i="13"/>
  <c r="I374" i="13"/>
  <c r="J374" i="13"/>
  <c r="I375" i="13"/>
  <c r="J375" i="13"/>
  <c r="I376" i="13"/>
  <c r="J376" i="13"/>
  <c r="I377" i="13"/>
  <c r="J377" i="13"/>
  <c r="I378" i="13"/>
  <c r="J378" i="13"/>
  <c r="I379" i="13"/>
  <c r="J379" i="13"/>
  <c r="I380" i="13"/>
  <c r="J380" i="13"/>
  <c r="I381" i="13"/>
  <c r="J381" i="13"/>
  <c r="I382" i="13"/>
  <c r="J382" i="13"/>
  <c r="I383" i="13"/>
  <c r="J383" i="13"/>
  <c r="I384" i="13"/>
  <c r="J384" i="13"/>
  <c r="I385" i="13"/>
  <c r="J385" i="13"/>
  <c r="I386" i="13"/>
  <c r="J386" i="13"/>
  <c r="I387" i="13"/>
  <c r="J387" i="13"/>
  <c r="I388" i="13"/>
  <c r="J388" i="13"/>
  <c r="I389" i="13"/>
  <c r="J389" i="13"/>
  <c r="I390" i="13"/>
  <c r="J390" i="13"/>
  <c r="I391" i="13"/>
  <c r="J391" i="13"/>
  <c r="I392" i="13"/>
  <c r="J392" i="13"/>
  <c r="I393" i="13"/>
  <c r="J393" i="13"/>
  <c r="I394" i="13"/>
  <c r="J394" i="13"/>
  <c r="I395" i="13"/>
  <c r="J395" i="13"/>
  <c r="I396" i="13"/>
  <c r="J396" i="13"/>
  <c r="I397" i="13"/>
  <c r="J397" i="13"/>
  <c r="I398" i="13"/>
  <c r="J398" i="13"/>
  <c r="I399" i="13"/>
  <c r="J399" i="13"/>
  <c r="I400" i="13"/>
  <c r="J400" i="13"/>
  <c r="I401" i="13"/>
  <c r="J401" i="13"/>
  <c r="I402" i="13"/>
  <c r="J402" i="13"/>
  <c r="I403" i="13"/>
  <c r="J403" i="13"/>
  <c r="I404" i="13"/>
  <c r="J404" i="13"/>
  <c r="I405" i="13"/>
  <c r="J405" i="13"/>
  <c r="I406" i="13"/>
  <c r="J406" i="13"/>
  <c r="I407" i="13"/>
  <c r="J407" i="13"/>
  <c r="I408" i="13"/>
  <c r="J408" i="13"/>
  <c r="I409" i="13"/>
  <c r="J409" i="13"/>
  <c r="I410" i="13"/>
  <c r="J410" i="13"/>
  <c r="I411" i="13"/>
  <c r="J411" i="13"/>
  <c r="I412" i="13"/>
  <c r="J412" i="13"/>
  <c r="I413" i="13"/>
  <c r="J413" i="13"/>
  <c r="I414" i="13"/>
  <c r="J414" i="13"/>
  <c r="I415" i="13"/>
  <c r="J415" i="13"/>
  <c r="I416" i="13"/>
  <c r="J416" i="13"/>
  <c r="I417" i="13"/>
  <c r="J417" i="13"/>
  <c r="I418" i="13"/>
  <c r="J418" i="13"/>
  <c r="I419" i="13"/>
  <c r="J419" i="13"/>
  <c r="I420" i="13"/>
  <c r="J420" i="13"/>
  <c r="I421" i="13"/>
  <c r="J421" i="13"/>
  <c r="I422" i="13"/>
  <c r="J422" i="13"/>
  <c r="I423" i="13"/>
  <c r="J423" i="13"/>
  <c r="I424" i="13"/>
  <c r="J424" i="13"/>
  <c r="I425" i="13"/>
  <c r="J425" i="13"/>
  <c r="I426" i="13"/>
  <c r="J426" i="13"/>
  <c r="I427" i="13"/>
  <c r="J427" i="13"/>
  <c r="I428" i="13"/>
  <c r="J428" i="13"/>
  <c r="I429" i="13"/>
  <c r="J429" i="13"/>
  <c r="I430" i="13"/>
  <c r="J430" i="13"/>
  <c r="I431" i="13"/>
  <c r="J431" i="13"/>
  <c r="I432" i="13"/>
  <c r="J432" i="13"/>
  <c r="I433" i="13"/>
  <c r="J433" i="13"/>
  <c r="I434" i="13"/>
  <c r="J434" i="13"/>
  <c r="I435" i="13"/>
  <c r="J435" i="13"/>
  <c r="I436" i="13"/>
  <c r="J436" i="13"/>
  <c r="I437" i="13"/>
  <c r="J437" i="13"/>
  <c r="I438" i="13"/>
  <c r="J438" i="13"/>
  <c r="I439" i="13"/>
  <c r="J439" i="13"/>
  <c r="I440" i="13"/>
  <c r="J440" i="13"/>
  <c r="I441" i="13"/>
  <c r="J441" i="13"/>
  <c r="I442" i="13"/>
  <c r="J442" i="13"/>
  <c r="I443" i="13"/>
  <c r="J443" i="13"/>
  <c r="I444" i="13"/>
  <c r="J444" i="13"/>
  <c r="I445" i="13"/>
  <c r="J445" i="13"/>
  <c r="I446" i="13"/>
  <c r="J446" i="13"/>
  <c r="I447" i="13"/>
  <c r="J447" i="13"/>
  <c r="I448" i="13"/>
  <c r="J448" i="13"/>
  <c r="I449" i="13"/>
  <c r="J449" i="13"/>
  <c r="I450" i="13"/>
  <c r="J450" i="13"/>
  <c r="I451" i="13"/>
  <c r="J451" i="13"/>
  <c r="I452" i="13"/>
  <c r="J452" i="13"/>
  <c r="I453" i="13"/>
  <c r="J453" i="13"/>
  <c r="I454" i="13"/>
  <c r="J454" i="13"/>
  <c r="I455" i="13"/>
  <c r="J455" i="13"/>
  <c r="I456" i="13"/>
  <c r="J456" i="13"/>
  <c r="I457" i="13"/>
  <c r="J457" i="13"/>
  <c r="I458" i="13"/>
  <c r="J458" i="13"/>
  <c r="I459" i="13"/>
  <c r="J459" i="13"/>
  <c r="I460" i="13"/>
  <c r="J460" i="13"/>
  <c r="I461" i="13"/>
  <c r="J461" i="13"/>
  <c r="I462" i="13"/>
  <c r="J462" i="13"/>
  <c r="I463" i="13"/>
  <c r="J463" i="13"/>
  <c r="I464" i="13"/>
  <c r="J464" i="13"/>
  <c r="I465" i="13"/>
  <c r="J465" i="13"/>
  <c r="I466" i="13"/>
  <c r="J466" i="13"/>
  <c r="I467" i="13"/>
  <c r="J467" i="13"/>
  <c r="I468" i="13"/>
  <c r="J468" i="13"/>
  <c r="I469" i="13"/>
  <c r="J469" i="13"/>
  <c r="I470" i="13"/>
  <c r="J470" i="13"/>
  <c r="I471" i="13"/>
  <c r="J471" i="13"/>
  <c r="I472" i="13"/>
  <c r="J472" i="13"/>
  <c r="I473" i="13"/>
  <c r="J473" i="13"/>
  <c r="I474" i="13"/>
  <c r="J474" i="13"/>
  <c r="I475" i="13"/>
  <c r="J475" i="13"/>
  <c r="I476" i="13"/>
  <c r="J476" i="13"/>
  <c r="I477" i="13"/>
  <c r="J477" i="13"/>
  <c r="I478" i="13"/>
  <c r="J478" i="13"/>
  <c r="I479" i="13"/>
  <c r="J479" i="13"/>
  <c r="I480" i="13"/>
  <c r="J480" i="13"/>
  <c r="I481" i="13"/>
  <c r="J481" i="13"/>
  <c r="I482" i="13"/>
  <c r="J482" i="13"/>
  <c r="I483" i="13"/>
  <c r="J483" i="13"/>
  <c r="I484" i="13"/>
  <c r="J484" i="13"/>
  <c r="I485" i="13"/>
  <c r="J485" i="13"/>
  <c r="I486" i="13"/>
  <c r="J486" i="13"/>
  <c r="I487" i="13"/>
  <c r="J487" i="13"/>
  <c r="I488" i="13"/>
  <c r="J488" i="13"/>
  <c r="I489" i="13"/>
  <c r="J489" i="13"/>
  <c r="I490" i="13"/>
  <c r="J490" i="13"/>
  <c r="I491" i="13"/>
  <c r="J491" i="13"/>
  <c r="I492" i="13"/>
  <c r="J492" i="13"/>
  <c r="I493" i="13"/>
  <c r="J493" i="13"/>
  <c r="I494" i="13"/>
  <c r="J494" i="13"/>
  <c r="I495" i="13"/>
  <c r="J495" i="13"/>
  <c r="I496" i="13"/>
  <c r="J496" i="13"/>
  <c r="I497" i="13"/>
  <c r="J497" i="13"/>
  <c r="I498" i="13"/>
  <c r="J498" i="13"/>
  <c r="I499" i="13"/>
  <c r="J499" i="13"/>
  <c r="I500" i="13"/>
  <c r="J500" i="13"/>
  <c r="I501" i="13"/>
  <c r="J501" i="13"/>
  <c r="I4" i="12"/>
  <c r="J4" i="13"/>
  <c r="I4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301" i="13"/>
  <c r="G302" i="13"/>
  <c r="G303" i="13"/>
  <c r="G304" i="13"/>
  <c r="G305" i="13"/>
  <c r="G306" i="13"/>
  <c r="G307" i="13"/>
  <c r="G308" i="13"/>
  <c r="G309" i="13"/>
  <c r="G310" i="13"/>
  <c r="G311" i="13"/>
  <c r="G312" i="13"/>
  <c r="G313" i="13"/>
  <c r="G314" i="13"/>
  <c r="G315" i="13"/>
  <c r="G316" i="13"/>
  <c r="G317" i="13"/>
  <c r="G318" i="13"/>
  <c r="G319" i="13"/>
  <c r="G320" i="13"/>
  <c r="G321" i="13"/>
  <c r="G322" i="13"/>
  <c r="G323" i="13"/>
  <c r="G324" i="13"/>
  <c r="G325" i="13"/>
  <c r="G326" i="13"/>
  <c r="G327" i="13"/>
  <c r="G328" i="13"/>
  <c r="G329" i="13"/>
  <c r="G330" i="13"/>
  <c r="G331" i="13"/>
  <c r="G332" i="13"/>
  <c r="G333" i="13"/>
  <c r="G334" i="13"/>
  <c r="G335" i="13"/>
  <c r="G336" i="13"/>
  <c r="G337" i="13"/>
  <c r="G338" i="13"/>
  <c r="G339" i="13"/>
  <c r="G340" i="13"/>
  <c r="G341" i="13"/>
  <c r="G342" i="13"/>
  <c r="G343" i="13"/>
  <c r="G344" i="13"/>
  <c r="G345" i="13"/>
  <c r="G346" i="13"/>
  <c r="G347" i="13"/>
  <c r="G348" i="13"/>
  <c r="G349" i="13"/>
  <c r="G350" i="13"/>
  <c r="G351" i="13"/>
  <c r="G352" i="13"/>
  <c r="G353" i="13"/>
  <c r="G354" i="13"/>
  <c r="G355" i="13"/>
  <c r="G356" i="13"/>
  <c r="G357" i="13"/>
  <c r="G358" i="13"/>
  <c r="G359" i="13"/>
  <c r="G360" i="13"/>
  <c r="G361" i="13"/>
  <c r="G362" i="13"/>
  <c r="G363" i="13"/>
  <c r="G364" i="13"/>
  <c r="G365" i="13"/>
  <c r="G366" i="13"/>
  <c r="G367" i="13"/>
  <c r="G368" i="13"/>
  <c r="G369" i="13"/>
  <c r="G370" i="13"/>
  <c r="G371" i="13"/>
  <c r="G372" i="13"/>
  <c r="G373" i="13"/>
  <c r="G374" i="13"/>
  <c r="G375" i="13"/>
  <c r="G376" i="13"/>
  <c r="G377" i="13"/>
  <c r="G378" i="13"/>
  <c r="G379" i="13"/>
  <c r="G380" i="13"/>
  <c r="G381" i="13"/>
  <c r="G382" i="13"/>
  <c r="G383" i="13"/>
  <c r="G384" i="13"/>
  <c r="G385" i="13"/>
  <c r="G386" i="13"/>
  <c r="G387" i="13"/>
  <c r="G388" i="13"/>
  <c r="G389" i="13"/>
  <c r="G390" i="13"/>
  <c r="G391" i="13"/>
  <c r="G392" i="13"/>
  <c r="G393" i="13"/>
  <c r="G394" i="13"/>
  <c r="G395" i="13"/>
  <c r="G396" i="13"/>
  <c r="G397" i="13"/>
  <c r="G398" i="13"/>
  <c r="G399" i="13"/>
  <c r="G400" i="13"/>
  <c r="G401" i="13"/>
  <c r="G402" i="13"/>
  <c r="G403" i="13"/>
  <c r="G404" i="13"/>
  <c r="G405" i="13"/>
  <c r="G406" i="13"/>
  <c r="G407" i="13"/>
  <c r="G408" i="13"/>
  <c r="G409" i="13"/>
  <c r="G410" i="13"/>
  <c r="G411" i="13"/>
  <c r="G412" i="13"/>
  <c r="G413" i="13"/>
  <c r="G414" i="13"/>
  <c r="G415" i="13"/>
  <c r="G416" i="13"/>
  <c r="G417" i="13"/>
  <c r="G418" i="13"/>
  <c r="G419" i="13"/>
  <c r="G420" i="13"/>
  <c r="G421" i="13"/>
  <c r="G422" i="13"/>
  <c r="G423" i="13"/>
  <c r="G424" i="13"/>
  <c r="G425" i="13"/>
  <c r="G426" i="13"/>
  <c r="G427" i="13"/>
  <c r="G428" i="13"/>
  <c r="G429" i="13"/>
  <c r="G430" i="13"/>
  <c r="G431" i="13"/>
  <c r="G432" i="13"/>
  <c r="G433" i="13"/>
  <c r="G434" i="13"/>
  <c r="G435" i="13"/>
  <c r="G436" i="13"/>
  <c r="G437" i="13"/>
  <c r="G438" i="13"/>
  <c r="G439" i="13"/>
  <c r="G440" i="13"/>
  <c r="G441" i="13"/>
  <c r="G442" i="13"/>
  <c r="G443" i="13"/>
  <c r="G444" i="13"/>
  <c r="G445" i="13"/>
  <c r="G446" i="13"/>
  <c r="G447" i="13"/>
  <c r="G448" i="13"/>
  <c r="G449" i="13"/>
  <c r="G450" i="13"/>
  <c r="G451" i="13"/>
  <c r="G452" i="13"/>
  <c r="G453" i="13"/>
  <c r="G454" i="13"/>
  <c r="G455" i="13"/>
  <c r="G456" i="13"/>
  <c r="G457" i="13"/>
  <c r="G458" i="13"/>
  <c r="G459" i="13"/>
  <c r="G460" i="13"/>
  <c r="G461" i="13"/>
  <c r="G462" i="13"/>
  <c r="G463" i="13"/>
  <c r="G464" i="13"/>
  <c r="G465" i="13"/>
  <c r="G466" i="13"/>
  <c r="G467" i="13"/>
  <c r="G468" i="13"/>
  <c r="G469" i="13"/>
  <c r="G470" i="13"/>
  <c r="G471" i="13"/>
  <c r="G472" i="13"/>
  <c r="G473" i="13"/>
  <c r="G474" i="13"/>
  <c r="G475" i="13"/>
  <c r="G476" i="13"/>
  <c r="G477" i="13"/>
  <c r="G478" i="13"/>
  <c r="G479" i="13"/>
  <c r="G480" i="13"/>
  <c r="G481" i="13"/>
  <c r="G482" i="13"/>
  <c r="G483" i="13"/>
  <c r="G484" i="13"/>
  <c r="G485" i="13"/>
  <c r="G486" i="13"/>
  <c r="G487" i="13"/>
  <c r="G488" i="13"/>
  <c r="G489" i="13"/>
  <c r="G490" i="13"/>
  <c r="G491" i="13"/>
  <c r="G492" i="13"/>
  <c r="G493" i="13"/>
  <c r="G494" i="13"/>
  <c r="G495" i="13"/>
  <c r="G496" i="13"/>
  <c r="G497" i="13"/>
  <c r="G498" i="13"/>
  <c r="G499" i="13"/>
  <c r="G500" i="13"/>
  <c r="G501" i="13"/>
  <c r="T58" i="14"/>
  <c r="T59" i="14"/>
  <c r="T60" i="14"/>
  <c r="T61" i="14"/>
  <c r="T62" i="14"/>
  <c r="T63" i="14"/>
  <c r="T64" i="14"/>
  <c r="T65" i="14"/>
  <c r="T66" i="14"/>
  <c r="T67" i="14"/>
  <c r="T68" i="14"/>
  <c r="T69" i="14"/>
  <c r="T70" i="14"/>
  <c r="T71" i="14"/>
  <c r="T72" i="14"/>
  <c r="T73" i="14"/>
  <c r="T74" i="14"/>
  <c r="T75" i="14"/>
  <c r="T7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X74" i="12"/>
  <c r="R78" i="14"/>
  <c r="U78" i="14"/>
  <c r="V78" i="14"/>
  <c r="X75" i="12"/>
  <c r="R79" i="14"/>
  <c r="U79" i="14"/>
  <c r="V79" i="14"/>
  <c r="X73" i="12"/>
  <c r="R77" i="14"/>
  <c r="U77" i="14"/>
  <c r="V77" i="14"/>
  <c r="X54" i="12"/>
  <c r="R58" i="14"/>
  <c r="U58" i="14"/>
  <c r="V58" i="14"/>
  <c r="X55" i="12"/>
  <c r="R59" i="14"/>
  <c r="U59" i="14"/>
  <c r="V59" i="14"/>
  <c r="X56" i="12"/>
  <c r="R60" i="14"/>
  <c r="U60" i="14"/>
  <c r="V60" i="14"/>
  <c r="X57" i="12"/>
  <c r="R61" i="14"/>
  <c r="U61" i="14"/>
  <c r="V61" i="14"/>
  <c r="X58" i="12"/>
  <c r="R62" i="14"/>
  <c r="U62" i="14"/>
  <c r="V62" i="14"/>
  <c r="X59" i="12"/>
  <c r="R63" i="14"/>
  <c r="U63" i="14"/>
  <c r="V63" i="14"/>
  <c r="X60" i="12"/>
  <c r="R64" i="14"/>
  <c r="U64" i="14"/>
  <c r="V64" i="14"/>
  <c r="X61" i="12"/>
  <c r="R65" i="14"/>
  <c r="U65" i="14"/>
  <c r="V65" i="14"/>
  <c r="X62" i="12"/>
  <c r="R66" i="14"/>
  <c r="U66" i="14"/>
  <c r="V66" i="14"/>
  <c r="X63" i="12"/>
  <c r="R67" i="14"/>
  <c r="U67" i="14"/>
  <c r="V67" i="14"/>
  <c r="X64" i="12"/>
  <c r="R68" i="14"/>
  <c r="U68" i="14"/>
  <c r="V68" i="14"/>
  <c r="X65" i="12"/>
  <c r="R69" i="14"/>
  <c r="U69" i="14"/>
  <c r="V69" i="14"/>
  <c r="X66" i="12"/>
  <c r="R70" i="14"/>
  <c r="U70" i="14"/>
  <c r="V70" i="14"/>
  <c r="X67" i="12"/>
  <c r="R71" i="14"/>
  <c r="U71" i="14"/>
  <c r="V71" i="14"/>
  <c r="X68" i="12"/>
  <c r="R72" i="14"/>
  <c r="U72" i="14"/>
  <c r="V72" i="14"/>
  <c r="X69" i="12"/>
  <c r="R73" i="14"/>
  <c r="U73" i="14"/>
  <c r="V73" i="14"/>
  <c r="X70" i="12"/>
  <c r="R74" i="14"/>
  <c r="U74" i="14"/>
  <c r="V74" i="14"/>
  <c r="X71" i="12"/>
  <c r="R75" i="14"/>
  <c r="X53" i="12"/>
  <c r="R57" i="14"/>
  <c r="X72" i="12"/>
  <c r="R76" i="14"/>
  <c r="U75" i="14"/>
  <c r="U57" i="14"/>
  <c r="U76" i="14"/>
  <c r="V75" i="14"/>
  <c r="V76" i="14"/>
  <c r="V57" i="14"/>
  <c r="X5" i="12"/>
  <c r="R9" i="14"/>
  <c r="X4" i="12"/>
  <c r="R8" i="14"/>
  <c r="U9" i="14"/>
  <c r="U8" i="14"/>
  <c r="X6" i="12"/>
  <c r="R10" i="14"/>
  <c r="U10" i="14"/>
  <c r="X7" i="12"/>
  <c r="R11" i="14"/>
  <c r="U11" i="14"/>
  <c r="X8" i="12"/>
  <c r="R12" i="14"/>
  <c r="U12" i="14"/>
  <c r="X9" i="12"/>
  <c r="R13" i="14"/>
  <c r="U13" i="14"/>
  <c r="X10" i="12"/>
  <c r="R14" i="14"/>
  <c r="U14" i="14"/>
  <c r="X11" i="12"/>
  <c r="R15" i="14"/>
  <c r="U15" i="14"/>
  <c r="X12" i="12"/>
  <c r="R16" i="14"/>
  <c r="U16" i="14"/>
  <c r="X13" i="12"/>
  <c r="R17" i="14"/>
  <c r="U17" i="14"/>
  <c r="X14" i="12"/>
  <c r="R18" i="14"/>
  <c r="U18" i="14"/>
  <c r="X15" i="12"/>
  <c r="R19" i="14"/>
  <c r="U19" i="14"/>
  <c r="X16" i="12"/>
  <c r="R20" i="14"/>
  <c r="U20" i="14"/>
  <c r="X17" i="12"/>
  <c r="R21" i="14"/>
  <c r="U21" i="14"/>
  <c r="X18" i="12"/>
  <c r="R22" i="14"/>
  <c r="U22" i="14"/>
  <c r="X19" i="12"/>
  <c r="R23" i="14"/>
  <c r="U23" i="14"/>
  <c r="X20" i="12"/>
  <c r="R24" i="14"/>
  <c r="U24" i="14"/>
  <c r="X21" i="12"/>
  <c r="R25" i="14"/>
  <c r="U25" i="14"/>
  <c r="X22" i="12"/>
  <c r="R26" i="14"/>
  <c r="U26" i="14"/>
  <c r="X23" i="12"/>
  <c r="R27" i="14"/>
  <c r="U27" i="14"/>
  <c r="X24" i="12"/>
  <c r="R28" i="14"/>
  <c r="U28" i="14"/>
  <c r="X25" i="12"/>
  <c r="R29" i="14"/>
  <c r="U29" i="14"/>
  <c r="X26" i="12"/>
  <c r="R30" i="14"/>
  <c r="U30" i="14"/>
  <c r="X27" i="12"/>
  <c r="R31" i="14"/>
  <c r="U31" i="14"/>
  <c r="X28" i="12"/>
  <c r="R32" i="14"/>
  <c r="U32" i="14"/>
  <c r="X29" i="12"/>
  <c r="R33" i="14"/>
  <c r="U33" i="14"/>
  <c r="X30" i="12"/>
  <c r="R34" i="14"/>
  <c r="U34" i="14"/>
  <c r="X31" i="12"/>
  <c r="R35" i="14"/>
  <c r="U35" i="14"/>
  <c r="X32" i="12"/>
  <c r="R36" i="14"/>
  <c r="U36" i="14"/>
  <c r="X33" i="12"/>
  <c r="R37" i="14"/>
  <c r="U37" i="14"/>
  <c r="X34" i="12"/>
  <c r="R38" i="14"/>
  <c r="U38" i="14"/>
  <c r="X35" i="12"/>
  <c r="R39" i="14"/>
  <c r="U39" i="14"/>
  <c r="X36" i="12"/>
  <c r="R40" i="14"/>
  <c r="U40" i="14"/>
  <c r="X37" i="12"/>
  <c r="R41" i="14"/>
  <c r="U41" i="14"/>
  <c r="X38" i="12"/>
  <c r="R42" i="14"/>
  <c r="U42" i="14"/>
  <c r="X39" i="12"/>
  <c r="R43" i="14"/>
  <c r="U43" i="14"/>
  <c r="X40" i="12"/>
  <c r="R44" i="14"/>
  <c r="U44" i="14"/>
  <c r="X41" i="12"/>
  <c r="R45" i="14"/>
  <c r="U45" i="14"/>
  <c r="X42" i="12"/>
  <c r="R46" i="14"/>
  <c r="U46" i="14"/>
  <c r="X43" i="12"/>
  <c r="R47" i="14"/>
  <c r="U47" i="14"/>
  <c r="X44" i="12"/>
  <c r="R48" i="14"/>
  <c r="X45" i="12"/>
  <c r="R49" i="14"/>
  <c r="X46" i="12"/>
  <c r="R50" i="14"/>
  <c r="X47" i="12"/>
  <c r="R51" i="14"/>
  <c r="X48" i="12"/>
  <c r="R52" i="14"/>
  <c r="X49" i="12"/>
  <c r="R53" i="14"/>
  <c r="X50" i="12"/>
  <c r="R54" i="14"/>
  <c r="X51" i="12"/>
  <c r="R55" i="14"/>
  <c r="X52" i="12"/>
  <c r="R56" i="14"/>
  <c r="U48" i="14"/>
  <c r="U49" i="14"/>
  <c r="U50" i="14"/>
  <c r="U51" i="14"/>
  <c r="U52" i="14"/>
  <c r="U53" i="14"/>
  <c r="U54" i="14"/>
  <c r="U55" i="14"/>
  <c r="U56" i="14"/>
  <c r="V9" i="14"/>
  <c r="V10" i="14"/>
  <c r="V11" i="14"/>
  <c r="V12" i="14"/>
  <c r="V13" i="14"/>
  <c r="V14" i="14"/>
  <c r="V15" i="14"/>
  <c r="V16" i="14"/>
  <c r="V17" i="14"/>
  <c r="V18" i="14"/>
  <c r="V19" i="14"/>
  <c r="V20" i="14"/>
  <c r="V21" i="14"/>
  <c r="V22" i="14"/>
  <c r="V23" i="14"/>
  <c r="V24" i="14"/>
  <c r="V25" i="14"/>
  <c r="V26" i="14"/>
  <c r="V27" i="14"/>
  <c r="V28" i="14"/>
  <c r="V29" i="14"/>
  <c r="V30" i="14"/>
  <c r="V31" i="14"/>
  <c r="V32" i="14"/>
  <c r="V33" i="14"/>
  <c r="V34" i="14"/>
  <c r="V35" i="14"/>
  <c r="V36" i="14"/>
  <c r="V37" i="14"/>
  <c r="V38" i="14"/>
  <c r="V39" i="14"/>
  <c r="V40" i="14"/>
  <c r="V41" i="14"/>
  <c r="V42" i="14"/>
  <c r="V43" i="14"/>
  <c r="V44" i="14"/>
  <c r="V45" i="14"/>
  <c r="V46" i="14"/>
  <c r="V47" i="14"/>
  <c r="V48" i="14"/>
  <c r="V49" i="14"/>
  <c r="V50" i="14"/>
  <c r="V51" i="14"/>
  <c r="V52" i="14"/>
  <c r="V53" i="14"/>
  <c r="V54" i="14"/>
  <c r="V55" i="14"/>
  <c r="V56" i="14"/>
  <c r="V8" i="14"/>
  <c r="K6" i="13"/>
  <c r="K4" i="13"/>
  <c r="K5" i="13"/>
  <c r="K7" i="13"/>
  <c r="K8" i="13"/>
  <c r="K9" i="13"/>
  <c r="K10" i="13"/>
  <c r="K11" i="13"/>
  <c r="K12" i="13"/>
  <c r="K13" i="13"/>
  <c r="K14" i="13"/>
  <c r="K15" i="13"/>
  <c r="K16" i="13"/>
  <c r="K17" i="13"/>
  <c r="K18" i="13"/>
  <c r="K19" i="13"/>
  <c r="K20" i="13"/>
  <c r="K21" i="13"/>
  <c r="K22" i="13"/>
  <c r="K23" i="13"/>
  <c r="K24" i="13"/>
  <c r="K25" i="13"/>
  <c r="K26" i="13"/>
  <c r="K27" i="13"/>
  <c r="K28" i="13"/>
  <c r="K29" i="13"/>
  <c r="K30" i="13"/>
  <c r="K31" i="13"/>
  <c r="K32" i="13"/>
  <c r="K33" i="13"/>
  <c r="K34" i="13"/>
  <c r="K35" i="13"/>
  <c r="K36" i="13"/>
  <c r="K37" i="13"/>
  <c r="K38" i="13"/>
  <c r="K39" i="13"/>
  <c r="K40" i="13"/>
  <c r="K41" i="13"/>
  <c r="K42" i="13"/>
  <c r="K43" i="13"/>
  <c r="K44" i="13"/>
  <c r="K45" i="13"/>
  <c r="K46" i="13"/>
  <c r="K47" i="13"/>
  <c r="K48" i="13"/>
  <c r="K49" i="13"/>
  <c r="K50" i="13"/>
  <c r="K51" i="13"/>
  <c r="K52" i="13"/>
  <c r="K53" i="13"/>
  <c r="K54" i="13"/>
  <c r="K55" i="13"/>
  <c r="K56" i="13"/>
  <c r="K57" i="13"/>
  <c r="K58" i="13"/>
  <c r="K59" i="13"/>
  <c r="K60" i="13"/>
  <c r="K61" i="13"/>
  <c r="K62" i="13"/>
  <c r="K63" i="13"/>
  <c r="K64" i="13"/>
  <c r="K65" i="13"/>
  <c r="K66" i="13"/>
  <c r="K67" i="13"/>
  <c r="K68" i="13"/>
  <c r="K69" i="13"/>
  <c r="K70" i="13"/>
  <c r="K71" i="13"/>
  <c r="K72" i="13"/>
  <c r="K73" i="13"/>
  <c r="K74" i="13"/>
  <c r="K75" i="13"/>
  <c r="K76" i="13"/>
  <c r="K77" i="13"/>
  <c r="K78" i="13"/>
  <c r="K79" i="13"/>
  <c r="K80" i="13"/>
  <c r="K81" i="13"/>
  <c r="K82" i="13"/>
  <c r="K83" i="13"/>
  <c r="K84" i="13"/>
  <c r="K85" i="13"/>
  <c r="K86" i="13"/>
  <c r="K87" i="13"/>
  <c r="K88" i="13"/>
  <c r="K89" i="13"/>
  <c r="K90" i="13"/>
  <c r="K91" i="13"/>
  <c r="K92" i="13"/>
  <c r="K93" i="13"/>
  <c r="K94" i="13"/>
  <c r="K95" i="13"/>
  <c r="K96" i="13"/>
  <c r="K97" i="13"/>
  <c r="K98" i="13"/>
  <c r="K99" i="13"/>
  <c r="K100" i="13"/>
  <c r="K101" i="13"/>
  <c r="K102" i="13"/>
  <c r="K103" i="13"/>
  <c r="K104" i="13"/>
  <c r="K105" i="13"/>
  <c r="K106" i="13"/>
  <c r="K107" i="13"/>
  <c r="K108" i="13"/>
  <c r="K109" i="13"/>
  <c r="K110" i="13"/>
  <c r="K111" i="13"/>
  <c r="K112" i="13"/>
  <c r="K113" i="13"/>
  <c r="K114" i="13"/>
  <c r="K115" i="13"/>
  <c r="K116" i="13"/>
  <c r="K117" i="13"/>
  <c r="K118" i="13"/>
  <c r="K119" i="13"/>
  <c r="K120" i="13"/>
  <c r="K121" i="13"/>
  <c r="K122" i="13"/>
  <c r="K123" i="13"/>
  <c r="K124" i="13"/>
  <c r="K125" i="13"/>
  <c r="K126" i="13"/>
  <c r="K127" i="13"/>
  <c r="K128" i="13"/>
  <c r="K129" i="13"/>
  <c r="K130" i="13"/>
  <c r="K131" i="13"/>
  <c r="K132" i="13"/>
  <c r="K133" i="13"/>
  <c r="K134" i="13"/>
  <c r="K135" i="13"/>
  <c r="K136" i="13"/>
  <c r="K137" i="13"/>
  <c r="K138" i="13"/>
  <c r="K139" i="13"/>
  <c r="K140" i="13"/>
  <c r="K141" i="13"/>
  <c r="K142" i="13"/>
  <c r="K143" i="13"/>
  <c r="K144" i="13"/>
  <c r="K145" i="13"/>
  <c r="K146" i="13"/>
  <c r="K147" i="13"/>
  <c r="K148" i="13"/>
  <c r="K149" i="13"/>
  <c r="K150" i="13"/>
  <c r="K151" i="13"/>
  <c r="K152" i="13"/>
  <c r="K153" i="13"/>
  <c r="K154" i="13"/>
  <c r="K155" i="13"/>
  <c r="K156" i="13"/>
  <c r="K157" i="13"/>
  <c r="K158" i="13"/>
  <c r="K159" i="13"/>
  <c r="K160" i="13"/>
  <c r="K161" i="13"/>
  <c r="K162" i="13"/>
  <c r="K163" i="13"/>
  <c r="K164" i="13"/>
  <c r="K165" i="13"/>
  <c r="K166" i="13"/>
  <c r="K167" i="13"/>
  <c r="K168" i="13"/>
  <c r="K169" i="13"/>
  <c r="K170" i="13"/>
  <c r="K171" i="13"/>
  <c r="K172" i="13"/>
  <c r="K173" i="13"/>
  <c r="K174" i="13"/>
  <c r="K175" i="13"/>
  <c r="K176" i="13"/>
  <c r="K177" i="13"/>
  <c r="K178" i="13"/>
  <c r="K179" i="13"/>
  <c r="K180" i="13"/>
  <c r="K181" i="13"/>
  <c r="K182" i="13"/>
  <c r="K183" i="13"/>
  <c r="K184" i="13"/>
  <c r="K185" i="13"/>
  <c r="K186" i="13"/>
  <c r="K187" i="13"/>
  <c r="K188" i="13"/>
  <c r="K189" i="13"/>
  <c r="K190" i="13"/>
  <c r="K191" i="13"/>
  <c r="K192" i="13"/>
  <c r="K193" i="13"/>
  <c r="K194" i="13"/>
  <c r="K195" i="13"/>
  <c r="K196" i="13"/>
  <c r="K197" i="13"/>
  <c r="K198" i="13"/>
  <c r="K199" i="13"/>
  <c r="K200" i="13"/>
  <c r="K201" i="13"/>
  <c r="K202" i="13"/>
  <c r="K203" i="13"/>
  <c r="K204" i="13"/>
  <c r="K205" i="13"/>
  <c r="K206" i="13"/>
  <c r="K207" i="13"/>
  <c r="K208" i="13"/>
  <c r="K209" i="13"/>
  <c r="K210" i="13"/>
  <c r="K211" i="13"/>
  <c r="K212" i="13"/>
  <c r="K213" i="13"/>
  <c r="K214" i="13"/>
  <c r="K215" i="13"/>
  <c r="K216" i="13"/>
  <c r="K217" i="13"/>
  <c r="K218" i="13"/>
  <c r="K219" i="13"/>
  <c r="K220" i="13"/>
  <c r="K221" i="13"/>
  <c r="K222" i="13"/>
  <c r="K223" i="13"/>
  <c r="K224" i="13"/>
  <c r="K225" i="13"/>
  <c r="K226" i="13"/>
  <c r="K227" i="13"/>
  <c r="K228" i="13"/>
  <c r="K229" i="13"/>
  <c r="K230" i="13"/>
  <c r="K231" i="13"/>
  <c r="K232" i="13"/>
  <c r="K233" i="13"/>
  <c r="K234" i="13"/>
  <c r="K235" i="13"/>
  <c r="K236" i="13"/>
  <c r="K237" i="13"/>
  <c r="K238" i="13"/>
  <c r="K239" i="13"/>
  <c r="K240" i="13"/>
  <c r="K241" i="13"/>
  <c r="K242" i="13"/>
  <c r="K243" i="13"/>
  <c r="K244" i="13"/>
  <c r="K245" i="13"/>
  <c r="K246" i="13"/>
  <c r="K247" i="13"/>
  <c r="K248" i="13"/>
  <c r="K249" i="13"/>
  <c r="K250" i="13"/>
  <c r="K251" i="13"/>
  <c r="K252" i="13"/>
  <c r="K253" i="13"/>
  <c r="K254" i="13"/>
  <c r="K255" i="13"/>
  <c r="K256" i="13"/>
  <c r="K257" i="13"/>
  <c r="K258" i="13"/>
  <c r="K259" i="13"/>
  <c r="K260" i="13"/>
  <c r="K261" i="13"/>
  <c r="K262" i="13"/>
  <c r="K263" i="13"/>
  <c r="K264" i="13"/>
  <c r="K265" i="13"/>
  <c r="K266" i="13"/>
  <c r="K267" i="13"/>
  <c r="K268" i="13"/>
  <c r="K269" i="13"/>
  <c r="K270" i="13"/>
  <c r="K271" i="13"/>
  <c r="K272" i="13"/>
  <c r="K273" i="13"/>
  <c r="K274" i="13"/>
  <c r="K275" i="13"/>
  <c r="K276" i="13"/>
  <c r="K277" i="13"/>
  <c r="K278" i="13"/>
  <c r="K279" i="13"/>
  <c r="K280" i="13"/>
  <c r="K281" i="13"/>
  <c r="K282" i="13"/>
  <c r="K283" i="13"/>
  <c r="K284" i="13"/>
  <c r="K285" i="13"/>
  <c r="K286" i="13"/>
  <c r="K287" i="13"/>
  <c r="K288" i="13"/>
  <c r="K289" i="13"/>
  <c r="K290" i="13"/>
  <c r="K291" i="13"/>
  <c r="K292" i="13"/>
  <c r="K293" i="13"/>
  <c r="K294" i="13"/>
  <c r="K295" i="13"/>
  <c r="K296" i="13"/>
  <c r="K297" i="13"/>
  <c r="K298" i="13"/>
  <c r="K299" i="13"/>
  <c r="K300" i="13"/>
  <c r="K301" i="13"/>
  <c r="K302" i="13"/>
  <c r="K303" i="13"/>
  <c r="K304" i="13"/>
  <c r="K305" i="13"/>
  <c r="K306" i="13"/>
  <c r="K307" i="13"/>
  <c r="K308" i="13"/>
  <c r="K309" i="13"/>
  <c r="K310" i="13"/>
  <c r="K311" i="13"/>
  <c r="K312" i="13"/>
  <c r="K313" i="13"/>
  <c r="K314" i="13"/>
  <c r="K315" i="13"/>
  <c r="K316" i="13"/>
  <c r="K317" i="13"/>
  <c r="K318" i="13"/>
  <c r="K319" i="13"/>
  <c r="K320" i="13"/>
  <c r="K321" i="13"/>
  <c r="K322" i="13"/>
  <c r="K323" i="13"/>
  <c r="K324" i="13"/>
  <c r="K325" i="13"/>
  <c r="K326" i="13"/>
  <c r="K327" i="13"/>
  <c r="K328" i="13"/>
  <c r="K329" i="13"/>
  <c r="K330" i="13"/>
  <c r="K331" i="13"/>
  <c r="K332" i="13"/>
  <c r="K333" i="13"/>
  <c r="K334" i="13"/>
  <c r="K335" i="13"/>
  <c r="K336" i="13"/>
  <c r="K337" i="13"/>
  <c r="K338" i="13"/>
  <c r="K339" i="13"/>
  <c r="K340" i="13"/>
  <c r="K341" i="13"/>
  <c r="K342" i="13"/>
  <c r="K343" i="13"/>
  <c r="K344" i="13"/>
  <c r="K345" i="13"/>
  <c r="K346" i="13"/>
  <c r="K347" i="13"/>
  <c r="K348" i="13"/>
  <c r="K349" i="13"/>
  <c r="K350" i="13"/>
  <c r="K351" i="13"/>
  <c r="K352" i="13"/>
  <c r="K353" i="13"/>
  <c r="K354" i="13"/>
  <c r="K355" i="13"/>
  <c r="K356" i="13"/>
  <c r="K357" i="13"/>
  <c r="K358" i="13"/>
  <c r="K359" i="13"/>
  <c r="K360" i="13"/>
  <c r="K361" i="13"/>
  <c r="K362" i="13"/>
  <c r="K363" i="13"/>
  <c r="K364" i="13"/>
  <c r="K365" i="13"/>
  <c r="K366" i="13"/>
  <c r="K367" i="13"/>
  <c r="K368" i="13"/>
  <c r="K369" i="13"/>
  <c r="K370" i="13"/>
  <c r="K371" i="13"/>
  <c r="K372" i="13"/>
  <c r="K373" i="13"/>
  <c r="K374" i="13"/>
  <c r="K375" i="13"/>
  <c r="K376" i="13"/>
  <c r="K377" i="13"/>
  <c r="K378" i="13"/>
  <c r="K379" i="13"/>
  <c r="K380" i="13"/>
  <c r="K381" i="13"/>
  <c r="K382" i="13"/>
  <c r="K383" i="13"/>
  <c r="K384" i="13"/>
  <c r="K385" i="13"/>
  <c r="K386" i="13"/>
  <c r="K387" i="13"/>
  <c r="K388" i="13"/>
  <c r="K389" i="13"/>
  <c r="K390" i="13"/>
  <c r="K391" i="13"/>
  <c r="K392" i="13"/>
  <c r="K393" i="13"/>
  <c r="K394" i="13"/>
  <c r="K395" i="13"/>
  <c r="K396" i="13"/>
  <c r="K397" i="13"/>
  <c r="K398" i="13"/>
  <c r="K399" i="13"/>
  <c r="K400" i="13"/>
  <c r="K401" i="13"/>
  <c r="K402" i="13"/>
  <c r="K403" i="13"/>
  <c r="K404" i="13"/>
  <c r="K405" i="13"/>
  <c r="K406" i="13"/>
  <c r="K407" i="13"/>
  <c r="K408" i="13"/>
  <c r="K409" i="13"/>
  <c r="K410" i="13"/>
  <c r="K411" i="13"/>
  <c r="K412" i="13"/>
  <c r="K413" i="13"/>
  <c r="K414" i="13"/>
  <c r="K415" i="13"/>
  <c r="K416" i="13"/>
  <c r="K417" i="13"/>
  <c r="K418" i="13"/>
  <c r="K419" i="13"/>
  <c r="K420" i="13"/>
  <c r="K421" i="13"/>
  <c r="K422" i="13"/>
  <c r="K423" i="13"/>
  <c r="K424" i="13"/>
  <c r="K425" i="13"/>
  <c r="K426" i="13"/>
  <c r="K427" i="13"/>
  <c r="K428" i="13"/>
  <c r="K429" i="13"/>
  <c r="K430" i="13"/>
  <c r="K431" i="13"/>
  <c r="K432" i="13"/>
  <c r="K433" i="13"/>
  <c r="K434" i="13"/>
  <c r="K435" i="13"/>
  <c r="K436" i="13"/>
  <c r="K437" i="13"/>
  <c r="K438" i="13"/>
  <c r="K439" i="13"/>
  <c r="K440" i="13"/>
  <c r="K441" i="13"/>
  <c r="K442" i="13"/>
  <c r="K443" i="13"/>
  <c r="K444" i="13"/>
  <c r="K445" i="13"/>
  <c r="K446" i="13"/>
  <c r="K447" i="13"/>
  <c r="K448" i="13"/>
  <c r="K449" i="13"/>
  <c r="K450" i="13"/>
  <c r="K451" i="13"/>
  <c r="K452" i="13"/>
  <c r="K453" i="13"/>
  <c r="K454" i="13"/>
  <c r="K455" i="13"/>
  <c r="K456" i="13"/>
  <c r="K457" i="13"/>
  <c r="K458" i="13"/>
  <c r="K459" i="13"/>
  <c r="K460" i="13"/>
  <c r="K461" i="13"/>
  <c r="K462" i="13"/>
  <c r="K463" i="13"/>
  <c r="K464" i="13"/>
  <c r="K465" i="13"/>
  <c r="K466" i="13"/>
  <c r="K467" i="13"/>
  <c r="K468" i="13"/>
  <c r="K469" i="13"/>
  <c r="K470" i="13"/>
  <c r="K471" i="13"/>
  <c r="K472" i="13"/>
  <c r="K473" i="13"/>
  <c r="K474" i="13"/>
  <c r="K475" i="13"/>
  <c r="K476" i="13"/>
  <c r="K477" i="13"/>
  <c r="K478" i="13"/>
  <c r="K479" i="13"/>
  <c r="K480" i="13"/>
  <c r="K481" i="13"/>
  <c r="K482" i="13"/>
  <c r="K483" i="13"/>
  <c r="K484" i="13"/>
  <c r="K485" i="13"/>
  <c r="K486" i="13"/>
  <c r="K487" i="13"/>
  <c r="K488" i="13"/>
  <c r="K489" i="13"/>
  <c r="K490" i="13"/>
  <c r="K491" i="13"/>
  <c r="K492" i="13"/>
  <c r="K493" i="13"/>
  <c r="K494" i="13"/>
  <c r="K495" i="13"/>
  <c r="K496" i="13"/>
  <c r="K497" i="13"/>
  <c r="K498" i="13"/>
  <c r="K499" i="13"/>
  <c r="K500" i="13"/>
  <c r="K501" i="13"/>
  <c r="H5" i="7"/>
  <c r="H6" i="7"/>
  <c r="G79" i="14"/>
  <c r="I79" i="14"/>
  <c r="J79" i="14"/>
  <c r="K79" i="14"/>
  <c r="L79" i="14"/>
  <c r="M79" i="14"/>
  <c r="N79" i="14"/>
  <c r="O79" i="14"/>
  <c r="Q79" i="14"/>
  <c r="F9" i="14"/>
  <c r="G9" i="14"/>
  <c r="I9" i="14"/>
  <c r="J9" i="14"/>
  <c r="K9" i="14"/>
  <c r="L9" i="14"/>
  <c r="M9" i="14"/>
  <c r="N9" i="14"/>
  <c r="O9" i="14"/>
  <c r="Q9" i="14"/>
  <c r="F10" i="14"/>
  <c r="G10" i="14"/>
  <c r="I10" i="14"/>
  <c r="J10" i="14"/>
  <c r="K10" i="14"/>
  <c r="L10" i="14"/>
  <c r="M10" i="14"/>
  <c r="N10" i="14"/>
  <c r="O10" i="14"/>
  <c r="Q10" i="14"/>
  <c r="F11" i="14"/>
  <c r="G11" i="14"/>
  <c r="I11" i="14"/>
  <c r="J11" i="14"/>
  <c r="K11" i="14"/>
  <c r="L11" i="14"/>
  <c r="M11" i="14"/>
  <c r="N11" i="14"/>
  <c r="O11" i="14"/>
  <c r="Q11" i="14"/>
  <c r="F12" i="14"/>
  <c r="G12" i="14"/>
  <c r="I12" i="14"/>
  <c r="J12" i="14"/>
  <c r="K12" i="14"/>
  <c r="L12" i="14"/>
  <c r="M12" i="14"/>
  <c r="N12" i="14"/>
  <c r="O12" i="14"/>
  <c r="Q12" i="14"/>
  <c r="F13" i="14"/>
  <c r="G13" i="14"/>
  <c r="I13" i="14"/>
  <c r="J13" i="14"/>
  <c r="K13" i="14"/>
  <c r="L13" i="14"/>
  <c r="M13" i="14"/>
  <c r="N13" i="14"/>
  <c r="O13" i="14"/>
  <c r="Q13" i="14"/>
  <c r="F14" i="14"/>
  <c r="G14" i="14"/>
  <c r="I14" i="14"/>
  <c r="J14" i="14"/>
  <c r="K14" i="14"/>
  <c r="L14" i="14"/>
  <c r="M14" i="14"/>
  <c r="N14" i="14"/>
  <c r="O14" i="14"/>
  <c r="Q14" i="14"/>
  <c r="F15" i="14"/>
  <c r="G15" i="14"/>
  <c r="I15" i="14"/>
  <c r="J15" i="14"/>
  <c r="K15" i="14"/>
  <c r="L15" i="14"/>
  <c r="M15" i="14"/>
  <c r="N15" i="14"/>
  <c r="O15" i="14"/>
  <c r="Q15" i="14"/>
  <c r="F16" i="14"/>
  <c r="G16" i="14"/>
  <c r="I16" i="14"/>
  <c r="J16" i="14"/>
  <c r="K16" i="14"/>
  <c r="L16" i="14"/>
  <c r="M16" i="14"/>
  <c r="N16" i="14"/>
  <c r="O16" i="14"/>
  <c r="Q16" i="14"/>
  <c r="F17" i="14"/>
  <c r="G17" i="14"/>
  <c r="I17" i="14"/>
  <c r="J17" i="14"/>
  <c r="K17" i="14"/>
  <c r="L17" i="14"/>
  <c r="M17" i="14"/>
  <c r="N17" i="14"/>
  <c r="O17" i="14"/>
  <c r="Q17" i="14"/>
  <c r="F18" i="14"/>
  <c r="G18" i="14"/>
  <c r="I18" i="14"/>
  <c r="J18" i="14"/>
  <c r="K18" i="14"/>
  <c r="L18" i="14"/>
  <c r="M18" i="14"/>
  <c r="N18" i="14"/>
  <c r="O18" i="14"/>
  <c r="Q18" i="14"/>
  <c r="F19" i="14"/>
  <c r="G19" i="14"/>
  <c r="I19" i="14"/>
  <c r="J19" i="14"/>
  <c r="K19" i="14"/>
  <c r="L19" i="14"/>
  <c r="M19" i="14"/>
  <c r="N19" i="14"/>
  <c r="O19" i="14"/>
  <c r="Q19" i="14"/>
  <c r="F20" i="14"/>
  <c r="G20" i="14"/>
  <c r="I20" i="14"/>
  <c r="J20" i="14"/>
  <c r="K20" i="14"/>
  <c r="L20" i="14"/>
  <c r="M20" i="14"/>
  <c r="N20" i="14"/>
  <c r="O20" i="14"/>
  <c r="Q20" i="14"/>
  <c r="F21" i="14"/>
  <c r="G21" i="14"/>
  <c r="I21" i="14"/>
  <c r="J21" i="14"/>
  <c r="K21" i="14"/>
  <c r="L21" i="14"/>
  <c r="M21" i="14"/>
  <c r="N21" i="14"/>
  <c r="O21" i="14"/>
  <c r="Q21" i="14"/>
  <c r="F22" i="14"/>
  <c r="G22" i="14"/>
  <c r="I22" i="14"/>
  <c r="J22" i="14"/>
  <c r="K22" i="14"/>
  <c r="L22" i="14"/>
  <c r="M22" i="14"/>
  <c r="N22" i="14"/>
  <c r="O22" i="14"/>
  <c r="Q22" i="14"/>
  <c r="F23" i="14"/>
  <c r="G23" i="14"/>
  <c r="I23" i="14"/>
  <c r="J23" i="14"/>
  <c r="K23" i="14"/>
  <c r="L23" i="14"/>
  <c r="M23" i="14"/>
  <c r="N23" i="14"/>
  <c r="O23" i="14"/>
  <c r="Q23" i="14"/>
  <c r="F24" i="14"/>
  <c r="G24" i="14"/>
  <c r="I24" i="14"/>
  <c r="J24" i="14"/>
  <c r="K24" i="14"/>
  <c r="L24" i="14"/>
  <c r="M24" i="14"/>
  <c r="N24" i="14"/>
  <c r="O24" i="14"/>
  <c r="Q24" i="14"/>
  <c r="F25" i="14"/>
  <c r="G25" i="14"/>
  <c r="I25" i="14"/>
  <c r="J25" i="14"/>
  <c r="K25" i="14"/>
  <c r="L25" i="14"/>
  <c r="M25" i="14"/>
  <c r="N25" i="14"/>
  <c r="O25" i="14"/>
  <c r="Q25" i="14"/>
  <c r="F26" i="14"/>
  <c r="G26" i="14"/>
  <c r="I26" i="14"/>
  <c r="J26" i="14"/>
  <c r="K26" i="14"/>
  <c r="L26" i="14"/>
  <c r="M26" i="14"/>
  <c r="N26" i="14"/>
  <c r="O26" i="14"/>
  <c r="Q26" i="14"/>
  <c r="F27" i="14"/>
  <c r="G27" i="14"/>
  <c r="I27" i="14"/>
  <c r="J27" i="14"/>
  <c r="K27" i="14"/>
  <c r="L27" i="14"/>
  <c r="M27" i="14"/>
  <c r="N27" i="14"/>
  <c r="O27" i="14"/>
  <c r="Q27" i="14"/>
  <c r="F28" i="14"/>
  <c r="G28" i="14"/>
  <c r="I28" i="14"/>
  <c r="J28" i="14"/>
  <c r="K28" i="14"/>
  <c r="L28" i="14"/>
  <c r="M28" i="14"/>
  <c r="N28" i="14"/>
  <c r="O28" i="14"/>
  <c r="Q28" i="14"/>
  <c r="F29" i="14"/>
  <c r="G29" i="14"/>
  <c r="I29" i="14"/>
  <c r="J29" i="14"/>
  <c r="K29" i="14"/>
  <c r="L29" i="14"/>
  <c r="M29" i="14"/>
  <c r="N29" i="14"/>
  <c r="O29" i="14"/>
  <c r="Q29" i="14"/>
  <c r="F30" i="14"/>
  <c r="G30" i="14"/>
  <c r="I30" i="14"/>
  <c r="J30" i="14"/>
  <c r="K30" i="14"/>
  <c r="L30" i="14"/>
  <c r="M30" i="14"/>
  <c r="N30" i="14"/>
  <c r="O30" i="14"/>
  <c r="Q30" i="14"/>
  <c r="F31" i="14"/>
  <c r="G31" i="14"/>
  <c r="I31" i="14"/>
  <c r="J31" i="14"/>
  <c r="K31" i="14"/>
  <c r="L31" i="14"/>
  <c r="M31" i="14"/>
  <c r="N31" i="14"/>
  <c r="O31" i="14"/>
  <c r="Q31" i="14"/>
  <c r="F32" i="14"/>
  <c r="G32" i="14"/>
  <c r="I32" i="14"/>
  <c r="J32" i="14"/>
  <c r="K32" i="14"/>
  <c r="L32" i="14"/>
  <c r="M32" i="14"/>
  <c r="N32" i="14"/>
  <c r="O32" i="14"/>
  <c r="Q32" i="14"/>
  <c r="F33" i="14"/>
  <c r="G33" i="14"/>
  <c r="I33" i="14"/>
  <c r="J33" i="14"/>
  <c r="K33" i="14"/>
  <c r="L33" i="14"/>
  <c r="M33" i="14"/>
  <c r="N33" i="14"/>
  <c r="O33" i="14"/>
  <c r="Q33" i="14"/>
  <c r="F34" i="14"/>
  <c r="G34" i="14"/>
  <c r="I34" i="14"/>
  <c r="J34" i="14"/>
  <c r="K34" i="14"/>
  <c r="L34" i="14"/>
  <c r="M34" i="14"/>
  <c r="N34" i="14"/>
  <c r="O34" i="14"/>
  <c r="Q34" i="14"/>
  <c r="F35" i="14"/>
  <c r="G35" i="14"/>
  <c r="I35" i="14"/>
  <c r="J35" i="14"/>
  <c r="K35" i="14"/>
  <c r="L35" i="14"/>
  <c r="M35" i="14"/>
  <c r="N35" i="14"/>
  <c r="O35" i="14"/>
  <c r="Q35" i="14"/>
  <c r="F36" i="14"/>
  <c r="G36" i="14"/>
  <c r="I36" i="14"/>
  <c r="J36" i="14"/>
  <c r="K36" i="14"/>
  <c r="L36" i="14"/>
  <c r="M36" i="14"/>
  <c r="N36" i="14"/>
  <c r="O36" i="14"/>
  <c r="Q36" i="14"/>
  <c r="F37" i="14"/>
  <c r="G37" i="14"/>
  <c r="I37" i="14"/>
  <c r="J37" i="14"/>
  <c r="K37" i="14"/>
  <c r="L37" i="14"/>
  <c r="M37" i="14"/>
  <c r="N37" i="14"/>
  <c r="O37" i="14"/>
  <c r="Q37" i="14"/>
  <c r="F38" i="14"/>
  <c r="G38" i="14"/>
  <c r="I38" i="14"/>
  <c r="J38" i="14"/>
  <c r="K38" i="14"/>
  <c r="L38" i="14"/>
  <c r="M38" i="14"/>
  <c r="N38" i="14"/>
  <c r="O38" i="14"/>
  <c r="Q38" i="14"/>
  <c r="F39" i="14"/>
  <c r="G39" i="14"/>
  <c r="I39" i="14"/>
  <c r="J39" i="14"/>
  <c r="K39" i="14"/>
  <c r="L39" i="14"/>
  <c r="M39" i="14"/>
  <c r="N39" i="14"/>
  <c r="O39" i="14"/>
  <c r="Q39" i="14"/>
  <c r="F40" i="14"/>
  <c r="G40" i="14"/>
  <c r="I40" i="14"/>
  <c r="J40" i="14"/>
  <c r="K40" i="14"/>
  <c r="L40" i="14"/>
  <c r="M40" i="14"/>
  <c r="N40" i="14"/>
  <c r="O40" i="14"/>
  <c r="Q40" i="14"/>
  <c r="F41" i="14"/>
  <c r="G41" i="14"/>
  <c r="I41" i="14"/>
  <c r="J41" i="14"/>
  <c r="K41" i="14"/>
  <c r="L41" i="14"/>
  <c r="M41" i="14"/>
  <c r="N41" i="14"/>
  <c r="O41" i="14"/>
  <c r="Q41" i="14"/>
  <c r="F42" i="14"/>
  <c r="G42" i="14"/>
  <c r="I42" i="14"/>
  <c r="J42" i="14"/>
  <c r="K42" i="14"/>
  <c r="L42" i="14"/>
  <c r="M42" i="14"/>
  <c r="N42" i="14"/>
  <c r="O42" i="14"/>
  <c r="Q42" i="14"/>
  <c r="F43" i="14"/>
  <c r="G43" i="14"/>
  <c r="I43" i="14"/>
  <c r="J43" i="14"/>
  <c r="K43" i="14"/>
  <c r="L43" i="14"/>
  <c r="M43" i="14"/>
  <c r="N43" i="14"/>
  <c r="O43" i="14"/>
  <c r="Q43" i="14"/>
  <c r="F44" i="14"/>
  <c r="G44" i="14"/>
  <c r="I44" i="14"/>
  <c r="J44" i="14"/>
  <c r="K44" i="14"/>
  <c r="L44" i="14"/>
  <c r="M44" i="14"/>
  <c r="N44" i="14"/>
  <c r="O44" i="14"/>
  <c r="Q44" i="14"/>
  <c r="F45" i="14"/>
  <c r="G45" i="14"/>
  <c r="I45" i="14"/>
  <c r="J45" i="14"/>
  <c r="K45" i="14"/>
  <c r="L45" i="14"/>
  <c r="M45" i="14"/>
  <c r="N45" i="14"/>
  <c r="O45" i="14"/>
  <c r="Q45" i="14"/>
  <c r="F46" i="14"/>
  <c r="G46" i="14"/>
  <c r="I46" i="14"/>
  <c r="J46" i="14"/>
  <c r="K46" i="14"/>
  <c r="L46" i="14"/>
  <c r="M46" i="14"/>
  <c r="N46" i="14"/>
  <c r="O46" i="14"/>
  <c r="Q46" i="14"/>
  <c r="F47" i="14"/>
  <c r="G47" i="14"/>
  <c r="I47" i="14"/>
  <c r="J47" i="14"/>
  <c r="K47" i="14"/>
  <c r="L47" i="14"/>
  <c r="M47" i="14"/>
  <c r="N47" i="14"/>
  <c r="O47" i="14"/>
  <c r="Q47" i="14"/>
  <c r="F48" i="14"/>
  <c r="G48" i="14"/>
  <c r="I48" i="14"/>
  <c r="J48" i="14"/>
  <c r="K48" i="14"/>
  <c r="L48" i="14"/>
  <c r="M48" i="14"/>
  <c r="N48" i="14"/>
  <c r="O48" i="14"/>
  <c r="Q48" i="14"/>
  <c r="F49" i="14"/>
  <c r="G49" i="14"/>
  <c r="I49" i="14"/>
  <c r="J49" i="14"/>
  <c r="K49" i="14"/>
  <c r="L49" i="14"/>
  <c r="M49" i="14"/>
  <c r="N49" i="14"/>
  <c r="O49" i="14"/>
  <c r="Q49" i="14"/>
  <c r="F50" i="14"/>
  <c r="G50" i="14"/>
  <c r="I50" i="14"/>
  <c r="J50" i="14"/>
  <c r="K50" i="14"/>
  <c r="L50" i="14"/>
  <c r="M50" i="14"/>
  <c r="N50" i="14"/>
  <c r="O50" i="14"/>
  <c r="Q50" i="14"/>
  <c r="F51" i="14"/>
  <c r="G51" i="14"/>
  <c r="I51" i="14"/>
  <c r="J51" i="14"/>
  <c r="K51" i="14"/>
  <c r="L51" i="14"/>
  <c r="M51" i="14"/>
  <c r="N51" i="14"/>
  <c r="O51" i="14"/>
  <c r="Q51" i="14"/>
  <c r="F52" i="14"/>
  <c r="G52" i="14"/>
  <c r="I52" i="14"/>
  <c r="J52" i="14"/>
  <c r="K52" i="14"/>
  <c r="L52" i="14"/>
  <c r="M52" i="14"/>
  <c r="N52" i="14"/>
  <c r="O52" i="14"/>
  <c r="Q52" i="14"/>
  <c r="F53" i="14"/>
  <c r="G53" i="14"/>
  <c r="I53" i="14"/>
  <c r="J53" i="14"/>
  <c r="K53" i="14"/>
  <c r="L53" i="14"/>
  <c r="M53" i="14"/>
  <c r="N53" i="14"/>
  <c r="O53" i="14"/>
  <c r="Q53" i="14"/>
  <c r="F54" i="14"/>
  <c r="G54" i="14"/>
  <c r="I54" i="14"/>
  <c r="J54" i="14"/>
  <c r="K54" i="14"/>
  <c r="L54" i="14"/>
  <c r="M54" i="14"/>
  <c r="N54" i="14"/>
  <c r="O54" i="14"/>
  <c r="Q54" i="14"/>
  <c r="F55" i="14"/>
  <c r="G55" i="14"/>
  <c r="I55" i="14"/>
  <c r="J55" i="14"/>
  <c r="K55" i="14"/>
  <c r="L55" i="14"/>
  <c r="M55" i="14"/>
  <c r="N55" i="14"/>
  <c r="O55" i="14"/>
  <c r="Q55" i="14"/>
  <c r="F56" i="14"/>
  <c r="G56" i="14"/>
  <c r="I56" i="14"/>
  <c r="J56" i="14"/>
  <c r="K56" i="14"/>
  <c r="L56" i="14"/>
  <c r="M56" i="14"/>
  <c r="N56" i="14"/>
  <c r="O56" i="14"/>
  <c r="Q56" i="14"/>
  <c r="F57" i="14"/>
  <c r="G57" i="14"/>
  <c r="I57" i="14"/>
  <c r="J57" i="14"/>
  <c r="K57" i="14"/>
  <c r="L57" i="14"/>
  <c r="M57" i="14"/>
  <c r="N57" i="14"/>
  <c r="O57" i="14"/>
  <c r="Q57" i="14"/>
  <c r="F58" i="14"/>
  <c r="G58" i="14"/>
  <c r="I58" i="14"/>
  <c r="J58" i="14"/>
  <c r="K58" i="14"/>
  <c r="L58" i="14"/>
  <c r="M58" i="14"/>
  <c r="N58" i="14"/>
  <c r="O58" i="14"/>
  <c r="Q58" i="14"/>
  <c r="F59" i="14"/>
  <c r="G59" i="14"/>
  <c r="I59" i="14"/>
  <c r="J59" i="14"/>
  <c r="K59" i="14"/>
  <c r="L59" i="14"/>
  <c r="M59" i="14"/>
  <c r="N59" i="14"/>
  <c r="O59" i="14"/>
  <c r="Q59" i="14"/>
  <c r="F60" i="14"/>
  <c r="G60" i="14"/>
  <c r="I60" i="14"/>
  <c r="J60" i="14"/>
  <c r="K60" i="14"/>
  <c r="L60" i="14"/>
  <c r="M60" i="14"/>
  <c r="N60" i="14"/>
  <c r="O60" i="14"/>
  <c r="Q60" i="14"/>
  <c r="F61" i="14"/>
  <c r="G61" i="14"/>
  <c r="I61" i="14"/>
  <c r="J61" i="14"/>
  <c r="K61" i="14"/>
  <c r="L61" i="14"/>
  <c r="M61" i="14"/>
  <c r="N61" i="14"/>
  <c r="O61" i="14"/>
  <c r="Q61" i="14"/>
  <c r="F62" i="14"/>
  <c r="G62" i="14"/>
  <c r="I62" i="14"/>
  <c r="J62" i="14"/>
  <c r="K62" i="14"/>
  <c r="L62" i="14"/>
  <c r="M62" i="14"/>
  <c r="N62" i="14"/>
  <c r="O62" i="14"/>
  <c r="Q62" i="14"/>
  <c r="F63" i="14"/>
  <c r="G63" i="14"/>
  <c r="I63" i="14"/>
  <c r="J63" i="14"/>
  <c r="K63" i="14"/>
  <c r="L63" i="14"/>
  <c r="M63" i="14"/>
  <c r="N63" i="14"/>
  <c r="O63" i="14"/>
  <c r="Q63" i="14"/>
  <c r="F64" i="14"/>
  <c r="G64" i="14"/>
  <c r="I64" i="14"/>
  <c r="J64" i="14"/>
  <c r="K64" i="14"/>
  <c r="L64" i="14"/>
  <c r="M64" i="14"/>
  <c r="N64" i="14"/>
  <c r="O64" i="14"/>
  <c r="Q64" i="14"/>
  <c r="F65" i="14"/>
  <c r="G65" i="14"/>
  <c r="I65" i="14"/>
  <c r="J65" i="14"/>
  <c r="K65" i="14"/>
  <c r="L65" i="14"/>
  <c r="M65" i="14"/>
  <c r="N65" i="14"/>
  <c r="O65" i="14"/>
  <c r="Q65" i="14"/>
  <c r="F66" i="14"/>
  <c r="G66" i="14"/>
  <c r="I66" i="14"/>
  <c r="J66" i="14"/>
  <c r="K66" i="14"/>
  <c r="L66" i="14"/>
  <c r="M66" i="14"/>
  <c r="N66" i="14"/>
  <c r="O66" i="14"/>
  <c r="Q66" i="14"/>
  <c r="F67" i="14"/>
  <c r="G67" i="14"/>
  <c r="I67" i="14"/>
  <c r="J67" i="14"/>
  <c r="K67" i="14"/>
  <c r="L67" i="14"/>
  <c r="M67" i="14"/>
  <c r="N67" i="14"/>
  <c r="O67" i="14"/>
  <c r="Q67" i="14"/>
  <c r="F68" i="14"/>
  <c r="G68" i="14"/>
  <c r="I68" i="14"/>
  <c r="J68" i="14"/>
  <c r="K68" i="14"/>
  <c r="L68" i="14"/>
  <c r="M68" i="14"/>
  <c r="N68" i="14"/>
  <c r="O68" i="14"/>
  <c r="Q68" i="14"/>
  <c r="F69" i="14"/>
  <c r="G69" i="14"/>
  <c r="I69" i="14"/>
  <c r="J69" i="14"/>
  <c r="K69" i="14"/>
  <c r="L69" i="14"/>
  <c r="M69" i="14"/>
  <c r="N69" i="14"/>
  <c r="O69" i="14"/>
  <c r="Q69" i="14"/>
  <c r="F70" i="14"/>
  <c r="G70" i="14"/>
  <c r="I70" i="14"/>
  <c r="J70" i="14"/>
  <c r="K70" i="14"/>
  <c r="L70" i="14"/>
  <c r="M70" i="14"/>
  <c r="N70" i="14"/>
  <c r="O70" i="14"/>
  <c r="Q70" i="14"/>
  <c r="F71" i="14"/>
  <c r="G71" i="14"/>
  <c r="I71" i="14"/>
  <c r="J71" i="14"/>
  <c r="K71" i="14"/>
  <c r="L71" i="14"/>
  <c r="M71" i="14"/>
  <c r="N71" i="14"/>
  <c r="O71" i="14"/>
  <c r="Q71" i="14"/>
  <c r="F72" i="14"/>
  <c r="G72" i="14"/>
  <c r="I72" i="14"/>
  <c r="J72" i="14"/>
  <c r="K72" i="14"/>
  <c r="L72" i="14"/>
  <c r="M72" i="14"/>
  <c r="N72" i="14"/>
  <c r="O72" i="14"/>
  <c r="Q72" i="14"/>
  <c r="F73" i="14"/>
  <c r="G73" i="14"/>
  <c r="I73" i="14"/>
  <c r="J73" i="14"/>
  <c r="K73" i="14"/>
  <c r="L73" i="14"/>
  <c r="M73" i="14"/>
  <c r="N73" i="14"/>
  <c r="O73" i="14"/>
  <c r="Q73" i="14"/>
  <c r="F74" i="14"/>
  <c r="G74" i="14"/>
  <c r="I74" i="14"/>
  <c r="J74" i="14"/>
  <c r="K74" i="14"/>
  <c r="L74" i="14"/>
  <c r="M74" i="14"/>
  <c r="N74" i="14"/>
  <c r="O74" i="14"/>
  <c r="Q74" i="14"/>
  <c r="F75" i="14"/>
  <c r="G75" i="14"/>
  <c r="I75" i="14"/>
  <c r="J75" i="14"/>
  <c r="K75" i="14"/>
  <c r="L75" i="14"/>
  <c r="M75" i="14"/>
  <c r="N75" i="14"/>
  <c r="O75" i="14"/>
  <c r="Q75" i="14"/>
  <c r="F76" i="14"/>
  <c r="G76" i="14"/>
  <c r="I76" i="14"/>
  <c r="J76" i="14"/>
  <c r="K76" i="14"/>
  <c r="L76" i="14"/>
  <c r="M76" i="14"/>
  <c r="N76" i="14"/>
  <c r="O76" i="14"/>
  <c r="Q76" i="14"/>
  <c r="F77" i="14"/>
  <c r="G77" i="14"/>
  <c r="I77" i="14"/>
  <c r="J77" i="14"/>
  <c r="K77" i="14"/>
  <c r="L77" i="14"/>
  <c r="M77" i="14"/>
  <c r="N77" i="14"/>
  <c r="O77" i="14"/>
  <c r="Q77" i="14"/>
  <c r="F78" i="14"/>
  <c r="G78" i="14"/>
  <c r="I78" i="14"/>
  <c r="J78" i="14"/>
  <c r="K78" i="14"/>
  <c r="L78" i="14"/>
  <c r="M78" i="14"/>
  <c r="N78" i="14"/>
  <c r="O78" i="14"/>
  <c r="Q78" i="14"/>
  <c r="F8" i="14"/>
  <c r="G8" i="14"/>
  <c r="L4" i="12"/>
  <c r="I8" i="14"/>
  <c r="J8" i="14"/>
  <c r="K8" i="14"/>
  <c r="L8" i="14"/>
  <c r="M8" i="14"/>
  <c r="N8" i="14"/>
  <c r="O8" i="14"/>
  <c r="Q8" i="14"/>
  <c r="F79" i="14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60" i="12"/>
  <c r="A61" i="12"/>
  <c r="A59" i="12"/>
  <c r="A58" i="12"/>
  <c r="A57" i="12"/>
  <c r="A56" i="12"/>
  <c r="A55" i="12"/>
  <c r="A54" i="12"/>
  <c r="A53" i="12"/>
  <c r="A52" i="12"/>
  <c r="A51" i="12"/>
  <c r="A50" i="12"/>
  <c r="A49" i="12"/>
  <c r="A48" i="12"/>
  <c r="A47" i="12"/>
  <c r="A46" i="12"/>
  <c r="A45" i="12"/>
  <c r="A44" i="12"/>
  <c r="A43" i="12"/>
  <c r="A42" i="12"/>
  <c r="A41" i="12"/>
  <c r="A40" i="12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J64" i="12"/>
  <c r="AB64" i="12"/>
  <c r="AH64" i="12"/>
  <c r="AL64" i="12"/>
  <c r="AD64" i="12"/>
  <c r="AN64" i="12"/>
  <c r="AF64" i="12"/>
  <c r="Z64" i="12"/>
  <c r="Z62" i="12"/>
  <c r="AD62" i="12"/>
  <c r="AN62" i="12"/>
  <c r="AJ62" i="12"/>
  <c r="AF62" i="12"/>
  <c r="AB62" i="12"/>
  <c r="AH62" i="12"/>
  <c r="AL62" i="12"/>
  <c r="AL57" i="12"/>
  <c r="AH57" i="12"/>
  <c r="AN57" i="12"/>
  <c r="AJ57" i="12"/>
  <c r="AJ55" i="12"/>
  <c r="AF6" i="12"/>
  <c r="AD8" i="12"/>
  <c r="AB8" i="12"/>
  <c r="Z8" i="12"/>
  <c r="AD6" i="12"/>
  <c r="AH8" i="12"/>
  <c r="AF8" i="12"/>
  <c r="AN43" i="12"/>
  <c r="AB36" i="12"/>
  <c r="Z36" i="12"/>
  <c r="AH29" i="12"/>
  <c r="AJ29" i="12"/>
  <c r="AN29" i="12"/>
  <c r="AN22" i="12"/>
  <c r="AD22" i="12"/>
  <c r="AH22" i="12"/>
  <c r="AB29" i="12"/>
  <c r="Z22" i="12"/>
  <c r="AF22" i="12"/>
  <c r="AL22" i="12"/>
  <c r="AD29" i="12"/>
  <c r="AL29" i="12"/>
  <c r="AB6" i="12"/>
  <c r="AH55" i="12"/>
  <c r="AL55" i="12"/>
  <c r="AH6" i="12"/>
  <c r="AN13" i="12"/>
  <c r="AN55" i="12"/>
  <c r="AN50" i="12"/>
  <c r="AD43" i="12"/>
  <c r="Z43" i="12"/>
  <c r="AN15" i="12"/>
  <c r="AH48" i="12"/>
  <c r="Z6" i="12"/>
  <c r="AN20" i="12"/>
  <c r="AL34" i="12"/>
  <c r="AD34" i="12"/>
  <c r="AN48" i="12"/>
  <c r="AF48" i="12"/>
  <c r="Z48" i="12"/>
  <c r="AJ20" i="12"/>
  <c r="AH27" i="12"/>
  <c r="Z27" i="12"/>
  <c r="AH34" i="12"/>
  <c r="AJ48" i="12"/>
  <c r="AD48" i="12"/>
  <c r="AN34" i="12"/>
  <c r="AL48" i="12"/>
  <c r="AF34" i="12"/>
  <c r="Z41" i="12"/>
  <c r="AF27" i="12"/>
  <c r="AN41" i="12"/>
  <c r="AL41" i="12"/>
  <c r="AJ41" i="12"/>
  <c r="AH41" i="12"/>
  <c r="AF41" i="12"/>
  <c r="AD41" i="12"/>
  <c r="AB41" i="12"/>
  <c r="AD13" i="12"/>
  <c r="Z13" i="12"/>
  <c r="AF13" i="12"/>
  <c r="AB13" i="12"/>
  <c r="AN6" i="12"/>
  <c r="AJ6" i="12"/>
  <c r="AL6" i="12"/>
  <c r="AB34" i="12"/>
  <c r="AJ34" i="12"/>
  <c r="AH20" i="12"/>
  <c r="AJ27" i="12"/>
  <c r="AB48" i="12"/>
  <c r="AJ13" i="12"/>
  <c r="AB20" i="12"/>
  <c r="AL13" i="12"/>
  <c r="AF20" i="12"/>
  <c r="AD55" i="12"/>
  <c r="Z55" i="12"/>
  <c r="AF55" i="12"/>
  <c r="AB55" i="12"/>
  <c r="AH50" i="12"/>
  <c r="AJ15" i="12"/>
  <c r="AB15" i="12"/>
  <c r="AH15" i="12"/>
  <c r="Z15" i="12"/>
  <c r="AL36" i="12"/>
  <c r="AN8" i="12"/>
  <c r="AD15" i="12"/>
  <c r="AL15" i="12"/>
  <c r="AF43" i="12"/>
  <c r="AB22" i="12"/>
  <c r="AJ36" i="12"/>
  <c r="AH43" i="12"/>
  <c r="Z50" i="12"/>
  <c r="AJ22" i="12"/>
  <c r="AD36" i="12"/>
  <c r="AJ50" i="12"/>
  <c r="AJ8" i="12"/>
  <c r="AL8" i="12"/>
  <c r="AB43" i="12"/>
  <c r="AL43" i="12"/>
  <c r="AF57" i="12"/>
  <c r="AF36" i="12"/>
  <c r="AN36" i="12"/>
  <c r="Z57" i="12"/>
  <c r="AJ43" i="12"/>
  <c r="AD57" i="12"/>
  <c r="Z29" i="12"/>
  <c r="AH36" i="12"/>
  <c r="AD50" i="12"/>
  <c r="AF29" i="12"/>
  <c r="AF15" i="12"/>
  <c r="AB57" i="12"/>
  <c r="AF50" i="12"/>
  <c r="AB50" i="12"/>
  <c r="AL50" i="12"/>
  <c r="AL27" i="12"/>
  <c r="AB27" i="12"/>
  <c r="AL20" i="12"/>
  <c r="Z34" i="12"/>
  <c r="AD27" i="12"/>
  <c r="AH13" i="12"/>
  <c r="AN27" i="12"/>
  <c r="AD20" i="12"/>
  <c r="Z20" i="12"/>
</calcChain>
</file>

<file path=xl/comments1.xml><?xml version="1.0" encoding="utf-8"?>
<comments xmlns="http://schemas.openxmlformats.org/spreadsheetml/2006/main">
  <authors>
    <author>Martin Thomson</author>
  </authors>
  <commentList>
    <comment ref="E109" authorId="0" shapeId="0">
      <text>
        <r>
          <rPr>
            <b/>
            <sz val="8"/>
            <color indexed="81"/>
            <rFont val="Tahoma"/>
            <family val="2"/>
          </rPr>
          <t>Martin Thomson:</t>
        </r>
        <r>
          <rPr>
            <sz val="8"/>
            <color indexed="81"/>
            <rFont val="Tahoma"/>
            <family val="2"/>
          </rPr>
          <t xml:space="preserve">
hardson22/0897</t>
        </r>
      </text>
    </comment>
  </commentList>
</comments>
</file>

<file path=xl/sharedStrings.xml><?xml version="1.0" encoding="utf-8"?>
<sst xmlns="http://schemas.openxmlformats.org/spreadsheetml/2006/main" count="541" uniqueCount="203">
  <si>
    <t>B1</t>
  </si>
  <si>
    <t>B2</t>
  </si>
  <si>
    <t>B4</t>
  </si>
  <si>
    <t>B3</t>
  </si>
  <si>
    <t>B5</t>
  </si>
  <si>
    <t>B6</t>
  </si>
  <si>
    <t>Route</t>
  </si>
  <si>
    <t>A</t>
  </si>
  <si>
    <t>B</t>
  </si>
  <si>
    <t>C</t>
  </si>
  <si>
    <t>D</t>
  </si>
  <si>
    <t>E</t>
  </si>
  <si>
    <t>F</t>
  </si>
  <si>
    <t>Routes</t>
  </si>
  <si>
    <t>Time Now</t>
  </si>
  <si>
    <t>Time Warning</t>
  </si>
  <si>
    <t>Time Alert</t>
  </si>
  <si>
    <t>Date</t>
  </si>
  <si>
    <t>Times &amp; Dates</t>
  </si>
  <si>
    <t>Base and Patrol</t>
  </si>
  <si>
    <t>Times</t>
  </si>
  <si>
    <t>Score</t>
  </si>
  <si>
    <t>Base</t>
  </si>
  <si>
    <t>Patrol</t>
  </si>
  <si>
    <t>BasePat</t>
  </si>
  <si>
    <t>Time in</t>
  </si>
  <si>
    <t>Time out</t>
  </si>
  <si>
    <t>Waiting</t>
  </si>
  <si>
    <t>Off-Route</t>
  </si>
  <si>
    <t>Total Score</t>
  </si>
  <si>
    <t>Chk-in</t>
  </si>
  <si>
    <t>Name</t>
  </si>
  <si>
    <t>Base1</t>
  </si>
  <si>
    <t>Base2</t>
  </si>
  <si>
    <t>Base3</t>
  </si>
  <si>
    <t>Base4</t>
  </si>
  <si>
    <t>Base5</t>
  </si>
  <si>
    <t>Base6</t>
  </si>
  <si>
    <t>Total Time</t>
  </si>
  <si>
    <t>Chk-Out</t>
  </si>
  <si>
    <t xml:space="preserve">Notes </t>
  </si>
  <si>
    <t>Route Data</t>
  </si>
  <si>
    <t>Alpha</t>
  </si>
  <si>
    <t>Bravo</t>
  </si>
  <si>
    <t>Charlie</t>
  </si>
  <si>
    <t>Delta</t>
  </si>
  <si>
    <t>Echo</t>
  </si>
  <si>
    <t>Foxtrot</t>
  </si>
  <si>
    <t>Scoring</t>
  </si>
  <si>
    <t>Location</t>
  </si>
  <si>
    <t>Patrol Information</t>
  </si>
  <si>
    <t>Mins ago</t>
  </si>
  <si>
    <t>Seen Last</t>
  </si>
  <si>
    <t>Heading to</t>
  </si>
  <si>
    <t>At base</t>
  </si>
  <si>
    <t>Lookups</t>
  </si>
  <si>
    <t>Warn</t>
  </si>
  <si>
    <t>Alert</t>
  </si>
  <si>
    <t>Bases</t>
  </si>
  <si>
    <t>Checks</t>
  </si>
  <si>
    <t>Journal</t>
  </si>
  <si>
    <t>First Name</t>
  </si>
  <si>
    <t>Surname</t>
  </si>
  <si>
    <t>Date of Birth</t>
  </si>
  <si>
    <t>Age at Founder</t>
  </si>
  <si>
    <t>Group</t>
  </si>
  <si>
    <t>Chk-In</t>
  </si>
  <si>
    <t>Other</t>
  </si>
  <si>
    <t>Patrol Details</t>
  </si>
  <si>
    <t>Radio</t>
  </si>
  <si>
    <t>HQ</t>
  </si>
  <si>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</si>
  <si>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</si>
  <si>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</si>
  <si>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</si>
  <si>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</si>
  <si>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</si>
  <si>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</si>
  <si>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</si>
  <si>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</si>
  <si>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Team 10</t>
  </si>
  <si>
    <t>Team 11</t>
  </si>
  <si>
    <t>Team 12</t>
  </si>
  <si>
    <t>Team 13</t>
  </si>
  <si>
    <t>Team 14</t>
  </si>
  <si>
    <t>Team 15</t>
  </si>
  <si>
    <t>Team 16</t>
  </si>
  <si>
    <t>Team 17</t>
  </si>
  <si>
    <t>Team 18</t>
  </si>
  <si>
    <t>Team 19</t>
  </si>
  <si>
    <t>Team 20</t>
  </si>
  <si>
    <t>Team 21</t>
  </si>
  <si>
    <t>Team 22</t>
  </si>
  <si>
    <t>Team 23</t>
  </si>
  <si>
    <t>Team 24</t>
  </si>
  <si>
    <t>Team 25</t>
  </si>
  <si>
    <t>Team 26</t>
  </si>
  <si>
    <t>Team 27</t>
  </si>
  <si>
    <t>Team 28</t>
  </si>
  <si>
    <t>Team 29</t>
  </si>
  <si>
    <t>Team 30</t>
  </si>
  <si>
    <t>Team 31</t>
  </si>
  <si>
    <t>Team 32</t>
  </si>
  <si>
    <t>Team 33</t>
  </si>
  <si>
    <t>Team 34</t>
  </si>
  <si>
    <t>Team 35</t>
  </si>
  <si>
    <t>Team 36</t>
  </si>
  <si>
    <t>Team 37</t>
  </si>
  <si>
    <t>Team 38</t>
  </si>
  <si>
    <t>Team 39</t>
  </si>
  <si>
    <t>Team 40</t>
  </si>
  <si>
    <t>Team 41</t>
  </si>
  <si>
    <t>Team 42</t>
  </si>
  <si>
    <t>Team 43</t>
  </si>
  <si>
    <t>Team 44</t>
  </si>
  <si>
    <t>Team 45</t>
  </si>
  <si>
    <t>Team 46</t>
  </si>
  <si>
    <t>Team 47</t>
  </si>
  <si>
    <t>Team 48</t>
  </si>
  <si>
    <t>Team 49</t>
  </si>
  <si>
    <t>Team 50</t>
  </si>
  <si>
    <t>Checked Out</t>
  </si>
  <si>
    <t>Rq Transport</t>
  </si>
  <si>
    <t>In Transit</t>
  </si>
  <si>
    <t>Bus</t>
  </si>
  <si>
    <t>Transport From</t>
  </si>
  <si>
    <t>Team 51</t>
  </si>
  <si>
    <t>Team 52</t>
  </si>
  <si>
    <t>Z</t>
  </si>
  <si>
    <t>Team 53</t>
  </si>
  <si>
    <t>Team 54</t>
  </si>
  <si>
    <t>Team 55</t>
  </si>
  <si>
    <t>Team 56</t>
  </si>
  <si>
    <t>Team 57</t>
  </si>
  <si>
    <t>Team 58</t>
  </si>
  <si>
    <t>Team 59</t>
  </si>
  <si>
    <t>Team 60</t>
  </si>
  <si>
    <t>Last Time at correct base</t>
  </si>
  <si>
    <t>Last Correct Base</t>
  </si>
  <si>
    <t>Patrol / Time</t>
  </si>
  <si>
    <t>OnR Time In</t>
  </si>
  <si>
    <t>OnR Time out</t>
  </si>
  <si>
    <t>Team 61</t>
  </si>
  <si>
    <t>Team 62</t>
  </si>
  <si>
    <t>Team 63</t>
  </si>
  <si>
    <t>Team 64</t>
  </si>
  <si>
    <t>Transport</t>
  </si>
  <si>
    <t>Y</t>
  </si>
  <si>
    <t>* Off Route</t>
  </si>
  <si>
    <t>Team 65</t>
  </si>
  <si>
    <t>Team 66</t>
  </si>
  <si>
    <t>Team 67</t>
  </si>
  <si>
    <t>Team 68</t>
  </si>
  <si>
    <t>Team 69</t>
  </si>
  <si>
    <t>Team 70</t>
  </si>
  <si>
    <t>Team 71</t>
  </si>
  <si>
    <t>Team 72</t>
  </si>
  <si>
    <t>BaseExp</t>
  </si>
  <si>
    <t>Scout / Guide Teams</t>
  </si>
  <si>
    <t>Adult</t>
  </si>
  <si>
    <t>Explorer Ranger  Teams</t>
  </si>
  <si>
    <t>Adult Teams</t>
  </si>
  <si>
    <t>Age</t>
  </si>
  <si>
    <t>Sect</t>
  </si>
  <si>
    <t>Scout</t>
  </si>
  <si>
    <t>Exploit</t>
  </si>
  <si>
    <t>x</t>
  </si>
  <si>
    <t>Time Rank</t>
  </si>
  <si>
    <t>Troop</t>
  </si>
  <si>
    <t>Notes</t>
  </si>
  <si>
    <t>HTML</t>
  </si>
  <si>
    <t>.</t>
  </si>
  <si>
    <t>Age Rank</t>
  </si>
  <si>
    <t>Score Rank</t>
  </si>
  <si>
    <t>Complete Rank</t>
  </si>
  <si>
    <t>*** Results Checklist</t>
  </si>
  <si>
    <t>1) Check Groups</t>
  </si>
  <si>
    <t>2) Check Best Scout/Guide</t>
  </si>
  <si>
    <t>3) Check All</t>
  </si>
  <si>
    <t>BExp</t>
  </si>
  <si>
    <t>Total</t>
  </si>
  <si>
    <t>Last Seen</t>
  </si>
  <si>
    <t>Seen At base</t>
  </si>
  <si>
    <t xml:space="preserve"> </t>
  </si>
  <si>
    <t>*** Issues….</t>
  </si>
  <si>
    <t>1) Remove ""</t>
  </si>
  <si>
    <t>2) Doesn’t Factor in Assisted Teams</t>
  </si>
  <si>
    <t>BC6</t>
  </si>
  <si>
    <t>Yankee</t>
  </si>
  <si>
    <t>Zulu</t>
  </si>
  <si>
    <t>C6</t>
  </si>
  <si>
    <t>Hookwood</t>
  </si>
  <si>
    <t>Dunks Green</t>
  </si>
  <si>
    <t>Oxen Hoath</t>
  </si>
  <si>
    <t>Beech Farm</t>
  </si>
  <si>
    <t>Hope Farm</t>
  </si>
  <si>
    <t>Hadlow College</t>
  </si>
  <si>
    <t>Checkpoint 6</t>
  </si>
  <si>
    <t>Rank</t>
  </si>
  <si>
    <t>Assisted</t>
  </si>
  <si>
    <t>X</t>
  </si>
  <si>
    <t>Rose Revived</t>
  </si>
  <si>
    <t>Xray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</si>
</sst>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dd/mm/yyyy;@"/>
    <numFmt numFmtId="165" formatCode="[$-F400]h:mm:ss\ AM/PM"/>
  </numFmts>
  <fonts count="2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9"/>
      <color indexed="9"/>
      <name val="Arial"/>
      <family val="2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10"/>
      <color theme="1" tint="4.9989318521683403E-2"/>
      <name val="Arial"/>
      <family val="2"/>
    </font>
    <font>
      <sz val="10"/>
      <color indexed="22"/>
      <name val="Calibri"/>
      <family val="2"/>
    </font>
    <font>
      <sz val="10"/>
      <color indexed="8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26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164" fontId="0" fillId="0" borderId="0" xfId="0" applyNumberFormat="1"/>
    <xf numFmtId="0" fontId="11" fillId="0" borderId="0" xfId="0" applyFont="1" applyAlignment="1">
      <alignment horizontal="center" vertical="center"/>
    </xf>
    <xf numFmtId="0" fontId="9" fillId="0" borderId="0" xfId="0" applyFont="1"/>
    <xf numFmtId="0" fontId="0" fillId="8" borderId="17" xfId="0" applyFont="1" applyFill="1" applyBorder="1"/>
    <xf numFmtId="0" fontId="0" fillId="10" borderId="17" xfId="0" applyFont="1" applyFill="1" applyBorder="1"/>
    <xf numFmtId="0" fontId="0" fillId="11" borderId="17" xfId="0" applyFont="1" applyFill="1" applyBorder="1"/>
    <xf numFmtId="0" fontId="12" fillId="0" borderId="0" xfId="0" applyFont="1"/>
    <xf numFmtId="0" fontId="12" fillId="7" borderId="17" xfId="0" applyFont="1" applyFill="1" applyBorder="1"/>
    <xf numFmtId="0" fontId="0" fillId="10" borderId="0" xfId="0" applyFill="1" applyAlignment="1">
      <alignment horizontal="center"/>
    </xf>
    <xf numFmtId="165" fontId="0" fillId="10" borderId="0" xfId="0" applyNumberFormat="1" applyFill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7" fillId="3" borderId="1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20" fontId="0" fillId="0" borderId="1" xfId="0" applyNumberFormat="1" applyBorder="1" applyAlignment="1" applyProtection="1">
      <alignment horizontal="center"/>
      <protection locked="0"/>
    </xf>
    <xf numFmtId="0" fontId="0" fillId="9" borderId="1" xfId="0" applyFill="1" applyBorder="1" applyAlignment="1" applyProtection="1">
      <alignment horizontal="center"/>
      <protection locked="0"/>
    </xf>
    <xf numFmtId="0" fontId="0" fillId="10" borderId="0" xfId="0" applyFill="1" applyAlignment="1" applyProtection="1">
      <alignment horizontal="center"/>
    </xf>
    <xf numFmtId="0" fontId="0" fillId="10" borderId="0" xfId="0" applyFill="1" applyAlignment="1" applyProtection="1">
      <alignment horizontal="center" vertical="center"/>
    </xf>
    <xf numFmtId="0" fontId="0" fillId="10" borderId="33" xfId="0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/>
    </xf>
    <xf numFmtId="0" fontId="0" fillId="0" borderId="0" xfId="0" applyAlignment="1" applyProtection="1">
      <alignment horizontal="left"/>
    </xf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33" xfId="0" applyBorder="1" applyAlignment="1" applyProtection="1">
      <alignment horizontal="left" vertical="center"/>
    </xf>
    <xf numFmtId="0" fontId="0" fillId="0" borderId="33" xfId="0" applyBorder="1" applyAlignment="1" applyProtection="1">
      <alignment horizontal="center" vertical="center"/>
    </xf>
    <xf numFmtId="20" fontId="9" fillId="10" borderId="1" xfId="0" applyNumberFormat="1" applyFont="1" applyFill="1" applyBorder="1" applyAlignment="1" applyProtection="1">
      <alignment horizontal="center"/>
    </xf>
    <xf numFmtId="0" fontId="9" fillId="10" borderId="1" xfId="0" applyNumberFormat="1" applyFont="1" applyFill="1" applyBorder="1" applyAlignment="1" applyProtection="1">
      <alignment horizontal="center"/>
    </xf>
    <xf numFmtId="165" fontId="9" fillId="10" borderId="1" xfId="0" applyNumberFormat="1" applyFont="1" applyFill="1" applyBorder="1" applyAlignment="1" applyProtection="1">
      <alignment horizontal="center"/>
    </xf>
    <xf numFmtId="0" fontId="0" fillId="12" borderId="17" xfId="0" applyFont="1" applyFill="1" applyBorder="1"/>
    <xf numFmtId="0" fontId="15" fillId="0" borderId="0" xfId="0" applyFont="1"/>
    <xf numFmtId="0" fontId="16" fillId="0" borderId="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18" fillId="2" borderId="13" xfId="0" applyFont="1" applyFill="1" applyBorder="1" applyAlignment="1">
      <alignment horizontal="center" vertical="center" wrapText="1"/>
    </xf>
    <xf numFmtId="0" fontId="19" fillId="4" borderId="14" xfId="0" applyFont="1" applyFill="1" applyBorder="1" applyAlignment="1">
      <alignment horizontal="center" vertical="center" wrapText="1"/>
    </xf>
    <xf numFmtId="0" fontId="16" fillId="10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165" fontId="16" fillId="10" borderId="0" xfId="0" applyNumberFormat="1" applyFont="1" applyFill="1" applyAlignment="1">
      <alignment horizontal="center"/>
    </xf>
    <xf numFmtId="1" fontId="16" fillId="0" borderId="0" xfId="0" applyNumberFormat="1" applyFont="1" applyAlignment="1"/>
    <xf numFmtId="0" fontId="17" fillId="0" borderId="0" xfId="0" applyFont="1" applyAlignment="1">
      <alignment horizontal="center" vertical="top"/>
    </xf>
    <xf numFmtId="0" fontId="19" fillId="0" borderId="0" xfId="0" applyFont="1" applyAlignment="1">
      <alignment horizontal="center" vertical="top"/>
    </xf>
    <xf numFmtId="0" fontId="18" fillId="2" borderId="37" xfId="0" applyFont="1" applyFill="1" applyBorder="1" applyAlignment="1">
      <alignment horizontal="center" vertical="center" wrapText="1"/>
    </xf>
    <xf numFmtId="0" fontId="18" fillId="2" borderId="38" xfId="0" applyFont="1" applyFill="1" applyBorder="1" applyAlignment="1">
      <alignment horizontal="center" vertical="center" wrapText="1"/>
    </xf>
    <xf numFmtId="0" fontId="19" fillId="10" borderId="13" xfId="0" applyFont="1" applyFill="1" applyBorder="1" applyAlignment="1">
      <alignment horizontal="center" vertical="center" wrapText="1"/>
    </xf>
    <xf numFmtId="0" fontId="19" fillId="10" borderId="28" xfId="0" applyFont="1" applyFill="1" applyBorder="1" applyAlignment="1">
      <alignment horizontal="center" vertical="center" wrapText="1"/>
    </xf>
    <xf numFmtId="0" fontId="17" fillId="5" borderId="40" xfId="0" applyFont="1" applyFill="1" applyBorder="1" applyAlignment="1">
      <alignment horizontal="center" vertical="center" wrapText="1"/>
    </xf>
    <xf numFmtId="0" fontId="17" fillId="5" borderId="37" xfId="0" applyFont="1" applyFill="1" applyBorder="1" applyAlignment="1">
      <alignment horizontal="center" vertical="center" wrapText="1"/>
    </xf>
    <xf numFmtId="0" fontId="17" fillId="5" borderId="38" xfId="0" applyFont="1" applyFill="1" applyBorder="1" applyAlignment="1">
      <alignment horizontal="center" vertical="center" wrapText="1"/>
    </xf>
    <xf numFmtId="0" fontId="17" fillId="10" borderId="37" xfId="0" applyFont="1" applyFill="1" applyBorder="1" applyAlignment="1">
      <alignment horizontal="center" vertical="center" wrapText="1"/>
    </xf>
    <xf numFmtId="0" fontId="20" fillId="10" borderId="37" xfId="0" applyFont="1" applyFill="1" applyBorder="1" applyAlignment="1">
      <alignment horizontal="center" vertical="center" wrapText="1"/>
    </xf>
    <xf numFmtId="165" fontId="20" fillId="10" borderId="37" xfId="0" applyNumberFormat="1" applyFont="1" applyFill="1" applyBorder="1" applyAlignment="1">
      <alignment horizontal="center" vertical="center" wrapText="1"/>
    </xf>
    <xf numFmtId="0" fontId="16" fillId="0" borderId="8" xfId="0" applyFont="1" applyFill="1" applyBorder="1" applyAlignment="1" applyProtection="1">
      <alignment horizontal="center" vertical="center"/>
      <protection locked="0"/>
    </xf>
    <xf numFmtId="20" fontId="16" fillId="0" borderId="8" xfId="0" applyNumberFormat="1" applyFont="1" applyFill="1" applyBorder="1" applyAlignment="1" applyProtection="1">
      <alignment horizontal="center" vertical="center"/>
      <protection locked="0"/>
    </xf>
    <xf numFmtId="0" fontId="22" fillId="0" borderId="1" xfId="0" applyFont="1" applyFill="1" applyBorder="1" applyAlignment="1" applyProtection="1">
      <alignment horizontal="center" vertical="center"/>
      <protection locked="0"/>
    </xf>
    <xf numFmtId="20" fontId="16" fillId="0" borderId="1" xfId="0" applyNumberFormat="1" applyFont="1" applyFill="1" applyBorder="1" applyAlignment="1" applyProtection="1">
      <alignment horizontal="center" vertical="center"/>
      <protection locked="0"/>
    </xf>
    <xf numFmtId="0" fontId="16" fillId="0" borderId="1" xfId="0" applyFont="1" applyFill="1" applyBorder="1" applyAlignment="1" applyProtection="1">
      <alignment horizontal="center" vertical="center"/>
      <protection locked="0"/>
    </xf>
    <xf numFmtId="0" fontId="16" fillId="0" borderId="6" xfId="0" applyFont="1" applyFill="1" applyBorder="1" applyAlignment="1" applyProtection="1">
      <alignment horizontal="center" vertical="center"/>
      <protection locked="0"/>
    </xf>
    <xf numFmtId="20" fontId="16" fillId="0" borderId="6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Alignment="1" applyProtection="1">
      <alignment horizontal="center" vertical="center"/>
    </xf>
    <xf numFmtId="0" fontId="12" fillId="0" borderId="0" xfId="0" applyFont="1" applyAlignment="1" applyProtection="1">
      <alignment horizontal="center" vertical="center"/>
    </xf>
    <xf numFmtId="0" fontId="12" fillId="0" borderId="0" xfId="0" applyFont="1" applyProtection="1"/>
    <xf numFmtId="20" fontId="16" fillId="0" borderId="9" xfId="0" applyNumberFormat="1" applyFont="1" applyFill="1" applyBorder="1" applyAlignment="1" applyProtection="1">
      <alignment horizontal="center" vertical="center"/>
    </xf>
    <xf numFmtId="20" fontId="16" fillId="0" borderId="2" xfId="0" applyNumberFormat="1" applyFont="1" applyFill="1" applyBorder="1" applyAlignment="1" applyProtection="1">
      <alignment horizontal="center" vertical="center"/>
    </xf>
    <xf numFmtId="20" fontId="16" fillId="0" borderId="27" xfId="0" applyNumberFormat="1" applyFont="1" applyFill="1" applyBorder="1" applyAlignment="1" applyProtection="1">
      <alignment horizontal="center" vertical="center"/>
    </xf>
    <xf numFmtId="20" fontId="16" fillId="0" borderId="8" xfId="0" applyNumberFormat="1" applyFont="1" applyFill="1" applyBorder="1" applyAlignment="1" applyProtection="1">
      <alignment horizontal="center" vertical="center"/>
    </xf>
    <xf numFmtId="0" fontId="16" fillId="0" borderId="8" xfId="0" applyFont="1" applyFill="1" applyBorder="1" applyAlignment="1" applyProtection="1">
      <alignment horizontal="center" vertical="center"/>
    </xf>
    <xf numFmtId="1" fontId="16" fillId="0" borderId="8" xfId="0" applyNumberFormat="1" applyFont="1" applyFill="1" applyBorder="1" applyAlignment="1" applyProtection="1">
      <alignment horizontal="center" vertical="center"/>
    </xf>
    <xf numFmtId="20" fontId="16" fillId="0" borderId="1" xfId="0" applyNumberFormat="1" applyFont="1" applyFill="1" applyBorder="1" applyAlignment="1" applyProtection="1">
      <alignment horizontal="center" vertical="center"/>
    </xf>
    <xf numFmtId="0" fontId="16" fillId="0" borderId="1" xfId="0" applyFont="1" applyFill="1" applyBorder="1" applyAlignment="1" applyProtection="1">
      <alignment horizontal="center" vertical="center"/>
    </xf>
    <xf numFmtId="1" fontId="16" fillId="0" borderId="1" xfId="0" applyNumberFormat="1" applyFont="1" applyFill="1" applyBorder="1" applyAlignment="1" applyProtection="1">
      <alignment horizontal="center" vertical="center"/>
    </xf>
    <xf numFmtId="20" fontId="16" fillId="0" borderId="6" xfId="0" applyNumberFormat="1" applyFont="1" applyFill="1" applyBorder="1" applyAlignment="1" applyProtection="1">
      <alignment horizontal="center" vertical="center"/>
    </xf>
    <xf numFmtId="0" fontId="16" fillId="0" borderId="6" xfId="0" applyFont="1" applyFill="1" applyBorder="1" applyAlignment="1" applyProtection="1">
      <alignment horizontal="center" vertical="center"/>
    </xf>
    <xf numFmtId="1" fontId="16" fillId="0" borderId="6" xfId="0" applyNumberFormat="1" applyFont="1" applyFill="1" applyBorder="1" applyAlignment="1" applyProtection="1">
      <alignment horizontal="center" vertical="center"/>
    </xf>
    <xf numFmtId="0" fontId="16" fillId="0" borderId="7" xfId="0" applyFont="1" applyFill="1" applyBorder="1" applyAlignment="1" applyProtection="1">
      <alignment horizontal="center" vertical="center"/>
    </xf>
    <xf numFmtId="0" fontId="16" fillId="0" borderId="5" xfId="0" applyFont="1" applyFill="1" applyBorder="1" applyAlignment="1" applyProtection="1">
      <alignment horizontal="center" vertical="center"/>
    </xf>
    <xf numFmtId="0" fontId="16" fillId="0" borderId="26" xfId="0" applyFont="1" applyFill="1" applyBorder="1" applyAlignment="1" applyProtection="1">
      <alignment horizontal="center" vertical="center"/>
    </xf>
    <xf numFmtId="0" fontId="8" fillId="2" borderId="10" xfId="0" applyFont="1" applyFill="1" applyBorder="1" applyAlignment="1" applyProtection="1">
      <alignment horizontal="center" vertical="center" wrapText="1"/>
      <protection locked="0"/>
    </xf>
    <xf numFmtId="0" fontId="8" fillId="2" borderId="18" xfId="0" applyFont="1" applyFill="1" applyBorder="1" applyAlignment="1" applyProtection="1">
      <alignment horizontal="center" vertical="center" wrapText="1"/>
      <protection locked="0"/>
    </xf>
    <xf numFmtId="0" fontId="8" fillId="2" borderId="11" xfId="0" applyFont="1" applyFill="1" applyBorder="1" applyAlignment="1" applyProtection="1">
      <alignment horizontal="center" vertical="center" wrapText="1"/>
      <protection locked="0"/>
    </xf>
    <xf numFmtId="164" fontId="8" fillId="2" borderId="15" xfId="0" applyNumberFormat="1" applyFont="1" applyFill="1" applyBorder="1" applyAlignment="1" applyProtection="1">
      <alignment horizontal="center" vertical="center" wrapText="1"/>
      <protection locked="0"/>
    </xf>
    <xf numFmtId="2" fontId="8" fillId="6" borderId="15" xfId="0" applyNumberFormat="1" applyFont="1" applyFill="1" applyBorder="1" applyAlignment="1" applyProtection="1">
      <alignment horizontal="center" vertical="center" wrapText="1"/>
      <protection locked="0"/>
    </xf>
    <xf numFmtId="0" fontId="8" fillId="6" borderId="15" xfId="0" applyFont="1" applyFill="1" applyBorder="1" applyAlignment="1" applyProtection="1">
      <alignment horizontal="center" vertical="center" wrapText="1"/>
      <protection locked="0"/>
    </xf>
    <xf numFmtId="0" fontId="8" fillId="2" borderId="12" xfId="0" applyFont="1" applyFill="1" applyBorder="1" applyAlignment="1" applyProtection="1">
      <alignment horizontal="center" vertical="center" wrapText="1"/>
      <protection locked="0"/>
    </xf>
    <xf numFmtId="164" fontId="0" fillId="0" borderId="3" xfId="0" applyNumberFormat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14" fontId="0" fillId="0" borderId="1" xfId="0" applyNumberFormat="1" applyBorder="1" applyAlignment="1" applyProtection="1">
      <alignment horizontal="center"/>
      <protection locked="0"/>
    </xf>
    <xf numFmtId="2" fontId="0" fillId="0" borderId="1" xfId="1" applyNumberFormat="1" applyFont="1" applyBorder="1" applyAlignment="1" applyProtection="1">
      <alignment horizontal="center"/>
    </xf>
    <xf numFmtId="20" fontId="0" fillId="0" borderId="1" xfId="0" applyNumberFormat="1" applyBorder="1" applyAlignment="1" applyProtection="1">
      <alignment horizontal="center"/>
    </xf>
    <xf numFmtId="0" fontId="5" fillId="0" borderId="0" xfId="0" applyFont="1" applyProtection="1"/>
    <xf numFmtId="14" fontId="0" fillId="0" borderId="0" xfId="0" applyNumberFormat="1" applyProtection="1"/>
    <xf numFmtId="0" fontId="0" fillId="0" borderId="6" xfId="0" applyBorder="1" applyAlignment="1" applyProtection="1">
      <alignment horizontal="center"/>
    </xf>
    <xf numFmtId="0" fontId="0" fillId="9" borderId="8" xfId="0" applyFill="1" applyBorder="1" applyAlignment="1" applyProtection="1">
      <alignment horizontal="center"/>
      <protection locked="0"/>
    </xf>
    <xf numFmtId="0" fontId="0" fillId="9" borderId="6" xfId="0" applyFill="1" applyBorder="1" applyAlignment="1" applyProtection="1">
      <alignment horizontal="center"/>
      <protection locked="0"/>
    </xf>
    <xf numFmtId="20" fontId="0" fillId="0" borderId="0" xfId="0" applyNumberFormat="1" applyAlignment="1" applyProtection="1">
      <alignment horizontal="center"/>
      <protection locked="0"/>
    </xf>
    <xf numFmtId="20" fontId="6" fillId="2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NumberFormat="1"/>
    <xf numFmtId="0" fontId="0" fillId="0" borderId="1" xfId="0" applyNumberFormat="1" applyBorder="1" applyAlignment="1" applyProtection="1">
      <alignment horizontal="center"/>
    </xf>
    <xf numFmtId="0" fontId="8" fillId="6" borderId="15" xfId="0" applyFont="1" applyFill="1" applyBorder="1" applyAlignment="1" applyProtection="1">
      <alignment horizontal="center" vertical="center" wrapText="1"/>
    </xf>
    <xf numFmtId="0" fontId="8" fillId="6" borderId="15" xfId="0" applyNumberFormat="1" applyFont="1" applyFill="1" applyBorder="1" applyAlignment="1" applyProtection="1">
      <alignment horizontal="center" vertical="center" wrapText="1"/>
    </xf>
    <xf numFmtId="0" fontId="0" fillId="0" borderId="8" xfId="0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/>
    </xf>
    <xf numFmtId="0" fontId="0" fillId="13" borderId="1" xfId="0" applyFill="1" applyBorder="1" applyAlignment="1" applyProtection="1">
      <alignment horizontal="center"/>
    </xf>
    <xf numFmtId="0" fontId="0" fillId="9" borderId="1" xfId="0" applyFill="1" applyBorder="1" applyAlignment="1" applyProtection="1">
      <alignment horizontal="center"/>
    </xf>
    <xf numFmtId="20" fontId="16" fillId="0" borderId="45" xfId="0" applyNumberFormat="1" applyFont="1" applyFill="1" applyBorder="1" applyAlignment="1" applyProtection="1">
      <alignment horizontal="center" vertical="center"/>
    </xf>
    <xf numFmtId="20" fontId="16" fillId="0" borderId="3" xfId="0" applyNumberFormat="1" applyFont="1" applyFill="1" applyBorder="1" applyAlignment="1" applyProtection="1">
      <alignment horizontal="center" vertical="center"/>
    </xf>
    <xf numFmtId="20" fontId="16" fillId="0" borderId="46" xfId="0" applyNumberFormat="1" applyFont="1" applyFill="1" applyBorder="1" applyAlignment="1" applyProtection="1">
      <alignment horizontal="center" vertical="center"/>
    </xf>
    <xf numFmtId="20" fontId="16" fillId="0" borderId="7" xfId="0" applyNumberFormat="1" applyFont="1" applyFill="1" applyBorder="1" applyAlignment="1" applyProtection="1">
      <alignment horizontal="center" vertical="center"/>
    </xf>
    <xf numFmtId="20" fontId="16" fillId="0" borderId="5" xfId="0" applyNumberFormat="1" applyFont="1" applyFill="1" applyBorder="1" applyAlignment="1" applyProtection="1">
      <alignment horizontal="center" vertical="center"/>
    </xf>
    <xf numFmtId="20" fontId="16" fillId="0" borderId="26" xfId="0" applyNumberFormat="1" applyFont="1" applyFill="1" applyBorder="1" applyAlignment="1" applyProtection="1">
      <alignment horizontal="center" vertical="center"/>
    </xf>
    <xf numFmtId="0" fontId="16" fillId="0" borderId="51" xfId="0" applyFont="1" applyFill="1" applyBorder="1" applyAlignment="1" applyProtection="1">
      <alignment horizontal="center" vertical="center"/>
      <protection locked="0"/>
    </xf>
    <xf numFmtId="0" fontId="16" fillId="0" borderId="4" xfId="0" applyFont="1" applyFill="1" applyBorder="1" applyAlignment="1" applyProtection="1">
      <alignment horizontal="center" vertical="center"/>
      <protection locked="0"/>
    </xf>
    <xf numFmtId="0" fontId="16" fillId="0" borderId="50" xfId="0" applyFont="1" applyFill="1" applyBorder="1" applyAlignment="1" applyProtection="1">
      <alignment horizontal="center" vertical="center"/>
      <protection locked="0"/>
    </xf>
    <xf numFmtId="0" fontId="16" fillId="0" borderId="9" xfId="0" applyFont="1" applyFill="1" applyBorder="1" applyAlignment="1" applyProtection="1">
      <alignment horizontal="center" vertical="center"/>
    </xf>
    <xf numFmtId="0" fontId="16" fillId="0" borderId="2" xfId="0" applyFont="1" applyFill="1" applyBorder="1" applyAlignment="1" applyProtection="1">
      <alignment horizontal="center" vertical="center"/>
    </xf>
    <xf numFmtId="0" fontId="16" fillId="0" borderId="27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/>
    </xf>
    <xf numFmtId="0" fontId="27" fillId="18" borderId="8" xfId="0" applyFont="1" applyFill="1" applyBorder="1" applyAlignment="1" applyProtection="1">
      <alignment horizontal="center"/>
    </xf>
    <xf numFmtId="0" fontId="27" fillId="18" borderId="9" xfId="0" applyFont="1" applyFill="1" applyBorder="1" applyAlignment="1" applyProtection="1">
      <alignment horizontal="center"/>
    </xf>
    <xf numFmtId="0" fontId="27" fillId="18" borderId="1" xfId="0" applyFont="1" applyFill="1" applyBorder="1" applyAlignment="1" applyProtection="1">
      <alignment horizontal="center"/>
    </xf>
    <xf numFmtId="0" fontId="27" fillId="18" borderId="2" xfId="0" applyFont="1" applyFill="1" applyBorder="1" applyAlignment="1" applyProtection="1">
      <alignment horizontal="center"/>
    </xf>
    <xf numFmtId="0" fontId="27" fillId="18" borderId="6" xfId="0" applyFont="1" applyFill="1" applyBorder="1" applyAlignment="1" applyProtection="1">
      <alignment horizontal="center"/>
    </xf>
    <xf numFmtId="0" fontId="27" fillId="18" borderId="27" xfId="0" applyFont="1" applyFill="1" applyBorder="1" applyAlignment="1" applyProtection="1">
      <alignment horizontal="center"/>
    </xf>
    <xf numFmtId="0" fontId="27" fillId="18" borderId="47" xfId="0" applyFont="1" applyFill="1" applyBorder="1" applyAlignment="1" applyProtection="1">
      <alignment horizontal="center"/>
    </xf>
    <xf numFmtId="0" fontId="27" fillId="18" borderId="48" xfId="0" applyFont="1" applyFill="1" applyBorder="1" applyAlignment="1" applyProtection="1">
      <alignment horizontal="center"/>
    </xf>
    <xf numFmtId="0" fontId="27" fillId="18" borderId="49" xfId="0" applyFont="1" applyFill="1" applyBorder="1" applyAlignment="1" applyProtection="1">
      <alignment horizontal="center"/>
    </xf>
    <xf numFmtId="0" fontId="0" fillId="13" borderId="5" xfId="0" applyFill="1" applyBorder="1" applyAlignment="1" applyProtection="1">
      <alignment horizontal="center"/>
      <protection locked="0"/>
    </xf>
    <xf numFmtId="0" fontId="0" fillId="13" borderId="3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46" xfId="0" applyBorder="1" applyAlignment="1" applyProtection="1">
      <alignment horizontal="center"/>
      <protection locked="0"/>
    </xf>
    <xf numFmtId="0" fontId="0" fillId="13" borderId="4" xfId="0" applyFill="1" applyBorder="1" applyAlignment="1" applyProtection="1">
      <alignment horizontal="center"/>
      <protection locked="0"/>
    </xf>
    <xf numFmtId="0" fontId="0" fillId="0" borderId="50" xfId="0" applyBorder="1" applyAlignment="1" applyProtection="1">
      <alignment horizontal="center"/>
      <protection locked="0"/>
    </xf>
    <xf numFmtId="20" fontId="0" fillId="0" borderId="0" xfId="0" applyNumberFormat="1" applyProtection="1">
      <protection locked="0"/>
    </xf>
    <xf numFmtId="0" fontId="0" fillId="0" borderId="28" xfId="0" applyBorder="1" applyAlignment="1" applyProtection="1">
      <alignment horizontal="center"/>
      <protection locked="0"/>
    </xf>
    <xf numFmtId="0" fontId="0" fillId="0" borderId="1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30" xfId="0" applyBorder="1" applyAlignment="1" applyProtection="1">
      <alignment horizontal="center"/>
      <protection locked="0"/>
    </xf>
    <xf numFmtId="0" fontId="0" fillId="0" borderId="30" xfId="0" applyFill="1" applyBorder="1" applyAlignment="1" applyProtection="1">
      <alignment horizontal="center"/>
      <protection locked="0"/>
    </xf>
    <xf numFmtId="0" fontId="0" fillId="0" borderId="29" xfId="0" applyBorder="1" applyProtection="1">
      <protection locked="0"/>
    </xf>
    <xf numFmtId="0" fontId="0" fillId="0" borderId="30" xfId="0" applyBorder="1" applyProtection="1">
      <protection locked="0"/>
    </xf>
    <xf numFmtId="0" fontId="0" fillId="0" borderId="31" xfId="0" applyBorder="1" applyProtection="1">
      <protection locked="0"/>
    </xf>
    <xf numFmtId="0" fontId="0" fillId="0" borderId="32" xfId="0" applyBorder="1" applyProtection="1">
      <protection locked="0"/>
    </xf>
    <xf numFmtId="0" fontId="0" fillId="0" borderId="29" xfId="0" applyFill="1" applyBorder="1" applyAlignment="1" applyProtection="1">
      <alignment horizontal="center"/>
      <protection locked="0"/>
    </xf>
    <xf numFmtId="0" fontId="14" fillId="0" borderId="28" xfId="0" applyFont="1" applyBorder="1" applyProtection="1">
      <protection locked="0"/>
    </xf>
    <xf numFmtId="0" fontId="0" fillId="0" borderId="14" xfId="0" applyBorder="1" applyProtection="1">
      <protection locked="0"/>
    </xf>
    <xf numFmtId="0" fontId="0" fillId="0" borderId="0" xfId="0" applyAlignment="1" applyProtection="1">
      <alignment horizontal="left" indent="1"/>
    </xf>
    <xf numFmtId="0" fontId="6" fillId="2" borderId="41" xfId="0" applyFont="1" applyFill="1" applyBorder="1" applyAlignment="1" applyProtection="1">
      <alignment horizontal="left" vertical="center" wrapText="1"/>
    </xf>
    <xf numFmtId="0" fontId="6" fillId="2" borderId="43" xfId="0" applyFont="1" applyFill="1" applyBorder="1" applyAlignment="1" applyProtection="1">
      <alignment horizontal="left" vertical="center" wrapText="1"/>
    </xf>
    <xf numFmtId="0" fontId="6" fillId="2" borderId="42" xfId="0" applyFont="1" applyFill="1" applyBorder="1" applyAlignment="1" applyProtection="1">
      <alignment horizontal="left" vertical="center" wrapText="1"/>
    </xf>
    <xf numFmtId="0" fontId="6" fillId="2" borderId="42" xfId="0" applyFont="1" applyFill="1" applyBorder="1" applyAlignment="1" applyProtection="1">
      <alignment horizontal="left" vertical="center" wrapText="1" indent="1"/>
    </xf>
    <xf numFmtId="0" fontId="17" fillId="5" borderId="42" xfId="0" applyFont="1" applyFill="1" applyBorder="1" applyAlignment="1" applyProtection="1">
      <alignment horizontal="left" vertical="center" wrapText="1"/>
    </xf>
    <xf numFmtId="0" fontId="6" fillId="2" borderId="42" xfId="0" applyFont="1" applyFill="1" applyBorder="1" applyAlignment="1" applyProtection="1">
      <alignment horizontal="center" vertical="center" wrapText="1"/>
    </xf>
    <xf numFmtId="0" fontId="7" fillId="4" borderId="44" xfId="0" applyFont="1" applyFill="1" applyBorder="1" applyAlignment="1" applyProtection="1">
      <alignment horizontal="center" vertical="center" wrapText="1"/>
    </xf>
    <xf numFmtId="0" fontId="0" fillId="7" borderId="17" xfId="0" applyFont="1" applyFill="1" applyBorder="1" applyAlignment="1" applyProtection="1">
      <alignment horizontal="center"/>
    </xf>
    <xf numFmtId="0" fontId="0" fillId="14" borderId="14" xfId="0" applyFont="1" applyFill="1" applyBorder="1" applyAlignment="1" applyProtection="1">
      <alignment horizontal="center"/>
    </xf>
    <xf numFmtId="0" fontId="0" fillId="14" borderId="38" xfId="0" applyFont="1" applyFill="1" applyBorder="1" applyAlignment="1" applyProtection="1">
      <alignment horizontal="center"/>
    </xf>
    <xf numFmtId="0" fontId="0" fillId="0" borderId="1" xfId="0" applyBorder="1" applyAlignment="1" applyProtection="1">
      <alignment horizontal="left"/>
    </xf>
    <xf numFmtId="0" fontId="0" fillId="16" borderId="7" xfId="0" applyFill="1" applyBorder="1" applyAlignment="1" applyProtection="1">
      <alignment horizontal="center"/>
    </xf>
    <xf numFmtId="0" fontId="0" fillId="16" borderId="8" xfId="0" applyFill="1" applyBorder="1" applyAlignment="1" applyProtection="1">
      <alignment horizontal="center"/>
    </xf>
    <xf numFmtId="20" fontId="0" fillId="16" borderId="8" xfId="0" applyNumberFormat="1" applyFill="1" applyBorder="1" applyAlignment="1" applyProtection="1">
      <alignment horizontal="center"/>
    </xf>
    <xf numFmtId="0" fontId="0" fillId="16" borderId="8" xfId="0" applyFill="1" applyBorder="1" applyAlignment="1" applyProtection="1">
      <alignment horizontal="left" indent="1"/>
    </xf>
    <xf numFmtId="20" fontId="0" fillId="16" borderId="45" xfId="0" applyNumberFormat="1" applyFill="1" applyBorder="1" applyAlignment="1" applyProtection="1">
      <alignment horizontal="center"/>
    </xf>
    <xf numFmtId="0" fontId="0" fillId="7" borderId="52" xfId="0" applyFill="1" applyBorder="1" applyAlignment="1" applyProtection="1">
      <alignment horizontal="center"/>
    </xf>
    <xf numFmtId="0" fontId="0" fillId="16" borderId="4" xfId="0" applyFill="1" applyBorder="1" applyAlignment="1" applyProtection="1">
      <alignment horizontal="center"/>
    </xf>
    <xf numFmtId="0" fontId="0" fillId="16" borderId="1" xfId="0" applyFill="1" applyBorder="1" applyAlignment="1" applyProtection="1">
      <alignment horizontal="center"/>
    </xf>
    <xf numFmtId="0" fontId="0" fillId="16" borderId="2" xfId="0" applyFill="1" applyBorder="1" applyAlignment="1" applyProtection="1">
      <alignment horizontal="center"/>
    </xf>
    <xf numFmtId="0" fontId="0" fillId="16" borderId="5" xfId="0" applyFill="1" applyBorder="1" applyAlignment="1" applyProtection="1">
      <alignment horizontal="center"/>
    </xf>
    <xf numFmtId="20" fontId="0" fillId="16" borderId="1" xfId="0" applyNumberFormat="1" applyFill="1" applyBorder="1" applyAlignment="1" applyProtection="1">
      <alignment horizontal="center"/>
    </xf>
    <xf numFmtId="0" fontId="0" fillId="16" borderId="1" xfId="0" applyFill="1" applyBorder="1" applyAlignment="1" applyProtection="1">
      <alignment horizontal="left" indent="1"/>
    </xf>
    <xf numFmtId="20" fontId="0" fillId="16" borderId="3" xfId="0" applyNumberFormat="1" applyFill="1" applyBorder="1" applyAlignment="1" applyProtection="1">
      <alignment horizontal="center"/>
    </xf>
    <xf numFmtId="0" fontId="0" fillId="7" borderId="48" xfId="0" applyFill="1" applyBorder="1" applyAlignment="1" applyProtection="1">
      <alignment horizontal="center"/>
    </xf>
    <xf numFmtId="0" fontId="0" fillId="16" borderId="26" xfId="0" applyFill="1" applyBorder="1" applyAlignment="1" applyProtection="1">
      <alignment horizontal="center"/>
    </xf>
    <xf numFmtId="0" fontId="0" fillId="16" borderId="6" xfId="0" applyFill="1" applyBorder="1" applyAlignment="1" applyProtection="1">
      <alignment horizontal="center"/>
    </xf>
    <xf numFmtId="20" fontId="0" fillId="16" borderId="6" xfId="0" applyNumberFormat="1" applyFill="1" applyBorder="1" applyAlignment="1" applyProtection="1">
      <alignment horizontal="center"/>
    </xf>
    <xf numFmtId="0" fontId="0" fillId="16" borderId="6" xfId="0" applyFill="1" applyBorder="1" applyAlignment="1" applyProtection="1">
      <alignment horizontal="left" indent="1"/>
    </xf>
    <xf numFmtId="20" fontId="0" fillId="16" borderId="46" xfId="0" applyNumberFormat="1" applyFill="1" applyBorder="1" applyAlignment="1" applyProtection="1">
      <alignment horizontal="center"/>
    </xf>
    <xf numFmtId="0" fontId="0" fillId="7" borderId="49" xfId="0" applyFill="1" applyBorder="1" applyAlignment="1" applyProtection="1">
      <alignment horizontal="center"/>
    </xf>
    <xf numFmtId="0" fontId="0" fillId="16" borderId="27" xfId="0" applyFill="1" applyBorder="1" applyAlignment="1" applyProtection="1">
      <alignment horizontal="center"/>
    </xf>
    <xf numFmtId="0" fontId="0" fillId="15" borderId="7" xfId="0" applyFill="1" applyBorder="1" applyAlignment="1" applyProtection="1">
      <alignment horizontal="center"/>
    </xf>
    <xf numFmtId="0" fontId="0" fillId="15" borderId="8" xfId="0" applyFill="1" applyBorder="1" applyAlignment="1" applyProtection="1">
      <alignment horizontal="center"/>
    </xf>
    <xf numFmtId="20" fontId="0" fillId="15" borderId="8" xfId="0" applyNumberFormat="1" applyFill="1" applyBorder="1" applyAlignment="1" applyProtection="1">
      <alignment horizontal="center"/>
    </xf>
    <xf numFmtId="0" fontId="0" fillId="15" borderId="8" xfId="0" applyFill="1" applyBorder="1" applyAlignment="1" applyProtection="1">
      <alignment horizontal="left" indent="1"/>
    </xf>
    <xf numFmtId="20" fontId="0" fillId="15" borderId="45" xfId="0" applyNumberFormat="1" applyFill="1" applyBorder="1" applyAlignment="1" applyProtection="1">
      <alignment horizontal="center"/>
    </xf>
    <xf numFmtId="0" fontId="0" fillId="7" borderId="47" xfId="0" applyFill="1" applyBorder="1" applyAlignment="1" applyProtection="1">
      <alignment horizontal="center"/>
    </xf>
    <xf numFmtId="0" fontId="0" fillId="16" borderId="9" xfId="0" applyFill="1" applyBorder="1" applyAlignment="1" applyProtection="1">
      <alignment horizontal="center"/>
    </xf>
    <xf numFmtId="0" fontId="0" fillId="15" borderId="5" xfId="0" applyFill="1" applyBorder="1" applyAlignment="1" applyProtection="1">
      <alignment horizontal="center"/>
    </xf>
    <xf numFmtId="0" fontId="0" fillId="15" borderId="1" xfId="0" applyFill="1" applyBorder="1" applyAlignment="1" applyProtection="1">
      <alignment horizontal="center"/>
    </xf>
    <xf numFmtId="20" fontId="0" fillId="15" borderId="1" xfId="0" applyNumberFormat="1" applyFill="1" applyBorder="1" applyAlignment="1" applyProtection="1">
      <alignment horizontal="center"/>
    </xf>
    <xf numFmtId="0" fontId="0" fillId="15" borderId="1" xfId="0" applyFill="1" applyBorder="1" applyAlignment="1" applyProtection="1">
      <alignment horizontal="left" indent="1"/>
    </xf>
    <xf numFmtId="20" fontId="0" fillId="15" borderId="3" xfId="0" applyNumberFormat="1" applyFill="1" applyBorder="1" applyAlignment="1" applyProtection="1">
      <alignment horizontal="center"/>
    </xf>
    <xf numFmtId="0" fontId="0" fillId="15" borderId="26" xfId="0" applyFill="1" applyBorder="1" applyAlignment="1" applyProtection="1">
      <alignment horizontal="center"/>
    </xf>
    <xf numFmtId="0" fontId="0" fillId="15" borderId="6" xfId="0" applyFill="1" applyBorder="1" applyAlignment="1" applyProtection="1">
      <alignment horizontal="center"/>
    </xf>
    <xf numFmtId="20" fontId="0" fillId="15" borderId="6" xfId="0" applyNumberFormat="1" applyFill="1" applyBorder="1" applyAlignment="1" applyProtection="1">
      <alignment horizontal="center"/>
    </xf>
    <xf numFmtId="0" fontId="0" fillId="15" borderId="6" xfId="0" applyFill="1" applyBorder="1" applyAlignment="1" applyProtection="1">
      <alignment horizontal="left" indent="1"/>
    </xf>
    <xf numFmtId="20" fontId="0" fillId="15" borderId="46" xfId="0" applyNumberFormat="1" applyFill="1" applyBorder="1" applyAlignment="1" applyProtection="1">
      <alignment horizontal="center"/>
    </xf>
    <xf numFmtId="0" fontId="0" fillId="7" borderId="53" xfId="0" applyFill="1" applyBorder="1" applyAlignment="1" applyProtection="1">
      <alignment horizontal="center"/>
    </xf>
    <xf numFmtId="0" fontId="0" fillId="15" borderId="11" xfId="0" applyFill="1" applyBorder="1" applyAlignment="1" applyProtection="1">
      <alignment horizontal="center"/>
    </xf>
    <xf numFmtId="0" fontId="0" fillId="16" borderId="12" xfId="0" applyFill="1" applyBorder="1" applyAlignment="1" applyProtection="1">
      <alignment horizontal="center"/>
    </xf>
    <xf numFmtId="0" fontId="0" fillId="17" borderId="7" xfId="0" applyFill="1" applyBorder="1" applyAlignment="1" applyProtection="1">
      <alignment horizontal="center"/>
    </xf>
    <xf numFmtId="0" fontId="0" fillId="17" borderId="8" xfId="0" applyFill="1" applyBorder="1" applyAlignment="1" applyProtection="1">
      <alignment horizontal="center"/>
    </xf>
    <xf numFmtId="20" fontId="0" fillId="17" borderId="8" xfId="0" applyNumberFormat="1" applyFill="1" applyBorder="1" applyAlignment="1" applyProtection="1">
      <alignment horizontal="center"/>
    </xf>
    <xf numFmtId="0" fontId="0" fillId="17" borderId="8" xfId="0" applyFill="1" applyBorder="1" applyAlignment="1" applyProtection="1">
      <alignment horizontal="left" indent="1"/>
    </xf>
    <xf numFmtId="20" fontId="0" fillId="17" borderId="45" xfId="0" applyNumberFormat="1" applyFill="1" applyBorder="1" applyAlignment="1" applyProtection="1">
      <alignment horizontal="center"/>
    </xf>
    <xf numFmtId="0" fontId="0" fillId="17" borderId="51" xfId="0" applyFill="1" applyBorder="1" applyAlignment="1" applyProtection="1">
      <alignment horizontal="center"/>
    </xf>
    <xf numFmtId="0" fontId="0" fillId="17" borderId="5" xfId="0" applyFill="1" applyBorder="1" applyAlignment="1" applyProtection="1">
      <alignment horizontal="center"/>
    </xf>
    <xf numFmtId="0" fontId="0" fillId="17" borderId="1" xfId="0" applyFill="1" applyBorder="1" applyAlignment="1" applyProtection="1">
      <alignment horizontal="center"/>
    </xf>
    <xf numFmtId="20" fontId="0" fillId="17" borderId="1" xfId="0" applyNumberFormat="1" applyFill="1" applyBorder="1" applyAlignment="1" applyProtection="1">
      <alignment horizontal="center"/>
    </xf>
    <xf numFmtId="0" fontId="0" fillId="17" borderId="1" xfId="0" applyFill="1" applyBorder="1" applyAlignment="1" applyProtection="1">
      <alignment horizontal="left" indent="1"/>
    </xf>
    <xf numFmtId="20" fontId="0" fillId="17" borderId="3" xfId="0" applyNumberFormat="1" applyFill="1" applyBorder="1" applyAlignment="1" applyProtection="1">
      <alignment horizontal="center"/>
    </xf>
    <xf numFmtId="0" fontId="0" fillId="17" borderId="4" xfId="0" applyFill="1" applyBorder="1" applyAlignment="1" applyProtection="1">
      <alignment horizontal="center"/>
    </xf>
    <xf numFmtId="0" fontId="0" fillId="17" borderId="26" xfId="0" applyFill="1" applyBorder="1" applyAlignment="1" applyProtection="1">
      <alignment horizontal="center"/>
    </xf>
    <xf numFmtId="0" fontId="0" fillId="17" borderId="6" xfId="0" applyFill="1" applyBorder="1" applyAlignment="1" applyProtection="1">
      <alignment horizontal="center"/>
    </xf>
    <xf numFmtId="20" fontId="0" fillId="17" borderId="6" xfId="0" applyNumberFormat="1" applyFill="1" applyBorder="1" applyAlignment="1" applyProtection="1">
      <alignment horizontal="center"/>
    </xf>
    <xf numFmtId="0" fontId="0" fillId="17" borderId="6" xfId="0" applyFill="1" applyBorder="1" applyAlignment="1" applyProtection="1">
      <alignment horizontal="left" indent="1"/>
    </xf>
    <xf numFmtId="20" fontId="0" fillId="17" borderId="46" xfId="0" applyNumberFormat="1" applyFill="1" applyBorder="1" applyAlignment="1" applyProtection="1">
      <alignment horizontal="center"/>
    </xf>
    <xf numFmtId="0" fontId="0" fillId="17" borderId="50" xfId="0" applyFill="1" applyBorder="1" applyAlignment="1" applyProtection="1">
      <alignment horizontal="center"/>
    </xf>
    <xf numFmtId="0" fontId="0" fillId="0" borderId="7" xfId="0" applyFill="1" applyBorder="1" applyAlignment="1" applyProtection="1">
      <alignment horizontal="center"/>
    </xf>
    <xf numFmtId="0" fontId="0" fillId="0" borderId="5" xfId="0" applyFill="1" applyBorder="1" applyAlignment="1" applyProtection="1">
      <alignment horizontal="center"/>
    </xf>
    <xf numFmtId="0" fontId="0" fillId="13" borderId="5" xfId="0" applyFill="1" applyBorder="1" applyAlignment="1" applyProtection="1">
      <alignment horizontal="center"/>
    </xf>
    <xf numFmtId="0" fontId="0" fillId="9" borderId="5" xfId="0" applyFill="1" applyBorder="1" applyAlignment="1" applyProtection="1">
      <alignment horizontal="center"/>
    </xf>
    <xf numFmtId="0" fontId="0" fillId="9" borderId="0" xfId="0" applyFill="1" applyAlignment="1" applyProtection="1">
      <alignment horizontal="center"/>
    </xf>
    <xf numFmtId="0" fontId="13" fillId="0" borderId="24" xfId="0" applyFont="1" applyBorder="1" applyAlignment="1" applyProtection="1">
      <alignment horizontal="center" vertical="center"/>
    </xf>
    <xf numFmtId="0" fontId="13" fillId="0" borderId="25" xfId="0" applyFont="1" applyBorder="1" applyAlignment="1" applyProtection="1">
      <alignment horizontal="center" vertical="center"/>
    </xf>
    <xf numFmtId="0" fontId="10" fillId="0" borderId="23" xfId="0" applyFont="1" applyBorder="1" applyAlignment="1" applyProtection="1">
      <alignment horizontal="center" vertical="center"/>
    </xf>
    <xf numFmtId="0" fontId="10" fillId="0" borderId="24" xfId="0" applyFont="1" applyBorder="1" applyAlignment="1" applyProtection="1">
      <alignment horizontal="center" vertical="center"/>
    </xf>
    <xf numFmtId="1" fontId="10" fillId="0" borderId="24" xfId="0" applyNumberFormat="1" applyFont="1" applyBorder="1" applyAlignment="1" applyProtection="1">
      <alignment horizontal="center" vertical="center"/>
    </xf>
    <xf numFmtId="0" fontId="16" fillId="0" borderId="13" xfId="0" applyFont="1" applyBorder="1" applyAlignment="1">
      <alignment horizontal="center"/>
    </xf>
    <xf numFmtId="0" fontId="16" fillId="0" borderId="37" xfId="0" applyFont="1" applyBorder="1" applyAlignment="1">
      <alignment horizontal="center"/>
    </xf>
    <xf numFmtId="0" fontId="16" fillId="0" borderId="38" xfId="0" applyFont="1" applyBorder="1" applyAlignment="1">
      <alignment horizontal="center"/>
    </xf>
    <xf numFmtId="0" fontId="16" fillId="0" borderId="2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7" fillId="3" borderId="3" xfId="0" applyFont="1" applyFill="1" applyBorder="1" applyAlignment="1" applyProtection="1">
      <alignment horizontal="center" vertical="center"/>
      <protection locked="0"/>
    </xf>
    <xf numFmtId="0" fontId="7" fillId="3" borderId="21" xfId="0" applyFont="1" applyFill="1" applyBorder="1" applyAlignment="1" applyProtection="1">
      <alignment horizontal="center" vertical="center"/>
      <protection locked="0"/>
    </xf>
    <xf numFmtId="0" fontId="3" fillId="0" borderId="34" xfId="0" applyFont="1" applyBorder="1" applyAlignment="1" applyProtection="1">
      <alignment horizontal="center" vertical="center"/>
    </xf>
    <xf numFmtId="0" fontId="3" fillId="0" borderId="35" xfId="0" applyFont="1" applyBorder="1" applyAlignment="1" applyProtection="1">
      <alignment horizontal="center" vertical="center"/>
    </xf>
    <xf numFmtId="0" fontId="3" fillId="0" borderId="36" xfId="0" applyFont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/>
      <protection locked="0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4" fillId="0" borderId="22" xfId="0" applyFont="1" applyBorder="1" applyAlignment="1" applyProtection="1">
      <alignment horizontal="center"/>
    </xf>
    <xf numFmtId="0" fontId="0" fillId="17" borderId="3" xfId="0" applyFill="1" applyBorder="1" applyAlignment="1" applyProtection="1">
      <alignment horizontal="left" indent="1"/>
    </xf>
    <xf numFmtId="0" fontId="0" fillId="17" borderId="21" xfId="0" applyFill="1" applyBorder="1" applyAlignment="1" applyProtection="1">
      <alignment horizontal="left" indent="1"/>
    </xf>
    <xf numFmtId="0" fontId="0" fillId="17" borderId="4" xfId="0" applyFill="1" applyBorder="1" applyAlignment="1" applyProtection="1">
      <alignment horizontal="left" indent="1"/>
    </xf>
    <xf numFmtId="0" fontId="0" fillId="15" borderId="3" xfId="0" applyFill="1" applyBorder="1" applyAlignment="1" applyProtection="1">
      <alignment horizontal="left" indent="1"/>
    </xf>
    <xf numFmtId="0" fontId="0" fillId="15" borderId="21" xfId="0" applyFill="1" applyBorder="1" applyAlignment="1" applyProtection="1">
      <alignment horizontal="left" indent="1"/>
    </xf>
    <xf numFmtId="0" fontId="0" fillId="15" borderId="4" xfId="0" applyFill="1" applyBorder="1" applyAlignment="1" applyProtection="1">
      <alignment horizontal="left" indent="1"/>
    </xf>
    <xf numFmtId="0" fontId="0" fillId="16" borderId="3" xfId="0" applyFill="1" applyBorder="1" applyAlignment="1" applyProtection="1">
      <alignment horizontal="left" indent="1"/>
    </xf>
    <xf numFmtId="0" fontId="0" fillId="16" borderId="21" xfId="0" applyFill="1" applyBorder="1" applyAlignment="1" applyProtection="1">
      <alignment horizontal="left" indent="1"/>
    </xf>
    <xf numFmtId="0" fontId="0" fillId="16" borderId="4" xfId="0" applyFill="1" applyBorder="1" applyAlignment="1" applyProtection="1">
      <alignment horizontal="left" indent="1"/>
    </xf>
    <xf numFmtId="0" fontId="16" fillId="0" borderId="20" xfId="0" applyFont="1" applyFill="1" applyBorder="1" applyAlignment="1" applyProtection="1">
      <alignment horizontal="center" vertical="center"/>
    </xf>
    <xf numFmtId="0" fontId="16" fillId="0" borderId="54" xfId="0" applyFont="1" applyFill="1" applyBorder="1" applyAlignment="1" applyProtection="1">
      <alignment horizontal="center" vertical="center"/>
    </xf>
    <xf numFmtId="0" fontId="16" fillId="0" borderId="55" xfId="0" applyFont="1" applyFill="1" applyBorder="1" applyAlignment="1" applyProtection="1">
      <alignment horizontal="center" vertical="center"/>
    </xf>
  </cellXfs>
  <cellStyles count="7">
    <cellStyle name="Comma" xfId="1" builtinId="3"/>
    <cellStyle name="Comma 2" xfId="6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436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theme="0" tint="-0.34998626667073579"/>
      </font>
      <fill>
        <patternFill>
          <bgColor theme="0" tint="-0.499984740745262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52"/>
        </patternFill>
      </fill>
    </dxf>
    <dxf>
      <font>
        <condense val="0"/>
        <extend val="0"/>
        <color indexed="8"/>
      </font>
      <fill>
        <patternFill>
          <bgColor indexed="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dministrator/Application%20Data/Microsoft/Excel/founder_team_tracker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ries"/>
      <sheetName val="Controls"/>
      <sheetName val="Tracker_Extra"/>
      <sheetName val="Tracker_Sheet"/>
      <sheetName val="Official Results"/>
      <sheetName val="Explorer Results"/>
      <sheetName val="Scout Results"/>
      <sheetName val="Master_Score_Sheet"/>
      <sheetName val="Team Scores"/>
      <sheetName val="Team members"/>
      <sheetName val="Notes"/>
    </sheetNames>
    <sheetDataSet>
      <sheetData sheetId="0" refreshError="1"/>
      <sheetData sheetId="1" refreshError="1">
        <row r="14">
          <cell r="B14">
            <v>39495.46844837963</v>
          </cell>
        </row>
        <row r="15">
          <cell r="B15">
            <v>90</v>
          </cell>
        </row>
        <row r="16">
          <cell r="B16">
            <v>150</v>
          </cell>
        </row>
        <row r="18">
          <cell r="B18">
            <v>39145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2">
          <cell r="A2">
            <v>1</v>
          </cell>
        </row>
        <row r="3">
          <cell r="A3">
            <v>2</v>
          </cell>
        </row>
        <row r="4">
          <cell r="A4">
            <v>3</v>
          </cell>
        </row>
        <row r="5">
          <cell r="A5">
            <v>4</v>
          </cell>
        </row>
        <row r="6">
          <cell r="A6">
            <v>5</v>
          </cell>
        </row>
        <row r="7">
          <cell r="A7">
            <v>6</v>
          </cell>
        </row>
        <row r="8">
          <cell r="A8">
            <v>7</v>
          </cell>
        </row>
        <row r="9">
          <cell r="A9">
            <v>8</v>
          </cell>
        </row>
        <row r="10">
          <cell r="A10">
            <v>9</v>
          </cell>
        </row>
        <row r="11">
          <cell r="A11">
            <v>10</v>
          </cell>
        </row>
        <row r="12">
          <cell r="A12">
            <v>11</v>
          </cell>
        </row>
        <row r="13">
          <cell r="A13">
            <v>12</v>
          </cell>
        </row>
        <row r="14">
          <cell r="A14">
            <v>13</v>
          </cell>
        </row>
        <row r="15">
          <cell r="A15">
            <v>14</v>
          </cell>
        </row>
        <row r="16">
          <cell r="A16">
            <v>15</v>
          </cell>
        </row>
        <row r="17">
          <cell r="A17">
            <v>16</v>
          </cell>
        </row>
        <row r="18">
          <cell r="A18">
            <v>17</v>
          </cell>
        </row>
        <row r="19">
          <cell r="A19">
            <v>18</v>
          </cell>
        </row>
        <row r="20">
          <cell r="A20">
            <v>19</v>
          </cell>
        </row>
        <row r="21">
          <cell r="A21">
            <v>20</v>
          </cell>
        </row>
        <row r="22">
          <cell r="A22">
            <v>21</v>
          </cell>
        </row>
        <row r="23">
          <cell r="A23">
            <v>22</v>
          </cell>
        </row>
        <row r="24">
          <cell r="A24">
            <v>23</v>
          </cell>
        </row>
        <row r="25">
          <cell r="A25">
            <v>24</v>
          </cell>
        </row>
        <row r="26">
          <cell r="A26">
            <v>25</v>
          </cell>
        </row>
        <row r="27">
          <cell r="A27">
            <v>26</v>
          </cell>
        </row>
        <row r="28">
          <cell r="A28">
            <v>27</v>
          </cell>
        </row>
        <row r="29">
          <cell r="A29">
            <v>28</v>
          </cell>
        </row>
        <row r="30">
          <cell r="A30">
            <v>29</v>
          </cell>
        </row>
        <row r="31">
          <cell r="A31">
            <v>30</v>
          </cell>
        </row>
        <row r="32">
          <cell r="A32">
            <v>31</v>
          </cell>
        </row>
        <row r="33">
          <cell r="A33">
            <v>32</v>
          </cell>
        </row>
        <row r="34">
          <cell r="A34">
            <v>33</v>
          </cell>
        </row>
        <row r="35">
          <cell r="A35">
            <v>34</v>
          </cell>
        </row>
        <row r="36">
          <cell r="A36">
            <v>35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</row>
        <row r="40">
          <cell r="A40">
            <v>39</v>
          </cell>
        </row>
        <row r="41">
          <cell r="A41">
            <v>40</v>
          </cell>
        </row>
        <row r="42">
          <cell r="A42">
            <v>41</v>
          </cell>
        </row>
        <row r="43">
          <cell r="A43">
            <v>42</v>
          </cell>
        </row>
        <row r="44">
          <cell r="A44">
            <v>43</v>
          </cell>
        </row>
        <row r="45">
          <cell r="A45">
            <v>44</v>
          </cell>
        </row>
        <row r="46">
          <cell r="A46">
            <v>45</v>
          </cell>
        </row>
        <row r="47">
          <cell r="A47">
            <v>46</v>
          </cell>
        </row>
        <row r="48">
          <cell r="A48">
            <v>47</v>
          </cell>
        </row>
        <row r="49">
          <cell r="A49">
            <v>48</v>
          </cell>
        </row>
        <row r="50">
          <cell r="A50">
            <v>49</v>
          </cell>
        </row>
        <row r="51">
          <cell r="A51">
            <v>50</v>
          </cell>
        </row>
        <row r="52">
          <cell r="A52">
            <v>51</v>
          </cell>
        </row>
        <row r="53">
          <cell r="A53">
            <v>52</v>
          </cell>
        </row>
        <row r="54">
          <cell r="A54">
            <v>53</v>
          </cell>
        </row>
        <row r="55">
          <cell r="A55">
            <v>54</v>
          </cell>
        </row>
        <row r="56">
          <cell r="A56">
            <v>55</v>
          </cell>
        </row>
        <row r="57">
          <cell r="A57">
            <v>56</v>
          </cell>
        </row>
        <row r="58">
          <cell r="A58">
            <v>57</v>
          </cell>
        </row>
        <row r="59">
          <cell r="A59">
            <v>58</v>
          </cell>
        </row>
        <row r="60">
          <cell r="A60">
            <v>59</v>
          </cell>
        </row>
        <row r="61">
          <cell r="A61">
            <v>60</v>
          </cell>
        </row>
      </sheetData>
      <sheetData sheetId="8" refreshError="1">
        <row r="3">
          <cell r="A3" t="str">
            <v>Patrol</v>
          </cell>
          <cell r="B3" t="str">
            <v>Route</v>
          </cell>
          <cell r="C3" t="str">
            <v>Base1</v>
          </cell>
          <cell r="D3" t="str">
            <v>Base2</v>
          </cell>
          <cell r="E3" t="str">
            <v>Base3</v>
          </cell>
          <cell r="F3" t="str">
            <v>Base4</v>
          </cell>
          <cell r="G3" t="str">
            <v>Base5</v>
          </cell>
          <cell r="H3" t="str">
            <v>Base6</v>
          </cell>
          <cell r="I3" t="str">
            <v>Chk</v>
          </cell>
          <cell r="J3" t="str">
            <v>Total</v>
          </cell>
        </row>
        <row r="4">
          <cell r="A4">
            <v>24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A5">
            <v>5</v>
          </cell>
          <cell r="C5">
            <v>24</v>
          </cell>
          <cell r="D5">
            <v>25</v>
          </cell>
          <cell r="E5">
            <v>21</v>
          </cell>
          <cell r="F5">
            <v>23</v>
          </cell>
          <cell r="G5">
            <v>25</v>
          </cell>
          <cell r="H5">
            <v>21</v>
          </cell>
          <cell r="I5">
            <v>22</v>
          </cell>
          <cell r="J5">
            <v>161</v>
          </cell>
        </row>
        <row r="6">
          <cell r="A6">
            <v>19</v>
          </cell>
          <cell r="C6">
            <v>25</v>
          </cell>
          <cell r="D6">
            <v>24</v>
          </cell>
          <cell r="E6">
            <v>23</v>
          </cell>
          <cell r="F6">
            <v>20</v>
          </cell>
          <cell r="G6">
            <v>25</v>
          </cell>
          <cell r="H6">
            <v>23</v>
          </cell>
          <cell r="I6">
            <v>22</v>
          </cell>
          <cell r="J6">
            <v>162</v>
          </cell>
        </row>
        <row r="7">
          <cell r="A7">
            <v>8</v>
          </cell>
          <cell r="C7">
            <v>23</v>
          </cell>
          <cell r="D7">
            <v>25</v>
          </cell>
          <cell r="E7">
            <v>23</v>
          </cell>
          <cell r="F7">
            <v>20</v>
          </cell>
          <cell r="G7">
            <v>16</v>
          </cell>
          <cell r="H7">
            <v>23</v>
          </cell>
          <cell r="I7">
            <v>25</v>
          </cell>
          <cell r="J7">
            <v>155</v>
          </cell>
        </row>
        <row r="8">
          <cell r="A8">
            <v>18</v>
          </cell>
          <cell r="C8">
            <v>24</v>
          </cell>
          <cell r="D8">
            <v>24</v>
          </cell>
          <cell r="E8">
            <v>21</v>
          </cell>
          <cell r="F8">
            <v>17</v>
          </cell>
          <cell r="G8">
            <v>25</v>
          </cell>
          <cell r="H8">
            <v>20</v>
          </cell>
          <cell r="I8">
            <v>19</v>
          </cell>
          <cell r="J8">
            <v>150</v>
          </cell>
        </row>
        <row r="9">
          <cell r="A9">
            <v>14</v>
          </cell>
          <cell r="C9">
            <v>23</v>
          </cell>
          <cell r="D9">
            <v>19</v>
          </cell>
          <cell r="E9">
            <v>17</v>
          </cell>
          <cell r="F9">
            <v>16</v>
          </cell>
          <cell r="G9">
            <v>22</v>
          </cell>
          <cell r="H9">
            <v>15</v>
          </cell>
          <cell r="I9">
            <v>0</v>
          </cell>
          <cell r="J9">
            <v>112</v>
          </cell>
        </row>
        <row r="10">
          <cell r="A10">
            <v>13</v>
          </cell>
          <cell r="C10">
            <v>21</v>
          </cell>
          <cell r="D10">
            <v>18</v>
          </cell>
          <cell r="E10">
            <v>20</v>
          </cell>
          <cell r="F10">
            <v>16</v>
          </cell>
          <cell r="G10">
            <v>21</v>
          </cell>
          <cell r="H10">
            <v>16</v>
          </cell>
          <cell r="I10">
            <v>0</v>
          </cell>
          <cell r="J10">
            <v>112</v>
          </cell>
        </row>
        <row r="11">
          <cell r="A11">
            <v>9</v>
          </cell>
          <cell r="C11">
            <v>18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18</v>
          </cell>
        </row>
        <row r="12">
          <cell r="A12">
            <v>4</v>
          </cell>
          <cell r="C12">
            <v>23</v>
          </cell>
          <cell r="D12">
            <v>17</v>
          </cell>
          <cell r="E12">
            <v>21</v>
          </cell>
          <cell r="F12">
            <v>21</v>
          </cell>
          <cell r="G12">
            <v>21</v>
          </cell>
          <cell r="H12">
            <v>20</v>
          </cell>
          <cell r="I12">
            <v>0</v>
          </cell>
          <cell r="J12">
            <v>123</v>
          </cell>
        </row>
        <row r="13">
          <cell r="A13">
            <v>21</v>
          </cell>
          <cell r="C13">
            <v>24</v>
          </cell>
          <cell r="D13">
            <v>23</v>
          </cell>
          <cell r="E13">
            <v>23</v>
          </cell>
          <cell r="F13">
            <v>24</v>
          </cell>
          <cell r="G13">
            <v>23</v>
          </cell>
          <cell r="H13">
            <v>22</v>
          </cell>
          <cell r="I13">
            <v>0</v>
          </cell>
          <cell r="J13">
            <v>139</v>
          </cell>
        </row>
        <row r="14">
          <cell r="A14">
            <v>39</v>
          </cell>
          <cell r="C14">
            <v>19</v>
          </cell>
          <cell r="D14">
            <v>17</v>
          </cell>
          <cell r="E14">
            <v>21</v>
          </cell>
          <cell r="F14">
            <v>20</v>
          </cell>
          <cell r="G14">
            <v>21</v>
          </cell>
          <cell r="H14">
            <v>19</v>
          </cell>
          <cell r="I14">
            <v>23</v>
          </cell>
          <cell r="J14">
            <v>140</v>
          </cell>
        </row>
        <row r="15">
          <cell r="A15">
            <v>28</v>
          </cell>
          <cell r="C15">
            <v>21</v>
          </cell>
          <cell r="D15">
            <v>0</v>
          </cell>
          <cell r="E15">
            <v>21</v>
          </cell>
          <cell r="F15">
            <v>23</v>
          </cell>
          <cell r="G15">
            <v>21</v>
          </cell>
          <cell r="H15">
            <v>13</v>
          </cell>
          <cell r="I15">
            <v>22</v>
          </cell>
          <cell r="J15">
            <v>121</v>
          </cell>
        </row>
        <row r="16">
          <cell r="A16">
            <v>30</v>
          </cell>
          <cell r="C16">
            <v>23</v>
          </cell>
          <cell r="D16">
            <v>19</v>
          </cell>
          <cell r="E16">
            <v>23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65</v>
          </cell>
        </row>
        <row r="17">
          <cell r="A17">
            <v>31</v>
          </cell>
          <cell r="C17">
            <v>21</v>
          </cell>
          <cell r="D17">
            <v>23</v>
          </cell>
          <cell r="E17">
            <v>23</v>
          </cell>
          <cell r="F17">
            <v>17</v>
          </cell>
          <cell r="G17">
            <v>16</v>
          </cell>
          <cell r="H17">
            <v>19</v>
          </cell>
          <cell r="I17">
            <v>0</v>
          </cell>
          <cell r="J17">
            <v>119</v>
          </cell>
        </row>
        <row r="18">
          <cell r="A18">
            <v>27</v>
          </cell>
          <cell r="C18">
            <v>23</v>
          </cell>
          <cell r="D18">
            <v>21</v>
          </cell>
          <cell r="E18">
            <v>22</v>
          </cell>
          <cell r="F18">
            <v>17</v>
          </cell>
          <cell r="G18">
            <v>24</v>
          </cell>
          <cell r="H18">
            <v>21</v>
          </cell>
          <cell r="I18">
            <v>0</v>
          </cell>
          <cell r="J18">
            <v>128</v>
          </cell>
        </row>
        <row r="19">
          <cell r="A19">
            <v>15</v>
          </cell>
          <cell r="C19">
            <v>21</v>
          </cell>
          <cell r="D19">
            <v>16</v>
          </cell>
          <cell r="E19">
            <v>19</v>
          </cell>
          <cell r="F19">
            <v>18</v>
          </cell>
          <cell r="G19">
            <v>0</v>
          </cell>
          <cell r="H19">
            <v>20</v>
          </cell>
          <cell r="I19">
            <v>0</v>
          </cell>
          <cell r="J19">
            <v>94</v>
          </cell>
        </row>
        <row r="20">
          <cell r="A20">
            <v>43</v>
          </cell>
          <cell r="C20">
            <v>19</v>
          </cell>
          <cell r="D20">
            <v>16</v>
          </cell>
          <cell r="E20">
            <v>0</v>
          </cell>
          <cell r="F20">
            <v>0</v>
          </cell>
          <cell r="G20">
            <v>22</v>
          </cell>
          <cell r="H20">
            <v>15</v>
          </cell>
          <cell r="I20">
            <v>0</v>
          </cell>
          <cell r="J20">
            <v>72</v>
          </cell>
        </row>
        <row r="21">
          <cell r="A21">
            <v>26</v>
          </cell>
          <cell r="C21">
            <v>20</v>
          </cell>
          <cell r="D21">
            <v>21</v>
          </cell>
          <cell r="E21">
            <v>19</v>
          </cell>
          <cell r="F21">
            <v>0</v>
          </cell>
          <cell r="G21">
            <v>24</v>
          </cell>
          <cell r="H21">
            <v>22</v>
          </cell>
          <cell r="I21">
            <v>0</v>
          </cell>
          <cell r="J21">
            <v>106</v>
          </cell>
        </row>
        <row r="22">
          <cell r="A22">
            <v>1</v>
          </cell>
          <cell r="C22">
            <v>23</v>
          </cell>
          <cell r="D22">
            <v>19</v>
          </cell>
          <cell r="E22">
            <v>23</v>
          </cell>
          <cell r="F22">
            <v>21</v>
          </cell>
          <cell r="G22">
            <v>24</v>
          </cell>
          <cell r="H22">
            <v>19</v>
          </cell>
          <cell r="I22">
            <v>0</v>
          </cell>
          <cell r="J22">
            <v>129</v>
          </cell>
        </row>
        <row r="23">
          <cell r="A23">
            <v>25</v>
          </cell>
          <cell r="C23">
            <v>0</v>
          </cell>
          <cell r="D23">
            <v>19</v>
          </cell>
          <cell r="E23">
            <v>21</v>
          </cell>
          <cell r="F23">
            <v>18</v>
          </cell>
          <cell r="G23">
            <v>0</v>
          </cell>
          <cell r="H23">
            <v>20</v>
          </cell>
          <cell r="I23">
            <v>0</v>
          </cell>
          <cell r="J23">
            <v>78</v>
          </cell>
        </row>
        <row r="24">
          <cell r="A24">
            <v>22</v>
          </cell>
          <cell r="C24">
            <v>24</v>
          </cell>
          <cell r="D24">
            <v>23</v>
          </cell>
          <cell r="E24">
            <v>23</v>
          </cell>
          <cell r="F24">
            <v>23</v>
          </cell>
          <cell r="G24">
            <v>23</v>
          </cell>
          <cell r="H24">
            <v>17</v>
          </cell>
          <cell r="I24">
            <v>0</v>
          </cell>
          <cell r="J24">
            <v>133</v>
          </cell>
        </row>
        <row r="25">
          <cell r="A25">
            <v>7</v>
          </cell>
          <cell r="C25">
            <v>20</v>
          </cell>
          <cell r="D25">
            <v>21</v>
          </cell>
          <cell r="E25">
            <v>23</v>
          </cell>
          <cell r="F25">
            <v>0</v>
          </cell>
          <cell r="G25">
            <v>22</v>
          </cell>
          <cell r="H25">
            <v>23</v>
          </cell>
          <cell r="I25">
            <v>0</v>
          </cell>
          <cell r="J25">
            <v>109</v>
          </cell>
        </row>
        <row r="26">
          <cell r="A26">
            <v>34</v>
          </cell>
          <cell r="C26">
            <v>0</v>
          </cell>
          <cell r="D26">
            <v>20</v>
          </cell>
          <cell r="E26">
            <v>24</v>
          </cell>
          <cell r="F26">
            <v>20</v>
          </cell>
          <cell r="G26">
            <v>20</v>
          </cell>
          <cell r="H26">
            <v>22</v>
          </cell>
          <cell r="I26">
            <v>23</v>
          </cell>
          <cell r="J26">
            <v>129</v>
          </cell>
        </row>
        <row r="27">
          <cell r="A27">
            <v>29</v>
          </cell>
          <cell r="C27">
            <v>21</v>
          </cell>
          <cell r="D27">
            <v>19</v>
          </cell>
          <cell r="E27">
            <v>19</v>
          </cell>
          <cell r="F27">
            <v>0</v>
          </cell>
          <cell r="G27">
            <v>23</v>
          </cell>
          <cell r="H27">
            <v>18</v>
          </cell>
          <cell r="I27">
            <v>0</v>
          </cell>
          <cell r="J27">
            <v>100</v>
          </cell>
        </row>
        <row r="28">
          <cell r="A28">
            <v>38</v>
          </cell>
          <cell r="C28">
            <v>0</v>
          </cell>
          <cell r="D28">
            <v>17</v>
          </cell>
          <cell r="E28">
            <v>19</v>
          </cell>
          <cell r="F28">
            <v>18</v>
          </cell>
          <cell r="G28">
            <v>20</v>
          </cell>
          <cell r="H28">
            <v>18</v>
          </cell>
          <cell r="I28">
            <v>0</v>
          </cell>
          <cell r="J28">
            <v>92</v>
          </cell>
        </row>
        <row r="29">
          <cell r="A29">
            <v>32</v>
          </cell>
          <cell r="C29">
            <v>23</v>
          </cell>
          <cell r="D29">
            <v>0</v>
          </cell>
          <cell r="E29">
            <v>21</v>
          </cell>
          <cell r="F29">
            <v>21</v>
          </cell>
          <cell r="G29">
            <v>22</v>
          </cell>
          <cell r="H29">
            <v>25</v>
          </cell>
          <cell r="I29">
            <v>0</v>
          </cell>
          <cell r="J29">
            <v>112</v>
          </cell>
        </row>
        <row r="30">
          <cell r="A30">
            <v>45</v>
          </cell>
          <cell r="C30">
            <v>23</v>
          </cell>
          <cell r="D30">
            <v>22</v>
          </cell>
          <cell r="E30">
            <v>17</v>
          </cell>
          <cell r="F30">
            <v>16</v>
          </cell>
          <cell r="G30">
            <v>23</v>
          </cell>
          <cell r="H30">
            <v>23</v>
          </cell>
          <cell r="I30">
            <v>0</v>
          </cell>
          <cell r="J30">
            <v>124</v>
          </cell>
        </row>
        <row r="31">
          <cell r="A31">
            <v>35</v>
          </cell>
          <cell r="C31">
            <v>0</v>
          </cell>
          <cell r="D31">
            <v>0</v>
          </cell>
          <cell r="E31">
            <v>0</v>
          </cell>
          <cell r="F31">
            <v>17</v>
          </cell>
          <cell r="G31">
            <v>0</v>
          </cell>
          <cell r="H31">
            <v>0</v>
          </cell>
          <cell r="I31">
            <v>0</v>
          </cell>
          <cell r="J31">
            <v>17</v>
          </cell>
        </row>
        <row r="32">
          <cell r="A32">
            <v>3</v>
          </cell>
          <cell r="C32">
            <v>22</v>
          </cell>
          <cell r="D32">
            <v>0</v>
          </cell>
          <cell r="E32">
            <v>19</v>
          </cell>
          <cell r="F32">
            <v>18</v>
          </cell>
          <cell r="G32">
            <v>23</v>
          </cell>
          <cell r="H32">
            <v>21</v>
          </cell>
          <cell r="I32">
            <v>0</v>
          </cell>
          <cell r="J32">
            <v>103</v>
          </cell>
        </row>
        <row r="33">
          <cell r="A33">
            <v>10</v>
          </cell>
          <cell r="C33">
            <v>0</v>
          </cell>
          <cell r="D33">
            <v>15</v>
          </cell>
          <cell r="E33">
            <v>18</v>
          </cell>
          <cell r="F33">
            <v>18</v>
          </cell>
          <cell r="G33">
            <v>23</v>
          </cell>
          <cell r="H33">
            <v>19</v>
          </cell>
          <cell r="I33">
            <v>0</v>
          </cell>
          <cell r="J33">
            <v>93</v>
          </cell>
        </row>
        <row r="34">
          <cell r="A34">
            <v>17</v>
          </cell>
          <cell r="C34">
            <v>0</v>
          </cell>
          <cell r="D34">
            <v>0</v>
          </cell>
          <cell r="E34">
            <v>19</v>
          </cell>
          <cell r="F34">
            <v>22</v>
          </cell>
          <cell r="G34">
            <v>22</v>
          </cell>
          <cell r="H34">
            <v>15</v>
          </cell>
          <cell r="I34">
            <v>0</v>
          </cell>
          <cell r="J34">
            <v>78</v>
          </cell>
        </row>
        <row r="35">
          <cell r="A35">
            <v>2</v>
          </cell>
          <cell r="C35">
            <v>0</v>
          </cell>
          <cell r="D35">
            <v>18</v>
          </cell>
          <cell r="E35">
            <v>19</v>
          </cell>
          <cell r="F35">
            <v>18</v>
          </cell>
          <cell r="G35">
            <v>24</v>
          </cell>
          <cell r="H35">
            <v>20</v>
          </cell>
          <cell r="I35">
            <v>0</v>
          </cell>
          <cell r="J35">
            <v>99</v>
          </cell>
        </row>
        <row r="36">
          <cell r="A36">
            <v>40</v>
          </cell>
          <cell r="C36">
            <v>0</v>
          </cell>
          <cell r="D36">
            <v>0</v>
          </cell>
          <cell r="E36">
            <v>22</v>
          </cell>
          <cell r="F36">
            <v>22</v>
          </cell>
          <cell r="G36">
            <v>18</v>
          </cell>
          <cell r="H36">
            <v>12</v>
          </cell>
          <cell r="I36">
            <v>0</v>
          </cell>
          <cell r="J36">
            <v>74</v>
          </cell>
        </row>
        <row r="37">
          <cell r="A37">
            <v>42</v>
          </cell>
          <cell r="C37">
            <v>23</v>
          </cell>
          <cell r="D37">
            <v>22</v>
          </cell>
          <cell r="E37">
            <v>21</v>
          </cell>
          <cell r="F37">
            <v>18</v>
          </cell>
          <cell r="G37">
            <v>23</v>
          </cell>
          <cell r="H37">
            <v>21</v>
          </cell>
          <cell r="I37">
            <v>0</v>
          </cell>
          <cell r="J37">
            <v>128</v>
          </cell>
        </row>
        <row r="38">
          <cell r="A38">
            <v>44</v>
          </cell>
          <cell r="C38">
            <v>21</v>
          </cell>
          <cell r="D38">
            <v>20</v>
          </cell>
          <cell r="E38">
            <v>0</v>
          </cell>
          <cell r="F38">
            <v>18</v>
          </cell>
          <cell r="G38">
            <v>20</v>
          </cell>
          <cell r="H38">
            <v>0</v>
          </cell>
          <cell r="I38">
            <v>0</v>
          </cell>
          <cell r="J38">
            <v>79</v>
          </cell>
        </row>
        <row r="39">
          <cell r="A39">
            <v>46</v>
          </cell>
          <cell r="C39">
            <v>23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23</v>
          </cell>
        </row>
        <row r="40">
          <cell r="A40">
            <v>16</v>
          </cell>
          <cell r="C40">
            <v>0</v>
          </cell>
          <cell r="D40">
            <v>0</v>
          </cell>
          <cell r="E40">
            <v>0</v>
          </cell>
          <cell r="F40">
            <v>19</v>
          </cell>
          <cell r="G40">
            <v>22</v>
          </cell>
          <cell r="H40">
            <v>22</v>
          </cell>
          <cell r="I40">
            <v>0</v>
          </cell>
          <cell r="J40">
            <v>63</v>
          </cell>
        </row>
        <row r="41">
          <cell r="A41">
            <v>47</v>
          </cell>
          <cell r="C41">
            <v>0</v>
          </cell>
          <cell r="D41">
            <v>0</v>
          </cell>
          <cell r="E41">
            <v>0</v>
          </cell>
          <cell r="F41">
            <v>18</v>
          </cell>
          <cell r="G41">
            <v>22</v>
          </cell>
          <cell r="H41">
            <v>18</v>
          </cell>
          <cell r="I41">
            <v>0</v>
          </cell>
          <cell r="J41">
            <v>58</v>
          </cell>
        </row>
        <row r="42">
          <cell r="A42">
            <v>20</v>
          </cell>
          <cell r="C42">
            <v>22</v>
          </cell>
          <cell r="D42">
            <v>19</v>
          </cell>
          <cell r="E42">
            <v>24</v>
          </cell>
          <cell r="F42">
            <v>0</v>
          </cell>
          <cell r="G42">
            <v>23</v>
          </cell>
          <cell r="H42">
            <v>22</v>
          </cell>
          <cell r="I42">
            <v>0</v>
          </cell>
          <cell r="J42">
            <v>110</v>
          </cell>
        </row>
        <row r="43">
          <cell r="A43">
            <v>37</v>
          </cell>
          <cell r="C43">
            <v>22</v>
          </cell>
          <cell r="D43">
            <v>20</v>
          </cell>
          <cell r="E43">
            <v>18</v>
          </cell>
          <cell r="F43">
            <v>21</v>
          </cell>
          <cell r="G43">
            <v>17</v>
          </cell>
          <cell r="H43">
            <v>18</v>
          </cell>
          <cell r="I43">
            <v>0</v>
          </cell>
          <cell r="J43">
            <v>116</v>
          </cell>
        </row>
        <row r="44">
          <cell r="A44">
            <v>36</v>
          </cell>
          <cell r="C44">
            <v>20</v>
          </cell>
          <cell r="D44">
            <v>19</v>
          </cell>
          <cell r="E44">
            <v>17</v>
          </cell>
          <cell r="F44">
            <v>20</v>
          </cell>
          <cell r="G44">
            <v>20</v>
          </cell>
          <cell r="H44">
            <v>17</v>
          </cell>
          <cell r="I44">
            <v>0</v>
          </cell>
          <cell r="J44">
            <v>113</v>
          </cell>
        </row>
        <row r="45">
          <cell r="A45">
            <v>6</v>
          </cell>
          <cell r="C45">
            <v>19</v>
          </cell>
          <cell r="D45">
            <v>21</v>
          </cell>
          <cell r="E45">
            <v>0</v>
          </cell>
          <cell r="F45">
            <v>19</v>
          </cell>
          <cell r="G45">
            <v>19</v>
          </cell>
          <cell r="H45">
            <v>0</v>
          </cell>
          <cell r="I45">
            <v>0</v>
          </cell>
          <cell r="J45">
            <v>78</v>
          </cell>
        </row>
        <row r="46">
          <cell r="A46">
            <v>41</v>
          </cell>
          <cell r="C46">
            <v>0</v>
          </cell>
          <cell r="D46">
            <v>20</v>
          </cell>
          <cell r="E46">
            <v>25</v>
          </cell>
          <cell r="F46">
            <v>19</v>
          </cell>
          <cell r="G46">
            <v>14</v>
          </cell>
          <cell r="H46">
            <v>19</v>
          </cell>
          <cell r="I46">
            <v>0</v>
          </cell>
          <cell r="J46">
            <v>97</v>
          </cell>
        </row>
        <row r="47">
          <cell r="A47">
            <v>11</v>
          </cell>
          <cell r="C47">
            <v>22</v>
          </cell>
          <cell r="D47">
            <v>0</v>
          </cell>
          <cell r="E47">
            <v>19</v>
          </cell>
          <cell r="F47">
            <v>16</v>
          </cell>
          <cell r="G47">
            <v>22</v>
          </cell>
          <cell r="H47">
            <v>19</v>
          </cell>
          <cell r="I47">
            <v>0</v>
          </cell>
          <cell r="J47">
            <v>98</v>
          </cell>
        </row>
        <row r="48">
          <cell r="A48">
            <v>33</v>
          </cell>
          <cell r="C48">
            <v>21</v>
          </cell>
          <cell r="D48">
            <v>19</v>
          </cell>
          <cell r="E48">
            <v>0</v>
          </cell>
          <cell r="F48">
            <v>0</v>
          </cell>
          <cell r="G48">
            <v>20</v>
          </cell>
          <cell r="H48">
            <v>18</v>
          </cell>
          <cell r="I48">
            <v>0</v>
          </cell>
          <cell r="J48">
            <v>78</v>
          </cell>
        </row>
        <row r="49">
          <cell r="A49">
            <v>12</v>
          </cell>
          <cell r="C49">
            <v>20</v>
          </cell>
          <cell r="D49">
            <v>19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39</v>
          </cell>
        </row>
        <row r="50">
          <cell r="A50">
            <v>23</v>
          </cell>
          <cell r="C50">
            <v>23</v>
          </cell>
          <cell r="D50">
            <v>24</v>
          </cell>
          <cell r="E50">
            <v>18</v>
          </cell>
          <cell r="F50">
            <v>17</v>
          </cell>
          <cell r="G50">
            <v>23</v>
          </cell>
          <cell r="H50">
            <v>23</v>
          </cell>
          <cell r="I50">
            <v>0</v>
          </cell>
          <cell r="J50">
            <v>128</v>
          </cell>
        </row>
        <row r="51">
          <cell r="J51">
            <v>0</v>
          </cell>
        </row>
        <row r="52">
          <cell r="J52">
            <v>0</v>
          </cell>
        </row>
        <row r="53">
          <cell r="J53">
            <v>0</v>
          </cell>
        </row>
        <row r="54">
          <cell r="J54">
            <v>0</v>
          </cell>
        </row>
        <row r="55">
          <cell r="J55">
            <v>0</v>
          </cell>
        </row>
        <row r="56">
          <cell r="J56">
            <v>0</v>
          </cell>
        </row>
        <row r="57">
          <cell r="J57">
            <v>0</v>
          </cell>
        </row>
        <row r="58">
          <cell r="J58">
            <v>0</v>
          </cell>
        </row>
        <row r="59">
          <cell r="J59">
            <v>0</v>
          </cell>
        </row>
        <row r="60">
          <cell r="J60">
            <v>0</v>
          </cell>
        </row>
        <row r="61">
          <cell r="J61">
            <v>0</v>
          </cell>
        </row>
        <row r="62">
          <cell r="J62">
            <v>0</v>
          </cell>
        </row>
        <row r="63">
          <cell r="J63">
            <v>0</v>
          </cell>
        </row>
        <row r="64">
          <cell r="J64">
            <v>0</v>
          </cell>
        </row>
        <row r="65">
          <cell r="J65">
            <v>0</v>
          </cell>
        </row>
        <row r="66">
          <cell r="J66">
            <v>0</v>
          </cell>
        </row>
        <row r="67">
          <cell r="J67">
            <v>0</v>
          </cell>
        </row>
        <row r="68">
          <cell r="J68">
            <v>0</v>
          </cell>
        </row>
        <row r="69">
          <cell r="J69">
            <v>0</v>
          </cell>
        </row>
        <row r="70">
          <cell r="J70">
            <v>0</v>
          </cell>
        </row>
        <row r="71">
          <cell r="J71">
            <v>0</v>
          </cell>
        </row>
        <row r="72">
          <cell r="J72">
            <v>0</v>
          </cell>
        </row>
        <row r="73">
          <cell r="J73">
            <v>0</v>
          </cell>
        </row>
        <row r="74">
          <cell r="J74">
            <v>0</v>
          </cell>
        </row>
        <row r="75">
          <cell r="J75">
            <v>0</v>
          </cell>
        </row>
        <row r="76">
          <cell r="J76">
            <v>0</v>
          </cell>
        </row>
        <row r="77">
          <cell r="J77">
            <v>0</v>
          </cell>
        </row>
        <row r="78">
          <cell r="J78">
            <v>0</v>
          </cell>
        </row>
        <row r="79">
          <cell r="J79">
            <v>0</v>
          </cell>
        </row>
        <row r="80">
          <cell r="J80">
            <v>0</v>
          </cell>
        </row>
        <row r="81">
          <cell r="J81">
            <v>0</v>
          </cell>
        </row>
        <row r="82">
          <cell r="J82">
            <v>0</v>
          </cell>
        </row>
        <row r="83">
          <cell r="J83">
            <v>0</v>
          </cell>
        </row>
        <row r="84">
          <cell r="J84">
            <v>0</v>
          </cell>
        </row>
        <row r="85">
          <cell r="J85">
            <v>0</v>
          </cell>
        </row>
        <row r="86">
          <cell r="J86">
            <v>0</v>
          </cell>
        </row>
        <row r="87">
          <cell r="J87">
            <v>0</v>
          </cell>
        </row>
        <row r="88">
          <cell r="J88">
            <v>0</v>
          </cell>
        </row>
        <row r="89">
          <cell r="J89">
            <v>0</v>
          </cell>
        </row>
        <row r="90">
          <cell r="J90">
            <v>0</v>
          </cell>
        </row>
        <row r="91">
          <cell r="J91">
            <v>0</v>
          </cell>
        </row>
        <row r="92">
          <cell r="J92">
            <v>0</v>
          </cell>
        </row>
        <row r="93">
          <cell r="J93">
            <v>0</v>
          </cell>
        </row>
      </sheetData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  <pageSetUpPr fitToPage="1"/>
  </sheetPr>
  <dimension ref="A1:AN75"/>
  <sheetViews>
    <sheetView showGridLines="0" zoomScale="70" zoomScaleNormal="70" zoomScalePageLayoutView="90" workbookViewId="0">
      <selection activeCell="P7" sqref="P7"/>
    </sheetView>
  </sheetViews>
  <sheetFormatPr defaultColWidth="9" defaultRowHeight="25.8" x14ac:dyDescent="0.5"/>
  <cols>
    <col min="1" max="1" width="2.44140625" style="6" customWidth="1"/>
    <col min="2" max="2" width="8.44140625" style="1" customWidth="1"/>
    <col min="3" max="3" width="7.6640625" style="1" customWidth="1"/>
    <col min="4" max="4" width="10.6640625" style="1" customWidth="1"/>
    <col min="5" max="5" width="12.44140625" style="1" customWidth="1"/>
    <col min="6" max="6" width="16.33203125" style="12" hidden="1" customWidth="1"/>
    <col min="7" max="7" width="29.6640625" style="12" hidden="1" customWidth="1"/>
    <col min="8" max="8" width="16.33203125" style="1" bestFit="1" customWidth="1"/>
    <col min="9" max="9" width="12.6640625" style="1" customWidth="1"/>
    <col min="10" max="10" width="14.109375" style="12" hidden="1" customWidth="1"/>
    <col min="11" max="11" width="22" style="13" hidden="1" customWidth="1"/>
    <col min="12" max="12" width="14.109375" style="1" bestFit="1" customWidth="1"/>
    <col min="13" max="13" width="9.33203125" style="1" customWidth="1"/>
    <col min="14" max="19" width="7.44140625" style="1" customWidth="1"/>
    <col min="20" max="20" width="8.88671875" style="1" customWidth="1"/>
    <col min="21" max="21" width="11.44140625" style="1" customWidth="1"/>
    <col min="22" max="22" width="11.6640625" style="1" customWidth="1"/>
    <col min="23" max="23" width="8.44140625" style="1" customWidth="1"/>
    <col min="24" max="24" width="10.109375" style="1" customWidth="1"/>
    <col min="25" max="25" width="3.44140625" customWidth="1"/>
    <col min="26" max="26" width="17.44140625" style="10" customWidth="1"/>
    <col min="27" max="27" width="2.44140625" style="10" customWidth="1"/>
    <col min="28" max="28" width="17.44140625" style="10" customWidth="1"/>
    <col min="29" max="29" width="2.44140625" style="10" customWidth="1"/>
    <col min="30" max="30" width="17.44140625" style="10" customWidth="1"/>
    <col min="31" max="31" width="2.44140625" style="10" customWidth="1"/>
    <col min="32" max="32" width="17.44140625" style="10" customWidth="1"/>
    <col min="33" max="33" width="2.44140625" style="10" customWidth="1"/>
    <col min="34" max="34" width="17.44140625" style="10" customWidth="1"/>
    <col min="35" max="35" width="2.44140625" style="10" customWidth="1"/>
    <col min="36" max="36" width="17.44140625" style="10" customWidth="1"/>
    <col min="37" max="37" width="2.44140625" style="10" customWidth="1"/>
    <col min="38" max="38" width="17.44140625" style="10" customWidth="1"/>
    <col min="39" max="39" width="2.44140625" style="10" customWidth="1"/>
    <col min="40" max="40" width="17.44140625" style="10" customWidth="1"/>
  </cols>
  <sheetData>
    <row r="1" spans="1:40" s="38" customFormat="1" ht="14.25" customHeight="1" thickBot="1" x14ac:dyDescent="0.35">
      <c r="A1" s="35"/>
      <c r="B1" s="37"/>
      <c r="C1" s="37"/>
      <c r="D1" s="37"/>
      <c r="E1" s="37"/>
      <c r="F1" s="41"/>
      <c r="G1" s="41"/>
      <c r="H1" s="42" t="s">
        <v>56</v>
      </c>
      <c r="I1" s="42">
        <v>60</v>
      </c>
      <c r="J1" s="41"/>
      <c r="K1" s="43"/>
      <c r="L1" s="42" t="s">
        <v>57</v>
      </c>
      <c r="M1" s="42">
        <v>120</v>
      </c>
      <c r="N1" s="37"/>
      <c r="O1" s="44"/>
      <c r="P1" s="37"/>
      <c r="Q1" s="37"/>
      <c r="R1" s="37"/>
      <c r="S1" s="37"/>
      <c r="T1" s="37"/>
      <c r="U1" s="37"/>
      <c r="V1" s="37"/>
      <c r="W1" s="37"/>
      <c r="X1" s="37"/>
    </row>
    <row r="2" spans="1:40" s="38" customFormat="1" ht="12.75" customHeight="1" thickBot="1" x14ac:dyDescent="0.35">
      <c r="A2" s="35"/>
      <c r="B2" s="234" t="s">
        <v>50</v>
      </c>
      <c r="C2" s="235"/>
      <c r="D2" s="235"/>
      <c r="E2" s="236"/>
      <c r="F2" s="237" t="s">
        <v>49</v>
      </c>
      <c r="G2" s="238"/>
      <c r="H2" s="238"/>
      <c r="I2" s="238"/>
      <c r="J2" s="238"/>
      <c r="K2" s="238"/>
      <c r="L2" s="238"/>
      <c r="M2" s="239"/>
      <c r="N2" s="234" t="s">
        <v>48</v>
      </c>
      <c r="O2" s="235"/>
      <c r="P2" s="235"/>
      <c r="Q2" s="235"/>
      <c r="R2" s="235"/>
      <c r="S2" s="235"/>
      <c r="T2" s="235"/>
      <c r="U2" s="236"/>
      <c r="V2" s="36"/>
      <c r="W2" s="37"/>
      <c r="X2" s="37"/>
    </row>
    <row r="3" spans="1:40" s="46" customFormat="1" ht="48.75" customHeight="1" thickBot="1" x14ac:dyDescent="0.35">
      <c r="A3" s="45"/>
      <c r="B3" s="39" t="s">
        <v>23</v>
      </c>
      <c r="C3" s="47" t="s">
        <v>6</v>
      </c>
      <c r="D3" s="47" t="s">
        <v>30</v>
      </c>
      <c r="E3" s="48" t="s">
        <v>31</v>
      </c>
      <c r="F3" s="49" t="s">
        <v>52</v>
      </c>
      <c r="G3" s="50" t="s">
        <v>137</v>
      </c>
      <c r="H3" s="54" t="s">
        <v>52</v>
      </c>
      <c r="I3" s="54" t="s">
        <v>54</v>
      </c>
      <c r="J3" s="55" t="s">
        <v>51</v>
      </c>
      <c r="K3" s="56" t="s">
        <v>138</v>
      </c>
      <c r="L3" s="54" t="s">
        <v>51</v>
      </c>
      <c r="M3" s="54" t="s">
        <v>53</v>
      </c>
      <c r="N3" s="51" t="s">
        <v>32</v>
      </c>
      <c r="O3" s="52" t="s">
        <v>33</v>
      </c>
      <c r="P3" s="52" t="s">
        <v>34</v>
      </c>
      <c r="Q3" s="52" t="s">
        <v>35</v>
      </c>
      <c r="R3" s="52" t="s">
        <v>36</v>
      </c>
      <c r="S3" s="52" t="s">
        <v>37</v>
      </c>
      <c r="T3" s="52" t="s">
        <v>157</v>
      </c>
      <c r="U3" s="53" t="s">
        <v>29</v>
      </c>
      <c r="V3" s="39" t="s">
        <v>125</v>
      </c>
      <c r="W3" s="39" t="s">
        <v>39</v>
      </c>
      <c r="X3" s="40" t="s">
        <v>38</v>
      </c>
    </row>
    <row r="4" spans="1:40" s="2" customFormat="1" ht="12" customHeight="1" x14ac:dyDescent="0.3">
      <c r="A4" s="5" t="str">
        <f t="shared" ref="A4:A35" si="0">"Team"&amp;" "&amp;B4</f>
        <v>Team 1</v>
      </c>
      <c r="B4" s="79">
        <v>1</v>
      </c>
      <c r="C4" s="57" t="s">
        <v>7</v>
      </c>
      <c r="D4" s="58"/>
      <c r="E4" s="57"/>
      <c r="F4" s="70">
        <f t="array" ref="F4">MAX(IF(Track_Patrol=B4,Track_Times,0))</f>
        <v>0</v>
      </c>
      <c r="G4" s="111">
        <f t="array" ref="G4">MAX(IF(Track_Patrol=B4,Track_OnRoute,0))</f>
        <v>0</v>
      </c>
      <c r="H4" s="114">
        <f>IF(F4&lt;D4,D4,F4)</f>
        <v>0</v>
      </c>
      <c r="I4" s="71" t="str">
        <f>IF(ISNA(VLOOKUP("P"&amp;B4&amp;"-"&amp;F4,Tracker_Location,2,FALSE))=FALSE,VLOOKUP("P"&amp;B4&amp;"-"&amp;F4,Tracker_Location,2,FALSE),"")</f>
        <v/>
      </c>
      <c r="J4" s="70" t="str">
        <f ca="1">IF(Data!$K$6-'Master Score Sheet'!H4=Data!$K$6,"", Data!$K$6-'Master Score Sheet'!H4)</f>
        <v/>
      </c>
      <c r="K4" s="71" t="str">
        <f>IF(ISNA(VLOOKUP("P"&amp;B4&amp;"-"&amp;G4,Tracker_Location,2,FALSE))=FALSE,VLOOKUP("P"&amp;B4&amp;"-"&amp;G4,Tracker_Location,2,FALSE),"")</f>
        <v/>
      </c>
      <c r="L4" s="72">
        <f ca="1">IF(W4&gt;0,0,IF(Data!K9="On",0,IF(ISERR((HOUR('Master Score Sheet'!J4)*60)+MINUTE(J4))=FALSE,(HOUR('Master Score Sheet'!J4)*60)+MINUTE(J4),0)))</f>
        <v>0</v>
      </c>
      <c r="M4" s="111" t="str">
        <f>IF(ISNA(VLOOKUP("R"&amp;'Master Score Sheet'!C4&amp;"-B"&amp;'Master Score Sheet'!K4,Data!$G$5:$H$200,2,FALSE))=FALSE,VLOOKUP("R"&amp;'Master Score Sheet'!C4&amp;"-B"&amp;'Master Score Sheet'!K4,Data!$G$5:$H$200,2,FALSE),IF(ISNA(VLOOKUP("R"&amp;C4&amp;"P1",Data!$D$5:$E$200,2,FALSE))=FALSE,VLOOKUP("R"&amp;C4&amp;"P1",Data!$D$5:$E$200,2,FALSE),""))</f>
        <v>B1</v>
      </c>
      <c r="N4" s="79" t="str">
        <f>IF(ISNA((VLOOKUP(N$3&amp;"-P"&amp;$B4,Tracker!$B$4:$I$925,8,FALSE)))=FALSE, VLOOKUP(N$3&amp;"-P"&amp;$B4,Tracker!$B$4:$I$925,8,FALSE),"")</f>
        <v/>
      </c>
      <c r="O4" s="71" t="str">
        <f>IF(ISNA((VLOOKUP(O$3&amp;"-P"&amp;$B4,Tracker!$B$4:$I$925,8,FALSE)))=FALSE, VLOOKUP(O$3&amp;"-P"&amp;$B4,Tracker!$B$4:$I$925,8,FALSE),"")</f>
        <v/>
      </c>
      <c r="P4" s="71" t="str">
        <f>IF(ISNA((VLOOKUP(P$3&amp;"-P"&amp;$B4,Tracker!$B$4:$I$925,8,FALSE)))=FALSE, VLOOKUP(P$3&amp;"-P"&amp;$B4,Tracker!$B$4:$I$925,8,FALSE),"")</f>
        <v/>
      </c>
      <c r="Q4" s="71" t="str">
        <f>IF(ISNA((VLOOKUP(Q$3&amp;"-P"&amp;$B4,Tracker!$B$4:$I$925,8,FALSE)))=FALSE, VLOOKUP(Q$3&amp;"-P"&amp;$B4,Tracker!$B$4:$I$925,8,FALSE),"")</f>
        <v/>
      </c>
      <c r="R4" s="71" t="str">
        <f>IF(ISNA((VLOOKUP(R$3&amp;"-P"&amp;$B4,Tracker!$B$4:$I$925,8,FALSE)))=FALSE, VLOOKUP(R$3&amp;"-P"&amp;$B4,Tracker!$B$4:$I$925,8,FALSE),"")</f>
        <v/>
      </c>
      <c r="S4" s="71" t="str">
        <f>IF(ISNA((VLOOKUP(S$3&amp;"-P"&amp;$B4,Tracker!$B$4:$I$925,8,FALSE)))=FALSE, VLOOKUP(S$3&amp;"-P"&amp;$B4,Tracker!$B$4:$I$925,8,FALSE),"")</f>
        <v/>
      </c>
      <c r="T4" s="120" t="str">
        <f>IF(ISNA((VLOOKUP(T$3&amp;"-P"&amp;$B4,Tracker!$B$4:$I$925,8,FALSE)))=FALSE, VLOOKUP(T$3&amp;"-P"&amp;$B4,Tracker!$B$4:$I$925,8,FALSE),"")</f>
        <v/>
      </c>
      <c r="U4" s="262">
        <f t="shared" ref="U4:U35" si="1">SUM(N4:T4)</f>
        <v>0</v>
      </c>
      <c r="V4" s="117"/>
      <c r="W4" s="58"/>
      <c r="X4" s="67" t="str">
        <f>IF(W4-D4&gt;0, W4-D4,"")</f>
        <v/>
      </c>
      <c r="Z4" s="231" t="s">
        <v>71</v>
      </c>
      <c r="AA4" s="64"/>
      <c r="AB4" s="231" t="s">
        <v>72</v>
      </c>
      <c r="AC4" s="64"/>
      <c r="AD4" s="231" t="s">
        <v>73</v>
      </c>
      <c r="AE4" s="64"/>
      <c r="AF4" s="231" t="s">
        <v>74</v>
      </c>
      <c r="AG4" s="64"/>
      <c r="AH4" s="231" t="s">
        <v>75</v>
      </c>
      <c r="AI4" s="64"/>
      <c r="AJ4" s="231" t="s">
        <v>76</v>
      </c>
      <c r="AK4" s="64"/>
      <c r="AL4" s="231" t="s">
        <v>77</v>
      </c>
      <c r="AM4" s="64"/>
      <c r="AN4" s="231" t="s">
        <v>78</v>
      </c>
    </row>
    <row r="5" spans="1:40" s="2" customFormat="1" ht="12" customHeight="1" x14ac:dyDescent="0.3">
      <c r="A5" s="5" t="str">
        <f t="shared" si="0"/>
        <v>Team 2</v>
      </c>
      <c r="B5" s="80">
        <v>2</v>
      </c>
      <c r="C5" s="59" t="s">
        <v>8</v>
      </c>
      <c r="D5" s="60"/>
      <c r="E5" s="61"/>
      <c r="F5" s="73">
        <f t="array" ref="F5">MAX(IF(Track_Patrol=B5,Track_Times,0))</f>
        <v>0</v>
      </c>
      <c r="G5" s="112">
        <f t="array" ref="G5">MAX(IF(Track_Patrol=B5,Track_OnRoute,0))</f>
        <v>0</v>
      </c>
      <c r="H5" s="115">
        <f t="shared" ref="H5:H17" si="2">IF(F5&lt;D5,D5,F5)</f>
        <v>0</v>
      </c>
      <c r="I5" s="74" t="str">
        <f t="shared" ref="I5:I17" si="3">IF(ISNA(VLOOKUP("P"&amp;B5&amp;"-"&amp;F5,Tracker_Location,2,FALSE))=FALSE,VLOOKUP("P"&amp;B5&amp;"-"&amp;F5,Tracker_Location,2,FALSE),"")</f>
        <v/>
      </c>
      <c r="J5" s="73" t="str">
        <f ca="1">IF(Data!$K$6-'Master Score Sheet'!H5=Data!$K$6,"", Data!$K$6-'Master Score Sheet'!H5)</f>
        <v/>
      </c>
      <c r="K5" s="74" t="str">
        <f t="shared" ref="K5:K17" si="4">IF(ISNA(VLOOKUP("P"&amp;B5&amp;"-"&amp;G5,Tracker_Location,2,FALSE))=FALSE,VLOOKUP("P"&amp;B5&amp;"-"&amp;G5,Tracker_Location,2,FALSE),"")</f>
        <v/>
      </c>
      <c r="L5" s="75">
        <f ca="1">IF(W5&gt;0,0,IF(Data!K10="On",0,IF(ISERR((HOUR('Master Score Sheet'!J5)*60)+MINUTE(J5))=FALSE,(HOUR('Master Score Sheet'!J5)*60)+MINUTE(J5),0)))</f>
        <v>0</v>
      </c>
      <c r="M5" s="112" t="str">
        <f>IF(ISNA(VLOOKUP("R"&amp;'Master Score Sheet'!C5&amp;"-B"&amp;'Master Score Sheet'!K5,Data!$G$5:$H$200,2,FALSE))=FALSE,VLOOKUP("R"&amp;'Master Score Sheet'!C5&amp;"-B"&amp;'Master Score Sheet'!K5,Data!$G$5:$H$200,2,FALSE),IF(ISNA(VLOOKUP("R"&amp;C5&amp;"P1",Data!$D$5:$E$200,2,FALSE))=FALSE,VLOOKUP("R"&amp;C5&amp;"P1",Data!$D$5:$E$200,2,FALSE),""))</f>
        <v>B6</v>
      </c>
      <c r="N5" s="80" t="str">
        <f>IF(ISNA((VLOOKUP(N$3&amp;"-P"&amp;$B5,Tracker!$B$4:$I$925,8,FALSE)))=FALSE, VLOOKUP(N$3&amp;"-P"&amp;$B5,Tracker!$B$4:$I$925,8,FALSE),"")</f>
        <v/>
      </c>
      <c r="O5" s="74" t="str">
        <f>IF(ISNA((VLOOKUP(O$3&amp;"-P"&amp;$B5,Tracker!$B$4:$I$925,8,FALSE)))=FALSE, VLOOKUP(O$3&amp;"-P"&amp;$B5,Tracker!$B$4:$I$925,8,FALSE),"")</f>
        <v/>
      </c>
      <c r="P5" s="74" t="str">
        <f>IF(ISNA((VLOOKUP(P$3&amp;"-P"&amp;$B5,Tracker!$B$4:$I$925,8,FALSE)))=FALSE, VLOOKUP(P$3&amp;"-P"&amp;$B5,Tracker!$B$4:$I$925,8,FALSE),"")</f>
        <v/>
      </c>
      <c r="Q5" s="74" t="str">
        <f>IF(ISNA((VLOOKUP(Q$3&amp;"-P"&amp;$B5,Tracker!$B$4:$I$925,8,FALSE)))=FALSE, VLOOKUP(Q$3&amp;"-P"&amp;$B5,Tracker!$B$4:$I$925,8,FALSE),"")</f>
        <v/>
      </c>
      <c r="R5" s="74" t="str">
        <f>IF(ISNA((VLOOKUP(R$3&amp;"-P"&amp;$B5,Tracker!$B$4:$I$925,8,FALSE)))=FALSE, VLOOKUP(R$3&amp;"-P"&amp;$B5,Tracker!$B$4:$I$925,8,FALSE),"")</f>
        <v/>
      </c>
      <c r="S5" s="74" t="str">
        <f>IF(ISNA((VLOOKUP(S$3&amp;"-P"&amp;$B5,Tracker!$B$4:$I$925,8,FALSE)))=FALSE, VLOOKUP(S$3&amp;"-P"&amp;$B5,Tracker!$B$4:$I$925,8,FALSE),"")</f>
        <v/>
      </c>
      <c r="T5" s="121" t="str">
        <f>IF(ISNA((VLOOKUP(T$3&amp;"-P"&amp;$B5,Tracker!$B$4:$I$925,8,FALSE)))=FALSE, VLOOKUP(T$3&amp;"-P"&amp;$B5,Tracker!$B$4:$I$925,8,FALSE),"")</f>
        <v/>
      </c>
      <c r="U5" s="263">
        <f t="shared" si="1"/>
        <v>0</v>
      </c>
      <c r="V5" s="118"/>
      <c r="W5" s="60"/>
      <c r="X5" s="68" t="str">
        <f t="shared" ref="X5:X68" si="5">IF(W5-D5&gt;0, W5-D5,"")</f>
        <v/>
      </c>
      <c r="Z5" s="232"/>
      <c r="AA5" s="64"/>
      <c r="AB5" s="232"/>
      <c r="AC5" s="64"/>
      <c r="AD5" s="232"/>
      <c r="AE5" s="64"/>
      <c r="AF5" s="232"/>
      <c r="AG5" s="64"/>
      <c r="AH5" s="232"/>
      <c r="AI5" s="64"/>
      <c r="AJ5" s="232"/>
      <c r="AK5" s="64"/>
      <c r="AL5" s="232"/>
      <c r="AM5" s="64"/>
      <c r="AN5" s="232"/>
    </row>
    <row r="6" spans="1:40" s="2" customFormat="1" ht="12" customHeight="1" x14ac:dyDescent="0.3">
      <c r="A6" s="5" t="str">
        <f t="shared" si="0"/>
        <v>Team 3</v>
      </c>
      <c r="B6" s="80">
        <v>3</v>
      </c>
      <c r="C6" s="61" t="s">
        <v>9</v>
      </c>
      <c r="D6" s="60"/>
      <c r="E6" s="61"/>
      <c r="F6" s="73">
        <f t="array" ref="F6">MAX(IF(Track_Patrol=B6,Track_Times,0))</f>
        <v>0</v>
      </c>
      <c r="G6" s="112">
        <f t="array" ref="G6">MAX(IF(Track_Patrol=B6,Track_OnRoute,0))</f>
        <v>0</v>
      </c>
      <c r="H6" s="115">
        <f t="shared" si="2"/>
        <v>0</v>
      </c>
      <c r="I6" s="74" t="str">
        <f t="shared" si="3"/>
        <v/>
      </c>
      <c r="J6" s="73" t="str">
        <f ca="1">IF(Data!$K$6-'Master Score Sheet'!H6=Data!$K$6,"", Data!$K$6-'Master Score Sheet'!H6)</f>
        <v/>
      </c>
      <c r="K6" s="74" t="str">
        <f t="shared" si="4"/>
        <v/>
      </c>
      <c r="L6" s="75">
        <f ca="1">IF(W6&gt;0,0,IF(Data!K11="On",0,IF(ISERR((HOUR('Master Score Sheet'!J6)*60)+MINUTE(J6))=FALSE,(HOUR('Master Score Sheet'!J6)*60)+MINUTE(J6),0)))</f>
        <v>0</v>
      </c>
      <c r="M6" s="112" t="str">
        <f>IF(ISNA(VLOOKUP("R"&amp;'Master Score Sheet'!C6&amp;"-B"&amp;'Master Score Sheet'!K6,Data!$G$5:$H$200,2,FALSE))=FALSE,VLOOKUP("R"&amp;'Master Score Sheet'!C6&amp;"-B"&amp;'Master Score Sheet'!K6,Data!$G$5:$H$200,2,FALSE),IF(ISNA(VLOOKUP("R"&amp;C6&amp;"P1",Data!$D$5:$E$200,2,FALSE))=FALSE,VLOOKUP("R"&amp;C6&amp;"P1",Data!$D$5:$E$200,2,FALSE),""))</f>
        <v>B2</v>
      </c>
      <c r="N6" s="80" t="str">
        <f>IF(ISNA((VLOOKUP(N$3&amp;"-P"&amp;$B6,Tracker!$B$4:$I$925,8,FALSE)))=FALSE, VLOOKUP(N$3&amp;"-P"&amp;$B6,Tracker!$B$4:$I$925,8,FALSE),"")</f>
        <v/>
      </c>
      <c r="O6" s="74" t="str">
        <f>IF(ISNA((VLOOKUP(O$3&amp;"-P"&amp;$B6,Tracker!$B$4:$I$925,8,FALSE)))=FALSE, VLOOKUP(O$3&amp;"-P"&amp;$B6,Tracker!$B$4:$I$925,8,FALSE),"")</f>
        <v/>
      </c>
      <c r="P6" s="74" t="str">
        <f>IF(ISNA((VLOOKUP(P$3&amp;"-P"&amp;$B6,Tracker!$B$4:$I$925,8,FALSE)))=FALSE, VLOOKUP(P$3&amp;"-P"&amp;$B6,Tracker!$B$4:$I$925,8,FALSE),"")</f>
        <v/>
      </c>
      <c r="Q6" s="74" t="str">
        <f>IF(ISNA((VLOOKUP(Q$3&amp;"-P"&amp;$B6,Tracker!$B$4:$I$925,8,FALSE)))=FALSE, VLOOKUP(Q$3&amp;"-P"&amp;$B6,Tracker!$B$4:$I$925,8,FALSE),"")</f>
        <v/>
      </c>
      <c r="R6" s="74" t="str">
        <f>IF(ISNA((VLOOKUP(R$3&amp;"-P"&amp;$B6,Tracker!$B$4:$I$925,8,FALSE)))=FALSE, VLOOKUP(R$3&amp;"-P"&amp;$B6,Tracker!$B$4:$I$925,8,FALSE),"")</f>
        <v/>
      </c>
      <c r="S6" s="74" t="str">
        <f>IF(ISNA((VLOOKUP(S$3&amp;"-P"&amp;$B6,Tracker!$B$4:$I$925,8,FALSE)))=FALSE, VLOOKUP(S$3&amp;"-P"&amp;$B6,Tracker!$B$4:$I$925,8,FALSE),"")</f>
        <v/>
      </c>
      <c r="T6" s="121" t="str">
        <f>IF(ISNA((VLOOKUP(T$3&amp;"-P"&amp;$B6,Tracker!$B$4:$I$925,8,FALSE)))=FALSE, VLOOKUP(T$3&amp;"-P"&amp;$B6,Tracker!$B$4:$I$925,8,FALSE),"")</f>
        <v/>
      </c>
      <c r="U6" s="263">
        <f t="shared" si="1"/>
        <v>0</v>
      </c>
      <c r="V6" s="118"/>
      <c r="W6" s="60"/>
      <c r="X6" s="68" t="str">
        <f t="shared" si="5"/>
        <v/>
      </c>
      <c r="Z6" s="233">
        <f ca="1">VLOOKUP(Z4,$A$4:$M$63,12,FALSE)</f>
        <v>0</v>
      </c>
      <c r="AA6" s="64"/>
      <c r="AB6" s="233">
        <f ca="1">VLOOKUP(AB4,$A$4:$M$63,12,FALSE)</f>
        <v>0</v>
      </c>
      <c r="AC6" s="64"/>
      <c r="AD6" s="233">
        <f ca="1">VLOOKUP(AD4,$A$4:$M$63,12,FALSE)</f>
        <v>0</v>
      </c>
      <c r="AE6" s="64"/>
      <c r="AF6" s="233">
        <f ca="1">VLOOKUP(AF4,$A$4:$M$63,12,FALSE)</f>
        <v>0</v>
      </c>
      <c r="AG6" s="64"/>
      <c r="AH6" s="233">
        <f ca="1">VLOOKUP(AH4,$A$4:$M$63,12,FALSE)</f>
        <v>0</v>
      </c>
      <c r="AI6" s="64"/>
      <c r="AJ6" s="233">
        <f ca="1">VLOOKUP(AJ4,$A$4:$M$63,12,FALSE)</f>
        <v>0</v>
      </c>
      <c r="AK6" s="64"/>
      <c r="AL6" s="233">
        <f ca="1">VLOOKUP(AL4,$A$4:$M$63,12,FALSE)</f>
        <v>0</v>
      </c>
      <c r="AM6" s="64"/>
      <c r="AN6" s="233">
        <f ca="1">VLOOKUP(AN4,$A$4:$M$63,12,FALSE)</f>
        <v>0</v>
      </c>
    </row>
    <row r="7" spans="1:40" s="2" customFormat="1" ht="12" customHeight="1" x14ac:dyDescent="0.3">
      <c r="A7" s="5" t="str">
        <f t="shared" si="0"/>
        <v>Team 4</v>
      </c>
      <c r="B7" s="80">
        <v>4</v>
      </c>
      <c r="C7" s="59" t="s">
        <v>10</v>
      </c>
      <c r="D7" s="60"/>
      <c r="E7" s="61"/>
      <c r="F7" s="73">
        <f t="array" ref="F7">MAX(IF(Track_Patrol=B7,Track_Times,0))</f>
        <v>0</v>
      </c>
      <c r="G7" s="112">
        <f t="array" ref="G7">MAX(IF(Track_Patrol=B7,Track_OnRoute,0))</f>
        <v>0</v>
      </c>
      <c r="H7" s="115">
        <f t="shared" si="2"/>
        <v>0</v>
      </c>
      <c r="I7" s="74" t="str">
        <f t="shared" si="3"/>
        <v/>
      </c>
      <c r="J7" s="73" t="str">
        <f ca="1">IF(Data!$K$6-'Master Score Sheet'!H7=Data!$K$6,"", Data!$K$6-'Master Score Sheet'!H7)</f>
        <v/>
      </c>
      <c r="K7" s="74" t="str">
        <f t="shared" si="4"/>
        <v/>
      </c>
      <c r="L7" s="75">
        <f ca="1">IF(W7&gt;0,0,IF(Data!K12="On",0,IF(ISERR((HOUR('Master Score Sheet'!J7)*60)+MINUTE(J7))=FALSE,(HOUR('Master Score Sheet'!J7)*60)+MINUTE(J7),0)))</f>
        <v>0</v>
      </c>
      <c r="M7" s="112" t="str">
        <f>IF(ISNA(VLOOKUP("R"&amp;'Master Score Sheet'!C7&amp;"-B"&amp;'Master Score Sheet'!K7,Data!$G$5:$H$200,2,FALSE))=FALSE,VLOOKUP("R"&amp;'Master Score Sheet'!C7&amp;"-B"&amp;'Master Score Sheet'!K7,Data!$G$5:$H$200,2,FALSE),IF(ISNA(VLOOKUP("R"&amp;C7&amp;"P1",Data!$D$5:$E$200,2,FALSE))=FALSE,VLOOKUP("R"&amp;C7&amp;"P1",Data!$D$5:$E$200,2,FALSE),""))</f>
        <v>BC6</v>
      </c>
      <c r="N7" s="80" t="str">
        <f>IF(ISNA((VLOOKUP(N$3&amp;"-P"&amp;$B7,Tracker!$B$4:$I$925,8,FALSE)))=FALSE, VLOOKUP(N$3&amp;"-P"&amp;$B7,Tracker!$B$4:$I$925,8,FALSE),"")</f>
        <v/>
      </c>
      <c r="O7" s="74" t="str">
        <f>IF(ISNA((VLOOKUP(O$3&amp;"-P"&amp;$B7,Tracker!$B$4:$I$925,8,FALSE)))=FALSE, VLOOKUP(O$3&amp;"-P"&amp;$B7,Tracker!$B$4:$I$925,8,FALSE),"")</f>
        <v/>
      </c>
      <c r="P7" s="74" t="str">
        <f>IF(ISNA((VLOOKUP(P$3&amp;"-P"&amp;$B7,Tracker!$B$4:$I$925,8,FALSE)))=FALSE, VLOOKUP(P$3&amp;"-P"&amp;$B7,Tracker!$B$4:$I$925,8,FALSE),"")</f>
        <v/>
      </c>
      <c r="Q7" s="74" t="str">
        <f>IF(ISNA((VLOOKUP(Q$3&amp;"-P"&amp;$B7,Tracker!$B$4:$I$925,8,FALSE)))=FALSE, VLOOKUP(Q$3&amp;"-P"&amp;$B7,Tracker!$B$4:$I$925,8,FALSE),"")</f>
        <v/>
      </c>
      <c r="R7" s="74" t="str">
        <f>IF(ISNA((VLOOKUP(R$3&amp;"-P"&amp;$B7,Tracker!$B$4:$I$925,8,FALSE)))=FALSE, VLOOKUP(R$3&amp;"-P"&amp;$B7,Tracker!$B$4:$I$925,8,FALSE),"")</f>
        <v/>
      </c>
      <c r="S7" s="74" t="str">
        <f>IF(ISNA((VLOOKUP(S$3&amp;"-P"&amp;$B7,Tracker!$B$4:$I$925,8,FALSE)))=FALSE, VLOOKUP(S$3&amp;"-P"&amp;$B7,Tracker!$B$4:$I$925,8,FALSE),"")</f>
        <v/>
      </c>
      <c r="T7" s="121" t="str">
        <f>IF(ISNA((VLOOKUP(T$3&amp;"-P"&amp;$B7,Tracker!$B$4:$I$925,8,FALSE)))=FALSE, VLOOKUP(T$3&amp;"-P"&amp;$B7,Tracker!$B$4:$I$925,8,FALSE),"")</f>
        <v/>
      </c>
      <c r="U7" s="263">
        <f t="shared" si="1"/>
        <v>0</v>
      </c>
      <c r="V7" s="118"/>
      <c r="W7" s="60"/>
      <c r="X7" s="68" t="str">
        <f t="shared" si="5"/>
        <v/>
      </c>
      <c r="Z7" s="232"/>
      <c r="AA7" s="64"/>
      <c r="AB7" s="232"/>
      <c r="AC7" s="64"/>
      <c r="AD7" s="232"/>
      <c r="AE7" s="64"/>
      <c r="AF7" s="232"/>
      <c r="AG7" s="64"/>
      <c r="AH7" s="232"/>
      <c r="AI7" s="64"/>
      <c r="AJ7" s="232"/>
      <c r="AK7" s="64"/>
      <c r="AL7" s="232"/>
      <c r="AM7" s="64"/>
      <c r="AN7" s="232"/>
    </row>
    <row r="8" spans="1:40" s="2" customFormat="1" ht="12" customHeight="1" x14ac:dyDescent="0.3">
      <c r="A8" s="5" t="str">
        <f t="shared" si="0"/>
        <v>Team 5</v>
      </c>
      <c r="B8" s="80">
        <v>5</v>
      </c>
      <c r="C8" s="61" t="s">
        <v>11</v>
      </c>
      <c r="D8" s="60"/>
      <c r="E8" s="61"/>
      <c r="F8" s="73">
        <f t="array" ref="F8">MAX(IF(Track_Patrol=B8,Track_Times,0))</f>
        <v>0</v>
      </c>
      <c r="G8" s="112">
        <f t="array" ref="G8">MAX(IF(Track_Patrol=B8,Track_OnRoute,0))</f>
        <v>0</v>
      </c>
      <c r="H8" s="115">
        <f t="shared" si="2"/>
        <v>0</v>
      </c>
      <c r="I8" s="74" t="str">
        <f t="shared" si="3"/>
        <v/>
      </c>
      <c r="J8" s="73" t="str">
        <f ca="1">IF(Data!$K$6-'Master Score Sheet'!H8=Data!$K$6,"", Data!$K$6-'Master Score Sheet'!H8)</f>
        <v/>
      </c>
      <c r="K8" s="74" t="str">
        <f t="shared" si="4"/>
        <v/>
      </c>
      <c r="L8" s="75">
        <f ca="1">IF(W8&gt;0,0,IF(Data!K13="On",0,IF(ISERR((HOUR('Master Score Sheet'!J8)*60)+MINUTE(J8))=FALSE,(HOUR('Master Score Sheet'!J8)*60)+MINUTE(J8),0)))</f>
        <v>0</v>
      </c>
      <c r="M8" s="112" t="str">
        <f>IF(ISNA(VLOOKUP("R"&amp;'Master Score Sheet'!C8&amp;"-B"&amp;'Master Score Sheet'!K8,Data!$G$5:$H$200,2,FALSE))=FALSE,VLOOKUP("R"&amp;'Master Score Sheet'!C8&amp;"-B"&amp;'Master Score Sheet'!K8,Data!$G$5:$H$200,2,FALSE),IF(ISNA(VLOOKUP("R"&amp;C8&amp;"P1",Data!$D$5:$E$200,2,FALSE))=FALSE,VLOOKUP("R"&amp;C8&amp;"P1",Data!$D$5:$E$200,2,FALSE),""))</f>
        <v>Bus</v>
      </c>
      <c r="N8" s="80" t="str">
        <f>IF(ISNA((VLOOKUP(N$3&amp;"-P"&amp;$B8,Tracker!$B$4:$I$925,8,FALSE)))=FALSE, VLOOKUP(N$3&amp;"-P"&amp;$B8,Tracker!$B$4:$I$925,8,FALSE),"")</f>
        <v/>
      </c>
      <c r="O8" s="74" t="str">
        <f>IF(ISNA((VLOOKUP(O$3&amp;"-P"&amp;$B8,Tracker!$B$4:$I$925,8,FALSE)))=FALSE, VLOOKUP(O$3&amp;"-P"&amp;$B8,Tracker!$B$4:$I$925,8,FALSE),"")</f>
        <v/>
      </c>
      <c r="P8" s="74" t="str">
        <f>IF(ISNA((VLOOKUP(P$3&amp;"-P"&amp;$B8,Tracker!$B$4:$I$925,8,FALSE)))=FALSE, VLOOKUP(P$3&amp;"-P"&amp;$B8,Tracker!$B$4:$I$925,8,FALSE),"")</f>
        <v/>
      </c>
      <c r="Q8" s="74" t="str">
        <f>IF(ISNA((VLOOKUP(Q$3&amp;"-P"&amp;$B8,Tracker!$B$4:$I$925,8,FALSE)))=FALSE, VLOOKUP(Q$3&amp;"-P"&amp;$B8,Tracker!$B$4:$I$925,8,FALSE),"")</f>
        <v/>
      </c>
      <c r="R8" s="74" t="str">
        <f>IF(ISNA((VLOOKUP(R$3&amp;"-P"&amp;$B8,Tracker!$B$4:$I$925,8,FALSE)))=FALSE, VLOOKUP(R$3&amp;"-P"&amp;$B8,Tracker!$B$4:$I$925,8,FALSE),"")</f>
        <v/>
      </c>
      <c r="S8" s="74" t="str">
        <f>IF(ISNA((VLOOKUP(S$3&amp;"-P"&amp;$B8,Tracker!$B$4:$I$925,8,FALSE)))=FALSE, VLOOKUP(S$3&amp;"-P"&amp;$B8,Tracker!$B$4:$I$925,8,FALSE),"")</f>
        <v/>
      </c>
      <c r="T8" s="121" t="str">
        <f>IF(ISNA((VLOOKUP(T$3&amp;"-P"&amp;$B8,Tracker!$B$4:$I$925,8,FALSE)))=FALSE, VLOOKUP(T$3&amp;"-P"&amp;$B8,Tracker!$B$4:$I$925,8,FALSE),"")</f>
        <v/>
      </c>
      <c r="U8" s="263">
        <f t="shared" si="1"/>
        <v>0</v>
      </c>
      <c r="V8" s="118"/>
      <c r="W8" s="60"/>
      <c r="X8" s="68" t="str">
        <f t="shared" si="5"/>
        <v/>
      </c>
      <c r="Z8" s="229" t="str">
        <f>IF(VLOOKUP(Z4,$A$4:$M$63,9,FALSE)="","HQ To " &amp; VLOOKUP(Z4,$A$4:$M$63,13,FALSE),VLOOKUP(Z4,$A$4:$M$63,9,FALSE)&amp;" to " &amp; VLOOKUP(Z4,$A$4:$M$63,13,FALSE))</f>
        <v>HQ To B1</v>
      </c>
      <c r="AA8" s="65"/>
      <c r="AB8" s="229" t="str">
        <f>IF(VLOOKUP(AB4,$A$4:$M$63,9,FALSE)="","HQ To " &amp; VLOOKUP(AB4,$A$4:$M$63,13,FALSE),VLOOKUP(AB4,$A$4:$M$63,9,FALSE)&amp;" to " &amp; VLOOKUP(AB4,$A$4:$M$63,13,FALSE))</f>
        <v>HQ To B6</v>
      </c>
      <c r="AC8" s="65"/>
      <c r="AD8" s="229" t="str">
        <f>IF(VLOOKUP(AD4,$A$4:$M$63,9,FALSE)="","HQ To " &amp; VLOOKUP(AD4,$A$4:$M$63,13,FALSE),VLOOKUP(AD4,$A$4:$M$63,9,FALSE)&amp;" to " &amp; VLOOKUP(AD4,$A$4:$M$63,13,FALSE))</f>
        <v>HQ To B2</v>
      </c>
      <c r="AE8" s="65"/>
      <c r="AF8" s="229" t="str">
        <f>IF(VLOOKUP(AF4,$A$4:$M$63,9,FALSE)="","HQ To " &amp; VLOOKUP(AF4,$A$4:$M$63,13,FALSE),VLOOKUP(AF4,$A$4:$M$63,9,FALSE)&amp;" to " &amp; VLOOKUP(AF4,$A$4:$M$63,13,FALSE))</f>
        <v>HQ To BC6</v>
      </c>
      <c r="AG8" s="65"/>
      <c r="AH8" s="229" t="str">
        <f>IF(VLOOKUP(AH4,$A$4:$M$63,9,FALSE)="","HQ To " &amp; VLOOKUP(AH4,$A$4:$M$63,13,FALSE),VLOOKUP(AH4,$A$4:$M$63,9,FALSE)&amp;" to " &amp; VLOOKUP(AH4,$A$4:$M$63,13,FALSE))</f>
        <v>HQ To Bus</v>
      </c>
      <c r="AI8" s="65"/>
      <c r="AJ8" s="229" t="str">
        <f>IF(VLOOKUP(AJ4,$A$4:$M$63,9,FALSE)="","HQ To " &amp; VLOOKUP(AJ4,$A$4:$M$63,13,FALSE),VLOOKUP(AJ4,$A$4:$M$63,9,FALSE)&amp;" to " &amp; VLOOKUP(AJ4,$A$4:$M$63,13,FALSE))</f>
        <v>HQ To B1</v>
      </c>
      <c r="AK8" s="65"/>
      <c r="AL8" s="229" t="str">
        <f>IF(VLOOKUP(AL4,$A$4:$M$63,9,FALSE)="","HQ To " &amp; VLOOKUP(AL4,$A$4:$M$63,13,FALSE),VLOOKUP(AL4,$A$4:$M$63,9,FALSE)&amp;" to " &amp; VLOOKUP(AL4,$A$4:$M$63,13,FALSE))</f>
        <v>HQ To B6</v>
      </c>
      <c r="AM8" s="65"/>
      <c r="AN8" s="229" t="str">
        <f>IF(VLOOKUP(AN4,$A$4:$M$63,9,FALSE)="","HQ To " &amp; VLOOKUP(AN4,$A$4:$M$63,13,FALSE),VLOOKUP(AN4,$A$4:$M$63,9,FALSE)&amp;" to " &amp; VLOOKUP(AN4,$A$4:$M$63,13,FALSE))</f>
        <v>HQ To B2</v>
      </c>
    </row>
    <row r="9" spans="1:40" s="2" customFormat="1" ht="12" customHeight="1" thickBot="1" x14ac:dyDescent="0.35">
      <c r="A9" s="5" t="str">
        <f t="shared" si="0"/>
        <v>Team 6</v>
      </c>
      <c r="B9" s="80">
        <v>6</v>
      </c>
      <c r="C9" s="59" t="s">
        <v>7</v>
      </c>
      <c r="D9" s="60"/>
      <c r="E9" s="61"/>
      <c r="F9" s="73">
        <f t="array" ref="F9">MAX(IF(Track_Patrol=B9,Track_Times,0))</f>
        <v>0</v>
      </c>
      <c r="G9" s="112">
        <f t="array" ref="G9">MAX(IF(Track_Patrol=B9,Track_OnRoute,0))</f>
        <v>0</v>
      </c>
      <c r="H9" s="115">
        <f t="shared" si="2"/>
        <v>0</v>
      </c>
      <c r="I9" s="74" t="str">
        <f t="shared" si="3"/>
        <v/>
      </c>
      <c r="J9" s="73" t="str">
        <f ca="1">IF(Data!$K$6-'Master Score Sheet'!H9=Data!$K$6,"", Data!$K$6-'Master Score Sheet'!H9)</f>
        <v/>
      </c>
      <c r="K9" s="74" t="str">
        <f t="shared" si="4"/>
        <v/>
      </c>
      <c r="L9" s="75">
        <f ca="1">IF(W9&gt;0,0,IF(Data!K14="On",0,IF(ISERR((HOUR('Master Score Sheet'!J9)*60)+MINUTE(J9))=FALSE,(HOUR('Master Score Sheet'!J9)*60)+MINUTE(J9),0)))</f>
        <v>0</v>
      </c>
      <c r="M9" s="112" t="str">
        <f>IF(ISNA(VLOOKUP("R"&amp;'Master Score Sheet'!C9&amp;"-B"&amp;'Master Score Sheet'!K9,Data!$G$5:$H$200,2,FALSE))=FALSE,VLOOKUP("R"&amp;'Master Score Sheet'!C9&amp;"-B"&amp;'Master Score Sheet'!K9,Data!$G$5:$H$200,2,FALSE),IF(ISNA(VLOOKUP("R"&amp;C9&amp;"P1",Data!$D$5:$E$200,2,FALSE))=FALSE,VLOOKUP("R"&amp;C9&amp;"P1",Data!$D$5:$E$200,2,FALSE),""))</f>
        <v>B1</v>
      </c>
      <c r="N9" s="80" t="str">
        <f>IF(ISNA((VLOOKUP(N$3&amp;"-P"&amp;$B9,Tracker!$B$4:$I$925,8,FALSE)))=FALSE, VLOOKUP(N$3&amp;"-P"&amp;$B9,Tracker!$B$4:$I$925,8,FALSE),"")</f>
        <v/>
      </c>
      <c r="O9" s="74" t="str">
        <f>IF(ISNA((VLOOKUP(O$3&amp;"-P"&amp;$B9,Tracker!$B$4:$I$925,8,FALSE)))=FALSE, VLOOKUP(O$3&amp;"-P"&amp;$B9,Tracker!$B$4:$I$925,8,FALSE),"")</f>
        <v/>
      </c>
      <c r="P9" s="74" t="str">
        <f>IF(ISNA((VLOOKUP(P$3&amp;"-P"&amp;$B9,Tracker!$B$4:$I$925,8,FALSE)))=FALSE, VLOOKUP(P$3&amp;"-P"&amp;$B9,Tracker!$B$4:$I$925,8,FALSE),"")</f>
        <v/>
      </c>
      <c r="Q9" s="74" t="str">
        <f>IF(ISNA((VLOOKUP(Q$3&amp;"-P"&amp;$B9,Tracker!$B$4:$I$925,8,FALSE)))=FALSE, VLOOKUP(Q$3&amp;"-P"&amp;$B9,Tracker!$B$4:$I$925,8,FALSE),"")</f>
        <v/>
      </c>
      <c r="R9" s="74" t="str">
        <f>IF(ISNA((VLOOKUP(R$3&amp;"-P"&amp;$B9,Tracker!$B$4:$I$925,8,FALSE)))=FALSE, VLOOKUP(R$3&amp;"-P"&amp;$B9,Tracker!$B$4:$I$925,8,FALSE),"")</f>
        <v/>
      </c>
      <c r="S9" s="74" t="str">
        <f>IF(ISNA((VLOOKUP(S$3&amp;"-P"&amp;$B9,Tracker!$B$4:$I$925,8,FALSE)))=FALSE, VLOOKUP(S$3&amp;"-P"&amp;$B9,Tracker!$B$4:$I$925,8,FALSE),"")</f>
        <v/>
      </c>
      <c r="T9" s="121" t="str">
        <f>IF(ISNA((VLOOKUP(T$3&amp;"-P"&amp;$B9,Tracker!$B$4:$I$925,8,FALSE)))=FALSE, VLOOKUP(T$3&amp;"-P"&amp;$B9,Tracker!$B$4:$I$925,8,FALSE),"")</f>
        <v/>
      </c>
      <c r="U9" s="263">
        <f t="shared" si="1"/>
        <v>0</v>
      </c>
      <c r="V9" s="118"/>
      <c r="W9" s="60"/>
      <c r="X9" s="68" t="str">
        <f t="shared" si="5"/>
        <v/>
      </c>
      <c r="Z9" s="230"/>
      <c r="AA9" s="65"/>
      <c r="AB9" s="230"/>
      <c r="AC9" s="65"/>
      <c r="AD9" s="230"/>
      <c r="AE9" s="65"/>
      <c r="AF9" s="230"/>
      <c r="AG9" s="65"/>
      <c r="AH9" s="230"/>
      <c r="AI9" s="65"/>
      <c r="AJ9" s="230"/>
      <c r="AK9" s="65"/>
      <c r="AL9" s="230"/>
      <c r="AM9" s="65"/>
      <c r="AN9" s="230"/>
    </row>
    <row r="10" spans="1:40" s="2" customFormat="1" ht="12" customHeight="1" thickBot="1" x14ac:dyDescent="0.35">
      <c r="A10" s="5" t="str">
        <f t="shared" si="0"/>
        <v>Team 7</v>
      </c>
      <c r="B10" s="80">
        <v>7</v>
      </c>
      <c r="C10" s="61" t="s">
        <v>8</v>
      </c>
      <c r="D10" s="60"/>
      <c r="E10" s="61"/>
      <c r="F10" s="73">
        <f t="array" ref="F10">MAX(IF(Track_Patrol=B10,Track_Times,0))</f>
        <v>0</v>
      </c>
      <c r="G10" s="112">
        <f t="array" ref="G10">MAX(IF(Track_Patrol=B10,Track_OnRoute,0))</f>
        <v>0</v>
      </c>
      <c r="H10" s="115">
        <f t="shared" si="2"/>
        <v>0</v>
      </c>
      <c r="I10" s="74" t="str">
        <f t="shared" si="3"/>
        <v/>
      </c>
      <c r="J10" s="73" t="str">
        <f ca="1">IF(Data!$K$6-'Master Score Sheet'!H10=Data!$K$6,"", Data!$K$6-'Master Score Sheet'!H10)</f>
        <v/>
      </c>
      <c r="K10" s="74" t="str">
        <f t="shared" si="4"/>
        <v/>
      </c>
      <c r="L10" s="75">
        <f ca="1">IF(W10&gt;0,0,IF(Data!K15="On",0,IF(ISERR((HOUR('Master Score Sheet'!J10)*60)+MINUTE(J10))=FALSE,(HOUR('Master Score Sheet'!J10)*60)+MINUTE(J10),0)))</f>
        <v>0</v>
      </c>
      <c r="M10" s="112" t="str">
        <f>IF(ISNA(VLOOKUP("R"&amp;'Master Score Sheet'!C10&amp;"-B"&amp;'Master Score Sheet'!K10,Data!$G$5:$H$200,2,FALSE))=FALSE,VLOOKUP("R"&amp;'Master Score Sheet'!C10&amp;"-B"&amp;'Master Score Sheet'!K10,Data!$G$5:$H$200,2,FALSE),IF(ISNA(VLOOKUP("R"&amp;C10&amp;"P1",Data!$D$5:$E$200,2,FALSE))=FALSE,VLOOKUP("R"&amp;C10&amp;"P1",Data!$D$5:$E$200,2,FALSE),""))</f>
        <v>B6</v>
      </c>
      <c r="N10" s="80" t="str">
        <f>IF(ISNA((VLOOKUP(N$3&amp;"-P"&amp;$B10,Tracker!$B$4:$I$925,8,FALSE)))=FALSE, VLOOKUP(N$3&amp;"-P"&amp;$B10,Tracker!$B$4:$I$925,8,FALSE),"")</f>
        <v/>
      </c>
      <c r="O10" s="74" t="str">
        <f>IF(ISNA((VLOOKUP(O$3&amp;"-P"&amp;$B10,Tracker!$B$4:$I$925,8,FALSE)))=FALSE, VLOOKUP(O$3&amp;"-P"&amp;$B10,Tracker!$B$4:$I$925,8,FALSE),"")</f>
        <v/>
      </c>
      <c r="P10" s="74" t="str">
        <f>IF(ISNA((VLOOKUP(P$3&amp;"-P"&amp;$B10,Tracker!$B$4:$I$925,8,FALSE)))=FALSE, VLOOKUP(P$3&amp;"-P"&amp;$B10,Tracker!$B$4:$I$925,8,FALSE),"")</f>
        <v/>
      </c>
      <c r="Q10" s="74" t="str">
        <f>IF(ISNA((VLOOKUP(Q$3&amp;"-P"&amp;$B10,Tracker!$B$4:$I$925,8,FALSE)))=FALSE, VLOOKUP(Q$3&amp;"-P"&amp;$B10,Tracker!$B$4:$I$925,8,FALSE),"")</f>
        <v/>
      </c>
      <c r="R10" s="74" t="str">
        <f>IF(ISNA((VLOOKUP(R$3&amp;"-P"&amp;$B10,Tracker!$B$4:$I$925,8,FALSE)))=FALSE, VLOOKUP(R$3&amp;"-P"&amp;$B10,Tracker!$B$4:$I$925,8,FALSE),"")</f>
        <v/>
      </c>
      <c r="S10" s="74" t="str">
        <f>IF(ISNA((VLOOKUP(S$3&amp;"-P"&amp;$B10,Tracker!$B$4:$I$925,8,FALSE)))=FALSE, VLOOKUP(S$3&amp;"-P"&amp;$B10,Tracker!$B$4:$I$925,8,FALSE),"")</f>
        <v/>
      </c>
      <c r="T10" s="121" t="str">
        <f>IF(ISNA((VLOOKUP(T$3&amp;"-P"&amp;$B10,Tracker!$B$4:$I$925,8,FALSE)))=FALSE, VLOOKUP(T$3&amp;"-P"&amp;$B10,Tracker!$B$4:$I$925,8,FALSE),"")</f>
        <v/>
      </c>
      <c r="U10" s="263">
        <f t="shared" si="1"/>
        <v>0</v>
      </c>
      <c r="V10" s="118"/>
      <c r="W10" s="60"/>
      <c r="X10" s="68" t="str">
        <f t="shared" si="5"/>
        <v/>
      </c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</row>
    <row r="11" spans="1:40" s="2" customFormat="1" ht="12" customHeight="1" x14ac:dyDescent="0.3">
      <c r="A11" s="5" t="str">
        <f t="shared" si="0"/>
        <v>Team 8</v>
      </c>
      <c r="B11" s="80">
        <v>8</v>
      </c>
      <c r="C11" s="61" t="s">
        <v>9</v>
      </c>
      <c r="D11" s="60"/>
      <c r="E11" s="61"/>
      <c r="F11" s="73">
        <f t="array" ref="F11">MAX(IF(Track_Patrol=B11,Track_Times,0))</f>
        <v>0</v>
      </c>
      <c r="G11" s="112">
        <f t="array" ref="G11">MAX(IF(Track_Patrol=B11,Track_OnRoute,0))</f>
        <v>0</v>
      </c>
      <c r="H11" s="115">
        <f t="shared" si="2"/>
        <v>0</v>
      </c>
      <c r="I11" s="74" t="str">
        <f t="shared" si="3"/>
        <v/>
      </c>
      <c r="J11" s="73" t="str">
        <f ca="1">IF(Data!$K$6-'Master Score Sheet'!H11=Data!$K$6,"", Data!$K$6-'Master Score Sheet'!H11)</f>
        <v/>
      </c>
      <c r="K11" s="74" t="str">
        <f t="shared" si="4"/>
        <v/>
      </c>
      <c r="L11" s="75">
        <f ca="1">IF(W11&gt;0,0,IF(Data!K16="On",0,IF(ISERR((HOUR('Master Score Sheet'!J11)*60)+MINUTE(J11))=FALSE,(HOUR('Master Score Sheet'!J11)*60)+MINUTE(J11),0)))</f>
        <v>0</v>
      </c>
      <c r="M11" s="112" t="str">
        <f>IF(ISNA(VLOOKUP("R"&amp;'Master Score Sheet'!C11&amp;"-B"&amp;'Master Score Sheet'!K11,Data!$G$5:$H$200,2,FALSE))=FALSE,VLOOKUP("R"&amp;'Master Score Sheet'!C11&amp;"-B"&amp;'Master Score Sheet'!K11,Data!$G$5:$H$200,2,FALSE),IF(ISNA(VLOOKUP("R"&amp;C11&amp;"P1",Data!$D$5:$E$200,2,FALSE))=FALSE,VLOOKUP("R"&amp;C11&amp;"P1",Data!$D$5:$E$200,2,FALSE),""))</f>
        <v>B2</v>
      </c>
      <c r="N11" s="80" t="str">
        <f>IF(ISNA((VLOOKUP(N$3&amp;"-P"&amp;$B11,Tracker!$B$4:$I$925,8,FALSE)))=FALSE, VLOOKUP(N$3&amp;"-P"&amp;$B11,Tracker!$B$4:$I$925,8,FALSE),"")</f>
        <v/>
      </c>
      <c r="O11" s="74" t="str">
        <f>IF(ISNA((VLOOKUP(O$3&amp;"-P"&amp;$B11,Tracker!$B$4:$I$925,8,FALSE)))=FALSE, VLOOKUP(O$3&amp;"-P"&amp;$B11,Tracker!$B$4:$I$925,8,FALSE),"")</f>
        <v/>
      </c>
      <c r="P11" s="74" t="str">
        <f>IF(ISNA((VLOOKUP(P$3&amp;"-P"&amp;$B11,Tracker!$B$4:$I$925,8,FALSE)))=FALSE, VLOOKUP(P$3&amp;"-P"&amp;$B11,Tracker!$B$4:$I$925,8,FALSE),"")</f>
        <v/>
      </c>
      <c r="Q11" s="74" t="str">
        <f>IF(ISNA((VLOOKUP(Q$3&amp;"-P"&amp;$B11,Tracker!$B$4:$I$925,8,FALSE)))=FALSE, VLOOKUP(Q$3&amp;"-P"&amp;$B11,Tracker!$B$4:$I$925,8,FALSE),"")</f>
        <v/>
      </c>
      <c r="R11" s="74" t="str">
        <f>IF(ISNA((VLOOKUP(R$3&amp;"-P"&amp;$B11,Tracker!$B$4:$I$925,8,FALSE)))=FALSE, VLOOKUP(R$3&amp;"-P"&amp;$B11,Tracker!$B$4:$I$925,8,FALSE),"")</f>
        <v/>
      </c>
      <c r="S11" s="74" t="str">
        <f>IF(ISNA((VLOOKUP(S$3&amp;"-P"&amp;$B11,Tracker!$B$4:$I$925,8,FALSE)))=FALSE, VLOOKUP(S$3&amp;"-P"&amp;$B11,Tracker!$B$4:$I$925,8,FALSE),"")</f>
        <v/>
      </c>
      <c r="T11" s="121" t="str">
        <f>IF(ISNA((VLOOKUP(T$3&amp;"-P"&amp;$B11,Tracker!$B$4:$I$925,8,FALSE)))=FALSE, VLOOKUP(T$3&amp;"-P"&amp;$B11,Tracker!$B$4:$I$925,8,FALSE),"")</f>
        <v/>
      </c>
      <c r="U11" s="263">
        <f t="shared" si="1"/>
        <v>0</v>
      </c>
      <c r="V11" s="118"/>
      <c r="W11" s="60"/>
      <c r="X11" s="68" t="str">
        <f t="shared" si="5"/>
        <v/>
      </c>
      <c r="Z11" s="231" t="s">
        <v>79</v>
      </c>
      <c r="AA11" s="64"/>
      <c r="AB11" s="231" t="s">
        <v>80</v>
      </c>
      <c r="AC11" s="64"/>
      <c r="AD11" s="231" t="s">
        <v>81</v>
      </c>
      <c r="AE11" s="64"/>
      <c r="AF11" s="231" t="s">
        <v>82</v>
      </c>
      <c r="AG11" s="64"/>
      <c r="AH11" s="231" t="s">
        <v>83</v>
      </c>
      <c r="AI11" s="64"/>
      <c r="AJ11" s="231" t="s">
        <v>84</v>
      </c>
      <c r="AK11" s="64"/>
      <c r="AL11" s="231" t="s">
        <v>85</v>
      </c>
      <c r="AM11" s="64"/>
      <c r="AN11" s="231" t="s">
        <v>86</v>
      </c>
    </row>
    <row r="12" spans="1:40" s="2" customFormat="1" ht="12" customHeight="1" x14ac:dyDescent="0.3">
      <c r="A12" s="5" t="str">
        <f t="shared" si="0"/>
        <v>Team 9</v>
      </c>
      <c r="B12" s="80">
        <v>9</v>
      </c>
      <c r="C12" s="59" t="s">
        <v>10</v>
      </c>
      <c r="D12" s="60"/>
      <c r="E12" s="61"/>
      <c r="F12" s="73">
        <f t="array" ref="F12">MAX(IF(Track_Patrol=B12,Track_Times,0))</f>
        <v>0</v>
      </c>
      <c r="G12" s="112">
        <f t="array" ref="G12">MAX(IF(Track_Patrol=B12,Track_OnRoute,0))</f>
        <v>0</v>
      </c>
      <c r="H12" s="115">
        <f t="shared" si="2"/>
        <v>0</v>
      </c>
      <c r="I12" s="74" t="str">
        <f t="shared" si="3"/>
        <v/>
      </c>
      <c r="J12" s="73" t="str">
        <f ca="1">IF(Data!$K$6-'Master Score Sheet'!H12=Data!$K$6,"", Data!$K$6-'Master Score Sheet'!H12)</f>
        <v/>
      </c>
      <c r="K12" s="74" t="str">
        <f t="shared" si="4"/>
        <v/>
      </c>
      <c r="L12" s="75">
        <f ca="1">IF(W12&gt;0,0,IF(Data!K17="On",0,IF(ISERR((HOUR('Master Score Sheet'!J12)*60)+MINUTE(J12))=FALSE,(HOUR('Master Score Sheet'!J12)*60)+MINUTE(J12),0)))</f>
        <v>0</v>
      </c>
      <c r="M12" s="112" t="str">
        <f>IF(ISNA(VLOOKUP("R"&amp;'Master Score Sheet'!C12&amp;"-B"&amp;'Master Score Sheet'!K12,Data!$G$5:$H$200,2,FALSE))=FALSE,VLOOKUP("R"&amp;'Master Score Sheet'!C12&amp;"-B"&amp;'Master Score Sheet'!K12,Data!$G$5:$H$200,2,FALSE),IF(ISNA(VLOOKUP("R"&amp;C12&amp;"P1",Data!$D$5:$E$200,2,FALSE))=FALSE,VLOOKUP("R"&amp;C12&amp;"P1",Data!$D$5:$E$200,2,FALSE),""))</f>
        <v>BC6</v>
      </c>
      <c r="N12" s="80" t="str">
        <f>IF(ISNA((VLOOKUP(N$3&amp;"-P"&amp;$B12,Tracker!$B$4:$I$925,8,FALSE)))=FALSE, VLOOKUP(N$3&amp;"-P"&amp;$B12,Tracker!$B$4:$I$925,8,FALSE),"")</f>
        <v/>
      </c>
      <c r="O12" s="74" t="str">
        <f>IF(ISNA((VLOOKUP(O$3&amp;"-P"&amp;$B12,Tracker!$B$4:$I$925,8,FALSE)))=FALSE, VLOOKUP(O$3&amp;"-P"&amp;$B12,Tracker!$B$4:$I$925,8,FALSE),"")</f>
        <v/>
      </c>
      <c r="P12" s="74" t="str">
        <f>IF(ISNA((VLOOKUP(P$3&amp;"-P"&amp;$B12,Tracker!$B$4:$I$925,8,FALSE)))=FALSE, VLOOKUP(P$3&amp;"-P"&amp;$B12,Tracker!$B$4:$I$925,8,FALSE),"")</f>
        <v/>
      </c>
      <c r="Q12" s="74" t="str">
        <f>IF(ISNA((VLOOKUP(Q$3&amp;"-P"&amp;$B12,Tracker!$B$4:$I$925,8,FALSE)))=FALSE, VLOOKUP(Q$3&amp;"-P"&amp;$B12,Tracker!$B$4:$I$925,8,FALSE),"")</f>
        <v/>
      </c>
      <c r="R12" s="74" t="str">
        <f>IF(ISNA((VLOOKUP(R$3&amp;"-P"&amp;$B12,Tracker!$B$4:$I$925,8,FALSE)))=FALSE, VLOOKUP(R$3&amp;"-P"&amp;$B12,Tracker!$B$4:$I$925,8,FALSE),"")</f>
        <v/>
      </c>
      <c r="S12" s="74" t="str">
        <f>IF(ISNA((VLOOKUP(S$3&amp;"-P"&amp;$B12,Tracker!$B$4:$I$925,8,FALSE)))=FALSE, VLOOKUP(S$3&amp;"-P"&amp;$B12,Tracker!$B$4:$I$925,8,FALSE),"")</f>
        <v/>
      </c>
      <c r="T12" s="121" t="str">
        <f>IF(ISNA((VLOOKUP(T$3&amp;"-P"&amp;$B12,Tracker!$B$4:$I$925,8,FALSE)))=FALSE, VLOOKUP(T$3&amp;"-P"&amp;$B12,Tracker!$B$4:$I$925,8,FALSE),"")</f>
        <v/>
      </c>
      <c r="U12" s="263">
        <f t="shared" si="1"/>
        <v>0</v>
      </c>
      <c r="V12" s="118"/>
      <c r="W12" s="60"/>
      <c r="X12" s="68" t="str">
        <f t="shared" si="5"/>
        <v/>
      </c>
      <c r="Z12" s="232"/>
      <c r="AA12" s="64"/>
      <c r="AB12" s="232"/>
      <c r="AC12" s="64"/>
      <c r="AD12" s="232"/>
      <c r="AE12" s="64"/>
      <c r="AF12" s="232"/>
      <c r="AG12" s="64"/>
      <c r="AH12" s="232"/>
      <c r="AI12" s="64"/>
      <c r="AJ12" s="232"/>
      <c r="AK12" s="64"/>
      <c r="AL12" s="232"/>
      <c r="AM12" s="64"/>
      <c r="AN12" s="232"/>
    </row>
    <row r="13" spans="1:40" s="2" customFormat="1" ht="12" customHeight="1" x14ac:dyDescent="0.3">
      <c r="A13" s="5" t="str">
        <f t="shared" si="0"/>
        <v>Team 10</v>
      </c>
      <c r="B13" s="80">
        <v>10</v>
      </c>
      <c r="C13" s="61" t="s">
        <v>11</v>
      </c>
      <c r="D13" s="60"/>
      <c r="E13" s="61"/>
      <c r="F13" s="73">
        <f t="array" ref="F13">MAX(IF(Track_Patrol=B13,Track_Times,0))</f>
        <v>0</v>
      </c>
      <c r="G13" s="112">
        <f t="array" ref="G13">MAX(IF(Track_Patrol=B13,Track_OnRoute,0))</f>
        <v>0</v>
      </c>
      <c r="H13" s="115">
        <f t="shared" si="2"/>
        <v>0</v>
      </c>
      <c r="I13" s="74" t="str">
        <f t="shared" si="3"/>
        <v/>
      </c>
      <c r="J13" s="73" t="str">
        <f ca="1">IF(Data!$K$6-'Master Score Sheet'!H13=Data!$K$6,"", Data!$K$6-'Master Score Sheet'!H13)</f>
        <v/>
      </c>
      <c r="K13" s="74" t="str">
        <f t="shared" si="4"/>
        <v/>
      </c>
      <c r="L13" s="75">
        <f ca="1">IF(W13&gt;0,0,IF(Data!K18="On",0,IF(ISERR((HOUR('Master Score Sheet'!J13)*60)+MINUTE(J13))=FALSE,(HOUR('Master Score Sheet'!J13)*60)+MINUTE(J13),0)))</f>
        <v>0</v>
      </c>
      <c r="M13" s="112" t="str">
        <f>IF(ISNA(VLOOKUP("R"&amp;'Master Score Sheet'!C13&amp;"-B"&amp;'Master Score Sheet'!K13,Data!$G$5:$H$200,2,FALSE))=FALSE,VLOOKUP("R"&amp;'Master Score Sheet'!C13&amp;"-B"&amp;'Master Score Sheet'!K13,Data!$G$5:$H$200,2,FALSE),IF(ISNA(VLOOKUP("R"&amp;C13&amp;"P1",Data!$D$5:$E$200,2,FALSE))=FALSE,VLOOKUP("R"&amp;C13&amp;"P1",Data!$D$5:$E$200,2,FALSE),""))</f>
        <v>Bus</v>
      </c>
      <c r="N13" s="80" t="str">
        <f>IF(ISNA((VLOOKUP(N$3&amp;"-P"&amp;$B13,Tracker!$B$4:$I$925,8,FALSE)))=FALSE, VLOOKUP(N$3&amp;"-P"&amp;$B13,Tracker!$B$4:$I$925,8,FALSE),"")</f>
        <v/>
      </c>
      <c r="O13" s="74" t="str">
        <f>IF(ISNA((VLOOKUP(O$3&amp;"-P"&amp;$B13,Tracker!$B$4:$I$925,8,FALSE)))=FALSE, VLOOKUP(O$3&amp;"-P"&amp;$B13,Tracker!$B$4:$I$925,8,FALSE),"")</f>
        <v/>
      </c>
      <c r="P13" s="74" t="str">
        <f>IF(ISNA((VLOOKUP(P$3&amp;"-P"&amp;$B13,Tracker!$B$4:$I$925,8,FALSE)))=FALSE, VLOOKUP(P$3&amp;"-P"&amp;$B13,Tracker!$B$4:$I$925,8,FALSE),"")</f>
        <v/>
      </c>
      <c r="Q13" s="74" t="str">
        <f>IF(ISNA((VLOOKUP(Q$3&amp;"-P"&amp;$B13,Tracker!$B$4:$I$925,8,FALSE)))=FALSE, VLOOKUP(Q$3&amp;"-P"&amp;$B13,Tracker!$B$4:$I$925,8,FALSE),"")</f>
        <v/>
      </c>
      <c r="R13" s="74" t="str">
        <f>IF(ISNA((VLOOKUP(R$3&amp;"-P"&amp;$B13,Tracker!$B$4:$I$925,8,FALSE)))=FALSE, VLOOKUP(R$3&amp;"-P"&amp;$B13,Tracker!$B$4:$I$925,8,FALSE),"")</f>
        <v/>
      </c>
      <c r="S13" s="74" t="str">
        <f>IF(ISNA((VLOOKUP(S$3&amp;"-P"&amp;$B13,Tracker!$B$4:$I$925,8,FALSE)))=FALSE, VLOOKUP(S$3&amp;"-P"&amp;$B13,Tracker!$B$4:$I$925,8,FALSE),"")</f>
        <v/>
      </c>
      <c r="T13" s="121" t="str">
        <f>IF(ISNA((VLOOKUP(T$3&amp;"-P"&amp;$B13,Tracker!$B$4:$I$925,8,FALSE)))=FALSE, VLOOKUP(T$3&amp;"-P"&amp;$B13,Tracker!$B$4:$I$925,8,FALSE),"")</f>
        <v/>
      </c>
      <c r="U13" s="263">
        <f t="shared" si="1"/>
        <v>0</v>
      </c>
      <c r="V13" s="118"/>
      <c r="W13" s="60"/>
      <c r="X13" s="68" t="str">
        <f t="shared" si="5"/>
        <v/>
      </c>
      <c r="Z13" s="233">
        <f ca="1">VLOOKUP(Z11,$A$4:$M$63,12,FALSE)</f>
        <v>0</v>
      </c>
      <c r="AA13" s="64"/>
      <c r="AB13" s="233">
        <f ca="1">VLOOKUP(AB11,$A$4:$M$63,12,FALSE)</f>
        <v>0</v>
      </c>
      <c r="AC13" s="64"/>
      <c r="AD13" s="233">
        <f ca="1">VLOOKUP(AD11,$A$4:$M$63,12,FALSE)</f>
        <v>0</v>
      </c>
      <c r="AE13" s="64"/>
      <c r="AF13" s="233">
        <f ca="1">VLOOKUP(AF11,$A$4:$M$63,12,FALSE)</f>
        <v>0</v>
      </c>
      <c r="AG13" s="64"/>
      <c r="AH13" s="233">
        <f ca="1">VLOOKUP(AH11,$A$4:$M$63,12,FALSE)</f>
        <v>0</v>
      </c>
      <c r="AI13" s="64"/>
      <c r="AJ13" s="233">
        <f ca="1">VLOOKUP(AJ11,$A$4:$M$63,12,FALSE)</f>
        <v>0</v>
      </c>
      <c r="AK13" s="64"/>
      <c r="AL13" s="233">
        <f ca="1">VLOOKUP(AL11,$A$4:$M$63,12,FALSE)</f>
        <v>0</v>
      </c>
      <c r="AM13" s="64"/>
      <c r="AN13" s="233">
        <f ca="1">VLOOKUP(AN11,$A$4:$M$63,12,FALSE)</f>
        <v>0</v>
      </c>
    </row>
    <row r="14" spans="1:40" s="2" customFormat="1" ht="12" customHeight="1" x14ac:dyDescent="0.3">
      <c r="A14" s="5" t="str">
        <f t="shared" si="0"/>
        <v>Team 11</v>
      </c>
      <c r="B14" s="80">
        <v>11</v>
      </c>
      <c r="C14" s="59" t="s">
        <v>7</v>
      </c>
      <c r="D14" s="60"/>
      <c r="E14" s="61"/>
      <c r="F14" s="73">
        <f t="array" ref="F14">MAX(IF(Track_Patrol=B14,Track_Times,0))</f>
        <v>0</v>
      </c>
      <c r="G14" s="112">
        <f t="array" ref="G14">MAX(IF(Track_Patrol=B14,Track_OnRoute,0))</f>
        <v>0</v>
      </c>
      <c r="H14" s="115">
        <f t="shared" si="2"/>
        <v>0</v>
      </c>
      <c r="I14" s="74" t="str">
        <f t="shared" si="3"/>
        <v/>
      </c>
      <c r="J14" s="73" t="str">
        <f ca="1">IF(Data!$K$6-'Master Score Sheet'!H14=Data!$K$6,"", Data!$K$6-'Master Score Sheet'!H14)</f>
        <v/>
      </c>
      <c r="K14" s="74" t="str">
        <f t="shared" si="4"/>
        <v/>
      </c>
      <c r="L14" s="75">
        <f ca="1">IF(W14&gt;0,0,IF(Data!K19="On",0,IF(ISERR((HOUR('Master Score Sheet'!J14)*60)+MINUTE(J14))=FALSE,(HOUR('Master Score Sheet'!J14)*60)+MINUTE(J14),0)))</f>
        <v>0</v>
      </c>
      <c r="M14" s="112" t="str">
        <f>IF(ISNA(VLOOKUP("R"&amp;'Master Score Sheet'!C14&amp;"-B"&amp;'Master Score Sheet'!K14,Data!$G$5:$H$200,2,FALSE))=FALSE,VLOOKUP("R"&amp;'Master Score Sheet'!C14&amp;"-B"&amp;'Master Score Sheet'!K14,Data!$G$5:$H$200,2,FALSE),IF(ISNA(VLOOKUP("R"&amp;C14&amp;"P1",Data!$D$5:$E$200,2,FALSE))=FALSE,VLOOKUP("R"&amp;C14&amp;"P1",Data!$D$5:$E$200,2,FALSE),""))</f>
        <v>B1</v>
      </c>
      <c r="N14" s="80" t="str">
        <f>IF(ISNA((VLOOKUP(N$3&amp;"-P"&amp;$B14,Tracker!$B$4:$I$925,8,FALSE)))=FALSE, VLOOKUP(N$3&amp;"-P"&amp;$B14,Tracker!$B$4:$I$925,8,FALSE),"")</f>
        <v/>
      </c>
      <c r="O14" s="74" t="str">
        <f>IF(ISNA((VLOOKUP(O$3&amp;"-P"&amp;$B14,Tracker!$B$4:$I$925,8,FALSE)))=FALSE, VLOOKUP(O$3&amp;"-P"&amp;$B14,Tracker!$B$4:$I$925,8,FALSE),"")</f>
        <v/>
      </c>
      <c r="P14" s="74" t="str">
        <f>IF(ISNA((VLOOKUP(P$3&amp;"-P"&amp;$B14,Tracker!$B$4:$I$925,8,FALSE)))=FALSE, VLOOKUP(P$3&amp;"-P"&amp;$B14,Tracker!$B$4:$I$925,8,FALSE),"")</f>
        <v/>
      </c>
      <c r="Q14" s="74" t="str">
        <f>IF(ISNA((VLOOKUP(Q$3&amp;"-P"&amp;$B14,Tracker!$B$4:$I$925,8,FALSE)))=FALSE, VLOOKUP(Q$3&amp;"-P"&amp;$B14,Tracker!$B$4:$I$925,8,FALSE),"")</f>
        <v/>
      </c>
      <c r="R14" s="74" t="str">
        <f>IF(ISNA((VLOOKUP(R$3&amp;"-P"&amp;$B14,Tracker!$B$4:$I$925,8,FALSE)))=FALSE, VLOOKUP(R$3&amp;"-P"&amp;$B14,Tracker!$B$4:$I$925,8,FALSE),"")</f>
        <v/>
      </c>
      <c r="S14" s="74" t="str">
        <f>IF(ISNA((VLOOKUP(S$3&amp;"-P"&amp;$B14,Tracker!$B$4:$I$925,8,FALSE)))=FALSE, VLOOKUP(S$3&amp;"-P"&amp;$B14,Tracker!$B$4:$I$925,8,FALSE),"")</f>
        <v/>
      </c>
      <c r="T14" s="121" t="str">
        <f>IF(ISNA((VLOOKUP(T$3&amp;"-P"&amp;$B14,Tracker!$B$4:$I$925,8,FALSE)))=FALSE, VLOOKUP(T$3&amp;"-P"&amp;$B14,Tracker!$B$4:$I$925,8,FALSE),"")</f>
        <v/>
      </c>
      <c r="U14" s="263">
        <f t="shared" si="1"/>
        <v>0</v>
      </c>
      <c r="V14" s="118"/>
      <c r="W14" s="60"/>
      <c r="X14" s="68" t="str">
        <f t="shared" si="5"/>
        <v/>
      </c>
      <c r="Z14" s="232"/>
      <c r="AA14" s="64"/>
      <c r="AB14" s="232"/>
      <c r="AC14" s="64"/>
      <c r="AD14" s="232"/>
      <c r="AE14" s="64"/>
      <c r="AF14" s="232"/>
      <c r="AG14" s="64"/>
      <c r="AH14" s="232"/>
      <c r="AI14" s="64"/>
      <c r="AJ14" s="232"/>
      <c r="AK14" s="64"/>
      <c r="AL14" s="232"/>
      <c r="AM14" s="64"/>
      <c r="AN14" s="232"/>
    </row>
    <row r="15" spans="1:40" s="2" customFormat="1" ht="12" customHeight="1" x14ac:dyDescent="0.3">
      <c r="A15" s="5" t="str">
        <f t="shared" si="0"/>
        <v>Team 12</v>
      </c>
      <c r="B15" s="80">
        <v>12</v>
      </c>
      <c r="C15" s="61" t="s">
        <v>8</v>
      </c>
      <c r="D15" s="60"/>
      <c r="E15" s="61"/>
      <c r="F15" s="73">
        <f t="array" ref="F15">MAX(IF(Track_Patrol=B15,Track_Times,0))</f>
        <v>0</v>
      </c>
      <c r="G15" s="112">
        <f t="array" ref="G15">MAX(IF(Track_Patrol=B15,Track_OnRoute,0))</f>
        <v>0</v>
      </c>
      <c r="H15" s="115">
        <f t="shared" si="2"/>
        <v>0</v>
      </c>
      <c r="I15" s="74" t="str">
        <f t="shared" si="3"/>
        <v/>
      </c>
      <c r="J15" s="73" t="str">
        <f ca="1">IF(Data!$K$6-'Master Score Sheet'!H15=Data!$K$6,"", Data!$K$6-'Master Score Sheet'!H15)</f>
        <v/>
      </c>
      <c r="K15" s="74" t="str">
        <f t="shared" si="4"/>
        <v/>
      </c>
      <c r="L15" s="75">
        <f ca="1">IF(W15&gt;0,0,IF(Data!K20="On",0,IF(ISERR((HOUR('Master Score Sheet'!J15)*60)+MINUTE(J15))=FALSE,(HOUR('Master Score Sheet'!J15)*60)+MINUTE(J15),0)))</f>
        <v>0</v>
      </c>
      <c r="M15" s="112" t="str">
        <f>IF(ISNA(VLOOKUP("R"&amp;'Master Score Sheet'!C15&amp;"-B"&amp;'Master Score Sheet'!K15,Data!$G$5:$H$200,2,FALSE))=FALSE,VLOOKUP("R"&amp;'Master Score Sheet'!C15&amp;"-B"&amp;'Master Score Sheet'!K15,Data!$G$5:$H$200,2,FALSE),IF(ISNA(VLOOKUP("R"&amp;C15&amp;"P1",Data!$D$5:$E$200,2,FALSE))=FALSE,VLOOKUP("R"&amp;C15&amp;"P1",Data!$D$5:$E$200,2,FALSE),""))</f>
        <v>B6</v>
      </c>
      <c r="N15" s="80" t="str">
        <f>IF(ISNA((VLOOKUP(N$3&amp;"-P"&amp;$B15,Tracker!$B$4:$I$925,8,FALSE)))=FALSE, VLOOKUP(N$3&amp;"-P"&amp;$B15,Tracker!$B$4:$I$925,8,FALSE),"")</f>
        <v/>
      </c>
      <c r="O15" s="74" t="str">
        <f>IF(ISNA((VLOOKUP(O$3&amp;"-P"&amp;$B15,Tracker!$B$4:$I$925,8,FALSE)))=FALSE, VLOOKUP(O$3&amp;"-P"&amp;$B15,Tracker!$B$4:$I$925,8,FALSE),"")</f>
        <v/>
      </c>
      <c r="P15" s="74" t="str">
        <f>IF(ISNA((VLOOKUP(P$3&amp;"-P"&amp;$B15,Tracker!$B$4:$I$925,8,FALSE)))=FALSE, VLOOKUP(P$3&amp;"-P"&amp;$B15,Tracker!$B$4:$I$925,8,FALSE),"")</f>
        <v/>
      </c>
      <c r="Q15" s="74" t="str">
        <f>IF(ISNA((VLOOKUP(Q$3&amp;"-P"&amp;$B15,Tracker!$B$4:$I$925,8,FALSE)))=FALSE, VLOOKUP(Q$3&amp;"-P"&amp;$B15,Tracker!$B$4:$I$925,8,FALSE),"")</f>
        <v/>
      </c>
      <c r="R15" s="74" t="str">
        <f>IF(ISNA((VLOOKUP(R$3&amp;"-P"&amp;$B15,Tracker!$B$4:$I$925,8,FALSE)))=FALSE, VLOOKUP(R$3&amp;"-P"&amp;$B15,Tracker!$B$4:$I$925,8,FALSE),"")</f>
        <v/>
      </c>
      <c r="S15" s="74" t="str">
        <f>IF(ISNA((VLOOKUP(S$3&amp;"-P"&amp;$B15,Tracker!$B$4:$I$925,8,FALSE)))=FALSE, VLOOKUP(S$3&amp;"-P"&amp;$B15,Tracker!$B$4:$I$925,8,FALSE),"")</f>
        <v/>
      </c>
      <c r="T15" s="121" t="str">
        <f>IF(ISNA((VLOOKUP(T$3&amp;"-P"&amp;$B15,Tracker!$B$4:$I$925,8,FALSE)))=FALSE, VLOOKUP(T$3&amp;"-P"&amp;$B15,Tracker!$B$4:$I$925,8,FALSE),"")</f>
        <v/>
      </c>
      <c r="U15" s="263">
        <f t="shared" si="1"/>
        <v>0</v>
      </c>
      <c r="V15" s="118"/>
      <c r="W15" s="60"/>
      <c r="X15" s="68" t="str">
        <f t="shared" si="5"/>
        <v/>
      </c>
      <c r="Z15" s="229" t="str">
        <f>IF(VLOOKUP(Z11,$A$4:$M$63,9,FALSE)="","HQ To " &amp; VLOOKUP(Z11,$A$4:$M$63,13,FALSE),VLOOKUP(Z11,$A$4:$M$63,9,FALSE)&amp;" to " &amp; VLOOKUP(Z11,$A$4:$M$63,13,FALSE))</f>
        <v>HQ To BC6</v>
      </c>
      <c r="AA15" s="65"/>
      <c r="AB15" s="229" t="str">
        <f>IF(VLOOKUP(AB11,$A$4:$M$63,9,FALSE)="","HQ To " &amp; VLOOKUP(AB11,$A$4:$M$63,13,FALSE),VLOOKUP(AB11,$A$4:$M$63,9,FALSE)&amp;" to " &amp; VLOOKUP(AB11,$A$4:$M$63,13,FALSE))</f>
        <v>HQ To Bus</v>
      </c>
      <c r="AC15" s="65"/>
      <c r="AD15" s="229" t="str">
        <f>IF(VLOOKUP(AD11,$A$4:$M$63,9,FALSE)="","HQ To " &amp; VLOOKUP(AD11,$A$4:$M$63,13,FALSE),VLOOKUP(AD11,$A$4:$M$63,9,FALSE)&amp;" to " &amp; VLOOKUP(AD11,$A$4:$M$63,13,FALSE))</f>
        <v>HQ To B1</v>
      </c>
      <c r="AE15" s="65"/>
      <c r="AF15" s="229" t="str">
        <f>IF(VLOOKUP(AF11,$A$4:$M$63,9,FALSE)="","HQ To " &amp; VLOOKUP(AF11,$A$4:$M$63,13,FALSE),VLOOKUP(AF11,$A$4:$M$63,9,FALSE)&amp;" to " &amp; VLOOKUP(AF11,$A$4:$M$63,13,FALSE))</f>
        <v>HQ To B6</v>
      </c>
      <c r="AG15" s="65"/>
      <c r="AH15" s="229" t="str">
        <f>IF(VLOOKUP(AH11,$A$4:$M$63,9,FALSE)="","HQ To " &amp; VLOOKUP(AH11,$A$4:$M$63,13,FALSE),VLOOKUP(AH11,$A$4:$M$63,9,FALSE)&amp;" to " &amp; VLOOKUP(AH11,$A$4:$M$63,13,FALSE))</f>
        <v>HQ To B2</v>
      </c>
      <c r="AI15" s="65"/>
      <c r="AJ15" s="229" t="str">
        <f>IF(VLOOKUP(AJ11,$A$4:$M$63,9,FALSE)="","HQ To " &amp; VLOOKUP(AJ11,$A$4:$M$63,13,FALSE),VLOOKUP(AJ11,$A$4:$M$63,9,FALSE)&amp;" to " &amp; VLOOKUP(AJ11,$A$4:$M$63,13,FALSE))</f>
        <v>HQ To BC6</v>
      </c>
      <c r="AK15" s="65"/>
      <c r="AL15" s="229" t="str">
        <f>IF(VLOOKUP(AL11,$A$4:$M$63,9,FALSE)="","HQ To " &amp; VLOOKUP(AL11,$A$4:$M$63,13,FALSE),VLOOKUP(AL11,$A$4:$M$63,9,FALSE)&amp;" to " &amp; VLOOKUP(AL11,$A$4:$M$63,13,FALSE))</f>
        <v>HQ To Bus</v>
      </c>
      <c r="AM15" s="65"/>
      <c r="AN15" s="229" t="str">
        <f>IF(VLOOKUP(AN11,$A$4:$M$63,9,FALSE)="","HQ To " &amp; VLOOKUP(AN11,$A$4:$M$63,13,FALSE),VLOOKUP(AN11,$A$4:$M$63,9,FALSE)&amp;" to " &amp; VLOOKUP(AN11,$A$4:$M$63,13,FALSE))</f>
        <v>HQ To B1</v>
      </c>
    </row>
    <row r="16" spans="1:40" s="2" customFormat="1" ht="12" customHeight="1" thickBot="1" x14ac:dyDescent="0.35">
      <c r="A16" s="5" t="str">
        <f t="shared" si="0"/>
        <v>Team 13</v>
      </c>
      <c r="B16" s="80">
        <v>13</v>
      </c>
      <c r="C16" s="61" t="s">
        <v>9</v>
      </c>
      <c r="D16" s="60"/>
      <c r="E16" s="61"/>
      <c r="F16" s="73">
        <f t="array" ref="F16">MAX(IF(Track_Patrol=B16,Track_Times,0))</f>
        <v>0</v>
      </c>
      <c r="G16" s="112">
        <f t="array" ref="G16">MAX(IF(Track_Patrol=B16,Track_OnRoute,0))</f>
        <v>0</v>
      </c>
      <c r="H16" s="115">
        <f t="shared" si="2"/>
        <v>0</v>
      </c>
      <c r="I16" s="74" t="str">
        <f t="shared" si="3"/>
        <v/>
      </c>
      <c r="J16" s="73" t="str">
        <f ca="1">IF(Data!$K$6-'Master Score Sheet'!H16=Data!$K$6,"", Data!$K$6-'Master Score Sheet'!H16)</f>
        <v/>
      </c>
      <c r="K16" s="74" t="str">
        <f t="shared" si="4"/>
        <v/>
      </c>
      <c r="L16" s="75">
        <f ca="1">IF(W16&gt;0,0,IF(Data!K21="On",0,IF(ISERR((HOUR('Master Score Sheet'!J16)*60)+MINUTE(J16))=FALSE,(HOUR('Master Score Sheet'!J16)*60)+MINUTE(J16),0)))</f>
        <v>0</v>
      </c>
      <c r="M16" s="112" t="str">
        <f>IF(ISNA(VLOOKUP("R"&amp;'Master Score Sheet'!C16&amp;"-B"&amp;'Master Score Sheet'!K16,Data!$G$5:$H$200,2,FALSE))=FALSE,VLOOKUP("R"&amp;'Master Score Sheet'!C16&amp;"-B"&amp;'Master Score Sheet'!K16,Data!$G$5:$H$200,2,FALSE),IF(ISNA(VLOOKUP("R"&amp;C16&amp;"P1",Data!$D$5:$E$200,2,FALSE))=FALSE,VLOOKUP("R"&amp;C16&amp;"P1",Data!$D$5:$E$200,2,FALSE),""))</f>
        <v>B2</v>
      </c>
      <c r="N16" s="80" t="str">
        <f>IF(ISNA((VLOOKUP(N$3&amp;"-P"&amp;$B16,Tracker!$B$4:$I$925,8,FALSE)))=FALSE, VLOOKUP(N$3&amp;"-P"&amp;$B16,Tracker!$B$4:$I$925,8,FALSE),"")</f>
        <v/>
      </c>
      <c r="O16" s="74" t="str">
        <f>IF(ISNA((VLOOKUP(O$3&amp;"-P"&amp;$B16,Tracker!$B$4:$I$925,8,FALSE)))=FALSE, VLOOKUP(O$3&amp;"-P"&amp;$B16,Tracker!$B$4:$I$925,8,FALSE),"")</f>
        <v/>
      </c>
      <c r="P16" s="74" t="str">
        <f>IF(ISNA((VLOOKUP(P$3&amp;"-P"&amp;$B16,Tracker!$B$4:$I$925,8,FALSE)))=FALSE, VLOOKUP(P$3&amp;"-P"&amp;$B16,Tracker!$B$4:$I$925,8,FALSE),"")</f>
        <v/>
      </c>
      <c r="Q16" s="74" t="str">
        <f>IF(ISNA((VLOOKUP(Q$3&amp;"-P"&amp;$B16,Tracker!$B$4:$I$925,8,FALSE)))=FALSE, VLOOKUP(Q$3&amp;"-P"&amp;$B16,Tracker!$B$4:$I$925,8,FALSE),"")</f>
        <v/>
      </c>
      <c r="R16" s="74" t="str">
        <f>IF(ISNA((VLOOKUP(R$3&amp;"-P"&amp;$B16,Tracker!$B$4:$I$925,8,FALSE)))=FALSE, VLOOKUP(R$3&amp;"-P"&amp;$B16,Tracker!$B$4:$I$925,8,FALSE),"")</f>
        <v/>
      </c>
      <c r="S16" s="74" t="str">
        <f>IF(ISNA((VLOOKUP(S$3&amp;"-P"&amp;$B16,Tracker!$B$4:$I$925,8,FALSE)))=FALSE, VLOOKUP(S$3&amp;"-P"&amp;$B16,Tracker!$B$4:$I$925,8,FALSE),"")</f>
        <v/>
      </c>
      <c r="T16" s="121" t="str">
        <f>IF(ISNA((VLOOKUP(T$3&amp;"-P"&amp;$B16,Tracker!$B$4:$I$925,8,FALSE)))=FALSE, VLOOKUP(T$3&amp;"-P"&amp;$B16,Tracker!$B$4:$I$925,8,FALSE),"")</f>
        <v/>
      </c>
      <c r="U16" s="263">
        <f t="shared" si="1"/>
        <v>0</v>
      </c>
      <c r="V16" s="118"/>
      <c r="W16" s="60"/>
      <c r="X16" s="68" t="str">
        <f t="shared" si="5"/>
        <v/>
      </c>
      <c r="Z16" s="230"/>
      <c r="AA16" s="65"/>
      <c r="AB16" s="230"/>
      <c r="AC16" s="65"/>
      <c r="AD16" s="230"/>
      <c r="AE16" s="65"/>
      <c r="AF16" s="230"/>
      <c r="AG16" s="65"/>
      <c r="AH16" s="230"/>
      <c r="AI16" s="65"/>
      <c r="AJ16" s="230"/>
      <c r="AK16" s="65"/>
      <c r="AL16" s="230"/>
      <c r="AM16" s="65"/>
      <c r="AN16" s="230"/>
    </row>
    <row r="17" spans="1:40" s="2" customFormat="1" ht="12" customHeight="1" thickBot="1" x14ac:dyDescent="0.35">
      <c r="A17" s="5" t="str">
        <f t="shared" si="0"/>
        <v>Team 14</v>
      </c>
      <c r="B17" s="80">
        <v>14</v>
      </c>
      <c r="C17" s="59" t="s">
        <v>10</v>
      </c>
      <c r="D17" s="60"/>
      <c r="E17" s="61"/>
      <c r="F17" s="73">
        <f t="array" ref="F17">MAX(IF(Track_Patrol=B17,Track_Times,0))</f>
        <v>0</v>
      </c>
      <c r="G17" s="112">
        <f t="array" ref="G17">MAX(IF(Track_Patrol=B17,Track_OnRoute,0))</f>
        <v>0</v>
      </c>
      <c r="H17" s="115">
        <f t="shared" si="2"/>
        <v>0</v>
      </c>
      <c r="I17" s="74" t="str">
        <f t="shared" si="3"/>
        <v/>
      </c>
      <c r="J17" s="73" t="str">
        <f ca="1">IF(Data!$K$6-'Master Score Sheet'!H17=Data!$K$6,"", Data!$K$6-'Master Score Sheet'!H17)</f>
        <v/>
      </c>
      <c r="K17" s="74" t="str">
        <f t="shared" si="4"/>
        <v/>
      </c>
      <c r="L17" s="75">
        <f ca="1">IF(W17&gt;0,0,IF(Data!K22="On",0,IF(ISERR((HOUR('Master Score Sheet'!J17)*60)+MINUTE(J17))=FALSE,(HOUR('Master Score Sheet'!J17)*60)+MINUTE(J17),0)))</f>
        <v>0</v>
      </c>
      <c r="M17" s="112" t="str">
        <f>IF(ISNA(VLOOKUP("R"&amp;'Master Score Sheet'!C17&amp;"-B"&amp;'Master Score Sheet'!K17,Data!$G$5:$H$200,2,FALSE))=FALSE,VLOOKUP("R"&amp;'Master Score Sheet'!C17&amp;"-B"&amp;'Master Score Sheet'!K17,Data!$G$5:$H$200,2,FALSE),IF(ISNA(VLOOKUP("R"&amp;C17&amp;"P1",Data!$D$5:$E$200,2,FALSE))=FALSE,VLOOKUP("R"&amp;C17&amp;"P1",Data!$D$5:$E$200,2,FALSE),""))</f>
        <v>BC6</v>
      </c>
      <c r="N17" s="80" t="str">
        <f>IF(ISNA((VLOOKUP(N$3&amp;"-P"&amp;$B17,Tracker!$B$4:$I$925,8,FALSE)))=FALSE, VLOOKUP(N$3&amp;"-P"&amp;$B17,Tracker!$B$4:$I$925,8,FALSE),"")</f>
        <v/>
      </c>
      <c r="O17" s="74" t="str">
        <f>IF(ISNA((VLOOKUP(O$3&amp;"-P"&amp;$B17,Tracker!$B$4:$I$925,8,FALSE)))=FALSE, VLOOKUP(O$3&amp;"-P"&amp;$B17,Tracker!$B$4:$I$925,8,FALSE),"")</f>
        <v/>
      </c>
      <c r="P17" s="74" t="str">
        <f>IF(ISNA((VLOOKUP(P$3&amp;"-P"&amp;$B17,Tracker!$B$4:$I$925,8,FALSE)))=FALSE, VLOOKUP(P$3&amp;"-P"&amp;$B17,Tracker!$B$4:$I$925,8,FALSE),"")</f>
        <v/>
      </c>
      <c r="Q17" s="74" t="str">
        <f>IF(ISNA((VLOOKUP(Q$3&amp;"-P"&amp;$B17,Tracker!$B$4:$I$925,8,FALSE)))=FALSE, VLOOKUP(Q$3&amp;"-P"&amp;$B17,Tracker!$B$4:$I$925,8,FALSE),"")</f>
        <v/>
      </c>
      <c r="R17" s="74" t="str">
        <f>IF(ISNA((VLOOKUP(R$3&amp;"-P"&amp;$B17,Tracker!$B$4:$I$925,8,FALSE)))=FALSE, VLOOKUP(R$3&amp;"-P"&amp;$B17,Tracker!$B$4:$I$925,8,FALSE),"")</f>
        <v/>
      </c>
      <c r="S17" s="74" t="str">
        <f>IF(ISNA((VLOOKUP(S$3&amp;"-P"&amp;$B17,Tracker!$B$4:$I$925,8,FALSE)))=FALSE, VLOOKUP(S$3&amp;"-P"&amp;$B17,Tracker!$B$4:$I$925,8,FALSE),"")</f>
        <v/>
      </c>
      <c r="T17" s="121" t="str">
        <f>IF(ISNA((VLOOKUP(T$3&amp;"-P"&amp;$B17,Tracker!$B$4:$I$925,8,FALSE)))=FALSE, VLOOKUP(T$3&amp;"-P"&amp;$B17,Tracker!$B$4:$I$925,8,FALSE),"")</f>
        <v/>
      </c>
      <c r="U17" s="263">
        <f t="shared" si="1"/>
        <v>0</v>
      </c>
      <c r="V17" s="118"/>
      <c r="W17" s="60"/>
      <c r="X17" s="68" t="str">
        <f t="shared" si="5"/>
        <v/>
      </c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</row>
    <row r="18" spans="1:40" s="2" customFormat="1" ht="12" customHeight="1" x14ac:dyDescent="0.3">
      <c r="A18" s="5" t="str">
        <f t="shared" si="0"/>
        <v>Team 15</v>
      </c>
      <c r="B18" s="80">
        <v>15</v>
      </c>
      <c r="C18" s="61" t="s">
        <v>11</v>
      </c>
      <c r="D18" s="60"/>
      <c r="E18" s="61"/>
      <c r="F18" s="73">
        <f t="array" ref="F18">MAX(IF(Track_Patrol=B18,Track_Times,0))</f>
        <v>0</v>
      </c>
      <c r="G18" s="112">
        <f t="array" ref="G18">MAX(IF(Track_Patrol=B18,Track_OnRoute,0))</f>
        <v>0</v>
      </c>
      <c r="H18" s="115">
        <f t="shared" ref="H18:H75" si="6">IF(F18&lt;D18,D18,F18)</f>
        <v>0</v>
      </c>
      <c r="I18" s="74" t="str">
        <f t="shared" ref="I18:I75" si="7">IF(ISNA(VLOOKUP("P"&amp;B18&amp;"-"&amp;F18,Tracker_Location,2,FALSE))=FALSE,VLOOKUP("P"&amp;B18&amp;"-"&amp;F18,Tracker_Location,2,FALSE),"")</f>
        <v/>
      </c>
      <c r="J18" s="73" t="str">
        <f ca="1">IF(Data!$K$6-'Master Score Sheet'!H18=Data!$K$6,"", Data!$K$6-'Master Score Sheet'!H18)</f>
        <v/>
      </c>
      <c r="K18" s="74" t="str">
        <f t="shared" ref="K18:K75" si="8">IF(ISNA(VLOOKUP("P"&amp;B18&amp;"-"&amp;G18,Tracker_Location,2,FALSE))=FALSE,VLOOKUP("P"&amp;B18&amp;"-"&amp;G18,Tracker_Location,2,FALSE),"")</f>
        <v/>
      </c>
      <c r="L18" s="75">
        <f ca="1">IF(W18&gt;0,0,IF(Data!K23="On",0,IF(ISERR((HOUR('Master Score Sheet'!J18)*60)+MINUTE(J18))=FALSE,(HOUR('Master Score Sheet'!J18)*60)+MINUTE(J18),0)))</f>
        <v>0</v>
      </c>
      <c r="M18" s="112" t="str">
        <f>IF(ISNA(VLOOKUP("R"&amp;'Master Score Sheet'!C18&amp;"-B"&amp;'Master Score Sheet'!K18,Data!$G$5:$H$200,2,FALSE))=FALSE,VLOOKUP("R"&amp;'Master Score Sheet'!C18&amp;"-B"&amp;'Master Score Sheet'!K18,Data!$G$5:$H$200,2,FALSE),IF(ISNA(VLOOKUP("R"&amp;C18&amp;"P1",Data!$D$5:$E$200,2,FALSE))=FALSE,VLOOKUP("R"&amp;C18&amp;"P1",Data!$D$5:$E$200,2,FALSE),""))</f>
        <v>Bus</v>
      </c>
      <c r="N18" s="80" t="str">
        <f>IF(ISNA((VLOOKUP(N$3&amp;"-P"&amp;$B18,Tracker!$B$4:$I$925,8,FALSE)))=FALSE, VLOOKUP(N$3&amp;"-P"&amp;$B18,Tracker!$B$4:$I$925,8,FALSE),"")</f>
        <v/>
      </c>
      <c r="O18" s="74" t="str">
        <f>IF(ISNA((VLOOKUP(O$3&amp;"-P"&amp;$B18,Tracker!$B$4:$I$925,8,FALSE)))=FALSE, VLOOKUP(O$3&amp;"-P"&amp;$B18,Tracker!$B$4:$I$925,8,FALSE),"")</f>
        <v/>
      </c>
      <c r="P18" s="74" t="str">
        <f>IF(ISNA((VLOOKUP(P$3&amp;"-P"&amp;$B18,Tracker!$B$4:$I$925,8,FALSE)))=FALSE, VLOOKUP(P$3&amp;"-P"&amp;$B18,Tracker!$B$4:$I$925,8,FALSE),"")</f>
        <v/>
      </c>
      <c r="Q18" s="74" t="str">
        <f>IF(ISNA((VLOOKUP(Q$3&amp;"-P"&amp;$B18,Tracker!$B$4:$I$925,8,FALSE)))=FALSE, VLOOKUP(Q$3&amp;"-P"&amp;$B18,Tracker!$B$4:$I$925,8,FALSE),"")</f>
        <v/>
      </c>
      <c r="R18" s="74" t="str">
        <f>IF(ISNA((VLOOKUP(R$3&amp;"-P"&amp;$B18,Tracker!$B$4:$I$925,8,FALSE)))=FALSE, VLOOKUP(R$3&amp;"-P"&amp;$B18,Tracker!$B$4:$I$925,8,FALSE),"")</f>
        <v/>
      </c>
      <c r="S18" s="74" t="str">
        <f>IF(ISNA((VLOOKUP(S$3&amp;"-P"&amp;$B18,Tracker!$B$4:$I$925,8,FALSE)))=FALSE, VLOOKUP(S$3&amp;"-P"&amp;$B18,Tracker!$B$4:$I$925,8,FALSE),"")</f>
        <v/>
      </c>
      <c r="T18" s="121" t="str">
        <f>IF(ISNA((VLOOKUP(T$3&amp;"-P"&amp;$B18,Tracker!$B$4:$I$925,8,FALSE)))=FALSE, VLOOKUP(T$3&amp;"-P"&amp;$B18,Tracker!$B$4:$I$925,8,FALSE),"")</f>
        <v/>
      </c>
      <c r="U18" s="263">
        <f t="shared" si="1"/>
        <v>0</v>
      </c>
      <c r="V18" s="118"/>
      <c r="W18" s="60"/>
      <c r="X18" s="68" t="str">
        <f t="shared" si="5"/>
        <v/>
      </c>
      <c r="Z18" s="231" t="s">
        <v>87</v>
      </c>
      <c r="AA18" s="64"/>
      <c r="AB18" s="231" t="s">
        <v>88</v>
      </c>
      <c r="AC18" s="64"/>
      <c r="AD18" s="231" t="s">
        <v>89</v>
      </c>
      <c r="AE18" s="64"/>
      <c r="AF18" s="231" t="s">
        <v>90</v>
      </c>
      <c r="AG18" s="64"/>
      <c r="AH18" s="231" t="s">
        <v>91</v>
      </c>
      <c r="AI18" s="64"/>
      <c r="AJ18" s="231" t="s">
        <v>92</v>
      </c>
      <c r="AK18" s="64"/>
      <c r="AL18" s="231" t="s">
        <v>93</v>
      </c>
      <c r="AM18" s="64"/>
      <c r="AN18" s="231" t="s">
        <v>94</v>
      </c>
    </row>
    <row r="19" spans="1:40" s="2" customFormat="1" ht="12" customHeight="1" x14ac:dyDescent="0.3">
      <c r="A19" s="5" t="str">
        <f t="shared" si="0"/>
        <v>Team 16</v>
      </c>
      <c r="B19" s="80">
        <v>16</v>
      </c>
      <c r="C19" s="59" t="s">
        <v>7</v>
      </c>
      <c r="D19" s="60"/>
      <c r="E19" s="61"/>
      <c r="F19" s="73">
        <f t="array" ref="F19">MAX(IF(Track_Patrol=B19,Track_Times,0))</f>
        <v>0</v>
      </c>
      <c r="G19" s="112">
        <f t="array" ref="G19">MAX(IF(Track_Patrol=B19,Track_OnRoute,0))</f>
        <v>0</v>
      </c>
      <c r="H19" s="115">
        <f t="shared" si="6"/>
        <v>0</v>
      </c>
      <c r="I19" s="74" t="str">
        <f t="shared" si="7"/>
        <v/>
      </c>
      <c r="J19" s="73" t="str">
        <f ca="1">IF(Data!$K$6-'Master Score Sheet'!H19=Data!$K$6,"", Data!$K$6-'Master Score Sheet'!H19)</f>
        <v/>
      </c>
      <c r="K19" s="74" t="str">
        <f t="shared" si="8"/>
        <v/>
      </c>
      <c r="L19" s="75">
        <f ca="1">IF(W19&gt;0,0,IF(Data!K24="On",0,IF(ISERR((HOUR('Master Score Sheet'!J19)*60)+MINUTE(J19))=FALSE,(HOUR('Master Score Sheet'!J19)*60)+MINUTE(J19),0)))</f>
        <v>0</v>
      </c>
      <c r="M19" s="112" t="str">
        <f>IF(ISNA(VLOOKUP("R"&amp;'Master Score Sheet'!C19&amp;"-B"&amp;'Master Score Sheet'!K19,Data!$G$5:$H$200,2,FALSE))=FALSE,VLOOKUP("R"&amp;'Master Score Sheet'!C19&amp;"-B"&amp;'Master Score Sheet'!K19,Data!$G$5:$H$200,2,FALSE),IF(ISNA(VLOOKUP("R"&amp;C19&amp;"P1",Data!$D$5:$E$200,2,FALSE))=FALSE,VLOOKUP("R"&amp;C19&amp;"P1",Data!$D$5:$E$200,2,FALSE),""))</f>
        <v>B1</v>
      </c>
      <c r="N19" s="80" t="str">
        <f>IF(ISNA((VLOOKUP(N$3&amp;"-P"&amp;$B19,Tracker!$B$4:$I$925,8,FALSE)))=FALSE, VLOOKUP(N$3&amp;"-P"&amp;$B19,Tracker!$B$4:$I$925,8,FALSE),"")</f>
        <v/>
      </c>
      <c r="O19" s="74" t="str">
        <f>IF(ISNA((VLOOKUP(O$3&amp;"-P"&amp;$B19,Tracker!$B$4:$I$925,8,FALSE)))=FALSE, VLOOKUP(O$3&amp;"-P"&amp;$B19,Tracker!$B$4:$I$925,8,FALSE),"")</f>
        <v/>
      </c>
      <c r="P19" s="74" t="str">
        <f>IF(ISNA((VLOOKUP(P$3&amp;"-P"&amp;$B19,Tracker!$B$4:$I$925,8,FALSE)))=FALSE, VLOOKUP(P$3&amp;"-P"&amp;$B19,Tracker!$B$4:$I$925,8,FALSE),"")</f>
        <v/>
      </c>
      <c r="Q19" s="74" t="str">
        <f>IF(ISNA((VLOOKUP(Q$3&amp;"-P"&amp;$B19,Tracker!$B$4:$I$925,8,FALSE)))=FALSE, VLOOKUP(Q$3&amp;"-P"&amp;$B19,Tracker!$B$4:$I$925,8,FALSE),"")</f>
        <v/>
      </c>
      <c r="R19" s="74" t="str">
        <f>IF(ISNA((VLOOKUP(R$3&amp;"-P"&amp;$B19,Tracker!$B$4:$I$925,8,FALSE)))=FALSE, VLOOKUP(R$3&amp;"-P"&amp;$B19,Tracker!$B$4:$I$925,8,FALSE),"")</f>
        <v/>
      </c>
      <c r="S19" s="74" t="str">
        <f>IF(ISNA((VLOOKUP(S$3&amp;"-P"&amp;$B19,Tracker!$B$4:$I$925,8,FALSE)))=FALSE, VLOOKUP(S$3&amp;"-P"&amp;$B19,Tracker!$B$4:$I$925,8,FALSE),"")</f>
        <v/>
      </c>
      <c r="T19" s="121" t="str">
        <f>IF(ISNA((VLOOKUP(T$3&amp;"-P"&amp;$B19,Tracker!$B$4:$I$925,8,FALSE)))=FALSE, VLOOKUP(T$3&amp;"-P"&amp;$B19,Tracker!$B$4:$I$925,8,FALSE),"")</f>
        <v/>
      </c>
      <c r="U19" s="263">
        <f t="shared" si="1"/>
        <v>0</v>
      </c>
      <c r="V19" s="118"/>
      <c r="W19" s="60"/>
      <c r="X19" s="68" t="str">
        <f t="shared" si="5"/>
        <v/>
      </c>
      <c r="Z19" s="232"/>
      <c r="AA19" s="64"/>
      <c r="AB19" s="232"/>
      <c r="AC19" s="64"/>
      <c r="AD19" s="232"/>
      <c r="AE19" s="64"/>
      <c r="AF19" s="232"/>
      <c r="AG19" s="64"/>
      <c r="AH19" s="232"/>
      <c r="AI19" s="64"/>
      <c r="AJ19" s="232"/>
      <c r="AK19" s="64"/>
      <c r="AL19" s="232"/>
      <c r="AM19" s="64"/>
      <c r="AN19" s="232"/>
    </row>
    <row r="20" spans="1:40" s="2" customFormat="1" ht="12" customHeight="1" x14ac:dyDescent="0.3">
      <c r="A20" s="5" t="str">
        <f t="shared" si="0"/>
        <v>Team 17</v>
      </c>
      <c r="B20" s="80">
        <v>17</v>
      </c>
      <c r="C20" s="61" t="s">
        <v>8</v>
      </c>
      <c r="D20" s="60"/>
      <c r="E20" s="61"/>
      <c r="F20" s="73">
        <f t="array" ref="F20">MAX(IF(Track_Patrol=B20,Track_Times,0))</f>
        <v>0</v>
      </c>
      <c r="G20" s="112">
        <f t="array" ref="G20">MAX(IF(Track_Patrol=B20,Track_OnRoute,0))</f>
        <v>0</v>
      </c>
      <c r="H20" s="115">
        <f t="shared" si="6"/>
        <v>0</v>
      </c>
      <c r="I20" s="74" t="str">
        <f t="shared" si="7"/>
        <v/>
      </c>
      <c r="J20" s="73" t="str">
        <f ca="1">IF(Data!$K$6-'Master Score Sheet'!H20=Data!$K$6,"", Data!$K$6-'Master Score Sheet'!H20)</f>
        <v/>
      </c>
      <c r="K20" s="74" t="str">
        <f t="shared" si="8"/>
        <v/>
      </c>
      <c r="L20" s="75">
        <f ca="1">IF(W20&gt;0,0,IF(Data!K25="On",0,IF(ISERR((HOUR('Master Score Sheet'!J20)*60)+MINUTE(J20))=FALSE,(HOUR('Master Score Sheet'!J20)*60)+MINUTE(J20),0)))</f>
        <v>0</v>
      </c>
      <c r="M20" s="112" t="str">
        <f>IF(ISNA(VLOOKUP("R"&amp;'Master Score Sheet'!C20&amp;"-B"&amp;'Master Score Sheet'!K20,Data!$G$5:$H$200,2,FALSE))=FALSE,VLOOKUP("R"&amp;'Master Score Sheet'!C20&amp;"-B"&amp;'Master Score Sheet'!K20,Data!$G$5:$H$200,2,FALSE),IF(ISNA(VLOOKUP("R"&amp;C20&amp;"P1",Data!$D$5:$E$200,2,FALSE))=FALSE,VLOOKUP("R"&amp;C20&amp;"P1",Data!$D$5:$E$200,2,FALSE),""))</f>
        <v>B6</v>
      </c>
      <c r="N20" s="80" t="str">
        <f>IF(ISNA((VLOOKUP(N$3&amp;"-P"&amp;$B20,Tracker!$B$4:$I$925,8,FALSE)))=FALSE, VLOOKUP(N$3&amp;"-P"&amp;$B20,Tracker!$B$4:$I$925,8,FALSE),"")</f>
        <v/>
      </c>
      <c r="O20" s="74" t="str">
        <f>IF(ISNA((VLOOKUP(O$3&amp;"-P"&amp;$B20,Tracker!$B$4:$I$925,8,FALSE)))=FALSE, VLOOKUP(O$3&amp;"-P"&amp;$B20,Tracker!$B$4:$I$925,8,FALSE),"")</f>
        <v/>
      </c>
      <c r="P20" s="74" t="str">
        <f>IF(ISNA((VLOOKUP(P$3&amp;"-P"&amp;$B20,Tracker!$B$4:$I$925,8,FALSE)))=FALSE, VLOOKUP(P$3&amp;"-P"&amp;$B20,Tracker!$B$4:$I$925,8,FALSE),"")</f>
        <v/>
      </c>
      <c r="Q20" s="74" t="str">
        <f>IF(ISNA((VLOOKUP(Q$3&amp;"-P"&amp;$B20,Tracker!$B$4:$I$925,8,FALSE)))=FALSE, VLOOKUP(Q$3&amp;"-P"&amp;$B20,Tracker!$B$4:$I$925,8,FALSE),"")</f>
        <v/>
      </c>
      <c r="R20" s="74" t="str">
        <f>IF(ISNA((VLOOKUP(R$3&amp;"-P"&amp;$B20,Tracker!$B$4:$I$925,8,FALSE)))=FALSE, VLOOKUP(R$3&amp;"-P"&amp;$B20,Tracker!$B$4:$I$925,8,FALSE),"")</f>
        <v/>
      </c>
      <c r="S20" s="74" t="str">
        <f>IF(ISNA((VLOOKUP(S$3&amp;"-P"&amp;$B20,Tracker!$B$4:$I$925,8,FALSE)))=FALSE, VLOOKUP(S$3&amp;"-P"&amp;$B20,Tracker!$B$4:$I$925,8,FALSE),"")</f>
        <v/>
      </c>
      <c r="T20" s="121" t="str">
        <f>IF(ISNA((VLOOKUP(T$3&amp;"-P"&amp;$B20,Tracker!$B$4:$I$925,8,FALSE)))=FALSE, VLOOKUP(T$3&amp;"-P"&amp;$B20,Tracker!$B$4:$I$925,8,FALSE),"")</f>
        <v/>
      </c>
      <c r="U20" s="263">
        <f t="shared" si="1"/>
        <v>0</v>
      </c>
      <c r="V20" s="118"/>
      <c r="W20" s="60"/>
      <c r="X20" s="68" t="str">
        <f t="shared" si="5"/>
        <v/>
      </c>
      <c r="Z20" s="233">
        <f ca="1">VLOOKUP(Z18,$A$4:$M$63,12,FALSE)</f>
        <v>0</v>
      </c>
      <c r="AA20" s="64"/>
      <c r="AB20" s="233">
        <f ca="1">VLOOKUP(AB18,$A$4:$M$63,12,FALSE)</f>
        <v>0</v>
      </c>
      <c r="AC20" s="64"/>
      <c r="AD20" s="233">
        <f ca="1">VLOOKUP(AD18,$A$4:$M$63,12,FALSE)</f>
        <v>0</v>
      </c>
      <c r="AE20" s="64"/>
      <c r="AF20" s="233">
        <f ca="1">VLOOKUP(AF18,$A$4:$M$63,12,FALSE)</f>
        <v>0</v>
      </c>
      <c r="AG20" s="64"/>
      <c r="AH20" s="233">
        <f ca="1">VLOOKUP(AH18,$A$4:$M$63,12,FALSE)</f>
        <v>0</v>
      </c>
      <c r="AI20" s="64"/>
      <c r="AJ20" s="233">
        <f ca="1">VLOOKUP(AJ18,$A$4:$M$63,12,FALSE)</f>
        <v>0</v>
      </c>
      <c r="AK20" s="64"/>
      <c r="AL20" s="233">
        <f ca="1">VLOOKUP(AL18,$A$4:$M$63,12,FALSE)</f>
        <v>0</v>
      </c>
      <c r="AM20" s="64"/>
      <c r="AN20" s="233">
        <f ca="1">VLOOKUP(AN18,$A$4:$M$63,12,FALSE)</f>
        <v>0</v>
      </c>
    </row>
    <row r="21" spans="1:40" s="2" customFormat="1" ht="12" customHeight="1" x14ac:dyDescent="0.3">
      <c r="A21" s="5" t="str">
        <f t="shared" si="0"/>
        <v>Team 18</v>
      </c>
      <c r="B21" s="80">
        <v>18</v>
      </c>
      <c r="C21" s="61" t="s">
        <v>9</v>
      </c>
      <c r="D21" s="60"/>
      <c r="E21" s="61"/>
      <c r="F21" s="73">
        <f t="array" ref="F21">MAX(IF(Track_Patrol=B21,Track_Times,0))</f>
        <v>0</v>
      </c>
      <c r="G21" s="112">
        <f t="array" ref="G21">MAX(IF(Track_Patrol=B21,Track_OnRoute,0))</f>
        <v>0</v>
      </c>
      <c r="H21" s="115">
        <f t="shared" si="6"/>
        <v>0</v>
      </c>
      <c r="I21" s="74" t="str">
        <f t="shared" si="7"/>
        <v/>
      </c>
      <c r="J21" s="73" t="str">
        <f ca="1">IF(Data!$K$6-'Master Score Sheet'!H21=Data!$K$6,"", Data!$K$6-'Master Score Sheet'!H21)</f>
        <v/>
      </c>
      <c r="K21" s="74" t="str">
        <f t="shared" si="8"/>
        <v/>
      </c>
      <c r="L21" s="75">
        <f ca="1">IF(W21&gt;0,0,IF(Data!K26="On",0,IF(ISERR((HOUR('Master Score Sheet'!J21)*60)+MINUTE(J21))=FALSE,(HOUR('Master Score Sheet'!J21)*60)+MINUTE(J21),0)))</f>
        <v>0</v>
      </c>
      <c r="M21" s="112" t="str">
        <f>IF(ISNA(VLOOKUP("R"&amp;'Master Score Sheet'!C21&amp;"-B"&amp;'Master Score Sheet'!K21,Data!$G$5:$H$200,2,FALSE))=FALSE,VLOOKUP("R"&amp;'Master Score Sheet'!C21&amp;"-B"&amp;'Master Score Sheet'!K21,Data!$G$5:$H$200,2,FALSE),IF(ISNA(VLOOKUP("R"&amp;C21&amp;"P1",Data!$D$5:$E$200,2,FALSE))=FALSE,VLOOKUP("R"&amp;C21&amp;"P1",Data!$D$5:$E$200,2,FALSE),""))</f>
        <v>B2</v>
      </c>
      <c r="N21" s="80" t="str">
        <f>IF(ISNA((VLOOKUP(N$3&amp;"-P"&amp;$B21,Tracker!$B$4:$I$925,8,FALSE)))=FALSE, VLOOKUP(N$3&amp;"-P"&amp;$B21,Tracker!$B$4:$I$925,8,FALSE),"")</f>
        <v/>
      </c>
      <c r="O21" s="74" t="str">
        <f>IF(ISNA((VLOOKUP(O$3&amp;"-P"&amp;$B21,Tracker!$B$4:$I$925,8,FALSE)))=FALSE, VLOOKUP(O$3&amp;"-P"&amp;$B21,Tracker!$B$4:$I$925,8,FALSE),"")</f>
        <v/>
      </c>
      <c r="P21" s="74" t="str">
        <f>IF(ISNA((VLOOKUP(P$3&amp;"-P"&amp;$B21,Tracker!$B$4:$I$925,8,FALSE)))=FALSE, VLOOKUP(P$3&amp;"-P"&amp;$B21,Tracker!$B$4:$I$925,8,FALSE),"")</f>
        <v/>
      </c>
      <c r="Q21" s="74" t="str">
        <f>IF(ISNA((VLOOKUP(Q$3&amp;"-P"&amp;$B21,Tracker!$B$4:$I$925,8,FALSE)))=FALSE, VLOOKUP(Q$3&amp;"-P"&amp;$B21,Tracker!$B$4:$I$925,8,FALSE),"")</f>
        <v/>
      </c>
      <c r="R21" s="74" t="str">
        <f>IF(ISNA((VLOOKUP(R$3&amp;"-P"&amp;$B21,Tracker!$B$4:$I$925,8,FALSE)))=FALSE, VLOOKUP(R$3&amp;"-P"&amp;$B21,Tracker!$B$4:$I$925,8,FALSE),"")</f>
        <v/>
      </c>
      <c r="S21" s="74" t="str">
        <f>IF(ISNA((VLOOKUP(S$3&amp;"-P"&amp;$B21,Tracker!$B$4:$I$925,8,FALSE)))=FALSE, VLOOKUP(S$3&amp;"-P"&amp;$B21,Tracker!$B$4:$I$925,8,FALSE),"")</f>
        <v/>
      </c>
      <c r="T21" s="121" t="str">
        <f>IF(ISNA((VLOOKUP(T$3&amp;"-P"&amp;$B21,Tracker!$B$4:$I$925,8,FALSE)))=FALSE, VLOOKUP(T$3&amp;"-P"&amp;$B21,Tracker!$B$4:$I$925,8,FALSE),"")</f>
        <v/>
      </c>
      <c r="U21" s="263">
        <f t="shared" si="1"/>
        <v>0</v>
      </c>
      <c r="V21" s="118"/>
      <c r="W21" s="60"/>
      <c r="X21" s="68" t="str">
        <f t="shared" si="5"/>
        <v/>
      </c>
      <c r="Z21" s="232"/>
      <c r="AA21" s="64"/>
      <c r="AB21" s="232"/>
      <c r="AC21" s="64"/>
      <c r="AD21" s="232"/>
      <c r="AE21" s="64"/>
      <c r="AF21" s="232"/>
      <c r="AG21" s="64"/>
      <c r="AH21" s="232"/>
      <c r="AI21" s="64"/>
      <c r="AJ21" s="232"/>
      <c r="AK21" s="64"/>
      <c r="AL21" s="232"/>
      <c r="AM21" s="64"/>
      <c r="AN21" s="232"/>
    </row>
    <row r="22" spans="1:40" s="2" customFormat="1" ht="12" customHeight="1" x14ac:dyDescent="0.3">
      <c r="A22" s="5" t="str">
        <f t="shared" si="0"/>
        <v>Team 19</v>
      </c>
      <c r="B22" s="80">
        <v>19</v>
      </c>
      <c r="C22" s="59" t="s">
        <v>10</v>
      </c>
      <c r="D22" s="60"/>
      <c r="E22" s="61"/>
      <c r="F22" s="73">
        <f t="array" ref="F22">MAX(IF(Track_Patrol=B22,Track_Times,0))</f>
        <v>0</v>
      </c>
      <c r="G22" s="112">
        <f t="array" ref="G22">MAX(IF(Track_Patrol=B22,Track_OnRoute,0))</f>
        <v>0</v>
      </c>
      <c r="H22" s="115">
        <f t="shared" si="6"/>
        <v>0</v>
      </c>
      <c r="I22" s="74" t="str">
        <f t="shared" si="7"/>
        <v/>
      </c>
      <c r="J22" s="73" t="str">
        <f ca="1">IF(Data!$K$6-'Master Score Sheet'!H22=Data!$K$6,"", Data!$K$6-'Master Score Sheet'!H22)</f>
        <v/>
      </c>
      <c r="K22" s="74" t="str">
        <f t="shared" si="8"/>
        <v/>
      </c>
      <c r="L22" s="75">
        <f ca="1">IF(W22&gt;0,0,IF(Data!K27="On",0,IF(ISERR((HOUR('Master Score Sheet'!J22)*60)+MINUTE(J22))=FALSE,(HOUR('Master Score Sheet'!J22)*60)+MINUTE(J22),0)))</f>
        <v>0</v>
      </c>
      <c r="M22" s="112" t="str">
        <f>IF(ISNA(VLOOKUP("R"&amp;'Master Score Sheet'!C22&amp;"-B"&amp;'Master Score Sheet'!K22,Data!$G$5:$H$200,2,FALSE))=FALSE,VLOOKUP("R"&amp;'Master Score Sheet'!C22&amp;"-B"&amp;'Master Score Sheet'!K22,Data!$G$5:$H$200,2,FALSE),IF(ISNA(VLOOKUP("R"&amp;C22&amp;"P1",Data!$D$5:$E$200,2,FALSE))=FALSE,VLOOKUP("R"&amp;C22&amp;"P1",Data!$D$5:$E$200,2,FALSE),""))</f>
        <v>BC6</v>
      </c>
      <c r="N22" s="80" t="str">
        <f>IF(ISNA((VLOOKUP(N$3&amp;"-P"&amp;$B22,Tracker!$B$4:$I$925,8,FALSE)))=FALSE, VLOOKUP(N$3&amp;"-P"&amp;$B22,Tracker!$B$4:$I$925,8,FALSE),"")</f>
        <v/>
      </c>
      <c r="O22" s="74" t="str">
        <f>IF(ISNA((VLOOKUP(O$3&amp;"-P"&amp;$B22,Tracker!$B$4:$I$925,8,FALSE)))=FALSE, VLOOKUP(O$3&amp;"-P"&amp;$B22,Tracker!$B$4:$I$925,8,FALSE),"")</f>
        <v/>
      </c>
      <c r="P22" s="74" t="str">
        <f>IF(ISNA((VLOOKUP(P$3&amp;"-P"&amp;$B22,Tracker!$B$4:$I$925,8,FALSE)))=FALSE, VLOOKUP(P$3&amp;"-P"&amp;$B22,Tracker!$B$4:$I$925,8,FALSE),"")</f>
        <v/>
      </c>
      <c r="Q22" s="74" t="str">
        <f>IF(ISNA((VLOOKUP(Q$3&amp;"-P"&amp;$B22,Tracker!$B$4:$I$925,8,FALSE)))=FALSE, VLOOKUP(Q$3&amp;"-P"&amp;$B22,Tracker!$B$4:$I$925,8,FALSE),"")</f>
        <v/>
      </c>
      <c r="R22" s="74" t="str">
        <f>IF(ISNA((VLOOKUP(R$3&amp;"-P"&amp;$B22,Tracker!$B$4:$I$925,8,FALSE)))=FALSE, VLOOKUP(R$3&amp;"-P"&amp;$B22,Tracker!$B$4:$I$925,8,FALSE),"")</f>
        <v/>
      </c>
      <c r="S22" s="74" t="str">
        <f>IF(ISNA((VLOOKUP(S$3&amp;"-P"&amp;$B22,Tracker!$B$4:$I$925,8,FALSE)))=FALSE, VLOOKUP(S$3&amp;"-P"&amp;$B22,Tracker!$B$4:$I$925,8,FALSE),"")</f>
        <v/>
      </c>
      <c r="T22" s="121" t="str">
        <f>IF(ISNA((VLOOKUP(T$3&amp;"-P"&amp;$B22,Tracker!$B$4:$I$925,8,FALSE)))=FALSE, VLOOKUP(T$3&amp;"-P"&amp;$B22,Tracker!$B$4:$I$925,8,FALSE),"")</f>
        <v/>
      </c>
      <c r="U22" s="263">
        <f t="shared" si="1"/>
        <v>0</v>
      </c>
      <c r="V22" s="118"/>
      <c r="W22" s="60"/>
      <c r="X22" s="68" t="str">
        <f t="shared" si="5"/>
        <v/>
      </c>
      <c r="Z22" s="229" t="str">
        <f>IF(VLOOKUP(Z18,$A$4:$M$63,9,FALSE)="","HQ To " &amp; VLOOKUP(Z18,$A$4:$M$63,13,FALSE),VLOOKUP(Z18,$A$4:$M$63,9,FALSE)&amp;" to " &amp; VLOOKUP(Z18,$A$4:$M$63,13,FALSE))</f>
        <v>HQ To B6</v>
      </c>
      <c r="AA22" s="65"/>
      <c r="AB22" s="229" t="str">
        <f>IF(VLOOKUP(AB18,$A$4:$M$63,9,FALSE)="","HQ To " &amp; VLOOKUP(AB18,$A$4:$M$63,13,FALSE),VLOOKUP(AB18,$A$4:$M$63,9,FALSE)&amp;" to " &amp; VLOOKUP(AB18,$A$4:$M$63,13,FALSE))</f>
        <v>HQ To B2</v>
      </c>
      <c r="AC22" s="65"/>
      <c r="AD22" s="229" t="str">
        <f>IF(VLOOKUP(AD18,$A$4:$M$63,9,FALSE)="","HQ To " &amp; VLOOKUP(AD18,$A$4:$M$63,13,FALSE),VLOOKUP(AD18,$A$4:$M$63,9,FALSE)&amp;" to " &amp; VLOOKUP(AD18,$A$4:$M$63,13,FALSE))</f>
        <v>HQ To BC6</v>
      </c>
      <c r="AE22" s="65"/>
      <c r="AF22" s="229" t="str">
        <f>IF(VLOOKUP(AF18,$A$4:$M$63,9,FALSE)="","HQ To " &amp; VLOOKUP(AF18,$A$4:$M$63,13,FALSE),VLOOKUP(AF18,$A$4:$M$63,9,FALSE)&amp;" to " &amp; VLOOKUP(AF18,$A$4:$M$63,13,FALSE))</f>
        <v>HQ To Bus</v>
      </c>
      <c r="AG22" s="65"/>
      <c r="AH22" s="229" t="str">
        <f>IF(VLOOKUP(AH18,$A$4:$M$63,9,FALSE)="","HQ To " &amp; VLOOKUP(AH18,$A$4:$M$63,13,FALSE),VLOOKUP(AH18,$A$4:$M$63,9,FALSE)&amp;" to " &amp; VLOOKUP(AH18,$A$4:$M$63,13,FALSE))</f>
        <v>HQ To B1</v>
      </c>
      <c r="AI22" s="65"/>
      <c r="AJ22" s="229" t="str">
        <f>IF(VLOOKUP(AJ18,$A$4:$M$63,9,FALSE)="","HQ To " &amp; VLOOKUP(AJ18,$A$4:$M$63,13,FALSE),VLOOKUP(AJ18,$A$4:$M$63,9,FALSE)&amp;" to " &amp; VLOOKUP(AJ18,$A$4:$M$63,13,FALSE))</f>
        <v>HQ To B6</v>
      </c>
      <c r="AK22" s="65"/>
      <c r="AL22" s="229" t="str">
        <f>IF(VLOOKUP(AL18,$A$4:$M$63,9,FALSE)="","HQ To " &amp; VLOOKUP(AL18,$A$4:$M$63,13,FALSE),VLOOKUP(AL18,$A$4:$M$63,9,FALSE)&amp;" to " &amp; VLOOKUP(AL18,$A$4:$M$63,13,FALSE))</f>
        <v>HQ To B2</v>
      </c>
      <c r="AM22" s="65"/>
      <c r="AN22" s="229" t="str">
        <f>IF(VLOOKUP(AN18,$A$4:$M$63,9,FALSE)="","HQ To " &amp; VLOOKUP(AN18,$A$4:$M$63,13,FALSE),VLOOKUP(AN18,$A$4:$M$63,9,FALSE)&amp;" to " &amp; VLOOKUP(AN18,$A$4:$M$63,13,FALSE))</f>
        <v>HQ To BC6</v>
      </c>
    </row>
    <row r="23" spans="1:40" s="2" customFormat="1" ht="12" customHeight="1" thickBot="1" x14ac:dyDescent="0.35">
      <c r="A23" s="5" t="str">
        <f t="shared" si="0"/>
        <v>Team 20</v>
      </c>
      <c r="B23" s="80">
        <v>20</v>
      </c>
      <c r="C23" s="61" t="s">
        <v>11</v>
      </c>
      <c r="D23" s="60"/>
      <c r="E23" s="61"/>
      <c r="F23" s="73">
        <f t="array" ref="F23">MAX(IF(Track_Patrol=B23,Track_Times,0))</f>
        <v>0</v>
      </c>
      <c r="G23" s="112">
        <f t="array" ref="G23">MAX(IF(Track_Patrol=B23,Track_OnRoute,0))</f>
        <v>0</v>
      </c>
      <c r="H23" s="115">
        <f t="shared" si="6"/>
        <v>0</v>
      </c>
      <c r="I23" s="74" t="str">
        <f t="shared" si="7"/>
        <v/>
      </c>
      <c r="J23" s="73" t="str">
        <f ca="1">IF(Data!$K$6-'Master Score Sheet'!H23=Data!$K$6,"", Data!$K$6-'Master Score Sheet'!H23)</f>
        <v/>
      </c>
      <c r="K23" s="74" t="str">
        <f t="shared" si="8"/>
        <v/>
      </c>
      <c r="L23" s="75">
        <f ca="1">IF(W23&gt;0,0,IF(Data!K28="On",0,IF(ISERR((HOUR('Master Score Sheet'!J23)*60)+MINUTE(J23))=FALSE,(HOUR('Master Score Sheet'!J23)*60)+MINUTE(J23),0)))</f>
        <v>0</v>
      </c>
      <c r="M23" s="112" t="str">
        <f>IF(ISNA(VLOOKUP("R"&amp;'Master Score Sheet'!C23&amp;"-B"&amp;'Master Score Sheet'!K23,Data!$G$5:$H$200,2,FALSE))=FALSE,VLOOKUP("R"&amp;'Master Score Sheet'!C23&amp;"-B"&amp;'Master Score Sheet'!K23,Data!$G$5:$H$200,2,FALSE),IF(ISNA(VLOOKUP("R"&amp;C23&amp;"P1",Data!$D$5:$E$200,2,FALSE))=FALSE,VLOOKUP("R"&amp;C23&amp;"P1",Data!$D$5:$E$200,2,FALSE),""))</f>
        <v>Bus</v>
      </c>
      <c r="N23" s="80" t="str">
        <f>IF(ISNA((VLOOKUP(N$3&amp;"-P"&amp;$B23,Tracker!$B$4:$I$925,8,FALSE)))=FALSE, VLOOKUP(N$3&amp;"-P"&amp;$B23,Tracker!$B$4:$I$925,8,FALSE),"")</f>
        <v/>
      </c>
      <c r="O23" s="74" t="str">
        <f>IF(ISNA((VLOOKUP(O$3&amp;"-P"&amp;$B23,Tracker!$B$4:$I$925,8,FALSE)))=FALSE, VLOOKUP(O$3&amp;"-P"&amp;$B23,Tracker!$B$4:$I$925,8,FALSE),"")</f>
        <v/>
      </c>
      <c r="P23" s="74" t="str">
        <f>IF(ISNA((VLOOKUP(P$3&amp;"-P"&amp;$B23,Tracker!$B$4:$I$925,8,FALSE)))=FALSE, VLOOKUP(P$3&amp;"-P"&amp;$B23,Tracker!$B$4:$I$925,8,FALSE),"")</f>
        <v/>
      </c>
      <c r="Q23" s="74" t="str">
        <f>IF(ISNA((VLOOKUP(Q$3&amp;"-P"&amp;$B23,Tracker!$B$4:$I$925,8,FALSE)))=FALSE, VLOOKUP(Q$3&amp;"-P"&amp;$B23,Tracker!$B$4:$I$925,8,FALSE),"")</f>
        <v/>
      </c>
      <c r="R23" s="74" t="str">
        <f>IF(ISNA((VLOOKUP(R$3&amp;"-P"&amp;$B23,Tracker!$B$4:$I$925,8,FALSE)))=FALSE, VLOOKUP(R$3&amp;"-P"&amp;$B23,Tracker!$B$4:$I$925,8,FALSE),"")</f>
        <v/>
      </c>
      <c r="S23" s="74" t="str">
        <f>IF(ISNA((VLOOKUP(S$3&amp;"-P"&amp;$B23,Tracker!$B$4:$I$925,8,FALSE)))=FALSE, VLOOKUP(S$3&amp;"-P"&amp;$B23,Tracker!$B$4:$I$925,8,FALSE),"")</f>
        <v/>
      </c>
      <c r="T23" s="121" t="str">
        <f>IF(ISNA((VLOOKUP(T$3&amp;"-P"&amp;$B23,Tracker!$B$4:$I$925,8,FALSE)))=FALSE, VLOOKUP(T$3&amp;"-P"&amp;$B23,Tracker!$B$4:$I$925,8,FALSE),"")</f>
        <v/>
      </c>
      <c r="U23" s="263">
        <f t="shared" si="1"/>
        <v>0</v>
      </c>
      <c r="V23" s="118"/>
      <c r="W23" s="60"/>
      <c r="X23" s="68" t="str">
        <f t="shared" si="5"/>
        <v/>
      </c>
      <c r="Z23" s="230"/>
      <c r="AA23" s="65"/>
      <c r="AB23" s="230"/>
      <c r="AC23" s="65"/>
      <c r="AD23" s="230"/>
      <c r="AE23" s="65"/>
      <c r="AF23" s="230"/>
      <c r="AG23" s="65"/>
      <c r="AH23" s="230"/>
      <c r="AI23" s="65"/>
      <c r="AJ23" s="230"/>
      <c r="AK23" s="65"/>
      <c r="AL23" s="230"/>
      <c r="AM23" s="65"/>
      <c r="AN23" s="230"/>
    </row>
    <row r="24" spans="1:40" s="2" customFormat="1" ht="12" customHeight="1" thickBot="1" x14ac:dyDescent="0.35">
      <c r="A24" s="5" t="str">
        <f t="shared" si="0"/>
        <v>Team 21</v>
      </c>
      <c r="B24" s="80">
        <v>21</v>
      </c>
      <c r="C24" s="59" t="s">
        <v>7</v>
      </c>
      <c r="D24" s="60"/>
      <c r="E24" s="61"/>
      <c r="F24" s="73">
        <f t="array" ref="F24">MAX(IF(Track_Patrol=B24,Track_Times,0))</f>
        <v>0</v>
      </c>
      <c r="G24" s="112">
        <f t="array" ref="G24">MAX(IF(Track_Patrol=B24,Track_OnRoute,0))</f>
        <v>0</v>
      </c>
      <c r="H24" s="115">
        <f t="shared" si="6"/>
        <v>0</v>
      </c>
      <c r="I24" s="74" t="str">
        <f t="shared" si="7"/>
        <v/>
      </c>
      <c r="J24" s="73" t="str">
        <f ca="1">IF(Data!$K$6-'Master Score Sheet'!H24=Data!$K$6,"", Data!$K$6-'Master Score Sheet'!H24)</f>
        <v/>
      </c>
      <c r="K24" s="74" t="str">
        <f t="shared" si="8"/>
        <v/>
      </c>
      <c r="L24" s="75">
        <f ca="1">IF(W24&gt;0,0,IF(Data!K29="On",0,IF(ISERR((HOUR('Master Score Sheet'!J24)*60)+MINUTE(J24))=FALSE,(HOUR('Master Score Sheet'!J24)*60)+MINUTE(J24),0)))</f>
        <v>0</v>
      </c>
      <c r="M24" s="112" t="str">
        <f>IF(ISNA(VLOOKUP("R"&amp;'Master Score Sheet'!C24&amp;"-B"&amp;'Master Score Sheet'!K24,Data!$G$5:$H$200,2,FALSE))=FALSE,VLOOKUP("R"&amp;'Master Score Sheet'!C24&amp;"-B"&amp;'Master Score Sheet'!K24,Data!$G$5:$H$200,2,FALSE),IF(ISNA(VLOOKUP("R"&amp;C24&amp;"P1",Data!$D$5:$E$200,2,FALSE))=FALSE,VLOOKUP("R"&amp;C24&amp;"P1",Data!$D$5:$E$200,2,FALSE),""))</f>
        <v>B1</v>
      </c>
      <c r="N24" s="80" t="str">
        <f>IF(ISNA((VLOOKUP(N$3&amp;"-P"&amp;$B24,Tracker!$B$4:$I$925,8,FALSE)))=FALSE, VLOOKUP(N$3&amp;"-P"&amp;$B24,Tracker!$B$4:$I$925,8,FALSE),"")</f>
        <v/>
      </c>
      <c r="O24" s="74" t="str">
        <f>IF(ISNA((VLOOKUP(O$3&amp;"-P"&amp;$B24,Tracker!$B$4:$I$925,8,FALSE)))=FALSE, VLOOKUP(O$3&amp;"-P"&amp;$B24,Tracker!$B$4:$I$925,8,FALSE),"")</f>
        <v/>
      </c>
      <c r="P24" s="74" t="str">
        <f>IF(ISNA((VLOOKUP(P$3&amp;"-P"&amp;$B24,Tracker!$B$4:$I$925,8,FALSE)))=FALSE, VLOOKUP(P$3&amp;"-P"&amp;$B24,Tracker!$B$4:$I$925,8,FALSE),"")</f>
        <v/>
      </c>
      <c r="Q24" s="74" t="str">
        <f>IF(ISNA((VLOOKUP(Q$3&amp;"-P"&amp;$B24,Tracker!$B$4:$I$925,8,FALSE)))=FALSE, VLOOKUP(Q$3&amp;"-P"&amp;$B24,Tracker!$B$4:$I$925,8,FALSE),"")</f>
        <v/>
      </c>
      <c r="R24" s="74" t="str">
        <f>IF(ISNA((VLOOKUP(R$3&amp;"-P"&amp;$B24,Tracker!$B$4:$I$925,8,FALSE)))=FALSE, VLOOKUP(R$3&amp;"-P"&amp;$B24,Tracker!$B$4:$I$925,8,FALSE),"")</f>
        <v/>
      </c>
      <c r="S24" s="74" t="str">
        <f>IF(ISNA((VLOOKUP(S$3&amp;"-P"&amp;$B24,Tracker!$B$4:$I$925,8,FALSE)))=FALSE, VLOOKUP(S$3&amp;"-P"&amp;$B24,Tracker!$B$4:$I$925,8,FALSE),"")</f>
        <v/>
      </c>
      <c r="T24" s="121" t="str">
        <f>IF(ISNA((VLOOKUP(T$3&amp;"-P"&amp;$B24,Tracker!$B$4:$I$925,8,FALSE)))=FALSE, VLOOKUP(T$3&amp;"-P"&amp;$B24,Tracker!$B$4:$I$925,8,FALSE),"")</f>
        <v/>
      </c>
      <c r="U24" s="263">
        <f t="shared" si="1"/>
        <v>0</v>
      </c>
      <c r="V24" s="118"/>
      <c r="W24" s="60"/>
      <c r="X24" s="68" t="str">
        <f t="shared" si="5"/>
        <v/>
      </c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</row>
    <row r="25" spans="1:40" s="2" customFormat="1" ht="12" customHeight="1" x14ac:dyDescent="0.3">
      <c r="A25" s="5" t="str">
        <f t="shared" si="0"/>
        <v>Team 22</v>
      </c>
      <c r="B25" s="80">
        <v>22</v>
      </c>
      <c r="C25" s="61" t="s">
        <v>8</v>
      </c>
      <c r="D25" s="60"/>
      <c r="E25" s="61"/>
      <c r="F25" s="73">
        <f t="array" ref="F25">MAX(IF(Track_Patrol=B25,Track_Times,0))</f>
        <v>0</v>
      </c>
      <c r="G25" s="112">
        <f t="array" ref="G25">MAX(IF(Track_Patrol=B25,Track_OnRoute,0))</f>
        <v>0</v>
      </c>
      <c r="H25" s="115">
        <f t="shared" si="6"/>
        <v>0</v>
      </c>
      <c r="I25" s="74" t="str">
        <f t="shared" si="7"/>
        <v/>
      </c>
      <c r="J25" s="73" t="str">
        <f ca="1">IF(Data!$K$6-'Master Score Sheet'!H25=Data!$K$6,"", Data!$K$6-'Master Score Sheet'!H25)</f>
        <v/>
      </c>
      <c r="K25" s="74" t="str">
        <f t="shared" si="8"/>
        <v/>
      </c>
      <c r="L25" s="75">
        <f ca="1">IF(W25&gt;0,0,IF(Data!K30="On",0,IF(ISERR((HOUR('Master Score Sheet'!J25)*60)+MINUTE(J25))=FALSE,(HOUR('Master Score Sheet'!J25)*60)+MINUTE(J25),0)))</f>
        <v>0</v>
      </c>
      <c r="M25" s="112" t="str">
        <f>IF(ISNA(VLOOKUP("R"&amp;'Master Score Sheet'!C25&amp;"-B"&amp;'Master Score Sheet'!K25,Data!$G$5:$H$200,2,FALSE))=FALSE,VLOOKUP("R"&amp;'Master Score Sheet'!C25&amp;"-B"&amp;'Master Score Sheet'!K25,Data!$G$5:$H$200,2,FALSE),IF(ISNA(VLOOKUP("R"&amp;C25&amp;"P1",Data!$D$5:$E$200,2,FALSE))=FALSE,VLOOKUP("R"&amp;C25&amp;"P1",Data!$D$5:$E$200,2,FALSE),""))</f>
        <v>B6</v>
      </c>
      <c r="N25" s="80" t="str">
        <f>IF(ISNA((VLOOKUP(N$3&amp;"-P"&amp;$B25,Tracker!$B$4:$I$925,8,FALSE)))=FALSE, VLOOKUP(N$3&amp;"-P"&amp;$B25,Tracker!$B$4:$I$925,8,FALSE),"")</f>
        <v/>
      </c>
      <c r="O25" s="74" t="str">
        <f>IF(ISNA((VLOOKUP(O$3&amp;"-P"&amp;$B25,Tracker!$B$4:$I$925,8,FALSE)))=FALSE, VLOOKUP(O$3&amp;"-P"&amp;$B25,Tracker!$B$4:$I$925,8,FALSE),"")</f>
        <v/>
      </c>
      <c r="P25" s="74" t="str">
        <f>IF(ISNA((VLOOKUP(P$3&amp;"-P"&amp;$B25,Tracker!$B$4:$I$925,8,FALSE)))=FALSE, VLOOKUP(P$3&amp;"-P"&amp;$B25,Tracker!$B$4:$I$925,8,FALSE),"")</f>
        <v/>
      </c>
      <c r="Q25" s="74" t="str">
        <f>IF(ISNA((VLOOKUP(Q$3&amp;"-P"&amp;$B25,Tracker!$B$4:$I$925,8,FALSE)))=FALSE, VLOOKUP(Q$3&amp;"-P"&amp;$B25,Tracker!$B$4:$I$925,8,FALSE),"")</f>
        <v/>
      </c>
      <c r="R25" s="74" t="str">
        <f>IF(ISNA((VLOOKUP(R$3&amp;"-P"&amp;$B25,Tracker!$B$4:$I$925,8,FALSE)))=FALSE, VLOOKUP(R$3&amp;"-P"&amp;$B25,Tracker!$B$4:$I$925,8,FALSE),"")</f>
        <v/>
      </c>
      <c r="S25" s="74" t="str">
        <f>IF(ISNA((VLOOKUP(S$3&amp;"-P"&amp;$B25,Tracker!$B$4:$I$925,8,FALSE)))=FALSE, VLOOKUP(S$3&amp;"-P"&amp;$B25,Tracker!$B$4:$I$925,8,FALSE),"")</f>
        <v/>
      </c>
      <c r="T25" s="121" t="str">
        <f>IF(ISNA((VLOOKUP(T$3&amp;"-P"&amp;$B25,Tracker!$B$4:$I$925,8,FALSE)))=FALSE, VLOOKUP(T$3&amp;"-P"&amp;$B25,Tracker!$B$4:$I$925,8,FALSE),"")</f>
        <v/>
      </c>
      <c r="U25" s="263">
        <f t="shared" si="1"/>
        <v>0</v>
      </c>
      <c r="V25" s="118"/>
      <c r="W25" s="60"/>
      <c r="X25" s="68" t="str">
        <f t="shared" si="5"/>
        <v/>
      </c>
      <c r="Z25" s="231" t="s">
        <v>95</v>
      </c>
      <c r="AA25" s="64"/>
      <c r="AB25" s="231" t="s">
        <v>96</v>
      </c>
      <c r="AC25" s="64"/>
      <c r="AD25" s="231" t="s">
        <v>97</v>
      </c>
      <c r="AE25" s="64"/>
      <c r="AF25" s="231" t="s">
        <v>98</v>
      </c>
      <c r="AG25" s="64"/>
      <c r="AH25" s="231" t="s">
        <v>99</v>
      </c>
      <c r="AI25" s="64"/>
      <c r="AJ25" s="231" t="s">
        <v>100</v>
      </c>
      <c r="AK25" s="64"/>
      <c r="AL25" s="231" t="s">
        <v>101</v>
      </c>
      <c r="AM25" s="64"/>
      <c r="AN25" s="231" t="s">
        <v>102</v>
      </c>
    </row>
    <row r="26" spans="1:40" s="2" customFormat="1" ht="12" customHeight="1" x14ac:dyDescent="0.3">
      <c r="A26" s="5" t="str">
        <f t="shared" si="0"/>
        <v>Team 23</v>
      </c>
      <c r="B26" s="80">
        <v>23</v>
      </c>
      <c r="C26" s="61" t="s">
        <v>9</v>
      </c>
      <c r="D26" s="60"/>
      <c r="E26" s="61"/>
      <c r="F26" s="73">
        <f t="array" ref="F26">MAX(IF(Track_Patrol=B26,Track_Times,0))</f>
        <v>0</v>
      </c>
      <c r="G26" s="112">
        <f t="array" ref="G26">MAX(IF(Track_Patrol=B26,Track_OnRoute,0))</f>
        <v>0</v>
      </c>
      <c r="H26" s="115">
        <f t="shared" si="6"/>
        <v>0</v>
      </c>
      <c r="I26" s="74" t="str">
        <f t="shared" si="7"/>
        <v/>
      </c>
      <c r="J26" s="73" t="str">
        <f ca="1">IF(Data!$K$6-'Master Score Sheet'!H26=Data!$K$6,"", Data!$K$6-'Master Score Sheet'!H26)</f>
        <v/>
      </c>
      <c r="K26" s="74" t="str">
        <f t="shared" si="8"/>
        <v/>
      </c>
      <c r="L26" s="75">
        <f ca="1">IF(W26&gt;0,0,IF(Data!K31="On",0,IF(ISERR((HOUR('Master Score Sheet'!J26)*60)+MINUTE(J26))=FALSE,(HOUR('Master Score Sheet'!J26)*60)+MINUTE(J26),0)))</f>
        <v>0</v>
      </c>
      <c r="M26" s="112" t="str">
        <f>IF(ISNA(VLOOKUP("R"&amp;'Master Score Sheet'!C26&amp;"-B"&amp;'Master Score Sheet'!K26,Data!$G$5:$H$200,2,FALSE))=FALSE,VLOOKUP("R"&amp;'Master Score Sheet'!C26&amp;"-B"&amp;'Master Score Sheet'!K26,Data!$G$5:$H$200,2,FALSE),IF(ISNA(VLOOKUP("R"&amp;C26&amp;"P1",Data!$D$5:$E$200,2,FALSE))=FALSE,VLOOKUP("R"&amp;C26&amp;"P1",Data!$D$5:$E$200,2,FALSE),""))</f>
        <v>B2</v>
      </c>
      <c r="N26" s="80" t="str">
        <f>IF(ISNA((VLOOKUP(N$3&amp;"-P"&amp;$B26,Tracker!$B$4:$I$925,8,FALSE)))=FALSE, VLOOKUP(N$3&amp;"-P"&amp;$B26,Tracker!$B$4:$I$925,8,FALSE),"")</f>
        <v/>
      </c>
      <c r="O26" s="74" t="str">
        <f>IF(ISNA((VLOOKUP(O$3&amp;"-P"&amp;$B26,Tracker!$B$4:$I$925,8,FALSE)))=FALSE, VLOOKUP(O$3&amp;"-P"&amp;$B26,Tracker!$B$4:$I$925,8,FALSE),"")</f>
        <v/>
      </c>
      <c r="P26" s="74" t="str">
        <f>IF(ISNA((VLOOKUP(P$3&amp;"-P"&amp;$B26,Tracker!$B$4:$I$925,8,FALSE)))=FALSE, VLOOKUP(P$3&amp;"-P"&amp;$B26,Tracker!$B$4:$I$925,8,FALSE),"")</f>
        <v/>
      </c>
      <c r="Q26" s="74" t="str">
        <f>IF(ISNA((VLOOKUP(Q$3&amp;"-P"&amp;$B26,Tracker!$B$4:$I$925,8,FALSE)))=FALSE, VLOOKUP(Q$3&amp;"-P"&amp;$B26,Tracker!$B$4:$I$925,8,FALSE),"")</f>
        <v/>
      </c>
      <c r="R26" s="74" t="str">
        <f>IF(ISNA((VLOOKUP(R$3&amp;"-P"&amp;$B26,Tracker!$B$4:$I$925,8,FALSE)))=FALSE, VLOOKUP(R$3&amp;"-P"&amp;$B26,Tracker!$B$4:$I$925,8,FALSE),"")</f>
        <v/>
      </c>
      <c r="S26" s="74" t="str">
        <f>IF(ISNA((VLOOKUP(S$3&amp;"-P"&amp;$B26,Tracker!$B$4:$I$925,8,FALSE)))=FALSE, VLOOKUP(S$3&amp;"-P"&amp;$B26,Tracker!$B$4:$I$925,8,FALSE),"")</f>
        <v/>
      </c>
      <c r="T26" s="121" t="str">
        <f>IF(ISNA((VLOOKUP(T$3&amp;"-P"&amp;$B26,Tracker!$B$4:$I$925,8,FALSE)))=FALSE, VLOOKUP(T$3&amp;"-P"&amp;$B26,Tracker!$B$4:$I$925,8,FALSE),"")</f>
        <v/>
      </c>
      <c r="U26" s="263">
        <f t="shared" si="1"/>
        <v>0</v>
      </c>
      <c r="V26" s="118"/>
      <c r="W26" s="60"/>
      <c r="X26" s="68" t="str">
        <f t="shared" si="5"/>
        <v/>
      </c>
      <c r="Z26" s="232"/>
      <c r="AA26" s="64"/>
      <c r="AB26" s="232"/>
      <c r="AC26" s="64"/>
      <c r="AD26" s="232"/>
      <c r="AE26" s="64"/>
      <c r="AF26" s="232"/>
      <c r="AG26" s="64"/>
      <c r="AH26" s="232"/>
      <c r="AI26" s="64"/>
      <c r="AJ26" s="232"/>
      <c r="AK26" s="64"/>
      <c r="AL26" s="232"/>
      <c r="AM26" s="64"/>
      <c r="AN26" s="232"/>
    </row>
    <row r="27" spans="1:40" s="2" customFormat="1" ht="12" customHeight="1" x14ac:dyDescent="0.3">
      <c r="A27" s="5" t="str">
        <f t="shared" si="0"/>
        <v>Team 24</v>
      </c>
      <c r="B27" s="80">
        <v>24</v>
      </c>
      <c r="C27" s="59" t="s">
        <v>10</v>
      </c>
      <c r="D27" s="60"/>
      <c r="E27" s="61"/>
      <c r="F27" s="73">
        <f t="array" ref="F27">MAX(IF(Track_Patrol=B27,Track_Times,0))</f>
        <v>0</v>
      </c>
      <c r="G27" s="112">
        <f t="array" ref="G27">MAX(IF(Track_Patrol=B27,Track_OnRoute,0))</f>
        <v>0</v>
      </c>
      <c r="H27" s="115">
        <f t="shared" si="6"/>
        <v>0</v>
      </c>
      <c r="I27" s="74" t="str">
        <f t="shared" si="7"/>
        <v/>
      </c>
      <c r="J27" s="73" t="str">
        <f ca="1">IF(Data!$K$6-'Master Score Sheet'!H27=Data!$K$6,"", Data!$K$6-'Master Score Sheet'!H27)</f>
        <v/>
      </c>
      <c r="K27" s="74" t="str">
        <f t="shared" si="8"/>
        <v/>
      </c>
      <c r="L27" s="75">
        <f ca="1">IF(W27&gt;0,0,IF(Data!K32="On",0,IF(ISERR((HOUR('Master Score Sheet'!J27)*60)+MINUTE(J27))=FALSE,(HOUR('Master Score Sheet'!J27)*60)+MINUTE(J27),0)))</f>
        <v>0</v>
      </c>
      <c r="M27" s="112" t="str">
        <f>IF(ISNA(VLOOKUP("R"&amp;'Master Score Sheet'!C27&amp;"-B"&amp;'Master Score Sheet'!K27,Data!$G$5:$H$200,2,FALSE))=FALSE,VLOOKUP("R"&amp;'Master Score Sheet'!C27&amp;"-B"&amp;'Master Score Sheet'!K27,Data!$G$5:$H$200,2,FALSE),IF(ISNA(VLOOKUP("R"&amp;C27&amp;"P1",Data!$D$5:$E$200,2,FALSE))=FALSE,VLOOKUP("R"&amp;C27&amp;"P1",Data!$D$5:$E$200,2,FALSE),""))</f>
        <v>BC6</v>
      </c>
      <c r="N27" s="80" t="str">
        <f>IF(ISNA((VLOOKUP(N$3&amp;"-P"&amp;$B27,Tracker!$B$4:$I$925,8,FALSE)))=FALSE, VLOOKUP(N$3&amp;"-P"&amp;$B27,Tracker!$B$4:$I$925,8,FALSE),"")</f>
        <v/>
      </c>
      <c r="O27" s="74" t="str">
        <f>IF(ISNA((VLOOKUP(O$3&amp;"-P"&amp;$B27,Tracker!$B$4:$I$925,8,FALSE)))=FALSE, VLOOKUP(O$3&amp;"-P"&amp;$B27,Tracker!$B$4:$I$925,8,FALSE),"")</f>
        <v/>
      </c>
      <c r="P27" s="74" t="str">
        <f>IF(ISNA((VLOOKUP(P$3&amp;"-P"&amp;$B27,Tracker!$B$4:$I$925,8,FALSE)))=FALSE, VLOOKUP(P$3&amp;"-P"&amp;$B27,Tracker!$B$4:$I$925,8,FALSE),"")</f>
        <v/>
      </c>
      <c r="Q27" s="74" t="str">
        <f>IF(ISNA((VLOOKUP(Q$3&amp;"-P"&amp;$B27,Tracker!$B$4:$I$925,8,FALSE)))=FALSE, VLOOKUP(Q$3&amp;"-P"&amp;$B27,Tracker!$B$4:$I$925,8,FALSE),"")</f>
        <v/>
      </c>
      <c r="R27" s="74" t="str">
        <f>IF(ISNA((VLOOKUP(R$3&amp;"-P"&amp;$B27,Tracker!$B$4:$I$925,8,FALSE)))=FALSE, VLOOKUP(R$3&amp;"-P"&amp;$B27,Tracker!$B$4:$I$925,8,FALSE),"")</f>
        <v/>
      </c>
      <c r="S27" s="74" t="str">
        <f>IF(ISNA((VLOOKUP(S$3&amp;"-P"&amp;$B27,Tracker!$B$4:$I$925,8,FALSE)))=FALSE, VLOOKUP(S$3&amp;"-P"&amp;$B27,Tracker!$B$4:$I$925,8,FALSE),"")</f>
        <v/>
      </c>
      <c r="T27" s="121" t="str">
        <f>IF(ISNA((VLOOKUP(T$3&amp;"-P"&amp;$B27,Tracker!$B$4:$I$925,8,FALSE)))=FALSE, VLOOKUP(T$3&amp;"-P"&amp;$B27,Tracker!$B$4:$I$925,8,FALSE),"")</f>
        <v/>
      </c>
      <c r="U27" s="263">
        <f t="shared" si="1"/>
        <v>0</v>
      </c>
      <c r="V27" s="118"/>
      <c r="W27" s="60"/>
      <c r="X27" s="68" t="str">
        <f t="shared" si="5"/>
        <v/>
      </c>
      <c r="Z27" s="233">
        <f ca="1">VLOOKUP(Z25,$A$4:$M$63,12,FALSE)</f>
        <v>0</v>
      </c>
      <c r="AA27" s="64"/>
      <c r="AB27" s="233">
        <f ca="1">VLOOKUP(AB25,$A$4:$M$63,12,FALSE)</f>
        <v>0</v>
      </c>
      <c r="AC27" s="64"/>
      <c r="AD27" s="233">
        <f ca="1">VLOOKUP(AD25,$A$4:$M$63,12,FALSE)</f>
        <v>0</v>
      </c>
      <c r="AE27" s="64"/>
      <c r="AF27" s="233">
        <f ca="1">VLOOKUP(AF25,$A$4:$M$63,12,FALSE)</f>
        <v>0</v>
      </c>
      <c r="AG27" s="64"/>
      <c r="AH27" s="233">
        <f ca="1">VLOOKUP(AH25,$A$4:$M$63,12,FALSE)</f>
        <v>0</v>
      </c>
      <c r="AI27" s="64"/>
      <c r="AJ27" s="233">
        <f ca="1">VLOOKUP(AJ25,$A$4:$M$63,12,FALSE)</f>
        <v>0</v>
      </c>
      <c r="AK27" s="64"/>
      <c r="AL27" s="233">
        <f ca="1">VLOOKUP(AL25,$A$4:$M$63,12,FALSE)</f>
        <v>0</v>
      </c>
      <c r="AM27" s="64"/>
      <c r="AN27" s="233">
        <f ca="1">VLOOKUP(AN25,$A$4:$M$63,12,FALSE)</f>
        <v>0</v>
      </c>
    </row>
    <row r="28" spans="1:40" s="2" customFormat="1" ht="12" customHeight="1" x14ac:dyDescent="0.3">
      <c r="A28" s="5" t="str">
        <f t="shared" si="0"/>
        <v>Team 25</v>
      </c>
      <c r="B28" s="80">
        <v>25</v>
      </c>
      <c r="C28" s="61" t="s">
        <v>11</v>
      </c>
      <c r="D28" s="60"/>
      <c r="E28" s="61"/>
      <c r="F28" s="73">
        <f t="array" ref="F28">MAX(IF(Track_Patrol=B28,Track_Times,0))</f>
        <v>0</v>
      </c>
      <c r="G28" s="112">
        <f t="array" ref="G28">MAX(IF(Track_Patrol=B28,Track_OnRoute,0))</f>
        <v>0</v>
      </c>
      <c r="H28" s="115">
        <f t="shared" si="6"/>
        <v>0</v>
      </c>
      <c r="I28" s="74" t="str">
        <f t="shared" si="7"/>
        <v/>
      </c>
      <c r="J28" s="73" t="str">
        <f ca="1">IF(Data!$K$6-'Master Score Sheet'!H28=Data!$K$6,"", Data!$K$6-'Master Score Sheet'!H28)</f>
        <v/>
      </c>
      <c r="K28" s="74" t="str">
        <f t="shared" si="8"/>
        <v/>
      </c>
      <c r="L28" s="75">
        <f ca="1">IF(W28&gt;0,0,IF(Data!K33="On",0,IF(ISERR((HOUR('Master Score Sheet'!J28)*60)+MINUTE(J28))=FALSE,(HOUR('Master Score Sheet'!J28)*60)+MINUTE(J28),0)))</f>
        <v>0</v>
      </c>
      <c r="M28" s="112" t="str">
        <f>IF(ISNA(VLOOKUP("R"&amp;'Master Score Sheet'!C28&amp;"-B"&amp;'Master Score Sheet'!K28,Data!$G$5:$H$200,2,FALSE))=FALSE,VLOOKUP("R"&amp;'Master Score Sheet'!C28&amp;"-B"&amp;'Master Score Sheet'!K28,Data!$G$5:$H$200,2,FALSE),IF(ISNA(VLOOKUP("R"&amp;C28&amp;"P1",Data!$D$5:$E$200,2,FALSE))=FALSE,VLOOKUP("R"&amp;C28&amp;"P1",Data!$D$5:$E$200,2,FALSE),""))</f>
        <v>Bus</v>
      </c>
      <c r="N28" s="80" t="str">
        <f>IF(ISNA((VLOOKUP(N$3&amp;"-P"&amp;$B28,Tracker!$B$4:$I$925,8,FALSE)))=FALSE, VLOOKUP(N$3&amp;"-P"&amp;$B28,Tracker!$B$4:$I$925,8,FALSE),"")</f>
        <v/>
      </c>
      <c r="O28" s="74" t="str">
        <f>IF(ISNA((VLOOKUP(O$3&amp;"-P"&amp;$B28,Tracker!$B$4:$I$925,8,FALSE)))=FALSE, VLOOKUP(O$3&amp;"-P"&amp;$B28,Tracker!$B$4:$I$925,8,FALSE),"")</f>
        <v/>
      </c>
      <c r="P28" s="74" t="str">
        <f>IF(ISNA((VLOOKUP(P$3&amp;"-P"&amp;$B28,Tracker!$B$4:$I$925,8,FALSE)))=FALSE, VLOOKUP(P$3&amp;"-P"&amp;$B28,Tracker!$B$4:$I$925,8,FALSE),"")</f>
        <v/>
      </c>
      <c r="Q28" s="74" t="str">
        <f>IF(ISNA((VLOOKUP(Q$3&amp;"-P"&amp;$B28,Tracker!$B$4:$I$925,8,FALSE)))=FALSE, VLOOKUP(Q$3&amp;"-P"&amp;$B28,Tracker!$B$4:$I$925,8,FALSE),"")</f>
        <v/>
      </c>
      <c r="R28" s="74" t="str">
        <f>IF(ISNA((VLOOKUP(R$3&amp;"-P"&amp;$B28,Tracker!$B$4:$I$925,8,FALSE)))=FALSE, VLOOKUP(R$3&amp;"-P"&amp;$B28,Tracker!$B$4:$I$925,8,FALSE),"")</f>
        <v/>
      </c>
      <c r="S28" s="74" t="str">
        <f>IF(ISNA((VLOOKUP(S$3&amp;"-P"&amp;$B28,Tracker!$B$4:$I$925,8,FALSE)))=FALSE, VLOOKUP(S$3&amp;"-P"&amp;$B28,Tracker!$B$4:$I$925,8,FALSE),"")</f>
        <v/>
      </c>
      <c r="T28" s="121" t="str">
        <f>IF(ISNA((VLOOKUP(T$3&amp;"-P"&amp;$B28,Tracker!$B$4:$I$925,8,FALSE)))=FALSE, VLOOKUP(T$3&amp;"-P"&amp;$B28,Tracker!$B$4:$I$925,8,FALSE),"")</f>
        <v/>
      </c>
      <c r="U28" s="263">
        <f t="shared" si="1"/>
        <v>0</v>
      </c>
      <c r="V28" s="118"/>
      <c r="W28" s="60"/>
      <c r="X28" s="68" t="str">
        <f t="shared" si="5"/>
        <v/>
      </c>
      <c r="Z28" s="232"/>
      <c r="AA28" s="64"/>
      <c r="AB28" s="232"/>
      <c r="AC28" s="64"/>
      <c r="AD28" s="232"/>
      <c r="AE28" s="64"/>
      <c r="AF28" s="232"/>
      <c r="AG28" s="64"/>
      <c r="AH28" s="232"/>
      <c r="AI28" s="64"/>
      <c r="AJ28" s="232"/>
      <c r="AK28" s="64"/>
      <c r="AL28" s="232"/>
      <c r="AM28" s="64"/>
      <c r="AN28" s="232"/>
    </row>
    <row r="29" spans="1:40" s="2" customFormat="1" ht="12" customHeight="1" x14ac:dyDescent="0.3">
      <c r="A29" s="5" t="str">
        <f t="shared" si="0"/>
        <v>Team 26</v>
      </c>
      <c r="B29" s="80">
        <v>26</v>
      </c>
      <c r="C29" s="59" t="s">
        <v>7</v>
      </c>
      <c r="D29" s="60"/>
      <c r="E29" s="61"/>
      <c r="F29" s="73">
        <f t="array" ref="F29">MAX(IF(Track_Patrol=B29,Track_Times,0))</f>
        <v>0</v>
      </c>
      <c r="G29" s="112">
        <f t="array" ref="G29">MAX(IF(Track_Patrol=B29,Track_OnRoute,0))</f>
        <v>0</v>
      </c>
      <c r="H29" s="115">
        <f t="shared" si="6"/>
        <v>0</v>
      </c>
      <c r="I29" s="74" t="str">
        <f t="shared" si="7"/>
        <v/>
      </c>
      <c r="J29" s="73" t="str">
        <f ca="1">IF(Data!$K$6-'Master Score Sheet'!H29=Data!$K$6,"", Data!$K$6-'Master Score Sheet'!H29)</f>
        <v/>
      </c>
      <c r="K29" s="74" t="str">
        <f t="shared" si="8"/>
        <v/>
      </c>
      <c r="L29" s="75">
        <f ca="1">IF(W29&gt;0,0,IF(Data!K34="On",0,IF(ISERR((HOUR('Master Score Sheet'!J29)*60)+MINUTE(J29))=FALSE,(HOUR('Master Score Sheet'!J29)*60)+MINUTE(J29),0)))</f>
        <v>0</v>
      </c>
      <c r="M29" s="112" t="str">
        <f>IF(ISNA(VLOOKUP("R"&amp;'Master Score Sheet'!C29&amp;"-B"&amp;'Master Score Sheet'!K29,Data!$G$5:$H$200,2,FALSE))=FALSE,VLOOKUP("R"&amp;'Master Score Sheet'!C29&amp;"-B"&amp;'Master Score Sheet'!K29,Data!$G$5:$H$200,2,FALSE),IF(ISNA(VLOOKUP("R"&amp;C29&amp;"P1",Data!$D$5:$E$200,2,FALSE))=FALSE,VLOOKUP("R"&amp;C29&amp;"P1",Data!$D$5:$E$200,2,FALSE),""))</f>
        <v>B1</v>
      </c>
      <c r="N29" s="80" t="str">
        <f>IF(ISNA((VLOOKUP(N$3&amp;"-P"&amp;$B29,Tracker!$B$4:$I$925,8,FALSE)))=FALSE, VLOOKUP(N$3&amp;"-P"&amp;$B29,Tracker!$B$4:$I$925,8,FALSE),"")</f>
        <v/>
      </c>
      <c r="O29" s="74" t="str">
        <f>IF(ISNA((VLOOKUP(O$3&amp;"-P"&amp;$B29,Tracker!$B$4:$I$925,8,FALSE)))=FALSE, VLOOKUP(O$3&amp;"-P"&amp;$B29,Tracker!$B$4:$I$925,8,FALSE),"")</f>
        <v/>
      </c>
      <c r="P29" s="74" t="str">
        <f>IF(ISNA((VLOOKUP(P$3&amp;"-P"&amp;$B29,Tracker!$B$4:$I$925,8,FALSE)))=FALSE, VLOOKUP(P$3&amp;"-P"&amp;$B29,Tracker!$B$4:$I$925,8,FALSE),"")</f>
        <v/>
      </c>
      <c r="Q29" s="74" t="str">
        <f>IF(ISNA((VLOOKUP(Q$3&amp;"-P"&amp;$B29,Tracker!$B$4:$I$925,8,FALSE)))=FALSE, VLOOKUP(Q$3&amp;"-P"&amp;$B29,Tracker!$B$4:$I$925,8,FALSE),"")</f>
        <v/>
      </c>
      <c r="R29" s="74" t="str">
        <f>IF(ISNA((VLOOKUP(R$3&amp;"-P"&amp;$B29,Tracker!$B$4:$I$925,8,FALSE)))=FALSE, VLOOKUP(R$3&amp;"-P"&amp;$B29,Tracker!$B$4:$I$925,8,FALSE),"")</f>
        <v/>
      </c>
      <c r="S29" s="74" t="str">
        <f>IF(ISNA((VLOOKUP(S$3&amp;"-P"&amp;$B29,Tracker!$B$4:$I$925,8,FALSE)))=FALSE, VLOOKUP(S$3&amp;"-P"&amp;$B29,Tracker!$B$4:$I$925,8,FALSE),"")</f>
        <v/>
      </c>
      <c r="T29" s="121" t="str">
        <f>IF(ISNA((VLOOKUP(T$3&amp;"-P"&amp;$B29,Tracker!$B$4:$I$925,8,FALSE)))=FALSE, VLOOKUP(T$3&amp;"-P"&amp;$B29,Tracker!$B$4:$I$925,8,FALSE),"")</f>
        <v/>
      </c>
      <c r="U29" s="263">
        <f t="shared" si="1"/>
        <v>0</v>
      </c>
      <c r="V29" s="118"/>
      <c r="W29" s="60"/>
      <c r="X29" s="68" t="str">
        <f t="shared" si="5"/>
        <v/>
      </c>
      <c r="Z29" s="229" t="str">
        <f>IF(VLOOKUP(Z25,$A$4:$M$63,9,FALSE)="","HQ To " &amp; VLOOKUP(Z25,$A$4:$M$63,13,FALSE),VLOOKUP(Z25,$A$4:$M$63,9,FALSE)&amp;" to " &amp; VLOOKUP(Z25,$A$4:$M$63,13,FALSE))</f>
        <v>HQ To Bus</v>
      </c>
      <c r="AA29" s="65"/>
      <c r="AB29" s="229" t="str">
        <f>IF(VLOOKUP(AB25,$A$4:$M$63,9,FALSE)="","HQ To " &amp; VLOOKUP(AB25,$A$4:$M$63,13,FALSE),VLOOKUP(AB25,$A$4:$M$63,9,FALSE)&amp;" to " &amp; VLOOKUP(AB25,$A$4:$M$63,13,FALSE))</f>
        <v>HQ To B1</v>
      </c>
      <c r="AC29" s="65"/>
      <c r="AD29" s="229" t="str">
        <f>IF(VLOOKUP(AD25,$A$4:$M$63,9,FALSE)="","HQ To " &amp; VLOOKUP(AD25,$A$4:$M$63,13,FALSE),VLOOKUP(AD25,$A$4:$M$63,9,FALSE)&amp;" to " &amp; VLOOKUP(AD25,$A$4:$M$63,13,FALSE))</f>
        <v>HQ To B6</v>
      </c>
      <c r="AE29" s="65"/>
      <c r="AF29" s="229" t="str">
        <f>IF(VLOOKUP(AF25,$A$4:$M$63,9,FALSE)="","HQ To " &amp; VLOOKUP(AF25,$A$4:$M$63,13,FALSE),VLOOKUP(AF25,$A$4:$M$63,9,FALSE)&amp;" to " &amp; VLOOKUP(AF25,$A$4:$M$63,13,FALSE))</f>
        <v>HQ To B2</v>
      </c>
      <c r="AG29" s="65"/>
      <c r="AH29" s="229" t="str">
        <f>IF(VLOOKUP(AH25,$A$4:$M$63,9,FALSE)="","HQ To " &amp; VLOOKUP(AH25,$A$4:$M$63,13,FALSE),VLOOKUP(AH25,$A$4:$M$63,9,FALSE)&amp;" to " &amp; VLOOKUP(AH25,$A$4:$M$63,13,FALSE))</f>
        <v>HQ To BC6</v>
      </c>
      <c r="AI29" s="65"/>
      <c r="AJ29" s="229" t="str">
        <f>IF(VLOOKUP(AJ25,$A$4:$M$63,9,FALSE)="","HQ To " &amp; VLOOKUP(AJ25,$A$4:$M$63,13,FALSE),VLOOKUP(AJ25,$A$4:$M$63,9,FALSE)&amp;" to " &amp; VLOOKUP(AJ25,$A$4:$M$63,13,FALSE))</f>
        <v>HQ To Bus</v>
      </c>
      <c r="AK29" s="65"/>
      <c r="AL29" s="229" t="str">
        <f>IF(VLOOKUP(AL25,$A$4:$M$63,9,FALSE)="","HQ To " &amp; VLOOKUP(AL25,$A$4:$M$63,13,FALSE),VLOOKUP(AL25,$A$4:$M$63,9,FALSE)&amp;" to " &amp; VLOOKUP(AL25,$A$4:$M$63,13,FALSE))</f>
        <v>HQ To B1</v>
      </c>
      <c r="AM29" s="65"/>
      <c r="AN29" s="229" t="str">
        <f>IF(VLOOKUP(AN25,$A$4:$M$63,9,FALSE)="","HQ To " &amp; VLOOKUP(AN25,$A$4:$M$63,13,FALSE),VLOOKUP(AN25,$A$4:$M$63,9,FALSE)&amp;" to " &amp; VLOOKUP(AN25,$A$4:$M$63,13,FALSE))</f>
        <v>HQ To B6</v>
      </c>
    </row>
    <row r="30" spans="1:40" s="2" customFormat="1" ht="12" customHeight="1" thickBot="1" x14ac:dyDescent="0.35">
      <c r="A30" s="5" t="str">
        <f t="shared" si="0"/>
        <v>Team 27</v>
      </c>
      <c r="B30" s="80">
        <v>27</v>
      </c>
      <c r="C30" s="61" t="s">
        <v>8</v>
      </c>
      <c r="D30" s="60"/>
      <c r="E30" s="61"/>
      <c r="F30" s="73">
        <f t="array" ref="F30">MAX(IF(Track_Patrol=B30,Track_Times,0))</f>
        <v>0</v>
      </c>
      <c r="G30" s="112">
        <f t="array" ref="G30">MAX(IF(Track_Patrol=B30,Track_OnRoute,0))</f>
        <v>0</v>
      </c>
      <c r="H30" s="115">
        <f t="shared" si="6"/>
        <v>0</v>
      </c>
      <c r="I30" s="74" t="str">
        <f t="shared" si="7"/>
        <v/>
      </c>
      <c r="J30" s="73" t="str">
        <f ca="1">IF(Data!$K$6-'Master Score Sheet'!H30=Data!$K$6,"", Data!$K$6-'Master Score Sheet'!H30)</f>
        <v/>
      </c>
      <c r="K30" s="74" t="str">
        <f t="shared" si="8"/>
        <v/>
      </c>
      <c r="L30" s="75">
        <f ca="1">IF(W30&gt;0,0,IF(Data!K35="On",0,IF(ISERR((HOUR('Master Score Sheet'!J30)*60)+MINUTE(J30))=FALSE,(HOUR('Master Score Sheet'!J30)*60)+MINUTE(J30),0)))</f>
        <v>0</v>
      </c>
      <c r="M30" s="112" t="str">
        <f>IF(ISNA(VLOOKUP("R"&amp;'Master Score Sheet'!C30&amp;"-B"&amp;'Master Score Sheet'!K30,Data!$G$5:$H$200,2,FALSE))=FALSE,VLOOKUP("R"&amp;'Master Score Sheet'!C30&amp;"-B"&amp;'Master Score Sheet'!K30,Data!$G$5:$H$200,2,FALSE),IF(ISNA(VLOOKUP("R"&amp;C30&amp;"P1",Data!$D$5:$E$200,2,FALSE))=FALSE,VLOOKUP("R"&amp;C30&amp;"P1",Data!$D$5:$E$200,2,FALSE),""))</f>
        <v>B6</v>
      </c>
      <c r="N30" s="80" t="str">
        <f>IF(ISNA((VLOOKUP(N$3&amp;"-P"&amp;$B30,Tracker!$B$4:$I$925,8,FALSE)))=FALSE, VLOOKUP(N$3&amp;"-P"&amp;$B30,Tracker!$B$4:$I$925,8,FALSE),"")</f>
        <v/>
      </c>
      <c r="O30" s="74" t="str">
        <f>IF(ISNA((VLOOKUP(O$3&amp;"-P"&amp;$B30,Tracker!$B$4:$I$925,8,FALSE)))=FALSE, VLOOKUP(O$3&amp;"-P"&amp;$B30,Tracker!$B$4:$I$925,8,FALSE),"")</f>
        <v/>
      </c>
      <c r="P30" s="74" t="str">
        <f>IF(ISNA((VLOOKUP(P$3&amp;"-P"&amp;$B30,Tracker!$B$4:$I$925,8,FALSE)))=FALSE, VLOOKUP(P$3&amp;"-P"&amp;$B30,Tracker!$B$4:$I$925,8,FALSE),"")</f>
        <v/>
      </c>
      <c r="Q30" s="74" t="str">
        <f>IF(ISNA((VLOOKUP(Q$3&amp;"-P"&amp;$B30,Tracker!$B$4:$I$925,8,FALSE)))=FALSE, VLOOKUP(Q$3&amp;"-P"&amp;$B30,Tracker!$B$4:$I$925,8,FALSE),"")</f>
        <v/>
      </c>
      <c r="R30" s="74" t="str">
        <f>IF(ISNA((VLOOKUP(R$3&amp;"-P"&amp;$B30,Tracker!$B$4:$I$925,8,FALSE)))=FALSE, VLOOKUP(R$3&amp;"-P"&amp;$B30,Tracker!$B$4:$I$925,8,FALSE),"")</f>
        <v/>
      </c>
      <c r="S30" s="74" t="str">
        <f>IF(ISNA((VLOOKUP(S$3&amp;"-P"&amp;$B30,Tracker!$B$4:$I$925,8,FALSE)))=FALSE, VLOOKUP(S$3&amp;"-P"&amp;$B30,Tracker!$B$4:$I$925,8,FALSE),"")</f>
        <v/>
      </c>
      <c r="T30" s="121" t="str">
        <f>IF(ISNA((VLOOKUP(T$3&amp;"-P"&amp;$B30,Tracker!$B$4:$I$925,8,FALSE)))=FALSE, VLOOKUP(T$3&amp;"-P"&amp;$B30,Tracker!$B$4:$I$925,8,FALSE),"")</f>
        <v/>
      </c>
      <c r="U30" s="263">
        <f t="shared" si="1"/>
        <v>0</v>
      </c>
      <c r="V30" s="118"/>
      <c r="W30" s="60"/>
      <c r="X30" s="68" t="str">
        <f t="shared" si="5"/>
        <v/>
      </c>
      <c r="Z30" s="230"/>
      <c r="AA30" s="65"/>
      <c r="AB30" s="230"/>
      <c r="AC30" s="65"/>
      <c r="AD30" s="230"/>
      <c r="AE30" s="65"/>
      <c r="AF30" s="230"/>
      <c r="AG30" s="65"/>
      <c r="AH30" s="230"/>
      <c r="AI30" s="65"/>
      <c r="AJ30" s="230"/>
      <c r="AK30" s="65"/>
      <c r="AL30" s="230"/>
      <c r="AM30" s="65"/>
      <c r="AN30" s="230"/>
    </row>
    <row r="31" spans="1:40" s="2" customFormat="1" ht="12" customHeight="1" thickBot="1" x14ac:dyDescent="0.35">
      <c r="A31" s="5" t="str">
        <f t="shared" si="0"/>
        <v>Team 28</v>
      </c>
      <c r="B31" s="80">
        <v>28</v>
      </c>
      <c r="C31" s="61" t="s">
        <v>9</v>
      </c>
      <c r="D31" s="60"/>
      <c r="E31" s="61"/>
      <c r="F31" s="73">
        <f t="array" ref="F31">MAX(IF(Track_Patrol=B31,Track_Times,0))</f>
        <v>0</v>
      </c>
      <c r="G31" s="112">
        <f t="array" ref="G31">MAX(IF(Track_Patrol=B31,Track_OnRoute,0))</f>
        <v>0</v>
      </c>
      <c r="H31" s="115">
        <f t="shared" si="6"/>
        <v>0</v>
      </c>
      <c r="I31" s="74" t="str">
        <f t="shared" si="7"/>
        <v/>
      </c>
      <c r="J31" s="73" t="str">
        <f ca="1">IF(Data!$K$6-'Master Score Sheet'!H31=Data!$K$6,"", Data!$K$6-'Master Score Sheet'!H31)</f>
        <v/>
      </c>
      <c r="K31" s="74" t="str">
        <f t="shared" si="8"/>
        <v/>
      </c>
      <c r="L31" s="75">
        <f ca="1">IF(W31&gt;0,0,IF(Data!K36="On",0,IF(ISERR((HOUR('Master Score Sheet'!J31)*60)+MINUTE(J31))=FALSE,(HOUR('Master Score Sheet'!J31)*60)+MINUTE(J31),0)))</f>
        <v>0</v>
      </c>
      <c r="M31" s="112" t="str">
        <f>IF(ISNA(VLOOKUP("R"&amp;'Master Score Sheet'!C31&amp;"-B"&amp;'Master Score Sheet'!K31,Data!$G$5:$H$200,2,FALSE))=FALSE,VLOOKUP("R"&amp;'Master Score Sheet'!C31&amp;"-B"&amp;'Master Score Sheet'!K31,Data!$G$5:$H$200,2,FALSE),IF(ISNA(VLOOKUP("R"&amp;C31&amp;"P1",Data!$D$5:$E$200,2,FALSE))=FALSE,VLOOKUP("R"&amp;C31&amp;"P1",Data!$D$5:$E$200,2,FALSE),""))</f>
        <v>B2</v>
      </c>
      <c r="N31" s="80" t="str">
        <f>IF(ISNA((VLOOKUP(N$3&amp;"-P"&amp;$B31,Tracker!$B$4:$I$925,8,FALSE)))=FALSE, VLOOKUP(N$3&amp;"-P"&amp;$B31,Tracker!$B$4:$I$925,8,FALSE),"")</f>
        <v/>
      </c>
      <c r="O31" s="74" t="str">
        <f>IF(ISNA((VLOOKUP(O$3&amp;"-P"&amp;$B31,Tracker!$B$4:$I$925,8,FALSE)))=FALSE, VLOOKUP(O$3&amp;"-P"&amp;$B31,Tracker!$B$4:$I$925,8,FALSE),"")</f>
        <v/>
      </c>
      <c r="P31" s="74" t="str">
        <f>IF(ISNA((VLOOKUP(P$3&amp;"-P"&amp;$B31,Tracker!$B$4:$I$925,8,FALSE)))=FALSE, VLOOKUP(P$3&amp;"-P"&amp;$B31,Tracker!$B$4:$I$925,8,FALSE),"")</f>
        <v/>
      </c>
      <c r="Q31" s="74" t="str">
        <f>IF(ISNA((VLOOKUP(Q$3&amp;"-P"&amp;$B31,Tracker!$B$4:$I$925,8,FALSE)))=FALSE, VLOOKUP(Q$3&amp;"-P"&amp;$B31,Tracker!$B$4:$I$925,8,FALSE),"")</f>
        <v/>
      </c>
      <c r="R31" s="74" t="str">
        <f>IF(ISNA((VLOOKUP(R$3&amp;"-P"&amp;$B31,Tracker!$B$4:$I$925,8,FALSE)))=FALSE, VLOOKUP(R$3&amp;"-P"&amp;$B31,Tracker!$B$4:$I$925,8,FALSE),"")</f>
        <v/>
      </c>
      <c r="S31" s="74" t="str">
        <f>IF(ISNA((VLOOKUP(S$3&amp;"-P"&amp;$B31,Tracker!$B$4:$I$925,8,FALSE)))=FALSE, VLOOKUP(S$3&amp;"-P"&amp;$B31,Tracker!$B$4:$I$925,8,FALSE),"")</f>
        <v/>
      </c>
      <c r="T31" s="121" t="str">
        <f>IF(ISNA((VLOOKUP(T$3&amp;"-P"&amp;$B31,Tracker!$B$4:$I$925,8,FALSE)))=FALSE, VLOOKUP(T$3&amp;"-P"&amp;$B31,Tracker!$B$4:$I$925,8,FALSE),"")</f>
        <v/>
      </c>
      <c r="U31" s="263">
        <f t="shared" si="1"/>
        <v>0</v>
      </c>
      <c r="V31" s="118"/>
      <c r="W31" s="60"/>
      <c r="X31" s="68" t="str">
        <f t="shared" si="5"/>
        <v/>
      </c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</row>
    <row r="32" spans="1:40" s="2" customFormat="1" ht="12" customHeight="1" x14ac:dyDescent="0.3">
      <c r="A32" s="5" t="str">
        <f t="shared" si="0"/>
        <v>Team 29</v>
      </c>
      <c r="B32" s="80">
        <v>29</v>
      </c>
      <c r="C32" s="59" t="s">
        <v>10</v>
      </c>
      <c r="D32" s="60"/>
      <c r="E32" s="61"/>
      <c r="F32" s="73">
        <f t="array" ref="F32">MAX(IF(Track_Patrol=B32,Track_Times,0))</f>
        <v>0</v>
      </c>
      <c r="G32" s="112">
        <f t="array" ref="G32">MAX(IF(Track_Patrol=B32,Track_OnRoute,0))</f>
        <v>0</v>
      </c>
      <c r="H32" s="115">
        <f t="shared" si="6"/>
        <v>0</v>
      </c>
      <c r="I32" s="74" t="str">
        <f t="shared" si="7"/>
        <v/>
      </c>
      <c r="J32" s="73" t="str">
        <f ca="1">IF(Data!$K$6-'Master Score Sheet'!H32=Data!$K$6,"", Data!$K$6-'Master Score Sheet'!H32)</f>
        <v/>
      </c>
      <c r="K32" s="74" t="str">
        <f t="shared" si="8"/>
        <v/>
      </c>
      <c r="L32" s="75">
        <f ca="1">IF(W32&gt;0,0,IF(Data!K37="On",0,IF(ISERR((HOUR('Master Score Sheet'!J32)*60)+MINUTE(J32))=FALSE,(HOUR('Master Score Sheet'!J32)*60)+MINUTE(J32),0)))</f>
        <v>0</v>
      </c>
      <c r="M32" s="112" t="str">
        <f>IF(ISNA(VLOOKUP("R"&amp;'Master Score Sheet'!C32&amp;"-B"&amp;'Master Score Sheet'!K32,Data!$G$5:$H$200,2,FALSE))=FALSE,VLOOKUP("R"&amp;'Master Score Sheet'!C32&amp;"-B"&amp;'Master Score Sheet'!K32,Data!$G$5:$H$200,2,FALSE),IF(ISNA(VLOOKUP("R"&amp;C32&amp;"P1",Data!$D$5:$E$200,2,FALSE))=FALSE,VLOOKUP("R"&amp;C32&amp;"P1",Data!$D$5:$E$200,2,FALSE),""))</f>
        <v>BC6</v>
      </c>
      <c r="N32" s="80" t="str">
        <f>IF(ISNA((VLOOKUP(N$3&amp;"-P"&amp;$B32,Tracker!$B$4:$I$925,8,FALSE)))=FALSE, VLOOKUP(N$3&amp;"-P"&amp;$B32,Tracker!$B$4:$I$925,8,FALSE),"")</f>
        <v/>
      </c>
      <c r="O32" s="74" t="str">
        <f>IF(ISNA((VLOOKUP(O$3&amp;"-P"&amp;$B32,Tracker!$B$4:$I$925,8,FALSE)))=FALSE, VLOOKUP(O$3&amp;"-P"&amp;$B32,Tracker!$B$4:$I$925,8,FALSE),"")</f>
        <v/>
      </c>
      <c r="P32" s="74" t="str">
        <f>IF(ISNA((VLOOKUP(P$3&amp;"-P"&amp;$B32,Tracker!$B$4:$I$925,8,FALSE)))=FALSE, VLOOKUP(P$3&amp;"-P"&amp;$B32,Tracker!$B$4:$I$925,8,FALSE),"")</f>
        <v/>
      </c>
      <c r="Q32" s="74" t="str">
        <f>IF(ISNA((VLOOKUP(Q$3&amp;"-P"&amp;$B32,Tracker!$B$4:$I$925,8,FALSE)))=FALSE, VLOOKUP(Q$3&amp;"-P"&amp;$B32,Tracker!$B$4:$I$925,8,FALSE),"")</f>
        <v/>
      </c>
      <c r="R32" s="74" t="str">
        <f>IF(ISNA((VLOOKUP(R$3&amp;"-P"&amp;$B32,Tracker!$B$4:$I$925,8,FALSE)))=FALSE, VLOOKUP(R$3&amp;"-P"&amp;$B32,Tracker!$B$4:$I$925,8,FALSE),"")</f>
        <v/>
      </c>
      <c r="S32" s="74" t="str">
        <f>IF(ISNA((VLOOKUP(S$3&amp;"-P"&amp;$B32,Tracker!$B$4:$I$925,8,FALSE)))=FALSE, VLOOKUP(S$3&amp;"-P"&amp;$B32,Tracker!$B$4:$I$925,8,FALSE),"")</f>
        <v/>
      </c>
      <c r="T32" s="121" t="str">
        <f>IF(ISNA((VLOOKUP(T$3&amp;"-P"&amp;$B32,Tracker!$B$4:$I$925,8,FALSE)))=FALSE, VLOOKUP(T$3&amp;"-P"&amp;$B32,Tracker!$B$4:$I$925,8,FALSE),"")</f>
        <v/>
      </c>
      <c r="U32" s="263">
        <f t="shared" si="1"/>
        <v>0</v>
      </c>
      <c r="V32" s="118"/>
      <c r="W32" s="60"/>
      <c r="X32" s="68" t="str">
        <f t="shared" si="5"/>
        <v/>
      </c>
      <c r="Z32" s="231" t="s">
        <v>103</v>
      </c>
      <c r="AA32" s="64"/>
      <c r="AB32" s="231" t="s">
        <v>104</v>
      </c>
      <c r="AC32" s="64"/>
      <c r="AD32" s="231" t="s">
        <v>105</v>
      </c>
      <c r="AE32" s="64"/>
      <c r="AF32" s="231" t="s">
        <v>106</v>
      </c>
      <c r="AG32" s="64"/>
      <c r="AH32" s="231" t="s">
        <v>107</v>
      </c>
      <c r="AI32" s="64"/>
      <c r="AJ32" s="231" t="s">
        <v>108</v>
      </c>
      <c r="AK32" s="64"/>
      <c r="AL32" s="231" t="s">
        <v>109</v>
      </c>
      <c r="AM32" s="64"/>
      <c r="AN32" s="231" t="s">
        <v>110</v>
      </c>
    </row>
    <row r="33" spans="1:40" s="2" customFormat="1" ht="12" customHeight="1" x14ac:dyDescent="0.3">
      <c r="A33" s="5" t="str">
        <f t="shared" si="0"/>
        <v>Team 30</v>
      </c>
      <c r="B33" s="80">
        <v>30</v>
      </c>
      <c r="C33" s="61" t="s">
        <v>11</v>
      </c>
      <c r="D33" s="60"/>
      <c r="E33" s="61"/>
      <c r="F33" s="73">
        <f t="array" ref="F33">MAX(IF(Track_Patrol=B33,Track_Times,0))</f>
        <v>0</v>
      </c>
      <c r="G33" s="112">
        <f t="array" ref="G33">MAX(IF(Track_Patrol=B33,Track_OnRoute,0))</f>
        <v>0</v>
      </c>
      <c r="H33" s="115">
        <f t="shared" si="6"/>
        <v>0</v>
      </c>
      <c r="I33" s="74" t="str">
        <f t="shared" si="7"/>
        <v/>
      </c>
      <c r="J33" s="73" t="str">
        <f ca="1">IF(Data!$K$6-'Master Score Sheet'!H33=Data!$K$6,"", Data!$K$6-'Master Score Sheet'!H33)</f>
        <v/>
      </c>
      <c r="K33" s="74" t="str">
        <f t="shared" si="8"/>
        <v/>
      </c>
      <c r="L33" s="75">
        <f ca="1">IF(W33&gt;0,0,IF(Data!K38="On",0,IF(ISERR((HOUR('Master Score Sheet'!J33)*60)+MINUTE(J33))=FALSE,(HOUR('Master Score Sheet'!J33)*60)+MINUTE(J33),0)))</f>
        <v>0</v>
      </c>
      <c r="M33" s="112" t="str">
        <f>IF(ISNA(VLOOKUP("R"&amp;'Master Score Sheet'!C33&amp;"-B"&amp;'Master Score Sheet'!K33,Data!$G$5:$H$200,2,FALSE))=FALSE,VLOOKUP("R"&amp;'Master Score Sheet'!C33&amp;"-B"&amp;'Master Score Sheet'!K33,Data!$G$5:$H$200,2,FALSE),IF(ISNA(VLOOKUP("R"&amp;C33&amp;"P1",Data!$D$5:$E$200,2,FALSE))=FALSE,VLOOKUP("R"&amp;C33&amp;"P1",Data!$D$5:$E$200,2,FALSE),""))</f>
        <v>Bus</v>
      </c>
      <c r="N33" s="80" t="str">
        <f>IF(ISNA((VLOOKUP(N$3&amp;"-P"&amp;$B33,Tracker!$B$4:$I$925,8,FALSE)))=FALSE, VLOOKUP(N$3&amp;"-P"&amp;$B33,Tracker!$B$4:$I$925,8,FALSE),"")</f>
        <v/>
      </c>
      <c r="O33" s="74" t="str">
        <f>IF(ISNA((VLOOKUP(O$3&amp;"-P"&amp;$B33,Tracker!$B$4:$I$925,8,FALSE)))=FALSE, VLOOKUP(O$3&amp;"-P"&amp;$B33,Tracker!$B$4:$I$925,8,FALSE),"")</f>
        <v/>
      </c>
      <c r="P33" s="74" t="str">
        <f>IF(ISNA((VLOOKUP(P$3&amp;"-P"&amp;$B33,Tracker!$B$4:$I$925,8,FALSE)))=FALSE, VLOOKUP(P$3&amp;"-P"&amp;$B33,Tracker!$B$4:$I$925,8,FALSE),"")</f>
        <v/>
      </c>
      <c r="Q33" s="74" t="str">
        <f>IF(ISNA((VLOOKUP(Q$3&amp;"-P"&amp;$B33,Tracker!$B$4:$I$925,8,FALSE)))=FALSE, VLOOKUP(Q$3&amp;"-P"&amp;$B33,Tracker!$B$4:$I$925,8,FALSE),"")</f>
        <v/>
      </c>
      <c r="R33" s="74" t="str">
        <f>IF(ISNA((VLOOKUP(R$3&amp;"-P"&amp;$B33,Tracker!$B$4:$I$925,8,FALSE)))=FALSE, VLOOKUP(R$3&amp;"-P"&amp;$B33,Tracker!$B$4:$I$925,8,FALSE),"")</f>
        <v/>
      </c>
      <c r="S33" s="74" t="str">
        <f>IF(ISNA((VLOOKUP(S$3&amp;"-P"&amp;$B33,Tracker!$B$4:$I$925,8,FALSE)))=FALSE, VLOOKUP(S$3&amp;"-P"&amp;$B33,Tracker!$B$4:$I$925,8,FALSE),"")</f>
        <v/>
      </c>
      <c r="T33" s="121" t="str">
        <f>IF(ISNA((VLOOKUP(T$3&amp;"-P"&amp;$B33,Tracker!$B$4:$I$925,8,FALSE)))=FALSE, VLOOKUP(T$3&amp;"-P"&amp;$B33,Tracker!$B$4:$I$925,8,FALSE),"")</f>
        <v/>
      </c>
      <c r="U33" s="263">
        <f t="shared" si="1"/>
        <v>0</v>
      </c>
      <c r="V33" s="118"/>
      <c r="W33" s="60"/>
      <c r="X33" s="68" t="str">
        <f t="shared" si="5"/>
        <v/>
      </c>
      <c r="Z33" s="232"/>
      <c r="AA33" s="64"/>
      <c r="AB33" s="232"/>
      <c r="AC33" s="64"/>
      <c r="AD33" s="232"/>
      <c r="AE33" s="64"/>
      <c r="AF33" s="232"/>
      <c r="AG33" s="64"/>
      <c r="AH33" s="232"/>
      <c r="AI33" s="64"/>
      <c r="AJ33" s="232"/>
      <c r="AK33" s="64"/>
      <c r="AL33" s="232"/>
      <c r="AM33" s="64"/>
      <c r="AN33" s="232"/>
    </row>
    <row r="34" spans="1:40" s="2" customFormat="1" ht="12" customHeight="1" x14ac:dyDescent="0.3">
      <c r="A34" s="5" t="str">
        <f t="shared" si="0"/>
        <v>Team 31</v>
      </c>
      <c r="B34" s="80">
        <v>31</v>
      </c>
      <c r="C34" s="59" t="s">
        <v>7</v>
      </c>
      <c r="D34" s="60"/>
      <c r="E34" s="61"/>
      <c r="F34" s="73">
        <f t="array" ref="F34">MAX(IF(Track_Patrol=B34,Track_Times,0))</f>
        <v>0</v>
      </c>
      <c r="G34" s="112">
        <f t="array" ref="G34">MAX(IF(Track_Patrol=B34,Track_OnRoute,0))</f>
        <v>0</v>
      </c>
      <c r="H34" s="115">
        <f t="shared" si="6"/>
        <v>0</v>
      </c>
      <c r="I34" s="74" t="str">
        <f t="shared" si="7"/>
        <v/>
      </c>
      <c r="J34" s="73" t="str">
        <f ca="1">IF(Data!$K$6-'Master Score Sheet'!H34=Data!$K$6,"", Data!$K$6-'Master Score Sheet'!H34)</f>
        <v/>
      </c>
      <c r="K34" s="74" t="str">
        <f t="shared" si="8"/>
        <v/>
      </c>
      <c r="L34" s="75">
        <f ca="1">IF(W34&gt;0,0,IF(Data!K39="On",0,IF(ISERR((HOUR('Master Score Sheet'!J34)*60)+MINUTE(J34))=FALSE,(HOUR('Master Score Sheet'!J34)*60)+MINUTE(J34),0)))</f>
        <v>0</v>
      </c>
      <c r="M34" s="112" t="str">
        <f>IF(ISNA(VLOOKUP("R"&amp;'Master Score Sheet'!C34&amp;"-B"&amp;'Master Score Sheet'!K34,Data!$G$5:$H$200,2,FALSE))=FALSE,VLOOKUP("R"&amp;'Master Score Sheet'!C34&amp;"-B"&amp;'Master Score Sheet'!K34,Data!$G$5:$H$200,2,FALSE),IF(ISNA(VLOOKUP("R"&amp;C34&amp;"P1",Data!$D$5:$E$200,2,FALSE))=FALSE,VLOOKUP("R"&amp;C34&amp;"P1",Data!$D$5:$E$200,2,FALSE),""))</f>
        <v>B1</v>
      </c>
      <c r="N34" s="80" t="str">
        <f>IF(ISNA((VLOOKUP(N$3&amp;"-P"&amp;$B34,Tracker!$B$4:$I$925,8,FALSE)))=FALSE, VLOOKUP(N$3&amp;"-P"&amp;$B34,Tracker!$B$4:$I$925,8,FALSE),"")</f>
        <v/>
      </c>
      <c r="O34" s="74" t="str">
        <f>IF(ISNA((VLOOKUP(O$3&amp;"-P"&amp;$B34,Tracker!$B$4:$I$925,8,FALSE)))=FALSE, VLOOKUP(O$3&amp;"-P"&amp;$B34,Tracker!$B$4:$I$925,8,FALSE),"")</f>
        <v/>
      </c>
      <c r="P34" s="74" t="str">
        <f>IF(ISNA((VLOOKUP(P$3&amp;"-P"&amp;$B34,Tracker!$B$4:$I$925,8,FALSE)))=FALSE, VLOOKUP(P$3&amp;"-P"&amp;$B34,Tracker!$B$4:$I$925,8,FALSE),"")</f>
        <v/>
      </c>
      <c r="Q34" s="74" t="str">
        <f>IF(ISNA((VLOOKUP(Q$3&amp;"-P"&amp;$B34,Tracker!$B$4:$I$925,8,FALSE)))=FALSE, VLOOKUP(Q$3&amp;"-P"&amp;$B34,Tracker!$B$4:$I$925,8,FALSE),"")</f>
        <v/>
      </c>
      <c r="R34" s="74" t="str">
        <f>IF(ISNA((VLOOKUP(R$3&amp;"-P"&amp;$B34,Tracker!$B$4:$I$925,8,FALSE)))=FALSE, VLOOKUP(R$3&amp;"-P"&amp;$B34,Tracker!$B$4:$I$925,8,FALSE),"")</f>
        <v/>
      </c>
      <c r="S34" s="74" t="str">
        <f>IF(ISNA((VLOOKUP(S$3&amp;"-P"&amp;$B34,Tracker!$B$4:$I$925,8,FALSE)))=FALSE, VLOOKUP(S$3&amp;"-P"&amp;$B34,Tracker!$B$4:$I$925,8,FALSE),"")</f>
        <v/>
      </c>
      <c r="T34" s="121" t="str">
        <f>IF(ISNA((VLOOKUP(T$3&amp;"-P"&amp;$B34,Tracker!$B$4:$I$925,8,FALSE)))=FALSE, VLOOKUP(T$3&amp;"-P"&amp;$B34,Tracker!$B$4:$I$925,8,FALSE),"")</f>
        <v/>
      </c>
      <c r="U34" s="263">
        <f t="shared" si="1"/>
        <v>0</v>
      </c>
      <c r="V34" s="118"/>
      <c r="W34" s="60"/>
      <c r="X34" s="68" t="str">
        <f t="shared" si="5"/>
        <v/>
      </c>
      <c r="Z34" s="233">
        <f ca="1">VLOOKUP(Z32,$A$4:$M$63,12,FALSE)</f>
        <v>0</v>
      </c>
      <c r="AA34" s="64"/>
      <c r="AB34" s="233">
        <f ca="1">VLOOKUP(AB32,$A$4:$M$63,12,FALSE)</f>
        <v>0</v>
      </c>
      <c r="AC34" s="64"/>
      <c r="AD34" s="233">
        <f ca="1">VLOOKUP(AD32,$A$4:$M$63,12,FALSE)</f>
        <v>0</v>
      </c>
      <c r="AE34" s="64"/>
      <c r="AF34" s="233">
        <f ca="1">VLOOKUP(AF32,$A$4:$M$63,12,FALSE)</f>
        <v>0</v>
      </c>
      <c r="AG34" s="64"/>
      <c r="AH34" s="233">
        <f ca="1">VLOOKUP(AH32,$A$4:$M$63,12,FALSE)</f>
        <v>0</v>
      </c>
      <c r="AI34" s="64"/>
      <c r="AJ34" s="233">
        <f ca="1">VLOOKUP(AJ32,$A$4:$M$63,12,FALSE)</f>
        <v>0</v>
      </c>
      <c r="AK34" s="64"/>
      <c r="AL34" s="233">
        <f ca="1">VLOOKUP(AL32,$A$4:$M$63,12,FALSE)</f>
        <v>0</v>
      </c>
      <c r="AM34" s="64"/>
      <c r="AN34" s="233">
        <f ca="1">VLOOKUP(AN32,$A$4:$M$63,12,FALSE)</f>
        <v>0</v>
      </c>
    </row>
    <row r="35" spans="1:40" s="2" customFormat="1" ht="12" customHeight="1" x14ac:dyDescent="0.3">
      <c r="A35" s="5" t="str">
        <f t="shared" si="0"/>
        <v>Team 32</v>
      </c>
      <c r="B35" s="80">
        <v>32</v>
      </c>
      <c r="C35" s="61" t="s">
        <v>8</v>
      </c>
      <c r="D35" s="60"/>
      <c r="E35" s="61"/>
      <c r="F35" s="73">
        <f t="array" ref="F35">MAX(IF(Track_Patrol=B35,Track_Times,0))</f>
        <v>0</v>
      </c>
      <c r="G35" s="112">
        <f t="array" ref="G35">MAX(IF(Track_Patrol=B35,Track_OnRoute,0))</f>
        <v>0</v>
      </c>
      <c r="H35" s="115">
        <f t="shared" si="6"/>
        <v>0</v>
      </c>
      <c r="I35" s="74" t="str">
        <f t="shared" si="7"/>
        <v/>
      </c>
      <c r="J35" s="73" t="str">
        <f ca="1">IF(Data!$K$6-'Master Score Sheet'!H35=Data!$K$6,"", Data!$K$6-'Master Score Sheet'!H35)</f>
        <v/>
      </c>
      <c r="K35" s="74" t="str">
        <f t="shared" si="8"/>
        <v/>
      </c>
      <c r="L35" s="75">
        <f ca="1">IF(W35&gt;0,0,IF(Data!K40="On",0,IF(ISERR((HOUR('Master Score Sheet'!J35)*60)+MINUTE(J35))=FALSE,(HOUR('Master Score Sheet'!J35)*60)+MINUTE(J35),0)))</f>
        <v>0</v>
      </c>
      <c r="M35" s="112" t="str">
        <f>IF(ISNA(VLOOKUP("R"&amp;'Master Score Sheet'!C35&amp;"-B"&amp;'Master Score Sheet'!K35,Data!$G$5:$H$200,2,FALSE))=FALSE,VLOOKUP("R"&amp;'Master Score Sheet'!C35&amp;"-B"&amp;'Master Score Sheet'!K35,Data!$G$5:$H$200,2,FALSE),IF(ISNA(VLOOKUP("R"&amp;C35&amp;"P1",Data!$D$5:$E$200,2,FALSE))=FALSE,VLOOKUP("R"&amp;C35&amp;"P1",Data!$D$5:$E$200,2,FALSE),""))</f>
        <v>B6</v>
      </c>
      <c r="N35" s="80" t="str">
        <f>IF(ISNA((VLOOKUP(N$3&amp;"-P"&amp;$B35,Tracker!$B$4:$I$925,8,FALSE)))=FALSE, VLOOKUP(N$3&amp;"-P"&amp;$B35,Tracker!$B$4:$I$925,8,FALSE),"")</f>
        <v/>
      </c>
      <c r="O35" s="74" t="str">
        <f>IF(ISNA((VLOOKUP(O$3&amp;"-P"&amp;$B35,Tracker!$B$4:$I$925,8,FALSE)))=FALSE, VLOOKUP(O$3&amp;"-P"&amp;$B35,Tracker!$B$4:$I$925,8,FALSE),"")</f>
        <v/>
      </c>
      <c r="P35" s="74" t="str">
        <f>IF(ISNA((VLOOKUP(P$3&amp;"-P"&amp;$B35,Tracker!$B$4:$I$925,8,FALSE)))=FALSE, VLOOKUP(P$3&amp;"-P"&amp;$B35,Tracker!$B$4:$I$925,8,FALSE),"")</f>
        <v/>
      </c>
      <c r="Q35" s="74" t="str">
        <f>IF(ISNA((VLOOKUP(Q$3&amp;"-P"&amp;$B35,Tracker!$B$4:$I$925,8,FALSE)))=FALSE, VLOOKUP(Q$3&amp;"-P"&amp;$B35,Tracker!$B$4:$I$925,8,FALSE),"")</f>
        <v/>
      </c>
      <c r="R35" s="74" t="str">
        <f>IF(ISNA((VLOOKUP(R$3&amp;"-P"&amp;$B35,Tracker!$B$4:$I$925,8,FALSE)))=FALSE, VLOOKUP(R$3&amp;"-P"&amp;$B35,Tracker!$B$4:$I$925,8,FALSE),"")</f>
        <v/>
      </c>
      <c r="S35" s="74" t="str">
        <f>IF(ISNA((VLOOKUP(S$3&amp;"-P"&amp;$B35,Tracker!$B$4:$I$925,8,FALSE)))=FALSE, VLOOKUP(S$3&amp;"-P"&amp;$B35,Tracker!$B$4:$I$925,8,FALSE),"")</f>
        <v/>
      </c>
      <c r="T35" s="121" t="str">
        <f>IF(ISNA((VLOOKUP(T$3&amp;"-P"&amp;$B35,Tracker!$B$4:$I$925,8,FALSE)))=FALSE, VLOOKUP(T$3&amp;"-P"&amp;$B35,Tracker!$B$4:$I$925,8,FALSE),"")</f>
        <v/>
      </c>
      <c r="U35" s="263">
        <f t="shared" si="1"/>
        <v>0</v>
      </c>
      <c r="V35" s="118"/>
      <c r="W35" s="60"/>
      <c r="X35" s="68" t="str">
        <f t="shared" si="5"/>
        <v/>
      </c>
      <c r="Z35" s="232"/>
      <c r="AA35" s="64"/>
      <c r="AB35" s="232"/>
      <c r="AC35" s="64"/>
      <c r="AD35" s="232"/>
      <c r="AE35" s="64"/>
      <c r="AF35" s="232"/>
      <c r="AG35" s="64"/>
      <c r="AH35" s="232"/>
      <c r="AI35" s="64"/>
      <c r="AJ35" s="232"/>
      <c r="AK35" s="64"/>
      <c r="AL35" s="232"/>
      <c r="AM35" s="64"/>
      <c r="AN35" s="232"/>
    </row>
    <row r="36" spans="1:40" s="2" customFormat="1" ht="12" customHeight="1" x14ac:dyDescent="0.3">
      <c r="A36" s="5" t="str">
        <f t="shared" ref="A36:A75" si="9">"Team"&amp;" "&amp;B36</f>
        <v>Team 33</v>
      </c>
      <c r="B36" s="80">
        <v>33</v>
      </c>
      <c r="C36" s="61" t="s">
        <v>9</v>
      </c>
      <c r="D36" s="60"/>
      <c r="E36" s="61"/>
      <c r="F36" s="73">
        <f t="array" ref="F36">MAX(IF(Track_Patrol=B36,Track_Times,0))</f>
        <v>0</v>
      </c>
      <c r="G36" s="112">
        <f t="array" ref="G36">MAX(IF(Track_Patrol=B36,Track_OnRoute,0))</f>
        <v>0</v>
      </c>
      <c r="H36" s="115">
        <f t="shared" si="6"/>
        <v>0</v>
      </c>
      <c r="I36" s="74" t="str">
        <f t="shared" si="7"/>
        <v/>
      </c>
      <c r="J36" s="73" t="str">
        <f ca="1">IF(Data!$K$6-'Master Score Sheet'!H36=Data!$K$6,"", Data!$K$6-'Master Score Sheet'!H36)</f>
        <v/>
      </c>
      <c r="K36" s="74" t="str">
        <f t="shared" si="8"/>
        <v/>
      </c>
      <c r="L36" s="75">
        <f ca="1">IF(W36&gt;0,0,IF(Data!K41="On",0,IF(ISERR((HOUR('Master Score Sheet'!J36)*60)+MINUTE(J36))=FALSE,(HOUR('Master Score Sheet'!J36)*60)+MINUTE(J36),0)))</f>
        <v>0</v>
      </c>
      <c r="M36" s="112" t="str">
        <f>IF(ISNA(VLOOKUP("R"&amp;'Master Score Sheet'!C36&amp;"-B"&amp;'Master Score Sheet'!K36,Data!$G$5:$H$200,2,FALSE))=FALSE,VLOOKUP("R"&amp;'Master Score Sheet'!C36&amp;"-B"&amp;'Master Score Sheet'!K36,Data!$G$5:$H$200,2,FALSE),IF(ISNA(VLOOKUP("R"&amp;C36&amp;"P1",Data!$D$5:$E$200,2,FALSE))=FALSE,VLOOKUP("R"&amp;C36&amp;"P1",Data!$D$5:$E$200,2,FALSE),""))</f>
        <v>B2</v>
      </c>
      <c r="N36" s="80" t="str">
        <f>IF(ISNA((VLOOKUP(N$3&amp;"-P"&amp;$B36,Tracker!$B$4:$I$925,8,FALSE)))=FALSE, VLOOKUP(N$3&amp;"-P"&amp;$B36,Tracker!$B$4:$I$925,8,FALSE),"")</f>
        <v/>
      </c>
      <c r="O36" s="74" t="str">
        <f>IF(ISNA((VLOOKUP(O$3&amp;"-P"&amp;$B36,Tracker!$B$4:$I$925,8,FALSE)))=FALSE, VLOOKUP(O$3&amp;"-P"&amp;$B36,Tracker!$B$4:$I$925,8,FALSE),"")</f>
        <v/>
      </c>
      <c r="P36" s="74" t="str">
        <f>IF(ISNA((VLOOKUP(P$3&amp;"-P"&amp;$B36,Tracker!$B$4:$I$925,8,FALSE)))=FALSE, VLOOKUP(P$3&amp;"-P"&amp;$B36,Tracker!$B$4:$I$925,8,FALSE),"")</f>
        <v/>
      </c>
      <c r="Q36" s="74" t="str">
        <f>IF(ISNA((VLOOKUP(Q$3&amp;"-P"&amp;$B36,Tracker!$B$4:$I$925,8,FALSE)))=FALSE, VLOOKUP(Q$3&amp;"-P"&amp;$B36,Tracker!$B$4:$I$925,8,FALSE),"")</f>
        <v/>
      </c>
      <c r="R36" s="74" t="str">
        <f>IF(ISNA((VLOOKUP(R$3&amp;"-P"&amp;$B36,Tracker!$B$4:$I$925,8,FALSE)))=FALSE, VLOOKUP(R$3&amp;"-P"&amp;$B36,Tracker!$B$4:$I$925,8,FALSE),"")</f>
        <v/>
      </c>
      <c r="S36" s="74" t="str">
        <f>IF(ISNA((VLOOKUP(S$3&amp;"-P"&amp;$B36,Tracker!$B$4:$I$925,8,FALSE)))=FALSE, VLOOKUP(S$3&amp;"-P"&amp;$B36,Tracker!$B$4:$I$925,8,FALSE),"")</f>
        <v/>
      </c>
      <c r="T36" s="121" t="str">
        <f>IF(ISNA((VLOOKUP(T$3&amp;"-P"&amp;$B36,Tracker!$B$4:$I$925,8,FALSE)))=FALSE, VLOOKUP(T$3&amp;"-P"&amp;$B36,Tracker!$B$4:$I$925,8,FALSE),"")</f>
        <v/>
      </c>
      <c r="U36" s="263">
        <f t="shared" ref="U36:U67" si="10">SUM(N36:T36)</f>
        <v>0</v>
      </c>
      <c r="V36" s="118"/>
      <c r="W36" s="60"/>
      <c r="X36" s="68" t="str">
        <f t="shared" si="5"/>
        <v/>
      </c>
      <c r="Z36" s="229" t="str">
        <f>IF(VLOOKUP(Z32,$A$4:$M$63,9,FALSE)="","HQ To " &amp; VLOOKUP(Z32,$A$4:$M$63,13,FALSE),VLOOKUP(Z32,$A$4:$M$63,9,FALSE)&amp;" to " &amp; VLOOKUP(Z32,$A$4:$M$63,13,FALSE))</f>
        <v>HQ To B2</v>
      </c>
      <c r="AA36" s="65"/>
      <c r="AB36" s="229" t="str">
        <f>IF(VLOOKUP(AB32,$A$4:$M$63,9,FALSE)="","HQ To " &amp; VLOOKUP(AB32,$A$4:$M$63,13,FALSE),VLOOKUP(AB32,$A$4:$M$63,9,FALSE)&amp;" to " &amp; VLOOKUP(AB32,$A$4:$M$63,13,FALSE))</f>
        <v>HQ To BC6</v>
      </c>
      <c r="AC36" s="65"/>
      <c r="AD36" s="229" t="str">
        <f>IF(VLOOKUP(AD32,$A$4:$M$63,9,FALSE)="","HQ To " &amp; VLOOKUP(AD32,$A$4:$M$63,13,FALSE),VLOOKUP(AD32,$A$4:$M$63,9,FALSE)&amp;" to " &amp; VLOOKUP(AD32,$A$4:$M$63,13,FALSE))</f>
        <v>HQ To Bus</v>
      </c>
      <c r="AE36" s="65"/>
      <c r="AF36" s="229" t="str">
        <f>IF(VLOOKUP(AF32,$A$4:$M$63,9,FALSE)="","HQ To " &amp; VLOOKUP(AF32,$A$4:$M$63,13,FALSE),VLOOKUP(AF32,$A$4:$M$63,9,FALSE)&amp;" to " &amp; VLOOKUP(AF32,$A$4:$M$63,13,FALSE))</f>
        <v>HQ To B1</v>
      </c>
      <c r="AG36" s="65"/>
      <c r="AH36" s="229" t="str">
        <f>IF(VLOOKUP(AH32,$A$4:$M$63,9,FALSE)="","HQ To " &amp; VLOOKUP(AH32,$A$4:$M$63,13,FALSE),VLOOKUP(AH32,$A$4:$M$63,9,FALSE)&amp;" to " &amp; VLOOKUP(AH32,$A$4:$M$63,13,FALSE))</f>
        <v>HQ To B6</v>
      </c>
      <c r="AI36" s="65"/>
      <c r="AJ36" s="229" t="str">
        <f>IF(VLOOKUP(AJ32,$A$4:$M$63,9,FALSE)="","HQ To " &amp; VLOOKUP(AJ32,$A$4:$M$63,13,FALSE),VLOOKUP(AJ32,$A$4:$M$63,9,FALSE)&amp;" to " &amp; VLOOKUP(AJ32,$A$4:$M$63,13,FALSE))</f>
        <v>HQ To B2</v>
      </c>
      <c r="AK36" s="65"/>
      <c r="AL36" s="229" t="str">
        <f>IF(VLOOKUP(AL32,$A$4:$M$63,9,FALSE)="","HQ To " &amp; VLOOKUP(AL32,$A$4:$M$63,13,FALSE),VLOOKUP(AL32,$A$4:$M$63,9,FALSE)&amp;" to " &amp; VLOOKUP(AL32,$A$4:$M$63,13,FALSE))</f>
        <v>HQ To BC6</v>
      </c>
      <c r="AM36" s="65"/>
      <c r="AN36" s="229" t="str">
        <f>IF(VLOOKUP(AN32,$A$4:$M$63,9,FALSE)="","HQ To " &amp; VLOOKUP(AN32,$A$4:$M$63,13,FALSE),VLOOKUP(AN32,$A$4:$M$63,9,FALSE)&amp;" to " &amp; VLOOKUP(AN32,$A$4:$M$63,13,FALSE))</f>
        <v>HQ To Bus</v>
      </c>
    </row>
    <row r="37" spans="1:40" s="2" customFormat="1" ht="12" customHeight="1" thickBot="1" x14ac:dyDescent="0.35">
      <c r="A37" s="5" t="str">
        <f t="shared" si="9"/>
        <v>Team 34</v>
      </c>
      <c r="B37" s="80">
        <v>34</v>
      </c>
      <c r="C37" s="59" t="s">
        <v>10</v>
      </c>
      <c r="D37" s="60"/>
      <c r="E37" s="61"/>
      <c r="F37" s="73">
        <f t="array" ref="F37">MAX(IF(Track_Patrol=B37,Track_Times,0))</f>
        <v>0</v>
      </c>
      <c r="G37" s="112">
        <f t="array" ref="G37">MAX(IF(Track_Patrol=B37,Track_OnRoute,0))</f>
        <v>0</v>
      </c>
      <c r="H37" s="115">
        <f t="shared" si="6"/>
        <v>0</v>
      </c>
      <c r="I37" s="74" t="str">
        <f t="shared" si="7"/>
        <v/>
      </c>
      <c r="J37" s="73" t="str">
        <f ca="1">IF(Data!$K$6-'Master Score Sheet'!H37=Data!$K$6,"", Data!$K$6-'Master Score Sheet'!H37)</f>
        <v/>
      </c>
      <c r="K37" s="74" t="str">
        <f t="shared" si="8"/>
        <v/>
      </c>
      <c r="L37" s="75">
        <f ca="1">IF(W37&gt;0,0,IF(Data!K42="On",0,IF(ISERR((HOUR('Master Score Sheet'!J37)*60)+MINUTE(J37))=FALSE,(HOUR('Master Score Sheet'!J37)*60)+MINUTE(J37),0)))</f>
        <v>0</v>
      </c>
      <c r="M37" s="112" t="str">
        <f>IF(ISNA(VLOOKUP("R"&amp;'Master Score Sheet'!C37&amp;"-B"&amp;'Master Score Sheet'!K37,Data!$G$5:$H$200,2,FALSE))=FALSE,VLOOKUP("R"&amp;'Master Score Sheet'!C37&amp;"-B"&amp;'Master Score Sheet'!K37,Data!$G$5:$H$200,2,FALSE),IF(ISNA(VLOOKUP("R"&amp;C37&amp;"P1",Data!$D$5:$E$200,2,FALSE))=FALSE,VLOOKUP("R"&amp;C37&amp;"P1",Data!$D$5:$E$200,2,FALSE),""))</f>
        <v>BC6</v>
      </c>
      <c r="N37" s="80" t="str">
        <f>IF(ISNA((VLOOKUP(N$3&amp;"-P"&amp;$B37,Tracker!$B$4:$I$925,8,FALSE)))=FALSE, VLOOKUP(N$3&amp;"-P"&amp;$B37,Tracker!$B$4:$I$925,8,FALSE),"")</f>
        <v/>
      </c>
      <c r="O37" s="74" t="str">
        <f>IF(ISNA((VLOOKUP(O$3&amp;"-P"&amp;$B37,Tracker!$B$4:$I$925,8,FALSE)))=FALSE, VLOOKUP(O$3&amp;"-P"&amp;$B37,Tracker!$B$4:$I$925,8,FALSE),"")</f>
        <v/>
      </c>
      <c r="P37" s="74" t="str">
        <f>IF(ISNA((VLOOKUP(P$3&amp;"-P"&amp;$B37,Tracker!$B$4:$I$925,8,FALSE)))=FALSE, VLOOKUP(P$3&amp;"-P"&amp;$B37,Tracker!$B$4:$I$925,8,FALSE),"")</f>
        <v/>
      </c>
      <c r="Q37" s="74" t="str">
        <f>IF(ISNA((VLOOKUP(Q$3&amp;"-P"&amp;$B37,Tracker!$B$4:$I$925,8,FALSE)))=FALSE, VLOOKUP(Q$3&amp;"-P"&amp;$B37,Tracker!$B$4:$I$925,8,FALSE),"")</f>
        <v/>
      </c>
      <c r="R37" s="74" t="str">
        <f>IF(ISNA((VLOOKUP(R$3&amp;"-P"&amp;$B37,Tracker!$B$4:$I$925,8,FALSE)))=FALSE, VLOOKUP(R$3&amp;"-P"&amp;$B37,Tracker!$B$4:$I$925,8,FALSE),"")</f>
        <v/>
      </c>
      <c r="S37" s="74" t="str">
        <f>IF(ISNA((VLOOKUP(S$3&amp;"-P"&amp;$B37,Tracker!$B$4:$I$925,8,FALSE)))=FALSE, VLOOKUP(S$3&amp;"-P"&amp;$B37,Tracker!$B$4:$I$925,8,FALSE),"")</f>
        <v/>
      </c>
      <c r="T37" s="121" t="str">
        <f>IF(ISNA((VLOOKUP(T$3&amp;"-P"&amp;$B37,Tracker!$B$4:$I$925,8,FALSE)))=FALSE, VLOOKUP(T$3&amp;"-P"&amp;$B37,Tracker!$B$4:$I$925,8,FALSE),"")</f>
        <v/>
      </c>
      <c r="U37" s="263">
        <f t="shared" si="10"/>
        <v>0</v>
      </c>
      <c r="V37" s="118"/>
      <c r="W37" s="60"/>
      <c r="X37" s="68" t="str">
        <f t="shared" si="5"/>
        <v/>
      </c>
      <c r="Z37" s="230"/>
      <c r="AA37" s="65"/>
      <c r="AB37" s="230"/>
      <c r="AC37" s="65"/>
      <c r="AD37" s="230"/>
      <c r="AE37" s="65"/>
      <c r="AF37" s="230"/>
      <c r="AG37" s="65"/>
      <c r="AH37" s="230"/>
      <c r="AI37" s="65"/>
      <c r="AJ37" s="230"/>
      <c r="AK37" s="65"/>
      <c r="AL37" s="230"/>
      <c r="AM37" s="65"/>
      <c r="AN37" s="230"/>
    </row>
    <row r="38" spans="1:40" s="2" customFormat="1" ht="12" customHeight="1" thickBot="1" x14ac:dyDescent="0.35">
      <c r="A38" s="5" t="str">
        <f t="shared" si="9"/>
        <v>Team 35</v>
      </c>
      <c r="B38" s="80">
        <v>35</v>
      </c>
      <c r="C38" s="61" t="s">
        <v>11</v>
      </c>
      <c r="D38" s="60"/>
      <c r="E38" s="61"/>
      <c r="F38" s="73">
        <f t="array" ref="F38">MAX(IF(Track_Patrol=B38,Track_Times,0))</f>
        <v>0</v>
      </c>
      <c r="G38" s="112">
        <f t="array" ref="G38">MAX(IF(Track_Patrol=B38,Track_OnRoute,0))</f>
        <v>0</v>
      </c>
      <c r="H38" s="115">
        <f t="shared" si="6"/>
        <v>0</v>
      </c>
      <c r="I38" s="74" t="str">
        <f t="shared" si="7"/>
        <v/>
      </c>
      <c r="J38" s="73" t="str">
        <f ca="1">IF(Data!$K$6-'Master Score Sheet'!H38=Data!$K$6,"", Data!$K$6-'Master Score Sheet'!H38)</f>
        <v/>
      </c>
      <c r="K38" s="74" t="str">
        <f t="shared" si="8"/>
        <v/>
      </c>
      <c r="L38" s="75">
        <f ca="1">IF(W38&gt;0,0,IF(Data!K43="On",0,IF(ISERR((HOUR('Master Score Sheet'!J38)*60)+MINUTE(J38))=FALSE,(HOUR('Master Score Sheet'!J38)*60)+MINUTE(J38),0)))</f>
        <v>0</v>
      </c>
      <c r="M38" s="112" t="str">
        <f>IF(ISNA(VLOOKUP("R"&amp;'Master Score Sheet'!C38&amp;"-B"&amp;'Master Score Sheet'!K38,Data!$G$5:$H$200,2,FALSE))=FALSE,VLOOKUP("R"&amp;'Master Score Sheet'!C38&amp;"-B"&amp;'Master Score Sheet'!K38,Data!$G$5:$H$200,2,FALSE),IF(ISNA(VLOOKUP("R"&amp;C38&amp;"P1",Data!$D$5:$E$200,2,FALSE))=FALSE,VLOOKUP("R"&amp;C38&amp;"P1",Data!$D$5:$E$200,2,FALSE),""))</f>
        <v>Bus</v>
      </c>
      <c r="N38" s="80" t="str">
        <f>IF(ISNA((VLOOKUP(N$3&amp;"-P"&amp;$B38,Tracker!$B$4:$I$925,8,FALSE)))=FALSE, VLOOKUP(N$3&amp;"-P"&amp;$B38,Tracker!$B$4:$I$925,8,FALSE),"")</f>
        <v/>
      </c>
      <c r="O38" s="74" t="str">
        <f>IF(ISNA((VLOOKUP(O$3&amp;"-P"&amp;$B38,Tracker!$B$4:$I$925,8,FALSE)))=FALSE, VLOOKUP(O$3&amp;"-P"&amp;$B38,Tracker!$B$4:$I$925,8,FALSE),"")</f>
        <v/>
      </c>
      <c r="P38" s="74" t="str">
        <f>IF(ISNA((VLOOKUP(P$3&amp;"-P"&amp;$B38,Tracker!$B$4:$I$925,8,FALSE)))=FALSE, VLOOKUP(P$3&amp;"-P"&amp;$B38,Tracker!$B$4:$I$925,8,FALSE),"")</f>
        <v/>
      </c>
      <c r="Q38" s="74" t="str">
        <f>IF(ISNA((VLOOKUP(Q$3&amp;"-P"&amp;$B38,Tracker!$B$4:$I$925,8,FALSE)))=FALSE, VLOOKUP(Q$3&amp;"-P"&amp;$B38,Tracker!$B$4:$I$925,8,FALSE),"")</f>
        <v/>
      </c>
      <c r="R38" s="74" t="str">
        <f>IF(ISNA((VLOOKUP(R$3&amp;"-P"&amp;$B38,Tracker!$B$4:$I$925,8,FALSE)))=FALSE, VLOOKUP(R$3&amp;"-P"&amp;$B38,Tracker!$B$4:$I$925,8,FALSE),"")</f>
        <v/>
      </c>
      <c r="S38" s="74" t="str">
        <f>IF(ISNA((VLOOKUP(S$3&amp;"-P"&amp;$B38,Tracker!$B$4:$I$925,8,FALSE)))=FALSE, VLOOKUP(S$3&amp;"-P"&amp;$B38,Tracker!$B$4:$I$925,8,FALSE),"")</f>
        <v/>
      </c>
      <c r="T38" s="121" t="str">
        <f>IF(ISNA((VLOOKUP(T$3&amp;"-P"&amp;$B38,Tracker!$B$4:$I$925,8,FALSE)))=FALSE, VLOOKUP(T$3&amp;"-P"&amp;$B38,Tracker!$B$4:$I$925,8,FALSE),"")</f>
        <v/>
      </c>
      <c r="U38" s="263">
        <f t="shared" si="10"/>
        <v>0</v>
      </c>
      <c r="V38" s="118"/>
      <c r="W38" s="60"/>
      <c r="X38" s="68" t="str">
        <f t="shared" si="5"/>
        <v/>
      </c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</row>
    <row r="39" spans="1:40" s="2" customFormat="1" ht="12" customHeight="1" x14ac:dyDescent="0.3">
      <c r="A39" s="5" t="str">
        <f t="shared" si="9"/>
        <v>Team 36</v>
      </c>
      <c r="B39" s="80">
        <v>36</v>
      </c>
      <c r="C39" s="59" t="s">
        <v>7</v>
      </c>
      <c r="D39" s="60"/>
      <c r="E39" s="61"/>
      <c r="F39" s="73">
        <f t="array" ref="F39">MAX(IF(Track_Patrol=B39,Track_Times,0))</f>
        <v>0</v>
      </c>
      <c r="G39" s="112">
        <f t="array" ref="G39">MAX(IF(Track_Patrol=B39,Track_OnRoute,0))</f>
        <v>0</v>
      </c>
      <c r="H39" s="115">
        <f t="shared" si="6"/>
        <v>0</v>
      </c>
      <c r="I39" s="74" t="str">
        <f t="shared" si="7"/>
        <v/>
      </c>
      <c r="J39" s="73" t="str">
        <f ca="1">IF(Data!$K$6-'Master Score Sheet'!H39=Data!$K$6,"", Data!$K$6-'Master Score Sheet'!H39)</f>
        <v/>
      </c>
      <c r="K39" s="74" t="str">
        <f t="shared" si="8"/>
        <v/>
      </c>
      <c r="L39" s="75">
        <f ca="1">IF(W39&gt;0,0,IF(Data!K44="On",0,IF(ISERR((HOUR('Master Score Sheet'!J39)*60)+MINUTE(J39))=FALSE,(HOUR('Master Score Sheet'!J39)*60)+MINUTE(J39),0)))</f>
        <v>0</v>
      </c>
      <c r="M39" s="112" t="str">
        <f>IF(ISNA(VLOOKUP("R"&amp;'Master Score Sheet'!C39&amp;"-B"&amp;'Master Score Sheet'!K39,Data!$G$5:$H$200,2,FALSE))=FALSE,VLOOKUP("R"&amp;'Master Score Sheet'!C39&amp;"-B"&amp;'Master Score Sheet'!K39,Data!$G$5:$H$200,2,FALSE),IF(ISNA(VLOOKUP("R"&amp;C39&amp;"P1",Data!$D$5:$E$200,2,FALSE))=FALSE,VLOOKUP("R"&amp;C39&amp;"P1",Data!$D$5:$E$200,2,FALSE),""))</f>
        <v>B1</v>
      </c>
      <c r="N39" s="80" t="str">
        <f>IF(ISNA((VLOOKUP(N$3&amp;"-P"&amp;$B39,Tracker!$B$4:$I$925,8,FALSE)))=FALSE, VLOOKUP(N$3&amp;"-P"&amp;$B39,Tracker!$B$4:$I$925,8,FALSE),"")</f>
        <v/>
      </c>
      <c r="O39" s="74" t="str">
        <f>IF(ISNA((VLOOKUP(O$3&amp;"-P"&amp;$B39,Tracker!$B$4:$I$925,8,FALSE)))=FALSE, VLOOKUP(O$3&amp;"-P"&amp;$B39,Tracker!$B$4:$I$925,8,FALSE),"")</f>
        <v/>
      </c>
      <c r="P39" s="74" t="str">
        <f>IF(ISNA((VLOOKUP(P$3&amp;"-P"&amp;$B39,Tracker!$B$4:$I$925,8,FALSE)))=FALSE, VLOOKUP(P$3&amp;"-P"&amp;$B39,Tracker!$B$4:$I$925,8,FALSE),"")</f>
        <v/>
      </c>
      <c r="Q39" s="74" t="str">
        <f>IF(ISNA((VLOOKUP(Q$3&amp;"-P"&amp;$B39,Tracker!$B$4:$I$925,8,FALSE)))=FALSE, VLOOKUP(Q$3&amp;"-P"&amp;$B39,Tracker!$B$4:$I$925,8,FALSE),"")</f>
        <v/>
      </c>
      <c r="R39" s="74" t="str">
        <f>IF(ISNA((VLOOKUP(R$3&amp;"-P"&amp;$B39,Tracker!$B$4:$I$925,8,FALSE)))=FALSE, VLOOKUP(R$3&amp;"-P"&amp;$B39,Tracker!$B$4:$I$925,8,FALSE),"")</f>
        <v/>
      </c>
      <c r="S39" s="74" t="str">
        <f>IF(ISNA((VLOOKUP(S$3&amp;"-P"&amp;$B39,Tracker!$B$4:$I$925,8,FALSE)))=FALSE, VLOOKUP(S$3&amp;"-P"&amp;$B39,Tracker!$B$4:$I$925,8,FALSE),"")</f>
        <v/>
      </c>
      <c r="T39" s="121" t="str">
        <f>IF(ISNA((VLOOKUP(T$3&amp;"-P"&amp;$B39,Tracker!$B$4:$I$925,8,FALSE)))=FALSE, VLOOKUP(T$3&amp;"-P"&amp;$B39,Tracker!$B$4:$I$925,8,FALSE),"")</f>
        <v/>
      </c>
      <c r="U39" s="263">
        <f t="shared" si="10"/>
        <v>0</v>
      </c>
      <c r="V39" s="118"/>
      <c r="W39" s="60"/>
      <c r="X39" s="68" t="str">
        <f t="shared" si="5"/>
        <v/>
      </c>
      <c r="Z39" s="231" t="s">
        <v>111</v>
      </c>
      <c r="AA39" s="64"/>
      <c r="AB39" s="231" t="s">
        <v>112</v>
      </c>
      <c r="AC39" s="64"/>
      <c r="AD39" s="231" t="s">
        <v>113</v>
      </c>
      <c r="AE39" s="64"/>
      <c r="AF39" s="231" t="s">
        <v>114</v>
      </c>
      <c r="AG39" s="64"/>
      <c r="AH39" s="231" t="s">
        <v>115</v>
      </c>
      <c r="AI39" s="64"/>
      <c r="AJ39" s="231" t="s">
        <v>116</v>
      </c>
      <c r="AK39" s="64"/>
      <c r="AL39" s="231" t="s">
        <v>117</v>
      </c>
      <c r="AM39" s="64"/>
      <c r="AN39" s="231" t="s">
        <v>118</v>
      </c>
    </row>
    <row r="40" spans="1:40" s="2" customFormat="1" ht="12" customHeight="1" x14ac:dyDescent="0.3">
      <c r="A40" s="5" t="str">
        <f t="shared" si="9"/>
        <v>Team 37</v>
      </c>
      <c r="B40" s="80">
        <v>37</v>
      </c>
      <c r="C40" s="61" t="s">
        <v>8</v>
      </c>
      <c r="D40" s="60"/>
      <c r="E40" s="61"/>
      <c r="F40" s="73">
        <f t="array" ref="F40">MAX(IF(Track_Patrol=B40,Track_Times,0))</f>
        <v>0</v>
      </c>
      <c r="G40" s="112">
        <f t="array" ref="G40">MAX(IF(Track_Patrol=B40,Track_OnRoute,0))</f>
        <v>0</v>
      </c>
      <c r="H40" s="115">
        <f t="shared" si="6"/>
        <v>0</v>
      </c>
      <c r="I40" s="74" t="str">
        <f t="shared" si="7"/>
        <v/>
      </c>
      <c r="J40" s="73" t="str">
        <f ca="1">IF(Data!$K$6-'Master Score Sheet'!H40=Data!$K$6,"", Data!$K$6-'Master Score Sheet'!H40)</f>
        <v/>
      </c>
      <c r="K40" s="74" t="str">
        <f t="shared" si="8"/>
        <v/>
      </c>
      <c r="L40" s="75">
        <f ca="1">IF(W40&gt;0,0,IF(Data!K45="On",0,IF(ISERR((HOUR('Master Score Sheet'!J40)*60)+MINUTE(J40))=FALSE,(HOUR('Master Score Sheet'!J40)*60)+MINUTE(J40),0)))</f>
        <v>0</v>
      </c>
      <c r="M40" s="112" t="str">
        <f>IF(ISNA(VLOOKUP("R"&amp;'Master Score Sheet'!C40&amp;"-B"&amp;'Master Score Sheet'!K40,Data!$G$5:$H$200,2,FALSE))=FALSE,VLOOKUP("R"&amp;'Master Score Sheet'!C40&amp;"-B"&amp;'Master Score Sheet'!K40,Data!$G$5:$H$200,2,FALSE),IF(ISNA(VLOOKUP("R"&amp;C40&amp;"P1",Data!$D$5:$E$200,2,FALSE))=FALSE,VLOOKUP("R"&amp;C40&amp;"P1",Data!$D$5:$E$200,2,FALSE),""))</f>
        <v>B6</v>
      </c>
      <c r="N40" s="80" t="str">
        <f>IF(ISNA((VLOOKUP(N$3&amp;"-P"&amp;$B40,Tracker!$B$4:$I$925,8,FALSE)))=FALSE, VLOOKUP(N$3&amp;"-P"&amp;$B40,Tracker!$B$4:$I$925,8,FALSE),"")</f>
        <v/>
      </c>
      <c r="O40" s="74" t="str">
        <f>IF(ISNA((VLOOKUP(O$3&amp;"-P"&amp;$B40,Tracker!$B$4:$I$925,8,FALSE)))=FALSE, VLOOKUP(O$3&amp;"-P"&amp;$B40,Tracker!$B$4:$I$925,8,FALSE),"")</f>
        <v/>
      </c>
      <c r="P40" s="74" t="str">
        <f>IF(ISNA((VLOOKUP(P$3&amp;"-P"&amp;$B40,Tracker!$B$4:$I$925,8,FALSE)))=FALSE, VLOOKUP(P$3&amp;"-P"&amp;$B40,Tracker!$B$4:$I$925,8,FALSE),"")</f>
        <v/>
      </c>
      <c r="Q40" s="74" t="str">
        <f>IF(ISNA((VLOOKUP(Q$3&amp;"-P"&amp;$B40,Tracker!$B$4:$I$925,8,FALSE)))=FALSE, VLOOKUP(Q$3&amp;"-P"&amp;$B40,Tracker!$B$4:$I$925,8,FALSE),"")</f>
        <v/>
      </c>
      <c r="R40" s="74" t="str">
        <f>IF(ISNA((VLOOKUP(R$3&amp;"-P"&amp;$B40,Tracker!$B$4:$I$925,8,FALSE)))=FALSE, VLOOKUP(R$3&amp;"-P"&amp;$B40,Tracker!$B$4:$I$925,8,FALSE),"")</f>
        <v/>
      </c>
      <c r="S40" s="74" t="str">
        <f>IF(ISNA((VLOOKUP(S$3&amp;"-P"&amp;$B40,Tracker!$B$4:$I$925,8,FALSE)))=FALSE, VLOOKUP(S$3&amp;"-P"&amp;$B40,Tracker!$B$4:$I$925,8,FALSE),"")</f>
        <v/>
      </c>
      <c r="T40" s="121" t="str">
        <f>IF(ISNA((VLOOKUP(T$3&amp;"-P"&amp;$B40,Tracker!$B$4:$I$925,8,FALSE)))=FALSE, VLOOKUP(T$3&amp;"-P"&amp;$B40,Tracker!$B$4:$I$925,8,FALSE),"")</f>
        <v/>
      </c>
      <c r="U40" s="263">
        <f t="shared" si="10"/>
        <v>0</v>
      </c>
      <c r="V40" s="118"/>
      <c r="W40" s="60"/>
      <c r="X40" s="68" t="str">
        <f t="shared" si="5"/>
        <v/>
      </c>
      <c r="Z40" s="232"/>
      <c r="AA40" s="64"/>
      <c r="AB40" s="232"/>
      <c r="AC40" s="64"/>
      <c r="AD40" s="232"/>
      <c r="AE40" s="64"/>
      <c r="AF40" s="232"/>
      <c r="AG40" s="64"/>
      <c r="AH40" s="232"/>
      <c r="AI40" s="64"/>
      <c r="AJ40" s="232"/>
      <c r="AK40" s="64"/>
      <c r="AL40" s="232"/>
      <c r="AM40" s="64"/>
      <c r="AN40" s="232"/>
    </row>
    <row r="41" spans="1:40" s="2" customFormat="1" ht="12" customHeight="1" x14ac:dyDescent="0.3">
      <c r="A41" s="5" t="str">
        <f t="shared" si="9"/>
        <v>Team 38</v>
      </c>
      <c r="B41" s="80">
        <v>38</v>
      </c>
      <c r="C41" s="61" t="s">
        <v>9</v>
      </c>
      <c r="D41" s="60"/>
      <c r="E41" s="61"/>
      <c r="F41" s="73">
        <f t="array" ref="F41">MAX(IF(Track_Patrol=B41,Track_Times,0))</f>
        <v>0</v>
      </c>
      <c r="G41" s="112">
        <f t="array" ref="G41">MAX(IF(Track_Patrol=B41,Track_OnRoute,0))</f>
        <v>0</v>
      </c>
      <c r="H41" s="115">
        <f t="shared" si="6"/>
        <v>0</v>
      </c>
      <c r="I41" s="74" t="str">
        <f t="shared" si="7"/>
        <v/>
      </c>
      <c r="J41" s="73" t="str">
        <f ca="1">IF(Data!$K$6-'Master Score Sheet'!H41=Data!$K$6,"", Data!$K$6-'Master Score Sheet'!H41)</f>
        <v/>
      </c>
      <c r="K41" s="74" t="str">
        <f t="shared" si="8"/>
        <v/>
      </c>
      <c r="L41" s="75">
        <f ca="1">IF(W41&gt;0,0,IF(Data!K46="On",0,IF(ISERR((HOUR('Master Score Sheet'!J41)*60)+MINUTE(J41))=FALSE,(HOUR('Master Score Sheet'!J41)*60)+MINUTE(J41),0)))</f>
        <v>0</v>
      </c>
      <c r="M41" s="112" t="str">
        <f>IF(ISNA(VLOOKUP("R"&amp;'Master Score Sheet'!C41&amp;"-B"&amp;'Master Score Sheet'!K41,Data!$G$5:$H$200,2,FALSE))=FALSE,VLOOKUP("R"&amp;'Master Score Sheet'!C41&amp;"-B"&amp;'Master Score Sheet'!K41,Data!$G$5:$H$200,2,FALSE),IF(ISNA(VLOOKUP("R"&amp;C41&amp;"P1",Data!$D$5:$E$200,2,FALSE))=FALSE,VLOOKUP("R"&amp;C41&amp;"P1",Data!$D$5:$E$200,2,FALSE),""))</f>
        <v>B2</v>
      </c>
      <c r="N41" s="80" t="str">
        <f>IF(ISNA((VLOOKUP(N$3&amp;"-P"&amp;$B41,Tracker!$B$4:$I$925,8,FALSE)))=FALSE, VLOOKUP(N$3&amp;"-P"&amp;$B41,Tracker!$B$4:$I$925,8,FALSE),"")</f>
        <v/>
      </c>
      <c r="O41" s="74" t="str">
        <f>IF(ISNA((VLOOKUP(O$3&amp;"-P"&amp;$B41,Tracker!$B$4:$I$925,8,FALSE)))=FALSE, VLOOKUP(O$3&amp;"-P"&amp;$B41,Tracker!$B$4:$I$925,8,FALSE),"")</f>
        <v/>
      </c>
      <c r="P41" s="74" t="str">
        <f>IF(ISNA((VLOOKUP(P$3&amp;"-P"&amp;$B41,Tracker!$B$4:$I$925,8,FALSE)))=FALSE, VLOOKUP(P$3&amp;"-P"&amp;$B41,Tracker!$B$4:$I$925,8,FALSE),"")</f>
        <v/>
      </c>
      <c r="Q41" s="74" t="str">
        <f>IF(ISNA((VLOOKUP(Q$3&amp;"-P"&amp;$B41,Tracker!$B$4:$I$925,8,FALSE)))=FALSE, VLOOKUP(Q$3&amp;"-P"&amp;$B41,Tracker!$B$4:$I$925,8,FALSE),"")</f>
        <v/>
      </c>
      <c r="R41" s="74" t="str">
        <f>IF(ISNA((VLOOKUP(R$3&amp;"-P"&amp;$B41,Tracker!$B$4:$I$925,8,FALSE)))=FALSE, VLOOKUP(R$3&amp;"-P"&amp;$B41,Tracker!$B$4:$I$925,8,FALSE),"")</f>
        <v/>
      </c>
      <c r="S41" s="74" t="str">
        <f>IF(ISNA((VLOOKUP(S$3&amp;"-P"&amp;$B41,Tracker!$B$4:$I$925,8,FALSE)))=FALSE, VLOOKUP(S$3&amp;"-P"&amp;$B41,Tracker!$B$4:$I$925,8,FALSE),"")</f>
        <v/>
      </c>
      <c r="T41" s="121" t="str">
        <f>IF(ISNA((VLOOKUP(T$3&amp;"-P"&amp;$B41,Tracker!$B$4:$I$925,8,FALSE)))=FALSE, VLOOKUP(T$3&amp;"-P"&amp;$B41,Tracker!$B$4:$I$925,8,FALSE),"")</f>
        <v/>
      </c>
      <c r="U41" s="263">
        <f t="shared" si="10"/>
        <v>0</v>
      </c>
      <c r="V41" s="118"/>
      <c r="W41" s="60"/>
      <c r="X41" s="68" t="str">
        <f t="shared" si="5"/>
        <v/>
      </c>
      <c r="Z41" s="233">
        <f ca="1">VLOOKUP(Z39,$A$4:$M$63,12,FALSE)</f>
        <v>0</v>
      </c>
      <c r="AA41" s="64"/>
      <c r="AB41" s="233">
        <f ca="1">VLOOKUP(AB39,$A$4:$M$63,12,FALSE)</f>
        <v>0</v>
      </c>
      <c r="AC41" s="64"/>
      <c r="AD41" s="233">
        <f ca="1">VLOOKUP(AD39,$A$4:$M$63,12,FALSE)</f>
        <v>0</v>
      </c>
      <c r="AE41" s="64"/>
      <c r="AF41" s="233">
        <f ca="1">VLOOKUP(AF39,$A$4:$M$63,12,FALSE)</f>
        <v>0</v>
      </c>
      <c r="AG41" s="64"/>
      <c r="AH41" s="233">
        <f ca="1">VLOOKUP(AH39,$A$4:$M$63,12,FALSE)</f>
        <v>0</v>
      </c>
      <c r="AI41" s="64"/>
      <c r="AJ41" s="233">
        <f ca="1">VLOOKUP(AJ39,$A$4:$M$63,12,FALSE)</f>
        <v>0</v>
      </c>
      <c r="AK41" s="64"/>
      <c r="AL41" s="233">
        <f ca="1">VLOOKUP(AL39,$A$4:$M$63,12,FALSE)</f>
        <v>0</v>
      </c>
      <c r="AM41" s="64"/>
      <c r="AN41" s="233">
        <f ca="1">VLOOKUP(AN39,$A$4:$M$63,12,FALSE)</f>
        <v>0</v>
      </c>
    </row>
    <row r="42" spans="1:40" s="2" customFormat="1" ht="12" customHeight="1" x14ac:dyDescent="0.3">
      <c r="A42" s="5" t="str">
        <f t="shared" si="9"/>
        <v>Team 39</v>
      </c>
      <c r="B42" s="80">
        <v>39</v>
      </c>
      <c r="C42" s="59" t="s">
        <v>10</v>
      </c>
      <c r="D42" s="60"/>
      <c r="E42" s="61"/>
      <c r="F42" s="73">
        <f t="array" ref="F42">MAX(IF(Track_Patrol=B42,Track_Times,0))</f>
        <v>0</v>
      </c>
      <c r="G42" s="112">
        <f t="array" ref="G42">MAX(IF(Track_Patrol=B42,Track_OnRoute,0))</f>
        <v>0</v>
      </c>
      <c r="H42" s="115">
        <f t="shared" si="6"/>
        <v>0</v>
      </c>
      <c r="I42" s="74" t="str">
        <f t="shared" si="7"/>
        <v/>
      </c>
      <c r="J42" s="73" t="str">
        <f ca="1">IF(Data!$K$6-'Master Score Sheet'!H42=Data!$K$6,"", Data!$K$6-'Master Score Sheet'!H42)</f>
        <v/>
      </c>
      <c r="K42" s="74" t="str">
        <f t="shared" si="8"/>
        <v/>
      </c>
      <c r="L42" s="75">
        <f ca="1">IF(W42&gt;0,0,IF(Data!K47="On",0,IF(ISERR((HOUR('Master Score Sheet'!J42)*60)+MINUTE(J42))=FALSE,(HOUR('Master Score Sheet'!J42)*60)+MINUTE(J42),0)))</f>
        <v>0</v>
      </c>
      <c r="M42" s="112" t="str">
        <f>IF(ISNA(VLOOKUP("R"&amp;'Master Score Sheet'!C42&amp;"-B"&amp;'Master Score Sheet'!K42,Data!$G$5:$H$200,2,FALSE))=FALSE,VLOOKUP("R"&amp;'Master Score Sheet'!C42&amp;"-B"&amp;'Master Score Sheet'!K42,Data!$G$5:$H$200,2,FALSE),IF(ISNA(VLOOKUP("R"&amp;C42&amp;"P1",Data!$D$5:$E$200,2,FALSE))=FALSE,VLOOKUP("R"&amp;C42&amp;"P1",Data!$D$5:$E$200,2,FALSE),""))</f>
        <v>BC6</v>
      </c>
      <c r="N42" s="80" t="str">
        <f>IF(ISNA((VLOOKUP(N$3&amp;"-P"&amp;$B42,Tracker!$B$4:$I$925,8,FALSE)))=FALSE, VLOOKUP(N$3&amp;"-P"&amp;$B42,Tracker!$B$4:$I$925,8,FALSE),"")</f>
        <v/>
      </c>
      <c r="O42" s="74" t="str">
        <f>IF(ISNA((VLOOKUP(O$3&amp;"-P"&amp;$B42,Tracker!$B$4:$I$925,8,FALSE)))=FALSE, VLOOKUP(O$3&amp;"-P"&amp;$B42,Tracker!$B$4:$I$925,8,FALSE),"")</f>
        <v/>
      </c>
      <c r="P42" s="74" t="str">
        <f>IF(ISNA((VLOOKUP(P$3&amp;"-P"&amp;$B42,Tracker!$B$4:$I$925,8,FALSE)))=FALSE, VLOOKUP(P$3&amp;"-P"&amp;$B42,Tracker!$B$4:$I$925,8,FALSE),"")</f>
        <v/>
      </c>
      <c r="Q42" s="74" t="str">
        <f>IF(ISNA((VLOOKUP(Q$3&amp;"-P"&amp;$B42,Tracker!$B$4:$I$925,8,FALSE)))=FALSE, VLOOKUP(Q$3&amp;"-P"&amp;$B42,Tracker!$B$4:$I$925,8,FALSE),"")</f>
        <v/>
      </c>
      <c r="R42" s="74" t="str">
        <f>IF(ISNA((VLOOKUP(R$3&amp;"-P"&amp;$B42,Tracker!$B$4:$I$925,8,FALSE)))=FALSE, VLOOKUP(R$3&amp;"-P"&amp;$B42,Tracker!$B$4:$I$925,8,FALSE),"")</f>
        <v/>
      </c>
      <c r="S42" s="74" t="str">
        <f>IF(ISNA((VLOOKUP(S$3&amp;"-P"&amp;$B42,Tracker!$B$4:$I$925,8,FALSE)))=FALSE, VLOOKUP(S$3&amp;"-P"&amp;$B42,Tracker!$B$4:$I$925,8,FALSE),"")</f>
        <v/>
      </c>
      <c r="T42" s="121" t="str">
        <f>IF(ISNA((VLOOKUP(T$3&amp;"-P"&amp;$B42,Tracker!$B$4:$I$925,8,FALSE)))=FALSE, VLOOKUP(T$3&amp;"-P"&amp;$B42,Tracker!$B$4:$I$925,8,FALSE),"")</f>
        <v/>
      </c>
      <c r="U42" s="263">
        <f t="shared" si="10"/>
        <v>0</v>
      </c>
      <c r="V42" s="118"/>
      <c r="W42" s="60"/>
      <c r="X42" s="68" t="str">
        <f t="shared" si="5"/>
        <v/>
      </c>
      <c r="Z42" s="232"/>
      <c r="AA42" s="64"/>
      <c r="AB42" s="232"/>
      <c r="AC42" s="64"/>
      <c r="AD42" s="232"/>
      <c r="AE42" s="64"/>
      <c r="AF42" s="232"/>
      <c r="AG42" s="64"/>
      <c r="AH42" s="232"/>
      <c r="AI42" s="64"/>
      <c r="AJ42" s="232"/>
      <c r="AK42" s="64"/>
      <c r="AL42" s="232"/>
      <c r="AM42" s="64"/>
      <c r="AN42" s="232"/>
    </row>
    <row r="43" spans="1:40" s="2" customFormat="1" ht="12" customHeight="1" x14ac:dyDescent="0.3">
      <c r="A43" s="5" t="str">
        <f t="shared" si="9"/>
        <v>Team 40</v>
      </c>
      <c r="B43" s="80">
        <v>40</v>
      </c>
      <c r="C43" s="61" t="s">
        <v>11</v>
      </c>
      <c r="D43" s="60"/>
      <c r="E43" s="61"/>
      <c r="F43" s="73">
        <f t="array" ref="F43">MAX(IF(Track_Patrol=B43,Track_Times,0))</f>
        <v>0</v>
      </c>
      <c r="G43" s="112">
        <f t="array" ref="G43">MAX(IF(Track_Patrol=B43,Track_OnRoute,0))</f>
        <v>0</v>
      </c>
      <c r="H43" s="115">
        <f t="shared" si="6"/>
        <v>0</v>
      </c>
      <c r="I43" s="74" t="str">
        <f t="shared" si="7"/>
        <v/>
      </c>
      <c r="J43" s="73" t="str">
        <f ca="1">IF(Data!$K$6-'Master Score Sheet'!H43=Data!$K$6,"", Data!$K$6-'Master Score Sheet'!H43)</f>
        <v/>
      </c>
      <c r="K43" s="74" t="str">
        <f t="shared" si="8"/>
        <v/>
      </c>
      <c r="L43" s="75">
        <f ca="1">IF(W43&gt;0,0,IF(Data!K48="On",0,IF(ISERR((HOUR('Master Score Sheet'!J43)*60)+MINUTE(J43))=FALSE,(HOUR('Master Score Sheet'!J43)*60)+MINUTE(J43),0)))</f>
        <v>0</v>
      </c>
      <c r="M43" s="112" t="str">
        <f>IF(ISNA(VLOOKUP("R"&amp;'Master Score Sheet'!C43&amp;"-B"&amp;'Master Score Sheet'!K43,Data!$G$5:$H$200,2,FALSE))=FALSE,VLOOKUP("R"&amp;'Master Score Sheet'!C43&amp;"-B"&amp;'Master Score Sheet'!K43,Data!$G$5:$H$200,2,FALSE),IF(ISNA(VLOOKUP("R"&amp;C43&amp;"P1",Data!$D$5:$E$200,2,FALSE))=FALSE,VLOOKUP("R"&amp;C43&amp;"P1",Data!$D$5:$E$200,2,FALSE),""))</f>
        <v>Bus</v>
      </c>
      <c r="N43" s="80" t="str">
        <f>IF(ISNA((VLOOKUP(N$3&amp;"-P"&amp;$B43,Tracker!$B$4:$I$925,8,FALSE)))=FALSE, VLOOKUP(N$3&amp;"-P"&amp;$B43,Tracker!$B$4:$I$925,8,FALSE),"")</f>
        <v/>
      </c>
      <c r="O43" s="74" t="str">
        <f>IF(ISNA((VLOOKUP(O$3&amp;"-P"&amp;$B43,Tracker!$B$4:$I$925,8,FALSE)))=FALSE, VLOOKUP(O$3&amp;"-P"&amp;$B43,Tracker!$B$4:$I$925,8,FALSE),"")</f>
        <v/>
      </c>
      <c r="P43" s="74" t="str">
        <f>IF(ISNA((VLOOKUP(P$3&amp;"-P"&amp;$B43,Tracker!$B$4:$I$925,8,FALSE)))=FALSE, VLOOKUP(P$3&amp;"-P"&amp;$B43,Tracker!$B$4:$I$925,8,FALSE),"")</f>
        <v/>
      </c>
      <c r="Q43" s="74" t="str">
        <f>IF(ISNA((VLOOKUP(Q$3&amp;"-P"&amp;$B43,Tracker!$B$4:$I$925,8,FALSE)))=FALSE, VLOOKUP(Q$3&amp;"-P"&amp;$B43,Tracker!$B$4:$I$925,8,FALSE),"")</f>
        <v/>
      </c>
      <c r="R43" s="74" t="str">
        <f>IF(ISNA((VLOOKUP(R$3&amp;"-P"&amp;$B43,Tracker!$B$4:$I$925,8,FALSE)))=FALSE, VLOOKUP(R$3&amp;"-P"&amp;$B43,Tracker!$B$4:$I$925,8,FALSE),"")</f>
        <v/>
      </c>
      <c r="S43" s="74" t="str">
        <f>IF(ISNA((VLOOKUP(S$3&amp;"-P"&amp;$B43,Tracker!$B$4:$I$925,8,FALSE)))=FALSE, VLOOKUP(S$3&amp;"-P"&amp;$B43,Tracker!$B$4:$I$925,8,FALSE),"")</f>
        <v/>
      </c>
      <c r="T43" s="121" t="str">
        <f>IF(ISNA((VLOOKUP(T$3&amp;"-P"&amp;$B43,Tracker!$B$4:$I$925,8,FALSE)))=FALSE, VLOOKUP(T$3&amp;"-P"&amp;$B43,Tracker!$B$4:$I$925,8,FALSE),"")</f>
        <v/>
      </c>
      <c r="U43" s="263">
        <f t="shared" si="10"/>
        <v>0</v>
      </c>
      <c r="V43" s="118"/>
      <c r="W43" s="60"/>
      <c r="X43" s="68" t="str">
        <f t="shared" si="5"/>
        <v/>
      </c>
      <c r="Z43" s="229" t="str">
        <f>IF(VLOOKUP(Z39,$A$4:$M$63,9,FALSE)="","HQ To " &amp; VLOOKUP(Z39,$A$4:$M$63,13,FALSE),VLOOKUP(Z39,$A$4:$M$63,9,FALSE)&amp;" to " &amp; VLOOKUP(Z39,$A$4:$M$63,13,FALSE))</f>
        <v>HQ To B1</v>
      </c>
      <c r="AA43" s="65"/>
      <c r="AB43" s="229" t="str">
        <f>IF(VLOOKUP(AB39,$A$4:$M$63,9,FALSE)="","HQ To " &amp; VLOOKUP(AB39,$A$4:$M$63,13,FALSE),VLOOKUP(AB39,$A$4:$M$63,9,FALSE)&amp;" to " &amp; VLOOKUP(AB39,$A$4:$M$63,13,FALSE))</f>
        <v>HQ To B6</v>
      </c>
      <c r="AC43" s="65"/>
      <c r="AD43" s="229" t="str">
        <f>IF(VLOOKUP(AD39,$A$4:$M$63,9,FALSE)="","HQ To " &amp; VLOOKUP(AD39,$A$4:$M$63,13,FALSE),VLOOKUP(AD39,$A$4:$M$63,9,FALSE)&amp;" to " &amp; VLOOKUP(AD39,$A$4:$M$63,13,FALSE))</f>
        <v>HQ To B2</v>
      </c>
      <c r="AE43" s="65"/>
      <c r="AF43" s="229" t="str">
        <f>IF(VLOOKUP(AF39,$A$4:$M$63,9,FALSE)="","HQ To " &amp; VLOOKUP(AF39,$A$4:$M$63,13,FALSE),VLOOKUP(AF39,$A$4:$M$63,9,FALSE)&amp;" to " &amp; VLOOKUP(AF39,$A$4:$M$63,13,FALSE))</f>
        <v>HQ To BC6</v>
      </c>
      <c r="AG43" s="65"/>
      <c r="AH43" s="229" t="str">
        <f>IF(VLOOKUP(AH39,$A$4:$M$63,9,FALSE)="","HQ To " &amp; VLOOKUP(AH39,$A$4:$M$63,13,FALSE),VLOOKUP(AH39,$A$4:$M$63,9,FALSE)&amp;" to " &amp; VLOOKUP(AH39,$A$4:$M$63,13,FALSE))</f>
        <v>HQ To Bus</v>
      </c>
      <c r="AI43" s="65"/>
      <c r="AJ43" s="229" t="str">
        <f>IF(VLOOKUP(AJ39,$A$4:$M$63,9,FALSE)="","HQ To " &amp; VLOOKUP(AJ39,$A$4:$M$63,13,FALSE),VLOOKUP(AJ39,$A$4:$M$63,9,FALSE)&amp;" to " &amp; VLOOKUP(AJ39,$A$4:$M$63,13,FALSE))</f>
        <v xml:space="preserve">HQ To </v>
      </c>
      <c r="AK43" s="65"/>
      <c r="AL43" s="229" t="str">
        <f>IF(VLOOKUP(AL39,$A$4:$M$63,9,FALSE)="","HQ To " &amp; VLOOKUP(AL39,$A$4:$M$63,13,FALSE),VLOOKUP(AL39,$A$4:$M$63,9,FALSE)&amp;" to " &amp; VLOOKUP(AL39,$A$4:$M$63,13,FALSE))</f>
        <v xml:space="preserve">HQ To </v>
      </c>
      <c r="AM43" s="65"/>
      <c r="AN43" s="229" t="str">
        <f>IF(VLOOKUP(AN39,$A$4:$M$63,9,FALSE)="","HQ To " &amp; VLOOKUP(AN39,$A$4:$M$63,13,FALSE),VLOOKUP(AN39,$A$4:$M$63,9,FALSE)&amp;" to " &amp; VLOOKUP(AN39,$A$4:$M$63,13,FALSE))</f>
        <v xml:space="preserve">HQ To </v>
      </c>
    </row>
    <row r="44" spans="1:40" s="2" customFormat="1" ht="12" customHeight="1" thickBot="1" x14ac:dyDescent="0.35">
      <c r="A44" s="5" t="str">
        <f t="shared" si="9"/>
        <v>Team 41</v>
      </c>
      <c r="B44" s="80">
        <v>41</v>
      </c>
      <c r="C44" s="59" t="s">
        <v>7</v>
      </c>
      <c r="D44" s="60"/>
      <c r="E44" s="61"/>
      <c r="F44" s="73">
        <f t="array" ref="F44">MAX(IF(Track_Patrol=B44,Track_Times,0))</f>
        <v>0</v>
      </c>
      <c r="G44" s="112">
        <f t="array" ref="G44">MAX(IF(Track_Patrol=B44,Track_OnRoute,0))</f>
        <v>0</v>
      </c>
      <c r="H44" s="115">
        <f t="shared" si="6"/>
        <v>0</v>
      </c>
      <c r="I44" s="74" t="str">
        <f t="shared" si="7"/>
        <v/>
      </c>
      <c r="J44" s="73" t="str">
        <f ca="1">IF(Data!$K$6-'Master Score Sheet'!H44=Data!$K$6,"", Data!$K$6-'Master Score Sheet'!H44)</f>
        <v/>
      </c>
      <c r="K44" s="74" t="str">
        <f t="shared" si="8"/>
        <v/>
      </c>
      <c r="L44" s="75">
        <f ca="1">IF(W44&gt;0,0,IF(Data!K49="On",0,IF(ISERR((HOUR('Master Score Sheet'!J44)*60)+MINUTE(J44))=FALSE,(HOUR('Master Score Sheet'!J44)*60)+MINUTE(J44),0)))</f>
        <v>0</v>
      </c>
      <c r="M44" s="112" t="str">
        <f>IF(ISNA(VLOOKUP("R"&amp;'Master Score Sheet'!C44&amp;"-B"&amp;'Master Score Sheet'!K44,Data!$G$5:$H$200,2,FALSE))=FALSE,VLOOKUP("R"&amp;'Master Score Sheet'!C44&amp;"-B"&amp;'Master Score Sheet'!K44,Data!$G$5:$H$200,2,FALSE),IF(ISNA(VLOOKUP("R"&amp;C44&amp;"P1",Data!$D$5:$E$200,2,FALSE))=FALSE,VLOOKUP("R"&amp;C44&amp;"P1",Data!$D$5:$E$200,2,FALSE),""))</f>
        <v>B1</v>
      </c>
      <c r="N44" s="80" t="str">
        <f>IF(ISNA((VLOOKUP(N$3&amp;"-P"&amp;$B44,Tracker!$B$4:$I$925,8,FALSE)))=FALSE, VLOOKUP(N$3&amp;"-P"&amp;$B44,Tracker!$B$4:$I$925,8,FALSE),"")</f>
        <v/>
      </c>
      <c r="O44" s="74" t="str">
        <f>IF(ISNA((VLOOKUP(O$3&amp;"-P"&amp;$B44,Tracker!$B$4:$I$925,8,FALSE)))=FALSE, VLOOKUP(O$3&amp;"-P"&amp;$B44,Tracker!$B$4:$I$925,8,FALSE),"")</f>
        <v/>
      </c>
      <c r="P44" s="74" t="str">
        <f>IF(ISNA((VLOOKUP(P$3&amp;"-P"&amp;$B44,Tracker!$B$4:$I$925,8,FALSE)))=FALSE, VLOOKUP(P$3&amp;"-P"&amp;$B44,Tracker!$B$4:$I$925,8,FALSE),"")</f>
        <v/>
      </c>
      <c r="Q44" s="74" t="str">
        <f>IF(ISNA((VLOOKUP(Q$3&amp;"-P"&amp;$B44,Tracker!$B$4:$I$925,8,FALSE)))=FALSE, VLOOKUP(Q$3&amp;"-P"&amp;$B44,Tracker!$B$4:$I$925,8,FALSE),"")</f>
        <v/>
      </c>
      <c r="R44" s="74" t="str">
        <f>IF(ISNA((VLOOKUP(R$3&amp;"-P"&amp;$B44,Tracker!$B$4:$I$925,8,FALSE)))=FALSE, VLOOKUP(R$3&amp;"-P"&amp;$B44,Tracker!$B$4:$I$925,8,FALSE),"")</f>
        <v/>
      </c>
      <c r="S44" s="74" t="str">
        <f>IF(ISNA((VLOOKUP(S$3&amp;"-P"&amp;$B44,Tracker!$B$4:$I$925,8,FALSE)))=FALSE, VLOOKUP(S$3&amp;"-P"&amp;$B44,Tracker!$B$4:$I$925,8,FALSE),"")</f>
        <v/>
      </c>
      <c r="T44" s="121" t="str">
        <f>IF(ISNA((VLOOKUP(T$3&amp;"-P"&amp;$B44,Tracker!$B$4:$I$925,8,FALSE)))=FALSE, VLOOKUP(T$3&amp;"-P"&amp;$B44,Tracker!$B$4:$I$925,8,FALSE),"")</f>
        <v/>
      </c>
      <c r="U44" s="263">
        <f t="shared" si="10"/>
        <v>0</v>
      </c>
      <c r="V44" s="118"/>
      <c r="W44" s="60"/>
      <c r="X44" s="68" t="str">
        <f t="shared" si="5"/>
        <v/>
      </c>
      <c r="Z44" s="230"/>
      <c r="AA44" s="65"/>
      <c r="AB44" s="230"/>
      <c r="AC44" s="65"/>
      <c r="AD44" s="230"/>
      <c r="AE44" s="65"/>
      <c r="AF44" s="230"/>
      <c r="AG44" s="65"/>
      <c r="AH44" s="230"/>
      <c r="AI44" s="65"/>
      <c r="AJ44" s="230"/>
      <c r="AK44" s="65"/>
      <c r="AL44" s="230"/>
      <c r="AM44" s="65"/>
      <c r="AN44" s="230"/>
    </row>
    <row r="45" spans="1:40" ht="12" customHeight="1" thickBot="1" x14ac:dyDescent="0.35">
      <c r="A45" s="5" t="str">
        <f t="shared" si="9"/>
        <v>Team 42</v>
      </c>
      <c r="B45" s="80">
        <v>42</v>
      </c>
      <c r="C45" s="61" t="s">
        <v>8</v>
      </c>
      <c r="D45" s="60"/>
      <c r="E45" s="61"/>
      <c r="F45" s="73">
        <f t="array" ref="F45">MAX(IF(Track_Patrol=B45,Track_Times,0))</f>
        <v>0</v>
      </c>
      <c r="G45" s="112">
        <f t="array" ref="G45">MAX(IF(Track_Patrol=B45,Track_OnRoute,0))</f>
        <v>0</v>
      </c>
      <c r="H45" s="115">
        <f t="shared" si="6"/>
        <v>0</v>
      </c>
      <c r="I45" s="74" t="str">
        <f t="shared" si="7"/>
        <v/>
      </c>
      <c r="J45" s="73" t="str">
        <f ca="1">IF(Data!$K$6-'Master Score Sheet'!H45=Data!$K$6,"", Data!$K$6-'Master Score Sheet'!H45)</f>
        <v/>
      </c>
      <c r="K45" s="74" t="str">
        <f t="shared" si="8"/>
        <v/>
      </c>
      <c r="L45" s="75">
        <f ca="1">IF(W45&gt;0,0,IF(Data!K50="On",0,IF(ISERR((HOUR('Master Score Sheet'!J45)*60)+MINUTE(J45))=FALSE,(HOUR('Master Score Sheet'!J45)*60)+MINUTE(J45),0)))</f>
        <v>0</v>
      </c>
      <c r="M45" s="112" t="str">
        <f>IF(ISNA(VLOOKUP("R"&amp;'Master Score Sheet'!C45&amp;"-B"&amp;'Master Score Sheet'!K45,Data!$G$5:$H$200,2,FALSE))=FALSE,VLOOKUP("R"&amp;'Master Score Sheet'!C45&amp;"-B"&amp;'Master Score Sheet'!K45,Data!$G$5:$H$200,2,FALSE),IF(ISNA(VLOOKUP("R"&amp;C45&amp;"P1",Data!$D$5:$E$200,2,FALSE))=FALSE,VLOOKUP("R"&amp;C45&amp;"P1",Data!$D$5:$E$200,2,FALSE),""))</f>
        <v>B6</v>
      </c>
      <c r="N45" s="80" t="str">
        <f>IF(ISNA((VLOOKUP(N$3&amp;"-P"&amp;$B45,Tracker!$B$4:$I$925,8,FALSE)))=FALSE, VLOOKUP(N$3&amp;"-P"&amp;$B45,Tracker!$B$4:$I$925,8,FALSE),"")</f>
        <v/>
      </c>
      <c r="O45" s="74" t="str">
        <f>IF(ISNA((VLOOKUP(O$3&amp;"-P"&amp;$B45,Tracker!$B$4:$I$925,8,FALSE)))=FALSE, VLOOKUP(O$3&amp;"-P"&amp;$B45,Tracker!$B$4:$I$925,8,FALSE),"")</f>
        <v/>
      </c>
      <c r="P45" s="74" t="str">
        <f>IF(ISNA((VLOOKUP(P$3&amp;"-P"&amp;$B45,Tracker!$B$4:$I$925,8,FALSE)))=FALSE, VLOOKUP(P$3&amp;"-P"&amp;$B45,Tracker!$B$4:$I$925,8,FALSE),"")</f>
        <v/>
      </c>
      <c r="Q45" s="74" t="str">
        <f>IF(ISNA((VLOOKUP(Q$3&amp;"-P"&amp;$B45,Tracker!$B$4:$I$925,8,FALSE)))=FALSE, VLOOKUP(Q$3&amp;"-P"&amp;$B45,Tracker!$B$4:$I$925,8,FALSE),"")</f>
        <v/>
      </c>
      <c r="R45" s="74" t="str">
        <f>IF(ISNA((VLOOKUP(R$3&amp;"-P"&amp;$B45,Tracker!$B$4:$I$925,8,FALSE)))=FALSE, VLOOKUP(R$3&amp;"-P"&amp;$B45,Tracker!$B$4:$I$925,8,FALSE),"")</f>
        <v/>
      </c>
      <c r="S45" s="74" t="str">
        <f>IF(ISNA((VLOOKUP(S$3&amp;"-P"&amp;$B45,Tracker!$B$4:$I$925,8,FALSE)))=FALSE, VLOOKUP(S$3&amp;"-P"&amp;$B45,Tracker!$B$4:$I$925,8,FALSE),"")</f>
        <v/>
      </c>
      <c r="T45" s="121" t="str">
        <f>IF(ISNA((VLOOKUP(T$3&amp;"-P"&amp;$B45,Tracker!$B$4:$I$925,8,FALSE)))=FALSE, VLOOKUP(T$3&amp;"-P"&amp;$B45,Tracker!$B$4:$I$925,8,FALSE),"")</f>
        <v/>
      </c>
      <c r="U45" s="263">
        <f t="shared" si="10"/>
        <v>0</v>
      </c>
      <c r="V45" s="118"/>
      <c r="W45" s="60"/>
      <c r="X45" s="68" t="str">
        <f t="shared" si="5"/>
        <v/>
      </c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</row>
    <row r="46" spans="1:40" ht="12" customHeight="1" x14ac:dyDescent="0.3">
      <c r="A46" s="5" t="str">
        <f t="shared" si="9"/>
        <v>Team 43</v>
      </c>
      <c r="B46" s="80">
        <v>43</v>
      </c>
      <c r="C46" s="61" t="s">
        <v>9</v>
      </c>
      <c r="D46" s="60"/>
      <c r="E46" s="61"/>
      <c r="F46" s="73">
        <f t="array" ref="F46">MAX(IF(Track_Patrol=B46,Track_Times,0))</f>
        <v>0</v>
      </c>
      <c r="G46" s="112">
        <f t="array" ref="G46">MAX(IF(Track_Patrol=B46,Track_OnRoute,0))</f>
        <v>0</v>
      </c>
      <c r="H46" s="115">
        <f t="shared" si="6"/>
        <v>0</v>
      </c>
      <c r="I46" s="74" t="str">
        <f t="shared" si="7"/>
        <v/>
      </c>
      <c r="J46" s="73" t="str">
        <f ca="1">IF(Data!$K$6-'Master Score Sheet'!H46=Data!$K$6,"", Data!$K$6-'Master Score Sheet'!H46)</f>
        <v/>
      </c>
      <c r="K46" s="74" t="str">
        <f t="shared" si="8"/>
        <v/>
      </c>
      <c r="L46" s="75">
        <f ca="1">IF(W46&gt;0,0,IF(Data!K51="On",0,IF(ISERR((HOUR('Master Score Sheet'!J46)*60)+MINUTE(J46))=FALSE,(HOUR('Master Score Sheet'!J46)*60)+MINUTE(J46),0)))</f>
        <v>0</v>
      </c>
      <c r="M46" s="112" t="str">
        <f>IF(ISNA(VLOOKUP("R"&amp;'Master Score Sheet'!C46&amp;"-B"&amp;'Master Score Sheet'!K46,Data!$G$5:$H$200,2,FALSE))=FALSE,VLOOKUP("R"&amp;'Master Score Sheet'!C46&amp;"-B"&amp;'Master Score Sheet'!K46,Data!$G$5:$H$200,2,FALSE),IF(ISNA(VLOOKUP("R"&amp;C46&amp;"P1",Data!$D$5:$E$200,2,FALSE))=FALSE,VLOOKUP("R"&amp;C46&amp;"P1",Data!$D$5:$E$200,2,FALSE),""))</f>
        <v>B2</v>
      </c>
      <c r="N46" s="80" t="str">
        <f>IF(ISNA((VLOOKUP(N$3&amp;"-P"&amp;$B46,Tracker!$B$4:$I$925,8,FALSE)))=FALSE, VLOOKUP(N$3&amp;"-P"&amp;$B46,Tracker!$B$4:$I$925,8,FALSE),"")</f>
        <v/>
      </c>
      <c r="O46" s="74" t="str">
        <f>IF(ISNA((VLOOKUP(O$3&amp;"-P"&amp;$B46,Tracker!$B$4:$I$925,8,FALSE)))=FALSE, VLOOKUP(O$3&amp;"-P"&amp;$B46,Tracker!$B$4:$I$925,8,FALSE),"")</f>
        <v/>
      </c>
      <c r="P46" s="74" t="str">
        <f>IF(ISNA((VLOOKUP(P$3&amp;"-P"&amp;$B46,Tracker!$B$4:$I$925,8,FALSE)))=FALSE, VLOOKUP(P$3&amp;"-P"&amp;$B46,Tracker!$B$4:$I$925,8,FALSE),"")</f>
        <v/>
      </c>
      <c r="Q46" s="74" t="str">
        <f>IF(ISNA((VLOOKUP(Q$3&amp;"-P"&amp;$B46,Tracker!$B$4:$I$925,8,FALSE)))=FALSE, VLOOKUP(Q$3&amp;"-P"&amp;$B46,Tracker!$B$4:$I$925,8,FALSE),"")</f>
        <v/>
      </c>
      <c r="R46" s="74" t="str">
        <f>IF(ISNA((VLOOKUP(R$3&amp;"-P"&amp;$B46,Tracker!$B$4:$I$925,8,FALSE)))=FALSE, VLOOKUP(R$3&amp;"-P"&amp;$B46,Tracker!$B$4:$I$925,8,FALSE),"")</f>
        <v/>
      </c>
      <c r="S46" s="74" t="str">
        <f>IF(ISNA((VLOOKUP(S$3&amp;"-P"&amp;$B46,Tracker!$B$4:$I$925,8,FALSE)))=FALSE, VLOOKUP(S$3&amp;"-P"&amp;$B46,Tracker!$B$4:$I$925,8,FALSE),"")</f>
        <v/>
      </c>
      <c r="T46" s="121" t="str">
        <f>IF(ISNA((VLOOKUP(T$3&amp;"-P"&amp;$B46,Tracker!$B$4:$I$925,8,FALSE)))=FALSE, VLOOKUP(T$3&amp;"-P"&amp;$B46,Tracker!$B$4:$I$925,8,FALSE),"")</f>
        <v/>
      </c>
      <c r="U46" s="263">
        <f t="shared" si="10"/>
        <v>0</v>
      </c>
      <c r="V46" s="118"/>
      <c r="W46" s="60"/>
      <c r="X46" s="68" t="str">
        <f t="shared" si="5"/>
        <v/>
      </c>
      <c r="Z46" s="231" t="s">
        <v>119</v>
      </c>
      <c r="AA46" s="64"/>
      <c r="AB46" s="231" t="s">
        <v>120</v>
      </c>
      <c r="AC46" s="64"/>
      <c r="AD46" s="231" t="s">
        <v>126</v>
      </c>
      <c r="AE46" s="64"/>
      <c r="AF46" s="231" t="s">
        <v>127</v>
      </c>
      <c r="AG46" s="64"/>
      <c r="AH46" s="231" t="s">
        <v>129</v>
      </c>
      <c r="AI46" s="64"/>
      <c r="AJ46" s="231" t="s">
        <v>130</v>
      </c>
      <c r="AK46" s="64"/>
      <c r="AL46" s="231" t="s">
        <v>131</v>
      </c>
      <c r="AM46" s="64"/>
      <c r="AN46" s="231" t="s">
        <v>132</v>
      </c>
    </row>
    <row r="47" spans="1:40" ht="12" customHeight="1" x14ac:dyDescent="0.3">
      <c r="A47" s="5" t="str">
        <f t="shared" si="9"/>
        <v>Team 44</v>
      </c>
      <c r="B47" s="80">
        <v>44</v>
      </c>
      <c r="C47" s="59" t="s">
        <v>10</v>
      </c>
      <c r="D47" s="60"/>
      <c r="E47" s="61"/>
      <c r="F47" s="73">
        <f t="array" ref="F47">MAX(IF(Track_Patrol=B47,Track_Times,0))</f>
        <v>0</v>
      </c>
      <c r="G47" s="112">
        <f t="array" ref="G47">MAX(IF(Track_Patrol=B47,Track_OnRoute,0))</f>
        <v>0</v>
      </c>
      <c r="H47" s="115">
        <f t="shared" si="6"/>
        <v>0</v>
      </c>
      <c r="I47" s="74" t="str">
        <f t="shared" si="7"/>
        <v/>
      </c>
      <c r="J47" s="73" t="str">
        <f ca="1">IF(Data!$K$6-'Master Score Sheet'!H47=Data!$K$6,"", Data!$K$6-'Master Score Sheet'!H47)</f>
        <v/>
      </c>
      <c r="K47" s="74" t="str">
        <f t="shared" si="8"/>
        <v/>
      </c>
      <c r="L47" s="75">
        <f ca="1">IF(W47&gt;0,0,IF(Data!K52="On",0,IF(ISERR((HOUR('Master Score Sheet'!J47)*60)+MINUTE(J47))=FALSE,(HOUR('Master Score Sheet'!J47)*60)+MINUTE(J47),0)))</f>
        <v>0</v>
      </c>
      <c r="M47" s="112" t="str">
        <f>IF(ISNA(VLOOKUP("R"&amp;'Master Score Sheet'!C47&amp;"-B"&amp;'Master Score Sheet'!K47,Data!$G$5:$H$200,2,FALSE))=FALSE,VLOOKUP("R"&amp;'Master Score Sheet'!C47&amp;"-B"&amp;'Master Score Sheet'!K47,Data!$G$5:$H$200,2,FALSE),IF(ISNA(VLOOKUP("R"&amp;C47&amp;"P1",Data!$D$5:$E$200,2,FALSE))=FALSE,VLOOKUP("R"&amp;C47&amp;"P1",Data!$D$5:$E$200,2,FALSE),""))</f>
        <v>BC6</v>
      </c>
      <c r="N47" s="80" t="str">
        <f>IF(ISNA((VLOOKUP(N$3&amp;"-P"&amp;$B47,Tracker!$B$4:$I$925,8,FALSE)))=FALSE, VLOOKUP(N$3&amp;"-P"&amp;$B47,Tracker!$B$4:$I$925,8,FALSE),"")</f>
        <v/>
      </c>
      <c r="O47" s="74" t="str">
        <f>IF(ISNA((VLOOKUP(O$3&amp;"-P"&amp;$B47,Tracker!$B$4:$I$925,8,FALSE)))=FALSE, VLOOKUP(O$3&amp;"-P"&amp;$B47,Tracker!$B$4:$I$925,8,FALSE),"")</f>
        <v/>
      </c>
      <c r="P47" s="74" t="str">
        <f>IF(ISNA((VLOOKUP(P$3&amp;"-P"&amp;$B47,Tracker!$B$4:$I$925,8,FALSE)))=FALSE, VLOOKUP(P$3&amp;"-P"&amp;$B47,Tracker!$B$4:$I$925,8,FALSE),"")</f>
        <v/>
      </c>
      <c r="Q47" s="74" t="str">
        <f>IF(ISNA((VLOOKUP(Q$3&amp;"-P"&amp;$B47,Tracker!$B$4:$I$925,8,FALSE)))=FALSE, VLOOKUP(Q$3&amp;"-P"&amp;$B47,Tracker!$B$4:$I$925,8,FALSE),"")</f>
        <v/>
      </c>
      <c r="R47" s="74" t="str">
        <f>IF(ISNA((VLOOKUP(R$3&amp;"-P"&amp;$B47,Tracker!$B$4:$I$925,8,FALSE)))=FALSE, VLOOKUP(R$3&amp;"-P"&amp;$B47,Tracker!$B$4:$I$925,8,FALSE),"")</f>
        <v/>
      </c>
      <c r="S47" s="74" t="str">
        <f>IF(ISNA((VLOOKUP(S$3&amp;"-P"&amp;$B47,Tracker!$B$4:$I$925,8,FALSE)))=FALSE, VLOOKUP(S$3&amp;"-P"&amp;$B47,Tracker!$B$4:$I$925,8,FALSE),"")</f>
        <v/>
      </c>
      <c r="T47" s="121" t="str">
        <f>IF(ISNA((VLOOKUP(T$3&amp;"-P"&amp;$B47,Tracker!$B$4:$I$925,8,FALSE)))=FALSE, VLOOKUP(T$3&amp;"-P"&amp;$B47,Tracker!$B$4:$I$925,8,FALSE),"")</f>
        <v/>
      </c>
      <c r="U47" s="263">
        <f t="shared" si="10"/>
        <v>0</v>
      </c>
      <c r="V47" s="118"/>
      <c r="W47" s="60"/>
      <c r="X47" s="68" t="str">
        <f t="shared" si="5"/>
        <v/>
      </c>
      <c r="Z47" s="232"/>
      <c r="AA47" s="64"/>
      <c r="AB47" s="232"/>
      <c r="AC47" s="64"/>
      <c r="AD47" s="232"/>
      <c r="AE47" s="64"/>
      <c r="AF47" s="232"/>
      <c r="AG47" s="64"/>
      <c r="AH47" s="232"/>
      <c r="AI47" s="64"/>
      <c r="AJ47" s="232"/>
      <c r="AK47" s="64"/>
      <c r="AL47" s="232"/>
      <c r="AM47" s="64"/>
      <c r="AN47" s="232"/>
    </row>
    <row r="48" spans="1:40" ht="12" customHeight="1" x14ac:dyDescent="0.3">
      <c r="A48" s="5" t="str">
        <f t="shared" si="9"/>
        <v>Team 45</v>
      </c>
      <c r="B48" s="80">
        <v>45</v>
      </c>
      <c r="C48" s="61" t="s">
        <v>11</v>
      </c>
      <c r="D48" s="60"/>
      <c r="E48" s="61"/>
      <c r="F48" s="73">
        <f t="array" ref="F48">MAX(IF(Track_Patrol=B48,Track_Times,0))</f>
        <v>0</v>
      </c>
      <c r="G48" s="112">
        <f t="array" ref="G48">MAX(IF(Track_Patrol=B48,Track_OnRoute,0))</f>
        <v>0</v>
      </c>
      <c r="H48" s="115">
        <f t="shared" si="6"/>
        <v>0</v>
      </c>
      <c r="I48" s="74" t="str">
        <f t="shared" si="7"/>
        <v/>
      </c>
      <c r="J48" s="73" t="str">
        <f ca="1">IF(Data!$K$6-'Master Score Sheet'!H48=Data!$K$6,"", Data!$K$6-'Master Score Sheet'!H48)</f>
        <v/>
      </c>
      <c r="K48" s="74" t="str">
        <f t="shared" si="8"/>
        <v/>
      </c>
      <c r="L48" s="75">
        <f ca="1">IF(W48&gt;0,0,IF(Data!K53="On",0,IF(ISERR((HOUR('Master Score Sheet'!J48)*60)+MINUTE(J48))=FALSE,(HOUR('Master Score Sheet'!J48)*60)+MINUTE(J48),0)))</f>
        <v>0</v>
      </c>
      <c r="M48" s="112" t="str">
        <f>IF(ISNA(VLOOKUP("R"&amp;'Master Score Sheet'!C48&amp;"-B"&amp;'Master Score Sheet'!K48,Data!$G$5:$H$200,2,FALSE))=FALSE,VLOOKUP("R"&amp;'Master Score Sheet'!C48&amp;"-B"&amp;'Master Score Sheet'!K48,Data!$G$5:$H$200,2,FALSE),IF(ISNA(VLOOKUP("R"&amp;C48&amp;"P1",Data!$D$5:$E$200,2,FALSE))=FALSE,VLOOKUP("R"&amp;C48&amp;"P1",Data!$D$5:$E$200,2,FALSE),""))</f>
        <v>Bus</v>
      </c>
      <c r="N48" s="80" t="str">
        <f>IF(ISNA((VLOOKUP(N$3&amp;"-P"&amp;$B48,Tracker!$B$4:$I$925,8,FALSE)))=FALSE, VLOOKUP(N$3&amp;"-P"&amp;$B48,Tracker!$B$4:$I$925,8,FALSE),"")</f>
        <v/>
      </c>
      <c r="O48" s="74" t="str">
        <f>IF(ISNA((VLOOKUP(O$3&amp;"-P"&amp;$B48,Tracker!$B$4:$I$925,8,FALSE)))=FALSE, VLOOKUP(O$3&amp;"-P"&amp;$B48,Tracker!$B$4:$I$925,8,FALSE),"")</f>
        <v/>
      </c>
      <c r="P48" s="74" t="str">
        <f>IF(ISNA((VLOOKUP(P$3&amp;"-P"&amp;$B48,Tracker!$B$4:$I$925,8,FALSE)))=FALSE, VLOOKUP(P$3&amp;"-P"&amp;$B48,Tracker!$B$4:$I$925,8,FALSE),"")</f>
        <v/>
      </c>
      <c r="Q48" s="74" t="str">
        <f>IF(ISNA((VLOOKUP(Q$3&amp;"-P"&amp;$B48,Tracker!$B$4:$I$925,8,FALSE)))=FALSE, VLOOKUP(Q$3&amp;"-P"&amp;$B48,Tracker!$B$4:$I$925,8,FALSE),"")</f>
        <v/>
      </c>
      <c r="R48" s="74" t="str">
        <f>IF(ISNA((VLOOKUP(R$3&amp;"-P"&amp;$B48,Tracker!$B$4:$I$925,8,FALSE)))=FALSE, VLOOKUP(R$3&amp;"-P"&amp;$B48,Tracker!$B$4:$I$925,8,FALSE),"")</f>
        <v/>
      </c>
      <c r="S48" s="74" t="str">
        <f>IF(ISNA((VLOOKUP(S$3&amp;"-P"&amp;$B48,Tracker!$B$4:$I$925,8,FALSE)))=FALSE, VLOOKUP(S$3&amp;"-P"&amp;$B48,Tracker!$B$4:$I$925,8,FALSE),"")</f>
        <v/>
      </c>
      <c r="T48" s="121" t="str">
        <f>IF(ISNA((VLOOKUP(T$3&amp;"-P"&amp;$B48,Tracker!$B$4:$I$925,8,FALSE)))=FALSE, VLOOKUP(T$3&amp;"-P"&amp;$B48,Tracker!$B$4:$I$925,8,FALSE),"")</f>
        <v/>
      </c>
      <c r="U48" s="263">
        <f t="shared" si="10"/>
        <v>0</v>
      </c>
      <c r="V48" s="118"/>
      <c r="W48" s="60"/>
      <c r="X48" s="68" t="str">
        <f t="shared" si="5"/>
        <v/>
      </c>
      <c r="Z48" s="233">
        <f ca="1">VLOOKUP(Z46,$A$4:$M$63,12,FALSE)</f>
        <v>0</v>
      </c>
      <c r="AA48" s="64"/>
      <c r="AB48" s="233">
        <f ca="1">VLOOKUP(AB46,$A$4:$M$63,12,FALSE)</f>
        <v>0</v>
      </c>
      <c r="AC48" s="64"/>
      <c r="AD48" s="233">
        <f ca="1">VLOOKUP(AD46,$A$4:$M$63,12,FALSE)</f>
        <v>0</v>
      </c>
      <c r="AE48" s="64"/>
      <c r="AF48" s="233">
        <f ca="1">VLOOKUP(AF46,$A$4:$M$63,12,FALSE)</f>
        <v>0</v>
      </c>
      <c r="AG48" s="64"/>
      <c r="AH48" s="233">
        <f ca="1">VLOOKUP(AH46,$A$4:$M$63,12,FALSE)</f>
        <v>0</v>
      </c>
      <c r="AI48" s="64"/>
      <c r="AJ48" s="233">
        <f ca="1">VLOOKUP(AJ46,$A$4:$M$63,12,FALSE)</f>
        <v>0</v>
      </c>
      <c r="AK48" s="64"/>
      <c r="AL48" s="233">
        <f ca="1">VLOOKUP(AL46,$A$4:$M$63,12,FALSE)</f>
        <v>0</v>
      </c>
      <c r="AM48" s="64"/>
      <c r="AN48" s="233">
        <f ca="1">VLOOKUP(AN46,$A$4:$M$63,12,FALSE)</f>
        <v>0</v>
      </c>
    </row>
    <row r="49" spans="1:40" ht="12" customHeight="1" x14ac:dyDescent="0.3">
      <c r="A49" s="5" t="str">
        <f t="shared" si="9"/>
        <v>Team 46</v>
      </c>
      <c r="B49" s="80">
        <v>46</v>
      </c>
      <c r="C49" s="59"/>
      <c r="D49" s="60"/>
      <c r="E49" s="61"/>
      <c r="F49" s="73">
        <f t="array" ref="F49">MAX(IF(Track_Patrol=B49,Track_Times,0))</f>
        <v>0</v>
      </c>
      <c r="G49" s="112">
        <f t="array" ref="G49">MAX(IF(Track_Patrol=B49,Track_OnRoute,0))</f>
        <v>0</v>
      </c>
      <c r="H49" s="115">
        <f t="shared" si="6"/>
        <v>0</v>
      </c>
      <c r="I49" s="74" t="str">
        <f t="shared" si="7"/>
        <v/>
      </c>
      <c r="J49" s="73" t="str">
        <f ca="1">IF(Data!$K$6-'Master Score Sheet'!H49=Data!$K$6,"", Data!$K$6-'Master Score Sheet'!H49)</f>
        <v/>
      </c>
      <c r="K49" s="74" t="str">
        <f t="shared" si="8"/>
        <v/>
      </c>
      <c r="L49" s="75">
        <f ca="1">IF(W49&gt;0,0,IF(Data!K54="On",0,IF(ISERR((HOUR('Master Score Sheet'!J49)*60)+MINUTE(J49))=FALSE,(HOUR('Master Score Sheet'!J49)*60)+MINUTE(J49),0)))</f>
        <v>0</v>
      </c>
      <c r="M49" s="112" t="str">
        <f>IF(ISNA(VLOOKUP("R"&amp;'Master Score Sheet'!C49&amp;"-B"&amp;'Master Score Sheet'!K49,Data!$G$5:$H$200,2,FALSE))=FALSE,VLOOKUP("R"&amp;'Master Score Sheet'!C49&amp;"-B"&amp;'Master Score Sheet'!K49,Data!$G$5:$H$200,2,FALSE),IF(ISNA(VLOOKUP("R"&amp;C49&amp;"P1",Data!$D$5:$E$200,2,FALSE))=FALSE,VLOOKUP("R"&amp;C49&amp;"P1",Data!$D$5:$E$200,2,FALSE),""))</f>
        <v/>
      </c>
      <c r="N49" s="80" t="str">
        <f>IF(ISNA((VLOOKUP(N$3&amp;"-P"&amp;$B49,Tracker!$B$4:$I$925,8,FALSE)))=FALSE, VLOOKUP(N$3&amp;"-P"&amp;$B49,Tracker!$B$4:$I$925,8,FALSE),"")</f>
        <v/>
      </c>
      <c r="O49" s="74" t="str">
        <f>IF(ISNA((VLOOKUP(O$3&amp;"-P"&amp;$B49,Tracker!$B$4:$I$925,8,FALSE)))=FALSE, VLOOKUP(O$3&amp;"-P"&amp;$B49,Tracker!$B$4:$I$925,8,FALSE),"")</f>
        <v/>
      </c>
      <c r="P49" s="74" t="str">
        <f>IF(ISNA((VLOOKUP(P$3&amp;"-P"&amp;$B49,Tracker!$B$4:$I$925,8,FALSE)))=FALSE, VLOOKUP(P$3&amp;"-P"&amp;$B49,Tracker!$B$4:$I$925,8,FALSE),"")</f>
        <v/>
      </c>
      <c r="Q49" s="74" t="str">
        <f>IF(ISNA((VLOOKUP(Q$3&amp;"-P"&amp;$B49,Tracker!$B$4:$I$925,8,FALSE)))=FALSE, VLOOKUP(Q$3&amp;"-P"&amp;$B49,Tracker!$B$4:$I$925,8,FALSE),"")</f>
        <v/>
      </c>
      <c r="R49" s="74" t="str">
        <f>IF(ISNA((VLOOKUP(R$3&amp;"-P"&amp;$B49,Tracker!$B$4:$I$925,8,FALSE)))=FALSE, VLOOKUP(R$3&amp;"-P"&amp;$B49,Tracker!$B$4:$I$925,8,FALSE),"")</f>
        <v/>
      </c>
      <c r="S49" s="74" t="str">
        <f>IF(ISNA((VLOOKUP(S$3&amp;"-P"&amp;$B49,Tracker!$B$4:$I$925,8,FALSE)))=FALSE, VLOOKUP(S$3&amp;"-P"&amp;$B49,Tracker!$B$4:$I$925,8,FALSE),"")</f>
        <v/>
      </c>
      <c r="T49" s="121" t="str">
        <f>IF(ISNA((VLOOKUP(T$3&amp;"-P"&amp;$B49,Tracker!$B$4:$I$925,8,FALSE)))=FALSE, VLOOKUP(T$3&amp;"-P"&amp;$B49,Tracker!$B$4:$I$925,8,FALSE),"")</f>
        <v/>
      </c>
      <c r="U49" s="263">
        <f t="shared" si="10"/>
        <v>0</v>
      </c>
      <c r="V49" s="118"/>
      <c r="W49" s="60"/>
      <c r="X49" s="68" t="str">
        <f t="shared" si="5"/>
        <v/>
      </c>
      <c r="Z49" s="232"/>
      <c r="AA49" s="64"/>
      <c r="AB49" s="232"/>
      <c r="AC49" s="64"/>
      <c r="AD49" s="232"/>
      <c r="AE49" s="64"/>
      <c r="AF49" s="232"/>
      <c r="AG49" s="64"/>
      <c r="AH49" s="232"/>
      <c r="AI49" s="64"/>
      <c r="AJ49" s="232"/>
      <c r="AK49" s="64"/>
      <c r="AL49" s="232"/>
      <c r="AM49" s="64"/>
      <c r="AN49" s="232"/>
    </row>
    <row r="50" spans="1:40" ht="12" customHeight="1" x14ac:dyDescent="0.3">
      <c r="A50" s="5" t="str">
        <f t="shared" si="9"/>
        <v>Team 47</v>
      </c>
      <c r="B50" s="80">
        <v>47</v>
      </c>
      <c r="C50" s="61"/>
      <c r="D50" s="60"/>
      <c r="E50" s="61"/>
      <c r="F50" s="73">
        <f t="array" ref="F50">MAX(IF(Track_Patrol=B50,Track_Times,0))</f>
        <v>0</v>
      </c>
      <c r="G50" s="112">
        <f t="array" ref="G50">MAX(IF(Track_Patrol=B50,Track_OnRoute,0))</f>
        <v>0</v>
      </c>
      <c r="H50" s="115">
        <f t="shared" si="6"/>
        <v>0</v>
      </c>
      <c r="I50" s="74" t="str">
        <f t="shared" si="7"/>
        <v/>
      </c>
      <c r="J50" s="73" t="str">
        <f ca="1">IF(Data!$K$6-'Master Score Sheet'!H50=Data!$K$6,"", Data!$K$6-'Master Score Sheet'!H50)</f>
        <v/>
      </c>
      <c r="K50" s="74" t="str">
        <f t="shared" si="8"/>
        <v/>
      </c>
      <c r="L50" s="75">
        <f ca="1">IF(W50&gt;0,0,IF(Data!K55="On",0,IF(ISERR((HOUR('Master Score Sheet'!J50)*60)+MINUTE(J50))=FALSE,(HOUR('Master Score Sheet'!J50)*60)+MINUTE(J50),0)))</f>
        <v>0</v>
      </c>
      <c r="M50" s="112" t="str">
        <f>IF(ISNA(VLOOKUP("R"&amp;'Master Score Sheet'!C50&amp;"-B"&amp;'Master Score Sheet'!K50,Data!$G$5:$H$200,2,FALSE))=FALSE,VLOOKUP("R"&amp;'Master Score Sheet'!C50&amp;"-B"&amp;'Master Score Sheet'!K50,Data!$G$5:$H$200,2,FALSE),IF(ISNA(VLOOKUP("R"&amp;C50&amp;"P1",Data!$D$5:$E$200,2,FALSE))=FALSE,VLOOKUP("R"&amp;C50&amp;"P1",Data!$D$5:$E$200,2,FALSE),""))</f>
        <v/>
      </c>
      <c r="N50" s="80" t="str">
        <f>IF(ISNA((VLOOKUP(N$3&amp;"-P"&amp;$B50,Tracker!$B$4:$I$925,8,FALSE)))=FALSE, VLOOKUP(N$3&amp;"-P"&amp;$B50,Tracker!$B$4:$I$925,8,FALSE),"")</f>
        <v/>
      </c>
      <c r="O50" s="74" t="str">
        <f>IF(ISNA((VLOOKUP(O$3&amp;"-P"&amp;$B50,Tracker!$B$4:$I$925,8,FALSE)))=FALSE, VLOOKUP(O$3&amp;"-P"&amp;$B50,Tracker!$B$4:$I$925,8,FALSE),"")</f>
        <v/>
      </c>
      <c r="P50" s="74" t="str">
        <f>IF(ISNA((VLOOKUP(P$3&amp;"-P"&amp;$B50,Tracker!$B$4:$I$925,8,FALSE)))=FALSE, VLOOKUP(P$3&amp;"-P"&amp;$B50,Tracker!$B$4:$I$925,8,FALSE),"")</f>
        <v/>
      </c>
      <c r="Q50" s="74" t="str">
        <f>IF(ISNA((VLOOKUP(Q$3&amp;"-P"&amp;$B50,Tracker!$B$4:$I$925,8,FALSE)))=FALSE, VLOOKUP(Q$3&amp;"-P"&amp;$B50,Tracker!$B$4:$I$925,8,FALSE),"")</f>
        <v/>
      </c>
      <c r="R50" s="74" t="str">
        <f>IF(ISNA((VLOOKUP(R$3&amp;"-P"&amp;$B50,Tracker!$B$4:$I$925,8,FALSE)))=FALSE, VLOOKUP(R$3&amp;"-P"&amp;$B50,Tracker!$B$4:$I$925,8,FALSE),"")</f>
        <v/>
      </c>
      <c r="S50" s="74" t="str">
        <f>IF(ISNA((VLOOKUP(S$3&amp;"-P"&amp;$B50,Tracker!$B$4:$I$925,8,FALSE)))=FALSE, VLOOKUP(S$3&amp;"-P"&amp;$B50,Tracker!$B$4:$I$925,8,FALSE),"")</f>
        <v/>
      </c>
      <c r="T50" s="121" t="str">
        <f>IF(ISNA((VLOOKUP(T$3&amp;"-P"&amp;$B50,Tracker!$B$4:$I$925,8,FALSE)))=FALSE, VLOOKUP(T$3&amp;"-P"&amp;$B50,Tracker!$B$4:$I$925,8,FALSE),"")</f>
        <v/>
      </c>
      <c r="U50" s="263">
        <f t="shared" si="10"/>
        <v>0</v>
      </c>
      <c r="V50" s="118"/>
      <c r="W50" s="60"/>
      <c r="X50" s="68" t="str">
        <f t="shared" si="5"/>
        <v/>
      </c>
      <c r="Z50" s="229" t="str">
        <f>IF(VLOOKUP(Z46,$A$4:$M$63,9,FALSE)="","HQ To " &amp; VLOOKUP(Z46,$A$4:$M$63,13,FALSE),VLOOKUP(Z46,$A$4:$M$63,9,FALSE)&amp;" to " &amp; VLOOKUP(Z46,$A$4:$M$63,13,FALSE))</f>
        <v xml:space="preserve">HQ To </v>
      </c>
      <c r="AA50" s="65"/>
      <c r="AB50" s="229" t="str">
        <f>IF(VLOOKUP(AB46,$A$4:$M$63,9,FALSE)="","HQ To " &amp; VLOOKUP(AB46,$A$4:$M$63,13,FALSE),VLOOKUP(AB46,$A$4:$M$63,9,FALSE)&amp;" to " &amp; VLOOKUP(AB46,$A$4:$M$63,13,FALSE))</f>
        <v>HQ To B5</v>
      </c>
      <c r="AC50" s="65"/>
      <c r="AD50" s="229" t="str">
        <f>IF(VLOOKUP(AD46,$A$4:$M$63,9,FALSE)="","HQ To " &amp; VLOOKUP(AD46,$A$4:$M$63,13,FALSE),VLOOKUP(AD46,$A$4:$M$63,9,FALSE)&amp;" to " &amp; VLOOKUP(AD46,$A$4:$M$63,13,FALSE))</f>
        <v>HQ To B3</v>
      </c>
      <c r="AE50" s="65"/>
      <c r="AF50" s="229" t="str">
        <f>IF(VLOOKUP(AF46,$A$4:$M$63,9,FALSE)="","HQ To " &amp; VLOOKUP(AF46,$A$4:$M$63,13,FALSE),VLOOKUP(AF46,$A$4:$M$63,9,FALSE)&amp;" to " &amp; VLOOKUP(AF46,$A$4:$M$63,13,FALSE))</f>
        <v>HQ To B4</v>
      </c>
      <c r="AG50" s="65"/>
      <c r="AH50" s="229" t="str">
        <f>IF(VLOOKUP(AH46,$A$4:$M$63,9,FALSE)="","HQ To " &amp; VLOOKUP(AH46,$A$4:$M$63,13,FALSE),VLOOKUP(AH46,$A$4:$M$63,9,FALSE)&amp;" to " &amp; VLOOKUP(AH46,$A$4:$M$63,13,FALSE))</f>
        <v>HQ To B5</v>
      </c>
      <c r="AI50" s="65"/>
      <c r="AJ50" s="229" t="str">
        <f>IF(VLOOKUP(AJ46,$A$4:$M$63,9,FALSE)="","HQ To " &amp; VLOOKUP(AJ46,$A$4:$M$63,13,FALSE),VLOOKUP(AJ46,$A$4:$M$63,9,FALSE)&amp;" to " &amp; VLOOKUP(AJ46,$A$4:$M$63,13,FALSE))</f>
        <v>HQ To B3</v>
      </c>
      <c r="AK50" s="65"/>
      <c r="AL50" s="229" t="str">
        <f>IF(VLOOKUP(AL46,$A$4:$M$63,9,FALSE)="","HQ To " &amp; VLOOKUP(AL46,$A$4:$M$63,13,FALSE),VLOOKUP(AL46,$A$4:$M$63,9,FALSE)&amp;" to " &amp; VLOOKUP(AL46,$A$4:$M$63,13,FALSE))</f>
        <v>HQ To B4</v>
      </c>
      <c r="AM50" s="65"/>
      <c r="AN50" s="229" t="str">
        <f>IF(VLOOKUP(AN46,$A$4:$M$63,9,FALSE)="","HQ To " &amp; VLOOKUP(AN46,$A$4:$M$63,13,FALSE),VLOOKUP(AN46,$A$4:$M$63,9,FALSE)&amp;" to " &amp; VLOOKUP(AN46,$A$4:$M$63,13,FALSE))</f>
        <v>HQ To B5</v>
      </c>
    </row>
    <row r="51" spans="1:40" ht="12" customHeight="1" thickBot="1" x14ac:dyDescent="0.35">
      <c r="A51" s="5" t="str">
        <f t="shared" si="9"/>
        <v>Team 48</v>
      </c>
      <c r="B51" s="80">
        <v>48</v>
      </c>
      <c r="C51" s="59"/>
      <c r="D51" s="60"/>
      <c r="E51" s="61"/>
      <c r="F51" s="73">
        <f t="array" ref="F51">MAX(IF(Track_Patrol=B51,Track_Times,0))</f>
        <v>0</v>
      </c>
      <c r="G51" s="112">
        <f t="array" ref="G51">MAX(IF(Track_Patrol=B51,Track_OnRoute,0))</f>
        <v>0</v>
      </c>
      <c r="H51" s="115">
        <f t="shared" si="6"/>
        <v>0</v>
      </c>
      <c r="I51" s="74" t="str">
        <f t="shared" si="7"/>
        <v/>
      </c>
      <c r="J51" s="73" t="str">
        <f ca="1">IF(Data!$K$6-'Master Score Sheet'!H51=Data!$K$6,"", Data!$K$6-'Master Score Sheet'!H51)</f>
        <v/>
      </c>
      <c r="K51" s="74" t="str">
        <f t="shared" si="8"/>
        <v/>
      </c>
      <c r="L51" s="75">
        <f ca="1">IF(W51&gt;0,0,IF(Data!K56="On",0,IF(ISERR((HOUR('Master Score Sheet'!J51)*60)+MINUTE(J51))=FALSE,(HOUR('Master Score Sheet'!J51)*60)+MINUTE(J51),0)))</f>
        <v>0</v>
      </c>
      <c r="M51" s="112" t="str">
        <f>IF(ISNA(VLOOKUP("R"&amp;'Master Score Sheet'!C51&amp;"-B"&amp;'Master Score Sheet'!K51,Data!$G$5:$H$200,2,FALSE))=FALSE,VLOOKUP("R"&amp;'Master Score Sheet'!C51&amp;"-B"&amp;'Master Score Sheet'!K51,Data!$G$5:$H$200,2,FALSE),IF(ISNA(VLOOKUP("R"&amp;C51&amp;"P1",Data!$D$5:$E$200,2,FALSE))=FALSE,VLOOKUP("R"&amp;C51&amp;"P1",Data!$D$5:$E$200,2,FALSE),""))</f>
        <v/>
      </c>
      <c r="N51" s="80" t="str">
        <f>IF(ISNA((VLOOKUP(N$3&amp;"-P"&amp;$B51,Tracker!$B$4:$I$925,8,FALSE)))=FALSE, VLOOKUP(N$3&amp;"-P"&amp;$B51,Tracker!$B$4:$I$925,8,FALSE),"")</f>
        <v/>
      </c>
      <c r="O51" s="74" t="str">
        <f>IF(ISNA((VLOOKUP(O$3&amp;"-P"&amp;$B51,Tracker!$B$4:$I$925,8,FALSE)))=FALSE, VLOOKUP(O$3&amp;"-P"&amp;$B51,Tracker!$B$4:$I$925,8,FALSE),"")</f>
        <v/>
      </c>
      <c r="P51" s="74" t="str">
        <f>IF(ISNA((VLOOKUP(P$3&amp;"-P"&amp;$B51,Tracker!$B$4:$I$925,8,FALSE)))=FALSE, VLOOKUP(P$3&amp;"-P"&amp;$B51,Tracker!$B$4:$I$925,8,FALSE),"")</f>
        <v/>
      </c>
      <c r="Q51" s="74" t="str">
        <f>IF(ISNA((VLOOKUP(Q$3&amp;"-P"&amp;$B51,Tracker!$B$4:$I$925,8,FALSE)))=FALSE, VLOOKUP(Q$3&amp;"-P"&amp;$B51,Tracker!$B$4:$I$925,8,FALSE),"")</f>
        <v/>
      </c>
      <c r="R51" s="74" t="str">
        <f>IF(ISNA((VLOOKUP(R$3&amp;"-P"&amp;$B51,Tracker!$B$4:$I$925,8,FALSE)))=FALSE, VLOOKUP(R$3&amp;"-P"&amp;$B51,Tracker!$B$4:$I$925,8,FALSE),"")</f>
        <v/>
      </c>
      <c r="S51" s="74" t="str">
        <f>IF(ISNA((VLOOKUP(S$3&amp;"-P"&amp;$B51,Tracker!$B$4:$I$925,8,FALSE)))=FALSE, VLOOKUP(S$3&amp;"-P"&amp;$B51,Tracker!$B$4:$I$925,8,FALSE),"")</f>
        <v/>
      </c>
      <c r="T51" s="121" t="str">
        <f>IF(ISNA((VLOOKUP(T$3&amp;"-P"&amp;$B51,Tracker!$B$4:$I$925,8,FALSE)))=FALSE, VLOOKUP(T$3&amp;"-P"&amp;$B51,Tracker!$B$4:$I$925,8,FALSE),"")</f>
        <v/>
      </c>
      <c r="U51" s="263">
        <f t="shared" si="10"/>
        <v>0</v>
      </c>
      <c r="V51" s="118"/>
      <c r="W51" s="60"/>
      <c r="X51" s="68" t="str">
        <f t="shared" si="5"/>
        <v/>
      </c>
      <c r="Z51" s="230"/>
      <c r="AA51" s="65"/>
      <c r="AB51" s="230"/>
      <c r="AC51" s="65"/>
      <c r="AD51" s="230"/>
      <c r="AE51" s="65"/>
      <c r="AF51" s="230"/>
      <c r="AG51" s="65"/>
      <c r="AH51" s="230"/>
      <c r="AI51" s="65"/>
      <c r="AJ51" s="230"/>
      <c r="AK51" s="65"/>
      <c r="AL51" s="230"/>
      <c r="AM51" s="65"/>
      <c r="AN51" s="230"/>
    </row>
    <row r="52" spans="1:40" ht="12" customHeight="1" thickBot="1" x14ac:dyDescent="0.55000000000000004">
      <c r="A52" s="5" t="str">
        <f t="shared" si="9"/>
        <v>Team 49</v>
      </c>
      <c r="B52" s="80">
        <v>49</v>
      </c>
      <c r="C52" s="61"/>
      <c r="D52" s="60"/>
      <c r="E52" s="61"/>
      <c r="F52" s="73">
        <f t="array" ref="F52">MAX(IF(Track_Patrol=B52,Track_Times,0))</f>
        <v>0</v>
      </c>
      <c r="G52" s="112">
        <f t="array" ref="G52">MAX(IF(Track_Patrol=B52,Track_OnRoute,0))</f>
        <v>0</v>
      </c>
      <c r="H52" s="115">
        <f t="shared" si="6"/>
        <v>0</v>
      </c>
      <c r="I52" s="74" t="str">
        <f t="shared" si="7"/>
        <v/>
      </c>
      <c r="J52" s="73" t="str">
        <f ca="1">IF(Data!$K$6-'Master Score Sheet'!H52=Data!$K$6,"", Data!$K$6-'Master Score Sheet'!H52)</f>
        <v/>
      </c>
      <c r="K52" s="74" t="str">
        <f t="shared" si="8"/>
        <v/>
      </c>
      <c r="L52" s="75">
        <f ca="1">IF(W52&gt;0,0,IF(Data!K57="On",0,IF(ISERR((HOUR('Master Score Sheet'!J52)*60)+MINUTE(J52))=FALSE,(HOUR('Master Score Sheet'!J52)*60)+MINUTE(J52),0)))</f>
        <v>0</v>
      </c>
      <c r="M52" s="112" t="str">
        <f>IF(ISNA(VLOOKUP("R"&amp;'Master Score Sheet'!C52&amp;"-B"&amp;'Master Score Sheet'!K52,Data!$G$5:$H$200,2,FALSE))=FALSE,VLOOKUP("R"&amp;'Master Score Sheet'!C52&amp;"-B"&amp;'Master Score Sheet'!K52,Data!$G$5:$H$200,2,FALSE),IF(ISNA(VLOOKUP("R"&amp;C52&amp;"P1",Data!$D$5:$E$200,2,FALSE))=FALSE,VLOOKUP("R"&amp;C52&amp;"P1",Data!$D$5:$E$200,2,FALSE),""))</f>
        <v/>
      </c>
      <c r="N52" s="80" t="str">
        <f>IF(ISNA((VLOOKUP(N$3&amp;"-P"&amp;$B52,Tracker!$B$4:$I$925,8,FALSE)))=FALSE, VLOOKUP(N$3&amp;"-P"&amp;$B52,Tracker!$B$4:$I$925,8,FALSE),"")</f>
        <v/>
      </c>
      <c r="O52" s="74" t="str">
        <f>IF(ISNA((VLOOKUP(O$3&amp;"-P"&amp;$B52,Tracker!$B$4:$I$925,8,FALSE)))=FALSE, VLOOKUP(O$3&amp;"-P"&amp;$B52,Tracker!$B$4:$I$925,8,FALSE),"")</f>
        <v/>
      </c>
      <c r="P52" s="74" t="str">
        <f>IF(ISNA((VLOOKUP(P$3&amp;"-P"&amp;$B52,Tracker!$B$4:$I$925,8,FALSE)))=FALSE, VLOOKUP(P$3&amp;"-P"&amp;$B52,Tracker!$B$4:$I$925,8,FALSE),"")</f>
        <v/>
      </c>
      <c r="Q52" s="74" t="str">
        <f>IF(ISNA((VLOOKUP(Q$3&amp;"-P"&amp;$B52,Tracker!$B$4:$I$925,8,FALSE)))=FALSE, VLOOKUP(Q$3&amp;"-P"&amp;$B52,Tracker!$B$4:$I$925,8,FALSE),"")</f>
        <v/>
      </c>
      <c r="R52" s="74" t="str">
        <f>IF(ISNA((VLOOKUP(R$3&amp;"-P"&amp;$B52,Tracker!$B$4:$I$925,8,FALSE)))=FALSE, VLOOKUP(R$3&amp;"-P"&amp;$B52,Tracker!$B$4:$I$925,8,FALSE),"")</f>
        <v/>
      </c>
      <c r="S52" s="74" t="str">
        <f>IF(ISNA((VLOOKUP(S$3&amp;"-P"&amp;$B52,Tracker!$B$4:$I$925,8,FALSE)))=FALSE, VLOOKUP(S$3&amp;"-P"&amp;$B52,Tracker!$B$4:$I$925,8,FALSE),"")</f>
        <v/>
      </c>
      <c r="T52" s="121" t="str">
        <f>IF(ISNA((VLOOKUP(T$3&amp;"-P"&amp;$B52,Tracker!$B$4:$I$925,8,FALSE)))=FALSE, VLOOKUP(T$3&amp;"-P"&amp;$B52,Tracker!$B$4:$I$925,8,FALSE),"")</f>
        <v/>
      </c>
      <c r="U52" s="263">
        <f t="shared" si="10"/>
        <v>0</v>
      </c>
      <c r="V52" s="118"/>
      <c r="W52" s="60"/>
      <c r="X52" s="68" t="str">
        <f t="shared" si="5"/>
        <v/>
      </c>
      <c r="Z52" s="66"/>
      <c r="AA52" s="66"/>
      <c r="AB52" s="66"/>
      <c r="AC52" s="66"/>
      <c r="AD52" s="66"/>
      <c r="AE52" s="66"/>
      <c r="AF52" s="66"/>
      <c r="AG52" s="66"/>
      <c r="AH52" s="66"/>
      <c r="AI52" s="66"/>
      <c r="AJ52" s="66"/>
      <c r="AK52" s="66"/>
      <c r="AL52" s="66"/>
      <c r="AM52" s="66"/>
      <c r="AN52" s="66"/>
    </row>
    <row r="53" spans="1:40" ht="12" customHeight="1" x14ac:dyDescent="0.5">
      <c r="A53" s="5" t="str">
        <f t="shared" si="9"/>
        <v>Team 50</v>
      </c>
      <c r="B53" s="80">
        <v>50</v>
      </c>
      <c r="C53" s="59" t="s">
        <v>200</v>
      </c>
      <c r="D53" s="60"/>
      <c r="E53" s="61"/>
      <c r="F53" s="73">
        <f t="array" ref="F53">MAX(IF(Track_Patrol=B53,Track_Times,0))</f>
        <v>0</v>
      </c>
      <c r="G53" s="112">
        <f t="array" ref="G53">MAX(IF(Track_Patrol=B53,Track_OnRoute,0))</f>
        <v>0</v>
      </c>
      <c r="H53" s="115">
        <f t="shared" si="6"/>
        <v>0</v>
      </c>
      <c r="I53" s="74" t="str">
        <f t="shared" si="7"/>
        <v/>
      </c>
      <c r="J53" s="73" t="str">
        <f ca="1">IF(Data!$K$6-'Master Score Sheet'!H53=Data!$K$6,"", Data!$K$6-'Master Score Sheet'!H53)</f>
        <v/>
      </c>
      <c r="K53" s="74" t="str">
        <f t="shared" si="8"/>
        <v/>
      </c>
      <c r="L53" s="75">
        <f ca="1">IF(W53&gt;0,0,IF(Data!K58="On",0,IF(ISERR((HOUR('Master Score Sheet'!J53)*60)+MINUTE(J53))=FALSE,(HOUR('Master Score Sheet'!J53)*60)+MINUTE(J53),0)))</f>
        <v>0</v>
      </c>
      <c r="M53" s="112" t="str">
        <f>IF(ISNA(VLOOKUP("R"&amp;'Master Score Sheet'!C53&amp;"-B"&amp;'Master Score Sheet'!K53,Data!$G$5:$H$200,2,FALSE))=FALSE,VLOOKUP("R"&amp;'Master Score Sheet'!C53&amp;"-B"&amp;'Master Score Sheet'!K53,Data!$G$5:$H$200,2,FALSE),IF(ISNA(VLOOKUP("R"&amp;C53&amp;"P1",Data!$D$5:$E$200,2,FALSE))=FALSE,VLOOKUP("R"&amp;C53&amp;"P1",Data!$D$5:$E$200,2,FALSE),""))</f>
        <v>B5</v>
      </c>
      <c r="N53" s="80" t="str">
        <f>IF(ISNA((VLOOKUP(N$3&amp;"-P"&amp;$B53,Tracker!$B$4:$I$925,8,FALSE)))=FALSE, VLOOKUP(N$3&amp;"-P"&amp;$B53,Tracker!$B$4:$I$925,8,FALSE),"")</f>
        <v/>
      </c>
      <c r="O53" s="74" t="str">
        <f>IF(ISNA((VLOOKUP(O$3&amp;"-P"&amp;$B53,Tracker!$B$4:$I$925,8,FALSE)))=FALSE, VLOOKUP(O$3&amp;"-P"&amp;$B53,Tracker!$B$4:$I$925,8,FALSE),"")</f>
        <v/>
      </c>
      <c r="P53" s="74" t="str">
        <f>IF(ISNA((VLOOKUP(P$3&amp;"-P"&amp;$B53,Tracker!$B$4:$I$925,8,FALSE)))=FALSE, VLOOKUP(P$3&amp;"-P"&amp;$B53,Tracker!$B$4:$I$925,8,FALSE),"")</f>
        <v/>
      </c>
      <c r="Q53" s="74" t="str">
        <f>IF(ISNA((VLOOKUP(Q$3&amp;"-P"&amp;$B53,Tracker!$B$4:$I$925,8,FALSE)))=FALSE, VLOOKUP(Q$3&amp;"-P"&amp;$B53,Tracker!$B$4:$I$925,8,FALSE),"")</f>
        <v/>
      </c>
      <c r="R53" s="74" t="str">
        <f>IF(ISNA((VLOOKUP(R$3&amp;"-P"&amp;$B53,Tracker!$B$4:$I$925,8,FALSE)))=FALSE, VLOOKUP(R$3&amp;"-P"&amp;$B53,Tracker!$B$4:$I$925,8,FALSE),"")</f>
        <v/>
      </c>
      <c r="S53" s="74" t="str">
        <f>IF(ISNA((VLOOKUP(S$3&amp;"-P"&amp;$B53,Tracker!$B$4:$I$925,8,FALSE)))=FALSE, VLOOKUP(S$3&amp;"-P"&amp;$B53,Tracker!$B$4:$I$925,8,FALSE),"")</f>
        <v/>
      </c>
      <c r="T53" s="121" t="str">
        <f>IF(ISNA((VLOOKUP(T$3&amp;"-P"&amp;$B53,Tracker!$B$4:$I$925,8,FALSE)))=FALSE, VLOOKUP(T$3&amp;"-P"&amp;$B53,Tracker!$B$4:$I$925,8,FALSE),"")</f>
        <v/>
      </c>
      <c r="U53" s="263">
        <f t="shared" si="10"/>
        <v>0</v>
      </c>
      <c r="V53" s="118"/>
      <c r="W53" s="60"/>
      <c r="X53" s="68" t="str">
        <f t="shared" si="5"/>
        <v/>
      </c>
      <c r="Z53" s="231" t="s">
        <v>133</v>
      </c>
      <c r="AA53" s="64"/>
      <c r="AB53" s="231" t="s">
        <v>134</v>
      </c>
      <c r="AC53" s="64"/>
      <c r="AD53" s="231" t="s">
        <v>135</v>
      </c>
      <c r="AE53" s="64"/>
      <c r="AF53" s="231" t="s">
        <v>136</v>
      </c>
      <c r="AG53" s="66"/>
      <c r="AH53" s="231" t="s">
        <v>142</v>
      </c>
      <c r="AI53" s="64"/>
      <c r="AJ53" s="231" t="s">
        <v>143</v>
      </c>
      <c r="AK53" s="64"/>
      <c r="AL53" s="231" t="s">
        <v>144</v>
      </c>
      <c r="AM53" s="64"/>
      <c r="AN53" s="231" t="s">
        <v>145</v>
      </c>
    </row>
    <row r="54" spans="1:40" ht="12" customHeight="1" x14ac:dyDescent="0.5">
      <c r="A54" s="5" t="str">
        <f t="shared" si="9"/>
        <v>Team 51</v>
      </c>
      <c r="B54" s="80">
        <v>51</v>
      </c>
      <c r="C54" s="61" t="s">
        <v>147</v>
      </c>
      <c r="D54" s="60"/>
      <c r="E54" s="61"/>
      <c r="F54" s="73">
        <f t="array" ref="F54">MAX(IF(Track_Patrol=B54,Track_Times,0))</f>
        <v>0</v>
      </c>
      <c r="G54" s="112">
        <f t="array" ref="G54">MAX(IF(Track_Patrol=B54,Track_OnRoute,0))</f>
        <v>0</v>
      </c>
      <c r="H54" s="115">
        <f t="shared" si="6"/>
        <v>0</v>
      </c>
      <c r="I54" s="74" t="str">
        <f t="shared" si="7"/>
        <v/>
      </c>
      <c r="J54" s="73" t="str">
        <f ca="1">IF(Data!$K$6-'Master Score Sheet'!H54=Data!$K$6,"", Data!$K$6-'Master Score Sheet'!H54)</f>
        <v/>
      </c>
      <c r="K54" s="74" t="str">
        <f t="shared" si="8"/>
        <v/>
      </c>
      <c r="L54" s="75">
        <f ca="1">IF(W54&gt;0,0,IF(Data!K59="On",0,IF(ISERR((HOUR('Master Score Sheet'!J54)*60)+MINUTE(J54))=FALSE,(HOUR('Master Score Sheet'!J54)*60)+MINUTE(J54),0)))</f>
        <v>0</v>
      </c>
      <c r="M54" s="112" t="str">
        <f>IF(ISNA(VLOOKUP("R"&amp;'Master Score Sheet'!C54&amp;"-B"&amp;'Master Score Sheet'!K54,Data!$G$5:$H$200,2,FALSE))=FALSE,VLOOKUP("R"&amp;'Master Score Sheet'!C54&amp;"-B"&amp;'Master Score Sheet'!K54,Data!$G$5:$H$200,2,FALSE),IF(ISNA(VLOOKUP("R"&amp;C54&amp;"P1",Data!$D$5:$E$200,2,FALSE))=FALSE,VLOOKUP("R"&amp;C54&amp;"P1",Data!$D$5:$E$200,2,FALSE),""))</f>
        <v>B3</v>
      </c>
      <c r="N54" s="80" t="str">
        <f>IF(ISNA((VLOOKUP(N$3&amp;"-P"&amp;$B54,Tracker!$B$4:$I$925,8,FALSE)))=FALSE, VLOOKUP(N$3&amp;"-P"&amp;$B54,Tracker!$B$4:$I$925,8,FALSE),"")</f>
        <v/>
      </c>
      <c r="O54" s="74" t="str">
        <f>IF(ISNA((VLOOKUP(O$3&amp;"-P"&amp;$B54,Tracker!$B$4:$I$925,8,FALSE)))=FALSE, VLOOKUP(O$3&amp;"-P"&amp;$B54,Tracker!$B$4:$I$925,8,FALSE),"")</f>
        <v/>
      </c>
      <c r="P54" s="74" t="str">
        <f>IF(ISNA((VLOOKUP(P$3&amp;"-P"&amp;$B54,Tracker!$B$4:$I$925,8,FALSE)))=FALSE, VLOOKUP(P$3&amp;"-P"&amp;$B54,Tracker!$B$4:$I$925,8,FALSE),"")</f>
        <v/>
      </c>
      <c r="Q54" s="74" t="str">
        <f>IF(ISNA((VLOOKUP(Q$3&amp;"-P"&amp;$B54,Tracker!$B$4:$I$925,8,FALSE)))=FALSE, VLOOKUP(Q$3&amp;"-P"&amp;$B54,Tracker!$B$4:$I$925,8,FALSE),"")</f>
        <v/>
      </c>
      <c r="R54" s="74" t="str">
        <f>IF(ISNA((VLOOKUP(R$3&amp;"-P"&amp;$B54,Tracker!$B$4:$I$925,8,FALSE)))=FALSE, VLOOKUP(R$3&amp;"-P"&amp;$B54,Tracker!$B$4:$I$925,8,FALSE),"")</f>
        <v/>
      </c>
      <c r="S54" s="74" t="str">
        <f>IF(ISNA((VLOOKUP(S$3&amp;"-P"&amp;$B54,Tracker!$B$4:$I$925,8,FALSE)))=FALSE, VLOOKUP(S$3&amp;"-P"&amp;$B54,Tracker!$B$4:$I$925,8,FALSE),"")</f>
        <v/>
      </c>
      <c r="T54" s="121" t="str">
        <f>IF(ISNA((VLOOKUP(T$3&amp;"-P"&amp;$B54,Tracker!$B$4:$I$925,8,FALSE)))=FALSE, VLOOKUP(T$3&amp;"-P"&amp;$B54,Tracker!$B$4:$I$925,8,FALSE),"")</f>
        <v/>
      </c>
      <c r="U54" s="263">
        <f t="shared" si="10"/>
        <v>0</v>
      </c>
      <c r="V54" s="118"/>
      <c r="W54" s="60"/>
      <c r="X54" s="68" t="str">
        <f t="shared" si="5"/>
        <v/>
      </c>
      <c r="Z54" s="232"/>
      <c r="AA54" s="64"/>
      <c r="AB54" s="232"/>
      <c r="AC54" s="64"/>
      <c r="AD54" s="232"/>
      <c r="AE54" s="64"/>
      <c r="AF54" s="232"/>
      <c r="AG54" s="66"/>
      <c r="AH54" s="232"/>
      <c r="AI54" s="64"/>
      <c r="AJ54" s="232"/>
      <c r="AK54" s="64"/>
      <c r="AL54" s="232"/>
      <c r="AM54" s="64"/>
      <c r="AN54" s="232"/>
    </row>
    <row r="55" spans="1:40" ht="12" customHeight="1" x14ac:dyDescent="0.5">
      <c r="A55" s="5" t="str">
        <f t="shared" si="9"/>
        <v>Team 52</v>
      </c>
      <c r="B55" s="80">
        <v>52</v>
      </c>
      <c r="C55" s="59" t="s">
        <v>128</v>
      </c>
      <c r="D55" s="60"/>
      <c r="E55" s="61"/>
      <c r="F55" s="73">
        <f t="array" ref="F55">MAX(IF(Track_Patrol=B55,Track_Times,0))</f>
        <v>0</v>
      </c>
      <c r="G55" s="112">
        <f t="array" ref="G55">MAX(IF(Track_Patrol=B55,Track_OnRoute,0))</f>
        <v>0</v>
      </c>
      <c r="H55" s="115">
        <f t="shared" si="6"/>
        <v>0</v>
      </c>
      <c r="I55" s="74" t="str">
        <f t="shared" si="7"/>
        <v/>
      </c>
      <c r="J55" s="73" t="str">
        <f ca="1">IF(Data!$K$6-'Master Score Sheet'!H55=Data!$K$6,"", Data!$K$6-'Master Score Sheet'!H55)</f>
        <v/>
      </c>
      <c r="K55" s="74" t="str">
        <f t="shared" si="8"/>
        <v/>
      </c>
      <c r="L55" s="75">
        <f ca="1">IF(W55&gt;0,0,IF(Data!K60="On",0,IF(ISERR((HOUR('Master Score Sheet'!J55)*60)+MINUTE(J55))=FALSE,(HOUR('Master Score Sheet'!J55)*60)+MINUTE(J55),0)))</f>
        <v>0</v>
      </c>
      <c r="M55" s="112" t="str">
        <f>IF(ISNA(VLOOKUP("R"&amp;'Master Score Sheet'!C55&amp;"-B"&amp;'Master Score Sheet'!K55,Data!$G$5:$H$200,2,FALSE))=FALSE,VLOOKUP("R"&amp;'Master Score Sheet'!C55&amp;"-B"&amp;'Master Score Sheet'!K55,Data!$G$5:$H$200,2,FALSE),IF(ISNA(VLOOKUP("R"&amp;C55&amp;"P1",Data!$D$5:$E$200,2,FALSE))=FALSE,VLOOKUP("R"&amp;C55&amp;"P1",Data!$D$5:$E$200,2,FALSE),""))</f>
        <v>B4</v>
      </c>
      <c r="N55" s="80" t="str">
        <f>IF(ISNA((VLOOKUP(N$3&amp;"-P"&amp;$B55,Tracker!$B$4:$I$925,8,FALSE)))=FALSE, VLOOKUP(N$3&amp;"-P"&amp;$B55,Tracker!$B$4:$I$925,8,FALSE),"")</f>
        <v/>
      </c>
      <c r="O55" s="74" t="str">
        <f>IF(ISNA((VLOOKUP(O$3&amp;"-P"&amp;$B55,Tracker!$B$4:$I$925,8,FALSE)))=FALSE, VLOOKUP(O$3&amp;"-P"&amp;$B55,Tracker!$B$4:$I$925,8,FALSE),"")</f>
        <v/>
      </c>
      <c r="P55" s="74" t="str">
        <f>IF(ISNA((VLOOKUP(P$3&amp;"-P"&amp;$B55,Tracker!$B$4:$I$925,8,FALSE)))=FALSE, VLOOKUP(P$3&amp;"-P"&amp;$B55,Tracker!$B$4:$I$925,8,FALSE),"")</f>
        <v/>
      </c>
      <c r="Q55" s="74" t="str">
        <f>IF(ISNA((VLOOKUP(Q$3&amp;"-P"&amp;$B55,Tracker!$B$4:$I$925,8,FALSE)))=FALSE, VLOOKUP(Q$3&amp;"-P"&amp;$B55,Tracker!$B$4:$I$925,8,FALSE),"")</f>
        <v/>
      </c>
      <c r="R55" s="74" t="str">
        <f>IF(ISNA((VLOOKUP(R$3&amp;"-P"&amp;$B55,Tracker!$B$4:$I$925,8,FALSE)))=FALSE, VLOOKUP(R$3&amp;"-P"&amp;$B55,Tracker!$B$4:$I$925,8,FALSE),"")</f>
        <v/>
      </c>
      <c r="S55" s="74" t="str">
        <f>IF(ISNA((VLOOKUP(S$3&amp;"-P"&amp;$B55,Tracker!$B$4:$I$925,8,FALSE)))=FALSE, VLOOKUP(S$3&amp;"-P"&amp;$B55,Tracker!$B$4:$I$925,8,FALSE),"")</f>
        <v/>
      </c>
      <c r="T55" s="121" t="str">
        <f>IF(ISNA((VLOOKUP(T$3&amp;"-P"&amp;$B55,Tracker!$B$4:$I$925,8,FALSE)))=FALSE, VLOOKUP(T$3&amp;"-P"&amp;$B55,Tracker!$B$4:$I$925,8,FALSE),"")</f>
        <v/>
      </c>
      <c r="U55" s="263">
        <f t="shared" si="10"/>
        <v>0</v>
      </c>
      <c r="V55" s="118"/>
      <c r="W55" s="60"/>
      <c r="X55" s="68" t="str">
        <f t="shared" si="5"/>
        <v/>
      </c>
      <c r="Z55" s="233">
        <f ca="1">VLOOKUP(Z53,$A$4:$M$63,12,FALSE)</f>
        <v>0</v>
      </c>
      <c r="AA55" s="64"/>
      <c r="AB55" s="233">
        <f ca="1">VLOOKUP(AB53,$A$4:$M$63,12,FALSE)</f>
        <v>0</v>
      </c>
      <c r="AC55" s="64"/>
      <c r="AD55" s="233">
        <f ca="1">VLOOKUP(AD53,$A$4:$M$63,12,FALSE)</f>
        <v>0</v>
      </c>
      <c r="AE55" s="64"/>
      <c r="AF55" s="233">
        <f ca="1">VLOOKUP(AF53,$A$4:$M$63,12,FALSE)</f>
        <v>0</v>
      </c>
      <c r="AG55" s="66"/>
      <c r="AH55" s="233">
        <f ca="1">VLOOKUP(AH53,$A$4:$M$67,12,FALSE)</f>
        <v>0</v>
      </c>
      <c r="AI55" s="64"/>
      <c r="AJ55" s="233">
        <f ca="1">VLOOKUP(AJ53,$A$4:$M$67,12,FALSE)</f>
        <v>0</v>
      </c>
      <c r="AK55" s="64"/>
      <c r="AL55" s="233">
        <f ca="1">VLOOKUP(AL53,$A$4:$M$67,12,FALSE)</f>
        <v>0</v>
      </c>
      <c r="AM55" s="64"/>
      <c r="AN55" s="233">
        <f ca="1">VLOOKUP(AN53,$A$4:$M$67,12,FALSE)</f>
        <v>0</v>
      </c>
    </row>
    <row r="56" spans="1:40" ht="12" customHeight="1" x14ac:dyDescent="0.5">
      <c r="A56" s="5" t="str">
        <f t="shared" si="9"/>
        <v>Team 53</v>
      </c>
      <c r="B56" s="80">
        <v>53</v>
      </c>
      <c r="C56" s="59" t="s">
        <v>200</v>
      </c>
      <c r="D56" s="60"/>
      <c r="E56" s="61"/>
      <c r="F56" s="73">
        <f t="array" ref="F56">MAX(IF(Track_Patrol=B56,Track_Times,0))</f>
        <v>0</v>
      </c>
      <c r="G56" s="112">
        <f t="array" ref="G56">MAX(IF(Track_Patrol=B56,Track_OnRoute,0))</f>
        <v>0</v>
      </c>
      <c r="H56" s="115">
        <f t="shared" si="6"/>
        <v>0</v>
      </c>
      <c r="I56" s="74" t="str">
        <f t="shared" si="7"/>
        <v/>
      </c>
      <c r="J56" s="73" t="str">
        <f ca="1">IF(Data!$K$6-'Master Score Sheet'!H56=Data!$K$6,"", Data!$K$6-'Master Score Sheet'!H56)</f>
        <v/>
      </c>
      <c r="K56" s="74" t="str">
        <f t="shared" si="8"/>
        <v/>
      </c>
      <c r="L56" s="75">
        <f ca="1">IF(W56&gt;0,0,IF(Data!K61="On",0,IF(ISERR((HOUR('Master Score Sheet'!J56)*60)+MINUTE(J56))=FALSE,(HOUR('Master Score Sheet'!J56)*60)+MINUTE(J56),0)))</f>
        <v>0</v>
      </c>
      <c r="M56" s="112" t="str">
        <f>IF(ISNA(VLOOKUP("R"&amp;'Master Score Sheet'!C56&amp;"-B"&amp;'Master Score Sheet'!K56,Data!$G$5:$H$200,2,FALSE))=FALSE,VLOOKUP("R"&amp;'Master Score Sheet'!C56&amp;"-B"&amp;'Master Score Sheet'!K56,Data!$G$5:$H$200,2,FALSE),IF(ISNA(VLOOKUP("R"&amp;C56&amp;"P1",Data!$D$5:$E$200,2,FALSE))=FALSE,VLOOKUP("R"&amp;C56&amp;"P1",Data!$D$5:$E$200,2,FALSE),""))</f>
        <v>B5</v>
      </c>
      <c r="N56" s="80" t="str">
        <f>IF(ISNA((VLOOKUP(N$3&amp;"-P"&amp;$B56,Tracker!$B$4:$I$925,8,FALSE)))=FALSE, VLOOKUP(N$3&amp;"-P"&amp;$B56,Tracker!$B$4:$I$925,8,FALSE),"")</f>
        <v/>
      </c>
      <c r="O56" s="74" t="str">
        <f>IF(ISNA((VLOOKUP(O$3&amp;"-P"&amp;$B56,Tracker!$B$4:$I$925,8,FALSE)))=FALSE, VLOOKUP(O$3&amp;"-P"&amp;$B56,Tracker!$B$4:$I$925,8,FALSE),"")</f>
        <v/>
      </c>
      <c r="P56" s="74" t="str">
        <f>IF(ISNA((VLOOKUP(P$3&amp;"-P"&amp;$B56,Tracker!$B$4:$I$925,8,FALSE)))=FALSE, VLOOKUP(P$3&amp;"-P"&amp;$B56,Tracker!$B$4:$I$925,8,FALSE),"")</f>
        <v/>
      </c>
      <c r="Q56" s="74" t="str">
        <f>IF(ISNA((VLOOKUP(Q$3&amp;"-P"&amp;$B56,Tracker!$B$4:$I$925,8,FALSE)))=FALSE, VLOOKUP(Q$3&amp;"-P"&amp;$B56,Tracker!$B$4:$I$925,8,FALSE),"")</f>
        <v/>
      </c>
      <c r="R56" s="74" t="str">
        <f>IF(ISNA((VLOOKUP(R$3&amp;"-P"&amp;$B56,Tracker!$B$4:$I$925,8,FALSE)))=FALSE, VLOOKUP(R$3&amp;"-P"&amp;$B56,Tracker!$B$4:$I$925,8,FALSE),"")</f>
        <v/>
      </c>
      <c r="S56" s="74" t="str">
        <f>IF(ISNA((VLOOKUP(S$3&amp;"-P"&amp;$B56,Tracker!$B$4:$I$925,8,FALSE)))=FALSE, VLOOKUP(S$3&amp;"-P"&amp;$B56,Tracker!$B$4:$I$925,8,FALSE),"")</f>
        <v/>
      </c>
      <c r="T56" s="121" t="str">
        <f>IF(ISNA((VLOOKUP(T$3&amp;"-P"&amp;$B56,Tracker!$B$4:$I$925,8,FALSE)))=FALSE, VLOOKUP(T$3&amp;"-P"&amp;$B56,Tracker!$B$4:$I$925,8,FALSE),"")</f>
        <v/>
      </c>
      <c r="U56" s="263">
        <f t="shared" si="10"/>
        <v>0</v>
      </c>
      <c r="V56" s="118"/>
      <c r="W56" s="60"/>
      <c r="X56" s="68" t="str">
        <f t="shared" si="5"/>
        <v/>
      </c>
      <c r="Z56" s="232"/>
      <c r="AA56" s="64"/>
      <c r="AB56" s="232"/>
      <c r="AC56" s="64"/>
      <c r="AD56" s="232"/>
      <c r="AE56" s="64"/>
      <c r="AF56" s="232"/>
      <c r="AG56" s="66"/>
      <c r="AH56" s="232"/>
      <c r="AI56" s="64"/>
      <c r="AJ56" s="232"/>
      <c r="AK56" s="64"/>
      <c r="AL56" s="232"/>
      <c r="AM56" s="64"/>
      <c r="AN56" s="232"/>
    </row>
    <row r="57" spans="1:40" ht="12" customHeight="1" x14ac:dyDescent="0.5">
      <c r="A57" s="5" t="str">
        <f t="shared" si="9"/>
        <v>Team 54</v>
      </c>
      <c r="B57" s="80">
        <v>54</v>
      </c>
      <c r="C57" s="61" t="s">
        <v>147</v>
      </c>
      <c r="D57" s="60"/>
      <c r="E57" s="61"/>
      <c r="F57" s="73">
        <f t="array" ref="F57">MAX(IF(Track_Patrol=B57,Track_Times,0))</f>
        <v>0</v>
      </c>
      <c r="G57" s="112">
        <f t="array" ref="G57">MAX(IF(Track_Patrol=B57,Track_OnRoute,0))</f>
        <v>0</v>
      </c>
      <c r="H57" s="115">
        <f t="shared" si="6"/>
        <v>0</v>
      </c>
      <c r="I57" s="74" t="str">
        <f t="shared" si="7"/>
        <v/>
      </c>
      <c r="J57" s="73" t="str">
        <f ca="1">IF(Data!$K$6-'Master Score Sheet'!H57=Data!$K$6,"", Data!$K$6-'Master Score Sheet'!H57)</f>
        <v/>
      </c>
      <c r="K57" s="74" t="str">
        <f t="shared" si="8"/>
        <v/>
      </c>
      <c r="L57" s="75">
        <f ca="1">IF(W57&gt;0,0,IF(Data!K62="On",0,IF(ISERR((HOUR('Master Score Sheet'!J57)*60)+MINUTE(J57))=FALSE,(HOUR('Master Score Sheet'!J57)*60)+MINUTE(J57),0)))</f>
        <v>0</v>
      </c>
      <c r="M57" s="112" t="str">
        <f>IF(ISNA(VLOOKUP("R"&amp;'Master Score Sheet'!C57&amp;"-B"&amp;'Master Score Sheet'!K57,Data!$G$5:$H$200,2,FALSE))=FALSE,VLOOKUP("R"&amp;'Master Score Sheet'!C57&amp;"-B"&amp;'Master Score Sheet'!K57,Data!$G$5:$H$200,2,FALSE),IF(ISNA(VLOOKUP("R"&amp;C57&amp;"P1",Data!$D$5:$E$200,2,FALSE))=FALSE,VLOOKUP("R"&amp;C57&amp;"P1",Data!$D$5:$E$200,2,FALSE),""))</f>
        <v>B3</v>
      </c>
      <c r="N57" s="80" t="str">
        <f>IF(ISNA((VLOOKUP(N$3&amp;"-P"&amp;$B57,Tracker!$B$4:$I$925,8,FALSE)))=FALSE, VLOOKUP(N$3&amp;"-P"&amp;$B57,Tracker!$B$4:$I$925,8,FALSE),"")</f>
        <v/>
      </c>
      <c r="O57" s="74" t="str">
        <f>IF(ISNA((VLOOKUP(O$3&amp;"-P"&amp;$B57,Tracker!$B$4:$I$925,8,FALSE)))=FALSE, VLOOKUP(O$3&amp;"-P"&amp;$B57,Tracker!$B$4:$I$925,8,FALSE),"")</f>
        <v/>
      </c>
      <c r="P57" s="74" t="str">
        <f>IF(ISNA((VLOOKUP(P$3&amp;"-P"&amp;$B57,Tracker!$B$4:$I$925,8,FALSE)))=FALSE, VLOOKUP(P$3&amp;"-P"&amp;$B57,Tracker!$B$4:$I$925,8,FALSE),"")</f>
        <v/>
      </c>
      <c r="Q57" s="74" t="str">
        <f>IF(ISNA((VLOOKUP(Q$3&amp;"-P"&amp;$B57,Tracker!$B$4:$I$925,8,FALSE)))=FALSE, VLOOKUP(Q$3&amp;"-P"&amp;$B57,Tracker!$B$4:$I$925,8,FALSE),"")</f>
        <v/>
      </c>
      <c r="R57" s="74" t="str">
        <f>IF(ISNA((VLOOKUP(R$3&amp;"-P"&amp;$B57,Tracker!$B$4:$I$925,8,FALSE)))=FALSE, VLOOKUP(R$3&amp;"-P"&amp;$B57,Tracker!$B$4:$I$925,8,FALSE),"")</f>
        <v/>
      </c>
      <c r="S57" s="74" t="str">
        <f>IF(ISNA((VLOOKUP(S$3&amp;"-P"&amp;$B57,Tracker!$B$4:$I$925,8,FALSE)))=FALSE, VLOOKUP(S$3&amp;"-P"&amp;$B57,Tracker!$B$4:$I$925,8,FALSE),"")</f>
        <v/>
      </c>
      <c r="T57" s="121" t="str">
        <f>IF(ISNA((VLOOKUP(T$3&amp;"-P"&amp;$B57,Tracker!$B$4:$I$925,8,FALSE)))=FALSE, VLOOKUP(T$3&amp;"-P"&amp;$B57,Tracker!$B$4:$I$925,8,FALSE),"")</f>
        <v/>
      </c>
      <c r="U57" s="263">
        <f t="shared" si="10"/>
        <v>0</v>
      </c>
      <c r="V57" s="118"/>
      <c r="W57" s="60"/>
      <c r="X57" s="68" t="str">
        <f t="shared" si="5"/>
        <v/>
      </c>
      <c r="Z57" s="229" t="str">
        <f>IF(VLOOKUP(Z53,$A$4:$M$63,9,FALSE)="","HQ To " &amp; VLOOKUP(Z53,$A$4:$M$63,13,FALSE),VLOOKUP(Z53,$A$4:$M$63,9,FALSE)&amp;" to " &amp; VLOOKUP(Z53,$A$4:$M$63,13,FALSE))</f>
        <v>HQ To B3</v>
      </c>
      <c r="AA57" s="65"/>
      <c r="AB57" s="229" t="str">
        <f>IF(VLOOKUP(AB53,$A$4:$M$63,9,FALSE)="","HQ To " &amp; VLOOKUP(AB53,$A$4:$M$63,13,FALSE),VLOOKUP(AB53,$A$4:$M$63,9,FALSE)&amp;" to " &amp; VLOOKUP(AB53,$A$4:$M$63,13,FALSE))</f>
        <v>HQ To B4</v>
      </c>
      <c r="AC57" s="65"/>
      <c r="AD57" s="229" t="str">
        <f>IF(VLOOKUP(AD53,$A$4:$M$63,9,FALSE)="","HQ To " &amp; VLOOKUP(AD53,$A$4:$M$63,13,FALSE),VLOOKUP(AD53,$A$4:$M$63,9,FALSE)&amp;" to " &amp; VLOOKUP(AD53,$A$4:$M$63,13,FALSE))</f>
        <v>HQ To B5</v>
      </c>
      <c r="AE57" s="65"/>
      <c r="AF57" s="229" t="str">
        <f>IF(VLOOKUP(AF53,$A$4:$M$63,9,FALSE)="","HQ To " &amp; VLOOKUP(AF53,$A$4:$M$63,13,FALSE),VLOOKUP(AF53,$A$4:$M$63,9,FALSE)&amp;" to " &amp; VLOOKUP(AF53,$A$4:$M$63,13,FALSE))</f>
        <v>HQ To B3</v>
      </c>
      <c r="AG57" s="66"/>
      <c r="AH57" s="229" t="str">
        <f>IF(VLOOKUP(AH53,$A$4:$M$67,9,FALSE)="","HQ To " &amp; VLOOKUP(AH53,$A$4:$M$67,13,FALSE),VLOOKUP(AH53,$A$4:$M$67,9,FALSE)&amp;" to " &amp; VLOOKUP(AH53,$A$4:$M$67,13,FALSE))</f>
        <v>HQ To B4</v>
      </c>
      <c r="AI57" s="65"/>
      <c r="AJ57" s="229" t="str">
        <f>IF(VLOOKUP(AJ53,$A$4:$M$67,9,FALSE)="","HQ To " &amp; VLOOKUP(AJ53,$A$4:$M$67,13,FALSE),VLOOKUP(AJ53,$A$4:$M$67,9,FALSE)&amp;" to " &amp; VLOOKUP(AJ53,$A$4:$M$67,13,FALSE))</f>
        <v>HQ To B5</v>
      </c>
      <c r="AK57" s="65"/>
      <c r="AL57" s="229" t="str">
        <f>IF(VLOOKUP(AL53,$A$4:$M$67,9,FALSE)="","HQ To " &amp; VLOOKUP(AL53,$A$4:$M$67,13,FALSE),VLOOKUP(AL53,$A$4:$M$67,9,FALSE)&amp;" to " &amp; VLOOKUP(AL53,$A$4:$M$67,13,FALSE))</f>
        <v>HQ To B3</v>
      </c>
      <c r="AM57" s="65"/>
      <c r="AN57" s="229" t="str">
        <f>IF(VLOOKUP(AN53,$A$4:$M$67,9,FALSE)="","HQ To " &amp; VLOOKUP(AN53,$A$4:$M$67,13,FALSE),VLOOKUP(AN53,$A$4:$M$67,9,FALSE)&amp;" to " &amp; VLOOKUP(AN53,$A$4:$M$67,13,FALSE))</f>
        <v>HQ To B4</v>
      </c>
    </row>
    <row r="58" spans="1:40" ht="12" customHeight="1" thickBot="1" x14ac:dyDescent="0.55000000000000004">
      <c r="A58" s="5" t="str">
        <f t="shared" si="9"/>
        <v>Team 55</v>
      </c>
      <c r="B58" s="80">
        <v>55</v>
      </c>
      <c r="C58" s="59" t="s">
        <v>128</v>
      </c>
      <c r="D58" s="60"/>
      <c r="E58" s="61"/>
      <c r="F58" s="73">
        <f t="array" ref="F58">MAX(IF(Track_Patrol=B58,Track_Times,0))</f>
        <v>0</v>
      </c>
      <c r="G58" s="112">
        <f t="array" ref="G58">MAX(IF(Track_Patrol=B58,Track_OnRoute,0))</f>
        <v>0</v>
      </c>
      <c r="H58" s="115">
        <f t="shared" si="6"/>
        <v>0</v>
      </c>
      <c r="I58" s="74" t="str">
        <f t="shared" si="7"/>
        <v/>
      </c>
      <c r="J58" s="73" t="str">
        <f ca="1">IF(Data!$K$6-'Master Score Sheet'!H58=Data!$K$6,"", Data!$K$6-'Master Score Sheet'!H58)</f>
        <v/>
      </c>
      <c r="K58" s="74" t="str">
        <f t="shared" si="8"/>
        <v/>
      </c>
      <c r="L58" s="75">
        <f ca="1">IF(W58&gt;0,0,IF(Data!K63="On",0,IF(ISERR((HOUR('Master Score Sheet'!J58)*60)+MINUTE(J58))=FALSE,(HOUR('Master Score Sheet'!J58)*60)+MINUTE(J58),0)))</f>
        <v>0</v>
      </c>
      <c r="M58" s="112" t="str">
        <f>IF(ISNA(VLOOKUP("R"&amp;'Master Score Sheet'!C58&amp;"-B"&amp;'Master Score Sheet'!K58,Data!$G$5:$H$200,2,FALSE))=FALSE,VLOOKUP("R"&amp;'Master Score Sheet'!C58&amp;"-B"&amp;'Master Score Sheet'!K58,Data!$G$5:$H$200,2,FALSE),IF(ISNA(VLOOKUP("R"&amp;C58&amp;"P1",Data!$D$5:$E$200,2,FALSE))=FALSE,VLOOKUP("R"&amp;C58&amp;"P1",Data!$D$5:$E$200,2,FALSE),""))</f>
        <v>B4</v>
      </c>
      <c r="N58" s="80" t="str">
        <f>IF(ISNA((VLOOKUP(N$3&amp;"-P"&amp;$B58,Tracker!$B$4:$I$925,8,FALSE)))=FALSE, VLOOKUP(N$3&amp;"-P"&amp;$B58,Tracker!$B$4:$I$925,8,FALSE),"")</f>
        <v/>
      </c>
      <c r="O58" s="74" t="str">
        <f>IF(ISNA((VLOOKUP(O$3&amp;"-P"&amp;$B58,Tracker!$B$4:$I$925,8,FALSE)))=FALSE, VLOOKUP(O$3&amp;"-P"&amp;$B58,Tracker!$B$4:$I$925,8,FALSE),"")</f>
        <v/>
      </c>
      <c r="P58" s="74" t="str">
        <f>IF(ISNA((VLOOKUP(P$3&amp;"-P"&amp;$B58,Tracker!$B$4:$I$925,8,FALSE)))=FALSE, VLOOKUP(P$3&amp;"-P"&amp;$B58,Tracker!$B$4:$I$925,8,FALSE),"")</f>
        <v/>
      </c>
      <c r="Q58" s="74" t="str">
        <f>IF(ISNA((VLOOKUP(Q$3&amp;"-P"&amp;$B58,Tracker!$B$4:$I$925,8,FALSE)))=FALSE, VLOOKUP(Q$3&amp;"-P"&amp;$B58,Tracker!$B$4:$I$925,8,FALSE),"")</f>
        <v/>
      </c>
      <c r="R58" s="74" t="str">
        <f>IF(ISNA((VLOOKUP(R$3&amp;"-P"&amp;$B58,Tracker!$B$4:$I$925,8,FALSE)))=FALSE, VLOOKUP(R$3&amp;"-P"&amp;$B58,Tracker!$B$4:$I$925,8,FALSE),"")</f>
        <v/>
      </c>
      <c r="S58" s="74" t="str">
        <f>IF(ISNA((VLOOKUP(S$3&amp;"-P"&amp;$B58,Tracker!$B$4:$I$925,8,FALSE)))=FALSE, VLOOKUP(S$3&amp;"-P"&amp;$B58,Tracker!$B$4:$I$925,8,FALSE),"")</f>
        <v/>
      </c>
      <c r="T58" s="121" t="str">
        <f>IF(ISNA((VLOOKUP(T$3&amp;"-P"&amp;$B58,Tracker!$B$4:$I$925,8,FALSE)))=FALSE, VLOOKUP(T$3&amp;"-P"&amp;$B58,Tracker!$B$4:$I$925,8,FALSE),"")</f>
        <v/>
      </c>
      <c r="U58" s="263">
        <f t="shared" si="10"/>
        <v>0</v>
      </c>
      <c r="V58" s="118"/>
      <c r="W58" s="60"/>
      <c r="X58" s="68" t="str">
        <f t="shared" si="5"/>
        <v/>
      </c>
      <c r="Z58" s="230"/>
      <c r="AA58" s="65"/>
      <c r="AB58" s="230"/>
      <c r="AC58" s="65"/>
      <c r="AD58" s="230"/>
      <c r="AE58" s="65"/>
      <c r="AF58" s="230"/>
      <c r="AG58" s="66"/>
      <c r="AH58" s="230"/>
      <c r="AI58" s="65"/>
      <c r="AJ58" s="230"/>
      <c r="AK58" s="65"/>
      <c r="AL58" s="230"/>
      <c r="AM58" s="65"/>
      <c r="AN58" s="230"/>
    </row>
    <row r="59" spans="1:40" ht="12" customHeight="1" thickBot="1" x14ac:dyDescent="0.55000000000000004">
      <c r="A59" s="5" t="str">
        <f t="shared" si="9"/>
        <v>Team 56</v>
      </c>
      <c r="B59" s="80">
        <v>56</v>
      </c>
      <c r="C59" s="59" t="s">
        <v>200</v>
      </c>
      <c r="D59" s="60"/>
      <c r="E59" s="61"/>
      <c r="F59" s="73">
        <f t="array" ref="F59">MAX(IF(Track_Patrol=B59,Track_Times,0))</f>
        <v>0</v>
      </c>
      <c r="G59" s="112">
        <f t="array" ref="G59">MAX(IF(Track_Patrol=B59,Track_OnRoute,0))</f>
        <v>0</v>
      </c>
      <c r="H59" s="115">
        <f t="shared" si="6"/>
        <v>0</v>
      </c>
      <c r="I59" s="74" t="str">
        <f t="shared" si="7"/>
        <v/>
      </c>
      <c r="J59" s="73" t="str">
        <f ca="1">IF(Data!$K$6-'Master Score Sheet'!H59=Data!$K$6,"", Data!$K$6-'Master Score Sheet'!H59)</f>
        <v/>
      </c>
      <c r="K59" s="74" t="str">
        <f t="shared" si="8"/>
        <v/>
      </c>
      <c r="L59" s="75">
        <f ca="1">IF(W59&gt;0,0,IF(Data!K64="On",0,IF(ISERR((HOUR('Master Score Sheet'!J59)*60)+MINUTE(J59))=FALSE,(HOUR('Master Score Sheet'!J59)*60)+MINUTE(J59),0)))</f>
        <v>0</v>
      </c>
      <c r="M59" s="112" t="str">
        <f>IF(ISNA(VLOOKUP("R"&amp;'Master Score Sheet'!C59&amp;"-B"&amp;'Master Score Sheet'!K59,Data!$G$5:$H$200,2,FALSE))=FALSE,VLOOKUP("R"&amp;'Master Score Sheet'!C59&amp;"-B"&amp;'Master Score Sheet'!K59,Data!$G$5:$H$200,2,FALSE),IF(ISNA(VLOOKUP("R"&amp;C59&amp;"P1",Data!$D$5:$E$200,2,FALSE))=FALSE,VLOOKUP("R"&amp;C59&amp;"P1",Data!$D$5:$E$200,2,FALSE),""))</f>
        <v>B5</v>
      </c>
      <c r="N59" s="80" t="str">
        <f>IF(ISNA((VLOOKUP(N$3&amp;"-P"&amp;$B59,Tracker!$B$4:$I$925,8,FALSE)))=FALSE, VLOOKUP(N$3&amp;"-P"&amp;$B59,Tracker!$B$4:$I$925,8,FALSE),"")</f>
        <v/>
      </c>
      <c r="O59" s="74" t="str">
        <f>IF(ISNA((VLOOKUP(O$3&amp;"-P"&amp;$B59,Tracker!$B$4:$I$925,8,FALSE)))=FALSE, VLOOKUP(O$3&amp;"-P"&amp;$B59,Tracker!$B$4:$I$925,8,FALSE),"")</f>
        <v/>
      </c>
      <c r="P59" s="74" t="str">
        <f>IF(ISNA((VLOOKUP(P$3&amp;"-P"&amp;$B59,Tracker!$B$4:$I$925,8,FALSE)))=FALSE, VLOOKUP(P$3&amp;"-P"&amp;$B59,Tracker!$B$4:$I$925,8,FALSE),"")</f>
        <v/>
      </c>
      <c r="Q59" s="74" t="str">
        <f>IF(ISNA((VLOOKUP(Q$3&amp;"-P"&amp;$B59,Tracker!$B$4:$I$925,8,FALSE)))=FALSE, VLOOKUP(Q$3&amp;"-P"&amp;$B59,Tracker!$B$4:$I$925,8,FALSE),"")</f>
        <v/>
      </c>
      <c r="R59" s="74" t="str">
        <f>IF(ISNA((VLOOKUP(R$3&amp;"-P"&amp;$B59,Tracker!$B$4:$I$925,8,FALSE)))=FALSE, VLOOKUP(R$3&amp;"-P"&amp;$B59,Tracker!$B$4:$I$925,8,FALSE),"")</f>
        <v/>
      </c>
      <c r="S59" s="74" t="str">
        <f>IF(ISNA((VLOOKUP(S$3&amp;"-P"&amp;$B59,Tracker!$B$4:$I$925,8,FALSE)))=FALSE, VLOOKUP(S$3&amp;"-P"&amp;$B59,Tracker!$B$4:$I$925,8,FALSE),"")</f>
        <v/>
      </c>
      <c r="T59" s="121" t="str">
        <f>IF(ISNA((VLOOKUP(T$3&amp;"-P"&amp;$B59,Tracker!$B$4:$I$925,8,FALSE)))=FALSE, VLOOKUP(T$3&amp;"-P"&amp;$B59,Tracker!$B$4:$I$925,8,FALSE),"")</f>
        <v/>
      </c>
      <c r="U59" s="263">
        <f t="shared" si="10"/>
        <v>0</v>
      </c>
      <c r="V59" s="118"/>
      <c r="W59" s="60"/>
      <c r="X59" s="68" t="str">
        <f t="shared" si="5"/>
        <v/>
      </c>
      <c r="Z59" s="66"/>
      <c r="AA59" s="66"/>
      <c r="AB59" s="66"/>
      <c r="AC59" s="66"/>
      <c r="AD59" s="66"/>
      <c r="AE59" s="66"/>
      <c r="AF59" s="66"/>
      <c r="AG59" s="66"/>
      <c r="AH59" s="66"/>
      <c r="AI59" s="66"/>
      <c r="AJ59" s="66"/>
      <c r="AK59" s="66"/>
      <c r="AL59" s="66"/>
      <c r="AM59" s="66"/>
      <c r="AN59" s="66"/>
    </row>
    <row r="60" spans="1:40" ht="12" customHeight="1" x14ac:dyDescent="0.5">
      <c r="A60" s="5" t="str">
        <f t="shared" si="9"/>
        <v>Team 57</v>
      </c>
      <c r="B60" s="80">
        <v>57</v>
      </c>
      <c r="C60" s="61" t="s">
        <v>147</v>
      </c>
      <c r="D60" s="60"/>
      <c r="E60" s="61"/>
      <c r="F60" s="73">
        <f t="array" ref="F60">MAX(IF(Track_Patrol=B60,Track_Times,0))</f>
        <v>0</v>
      </c>
      <c r="G60" s="112">
        <f t="array" ref="G60">MAX(IF(Track_Patrol=B60,Track_OnRoute,0))</f>
        <v>0</v>
      </c>
      <c r="H60" s="115">
        <f t="shared" si="6"/>
        <v>0</v>
      </c>
      <c r="I60" s="74" t="str">
        <f t="shared" si="7"/>
        <v/>
      </c>
      <c r="J60" s="73" t="str">
        <f ca="1">IF(Data!$K$6-'Master Score Sheet'!H60=Data!$K$6,"", Data!$K$6-'Master Score Sheet'!H60)</f>
        <v/>
      </c>
      <c r="K60" s="74" t="str">
        <f t="shared" si="8"/>
        <v/>
      </c>
      <c r="L60" s="75">
        <f ca="1">IF(W60&gt;0,0,IF(Data!K65="On",0,IF(ISERR((HOUR('Master Score Sheet'!J60)*60)+MINUTE(J60))=FALSE,(HOUR('Master Score Sheet'!J60)*60)+MINUTE(J60),0)))</f>
        <v>0</v>
      </c>
      <c r="M60" s="112" t="str">
        <f>IF(ISNA(VLOOKUP("R"&amp;'Master Score Sheet'!C60&amp;"-B"&amp;'Master Score Sheet'!K60,Data!$G$5:$H$200,2,FALSE))=FALSE,VLOOKUP("R"&amp;'Master Score Sheet'!C60&amp;"-B"&amp;'Master Score Sheet'!K60,Data!$G$5:$H$200,2,FALSE),IF(ISNA(VLOOKUP("R"&amp;C60&amp;"P1",Data!$D$5:$E$200,2,FALSE))=FALSE,VLOOKUP("R"&amp;C60&amp;"P1",Data!$D$5:$E$200,2,FALSE),""))</f>
        <v>B3</v>
      </c>
      <c r="N60" s="80" t="str">
        <f>IF(ISNA((VLOOKUP(N$3&amp;"-P"&amp;$B60,Tracker!$B$4:$I$925,8,FALSE)))=FALSE, VLOOKUP(N$3&amp;"-P"&amp;$B60,Tracker!$B$4:$I$925,8,FALSE),"")</f>
        <v/>
      </c>
      <c r="O60" s="74" t="str">
        <f>IF(ISNA((VLOOKUP(O$3&amp;"-P"&amp;$B60,Tracker!$B$4:$I$925,8,FALSE)))=FALSE, VLOOKUP(O$3&amp;"-P"&amp;$B60,Tracker!$B$4:$I$925,8,FALSE),"")</f>
        <v/>
      </c>
      <c r="P60" s="74" t="str">
        <f>IF(ISNA((VLOOKUP(P$3&amp;"-P"&amp;$B60,Tracker!$B$4:$I$925,8,FALSE)))=FALSE, VLOOKUP(P$3&amp;"-P"&amp;$B60,Tracker!$B$4:$I$925,8,FALSE),"")</f>
        <v/>
      </c>
      <c r="Q60" s="74" t="str">
        <f>IF(ISNA((VLOOKUP(Q$3&amp;"-P"&amp;$B60,Tracker!$B$4:$I$925,8,FALSE)))=FALSE, VLOOKUP(Q$3&amp;"-P"&amp;$B60,Tracker!$B$4:$I$925,8,FALSE),"")</f>
        <v/>
      </c>
      <c r="R60" s="74" t="str">
        <f>IF(ISNA((VLOOKUP(R$3&amp;"-P"&amp;$B60,Tracker!$B$4:$I$925,8,FALSE)))=FALSE, VLOOKUP(R$3&amp;"-P"&amp;$B60,Tracker!$B$4:$I$925,8,FALSE),"")</f>
        <v/>
      </c>
      <c r="S60" s="74" t="str">
        <f>IF(ISNA((VLOOKUP(S$3&amp;"-P"&amp;$B60,Tracker!$B$4:$I$925,8,FALSE)))=FALSE, VLOOKUP(S$3&amp;"-P"&amp;$B60,Tracker!$B$4:$I$925,8,FALSE),"")</f>
        <v/>
      </c>
      <c r="T60" s="121" t="str">
        <f>IF(ISNA((VLOOKUP(T$3&amp;"-P"&amp;$B60,Tracker!$B$4:$I$925,8,FALSE)))=FALSE, VLOOKUP(T$3&amp;"-P"&amp;$B60,Tracker!$B$4:$I$925,8,FALSE),"")</f>
        <v/>
      </c>
      <c r="U60" s="263">
        <f t="shared" si="10"/>
        <v>0</v>
      </c>
      <c r="V60" s="118"/>
      <c r="W60" s="60"/>
      <c r="X60" s="68" t="str">
        <f t="shared" si="5"/>
        <v/>
      </c>
      <c r="Z60" s="231" t="s">
        <v>149</v>
      </c>
      <c r="AA60" s="64"/>
      <c r="AB60" s="231" t="s">
        <v>150</v>
      </c>
      <c r="AC60" s="64"/>
      <c r="AD60" s="231" t="s">
        <v>151</v>
      </c>
      <c r="AE60" s="64"/>
      <c r="AF60" s="231" t="s">
        <v>152</v>
      </c>
      <c r="AG60" s="66"/>
      <c r="AH60" s="231" t="s">
        <v>153</v>
      </c>
      <c r="AI60" s="64"/>
      <c r="AJ60" s="231" t="s">
        <v>154</v>
      </c>
      <c r="AK60" s="64"/>
      <c r="AL60" s="231" t="s">
        <v>155</v>
      </c>
      <c r="AM60" s="64"/>
      <c r="AN60" s="231" t="s">
        <v>156</v>
      </c>
    </row>
    <row r="61" spans="1:40" ht="12" customHeight="1" x14ac:dyDescent="0.5">
      <c r="A61" s="5" t="str">
        <f t="shared" si="9"/>
        <v>Team 58</v>
      </c>
      <c r="B61" s="80">
        <v>58</v>
      </c>
      <c r="C61" s="59" t="s">
        <v>128</v>
      </c>
      <c r="D61" s="60"/>
      <c r="E61" s="61"/>
      <c r="F61" s="73">
        <f t="array" ref="F61">MAX(IF(Track_Patrol=B61,Track_Times,0))</f>
        <v>0</v>
      </c>
      <c r="G61" s="112">
        <f t="array" ref="G61">MAX(IF(Track_Patrol=B61,Track_OnRoute,0))</f>
        <v>0</v>
      </c>
      <c r="H61" s="115">
        <f t="shared" si="6"/>
        <v>0</v>
      </c>
      <c r="I61" s="74" t="str">
        <f t="shared" si="7"/>
        <v/>
      </c>
      <c r="J61" s="73" t="str">
        <f ca="1">IF(Data!$K$6-'Master Score Sheet'!H61=Data!$K$6,"", Data!$K$6-'Master Score Sheet'!H61)</f>
        <v/>
      </c>
      <c r="K61" s="74" t="str">
        <f t="shared" si="8"/>
        <v/>
      </c>
      <c r="L61" s="75">
        <f ca="1">IF(W61&gt;0,0,IF(Data!K66="On",0,IF(ISERR((HOUR('Master Score Sheet'!J61)*60)+MINUTE(J61))=FALSE,(HOUR('Master Score Sheet'!J61)*60)+MINUTE(J61),0)))</f>
        <v>0</v>
      </c>
      <c r="M61" s="112" t="str">
        <f>IF(ISNA(VLOOKUP("R"&amp;'Master Score Sheet'!C61&amp;"-B"&amp;'Master Score Sheet'!K61,Data!$G$5:$H$200,2,FALSE))=FALSE,VLOOKUP("R"&amp;'Master Score Sheet'!C61&amp;"-B"&amp;'Master Score Sheet'!K61,Data!$G$5:$H$200,2,FALSE),IF(ISNA(VLOOKUP("R"&amp;C61&amp;"P1",Data!$D$5:$E$200,2,FALSE))=FALSE,VLOOKUP("R"&amp;C61&amp;"P1",Data!$D$5:$E$200,2,FALSE),""))</f>
        <v>B4</v>
      </c>
      <c r="N61" s="80" t="str">
        <f>IF(ISNA((VLOOKUP(N$3&amp;"-P"&amp;$B61,Tracker!$B$4:$I$925,8,FALSE)))=FALSE, VLOOKUP(N$3&amp;"-P"&amp;$B61,Tracker!$B$4:$I$925,8,FALSE),"")</f>
        <v/>
      </c>
      <c r="O61" s="74" t="str">
        <f>IF(ISNA((VLOOKUP(O$3&amp;"-P"&amp;$B61,Tracker!$B$4:$I$925,8,FALSE)))=FALSE, VLOOKUP(O$3&amp;"-P"&amp;$B61,Tracker!$B$4:$I$925,8,FALSE),"")</f>
        <v/>
      </c>
      <c r="P61" s="74" t="str">
        <f>IF(ISNA((VLOOKUP(P$3&amp;"-P"&amp;$B61,Tracker!$B$4:$I$925,8,FALSE)))=FALSE, VLOOKUP(P$3&amp;"-P"&amp;$B61,Tracker!$B$4:$I$925,8,FALSE),"")</f>
        <v/>
      </c>
      <c r="Q61" s="74" t="str">
        <f>IF(ISNA((VLOOKUP(Q$3&amp;"-P"&amp;$B61,Tracker!$B$4:$I$925,8,FALSE)))=FALSE, VLOOKUP(Q$3&amp;"-P"&amp;$B61,Tracker!$B$4:$I$925,8,FALSE),"")</f>
        <v/>
      </c>
      <c r="R61" s="74" t="str">
        <f>IF(ISNA((VLOOKUP(R$3&amp;"-P"&amp;$B61,Tracker!$B$4:$I$925,8,FALSE)))=FALSE, VLOOKUP(R$3&amp;"-P"&amp;$B61,Tracker!$B$4:$I$925,8,FALSE),"")</f>
        <v/>
      </c>
      <c r="S61" s="74" t="str">
        <f>IF(ISNA((VLOOKUP(S$3&amp;"-P"&amp;$B61,Tracker!$B$4:$I$925,8,FALSE)))=FALSE, VLOOKUP(S$3&amp;"-P"&amp;$B61,Tracker!$B$4:$I$925,8,FALSE),"")</f>
        <v/>
      </c>
      <c r="T61" s="121" t="str">
        <f>IF(ISNA((VLOOKUP(T$3&amp;"-P"&amp;$B61,Tracker!$B$4:$I$925,8,FALSE)))=FALSE, VLOOKUP(T$3&amp;"-P"&amp;$B61,Tracker!$B$4:$I$925,8,FALSE),"")</f>
        <v/>
      </c>
      <c r="U61" s="263">
        <f t="shared" si="10"/>
        <v>0</v>
      </c>
      <c r="V61" s="118"/>
      <c r="W61" s="60"/>
      <c r="X61" s="68" t="str">
        <f t="shared" si="5"/>
        <v/>
      </c>
      <c r="Z61" s="232"/>
      <c r="AA61" s="64"/>
      <c r="AB61" s="232"/>
      <c r="AC61" s="64"/>
      <c r="AD61" s="232"/>
      <c r="AE61" s="64"/>
      <c r="AF61" s="232"/>
      <c r="AG61" s="66"/>
      <c r="AH61" s="232"/>
      <c r="AI61" s="64"/>
      <c r="AJ61" s="232"/>
      <c r="AK61" s="64"/>
      <c r="AL61" s="232"/>
      <c r="AM61" s="64"/>
      <c r="AN61" s="232"/>
    </row>
    <row r="62" spans="1:40" ht="12" customHeight="1" x14ac:dyDescent="0.5">
      <c r="A62" s="5" t="str">
        <f t="shared" si="9"/>
        <v>Team 59</v>
      </c>
      <c r="B62" s="80">
        <v>59</v>
      </c>
      <c r="C62" s="59" t="s">
        <v>200</v>
      </c>
      <c r="D62" s="60"/>
      <c r="E62" s="61"/>
      <c r="F62" s="73">
        <f t="array" ref="F62">MAX(IF(Track_Patrol=B62,Track_Times,0))</f>
        <v>0</v>
      </c>
      <c r="G62" s="112">
        <f t="array" ref="G62">MAX(IF(Track_Patrol=B62,Track_OnRoute,0))</f>
        <v>0</v>
      </c>
      <c r="H62" s="115">
        <f t="shared" si="6"/>
        <v>0</v>
      </c>
      <c r="I62" s="74" t="str">
        <f t="shared" si="7"/>
        <v/>
      </c>
      <c r="J62" s="73" t="str">
        <f ca="1">IF(Data!$K$6-'Master Score Sheet'!H62=Data!$K$6,"", Data!$K$6-'Master Score Sheet'!H62)</f>
        <v/>
      </c>
      <c r="K62" s="74" t="str">
        <f t="shared" si="8"/>
        <v/>
      </c>
      <c r="L62" s="75">
        <f ca="1">IF(W62&gt;0,0,IF(Data!K67="On",0,IF(ISERR((HOUR('Master Score Sheet'!J62)*60)+MINUTE(J62))=FALSE,(HOUR('Master Score Sheet'!J62)*60)+MINUTE(J62),0)))</f>
        <v>0</v>
      </c>
      <c r="M62" s="112" t="str">
        <f>IF(ISNA(VLOOKUP("R"&amp;'Master Score Sheet'!C62&amp;"-B"&amp;'Master Score Sheet'!K62,Data!$G$5:$H$200,2,FALSE))=FALSE,VLOOKUP("R"&amp;'Master Score Sheet'!C62&amp;"-B"&amp;'Master Score Sheet'!K62,Data!$G$5:$H$200,2,FALSE),IF(ISNA(VLOOKUP("R"&amp;C62&amp;"P1",Data!$D$5:$E$200,2,FALSE))=FALSE,VLOOKUP("R"&amp;C62&amp;"P1",Data!$D$5:$E$200,2,FALSE),""))</f>
        <v>B5</v>
      </c>
      <c r="N62" s="80" t="str">
        <f>IF(ISNA((VLOOKUP(N$3&amp;"-P"&amp;$B62,Tracker!$B$4:$I$925,8,FALSE)))=FALSE, VLOOKUP(N$3&amp;"-P"&amp;$B62,Tracker!$B$4:$I$925,8,FALSE),"")</f>
        <v/>
      </c>
      <c r="O62" s="74" t="str">
        <f>IF(ISNA((VLOOKUP(O$3&amp;"-P"&amp;$B62,Tracker!$B$4:$I$925,8,FALSE)))=FALSE, VLOOKUP(O$3&amp;"-P"&amp;$B62,Tracker!$B$4:$I$925,8,FALSE),"")</f>
        <v/>
      </c>
      <c r="P62" s="74" t="str">
        <f>IF(ISNA((VLOOKUP(P$3&amp;"-P"&amp;$B62,Tracker!$B$4:$I$925,8,FALSE)))=FALSE, VLOOKUP(P$3&amp;"-P"&amp;$B62,Tracker!$B$4:$I$925,8,FALSE),"")</f>
        <v/>
      </c>
      <c r="Q62" s="74" t="str">
        <f>IF(ISNA((VLOOKUP(Q$3&amp;"-P"&amp;$B62,Tracker!$B$4:$I$925,8,FALSE)))=FALSE, VLOOKUP(Q$3&amp;"-P"&amp;$B62,Tracker!$B$4:$I$925,8,FALSE),"")</f>
        <v/>
      </c>
      <c r="R62" s="74" t="str">
        <f>IF(ISNA((VLOOKUP(R$3&amp;"-P"&amp;$B62,Tracker!$B$4:$I$925,8,FALSE)))=FALSE, VLOOKUP(R$3&amp;"-P"&amp;$B62,Tracker!$B$4:$I$925,8,FALSE),"")</f>
        <v/>
      </c>
      <c r="S62" s="74" t="str">
        <f>IF(ISNA((VLOOKUP(S$3&amp;"-P"&amp;$B62,Tracker!$B$4:$I$925,8,FALSE)))=FALSE, VLOOKUP(S$3&amp;"-P"&amp;$B62,Tracker!$B$4:$I$925,8,FALSE),"")</f>
        <v/>
      </c>
      <c r="T62" s="121" t="str">
        <f>IF(ISNA((VLOOKUP(T$3&amp;"-P"&amp;$B62,Tracker!$B$4:$I$925,8,FALSE)))=FALSE, VLOOKUP(T$3&amp;"-P"&amp;$B62,Tracker!$B$4:$I$925,8,FALSE),"")</f>
        <v/>
      </c>
      <c r="U62" s="263">
        <f t="shared" si="10"/>
        <v>0</v>
      </c>
      <c r="V62" s="118"/>
      <c r="W62" s="60"/>
      <c r="X62" s="68" t="str">
        <f t="shared" si="5"/>
        <v/>
      </c>
      <c r="Z62" s="233">
        <f ca="1">VLOOKUP(Z60,$A$4:$M$75,12,FALSE)</f>
        <v>0</v>
      </c>
      <c r="AA62" s="64"/>
      <c r="AB62" s="233">
        <f ca="1">VLOOKUP(AB60,$A$4:$M$75,12,FALSE)</f>
        <v>0</v>
      </c>
      <c r="AC62" s="64"/>
      <c r="AD62" s="233">
        <f ca="1">VLOOKUP(AD60,$A$4:$M$75,12,FALSE)</f>
        <v>0</v>
      </c>
      <c r="AE62" s="64"/>
      <c r="AF62" s="233">
        <f ca="1">VLOOKUP(AF60,$A$4:$M$75,12,FALSE)</f>
        <v>0</v>
      </c>
      <c r="AG62" s="66"/>
      <c r="AH62" s="233">
        <f ca="1">VLOOKUP(AH60,$A$4:$M$75,12,FALSE)</f>
        <v>0</v>
      </c>
      <c r="AI62" s="64"/>
      <c r="AJ62" s="233">
        <f ca="1">VLOOKUP(AJ60,$A$4:$M$75,12,FALSE)</f>
        <v>0</v>
      </c>
      <c r="AK62" s="64"/>
      <c r="AL62" s="233">
        <f ca="1">VLOOKUP(AL60,$A$4:$M$75,12,FALSE)</f>
        <v>0</v>
      </c>
      <c r="AM62" s="64"/>
      <c r="AN62" s="233">
        <f ca="1">VLOOKUP(AN60,$A$4:$M$75,12,FALSE)</f>
        <v>0</v>
      </c>
    </row>
    <row r="63" spans="1:40" ht="12" customHeight="1" x14ac:dyDescent="0.5">
      <c r="A63" s="5" t="str">
        <f t="shared" si="9"/>
        <v>Team 60</v>
      </c>
      <c r="B63" s="80">
        <v>60</v>
      </c>
      <c r="C63" s="61" t="s">
        <v>147</v>
      </c>
      <c r="D63" s="60"/>
      <c r="E63" s="61"/>
      <c r="F63" s="73">
        <f t="array" ref="F63">MAX(IF(Track_Patrol=B63,Track_Times,0))</f>
        <v>0</v>
      </c>
      <c r="G63" s="112">
        <f t="array" ref="G63">MAX(IF(Track_Patrol=B63,Track_OnRoute,0))</f>
        <v>0</v>
      </c>
      <c r="H63" s="115">
        <f t="shared" si="6"/>
        <v>0</v>
      </c>
      <c r="I63" s="74" t="str">
        <f t="shared" si="7"/>
        <v/>
      </c>
      <c r="J63" s="73" t="str">
        <f ca="1">IF(Data!$K$6-'Master Score Sheet'!H63=Data!$K$6,"", Data!$K$6-'Master Score Sheet'!H63)</f>
        <v/>
      </c>
      <c r="K63" s="74" t="str">
        <f t="shared" si="8"/>
        <v/>
      </c>
      <c r="L63" s="75">
        <f ca="1">IF(W63&gt;0,0,IF(Data!K68="On",0,IF(ISERR((HOUR('Master Score Sheet'!J63)*60)+MINUTE(J63))=FALSE,(HOUR('Master Score Sheet'!J63)*60)+MINUTE(J63),0)))</f>
        <v>0</v>
      </c>
      <c r="M63" s="112" t="str">
        <f>IF(ISNA(VLOOKUP("R"&amp;'Master Score Sheet'!C63&amp;"-B"&amp;'Master Score Sheet'!K63,Data!$G$5:$H$200,2,FALSE))=FALSE,VLOOKUP("R"&amp;'Master Score Sheet'!C63&amp;"-B"&amp;'Master Score Sheet'!K63,Data!$G$5:$H$200,2,FALSE),IF(ISNA(VLOOKUP("R"&amp;C63&amp;"P1",Data!$D$5:$E$200,2,FALSE))=FALSE,VLOOKUP("R"&amp;C63&amp;"P1",Data!$D$5:$E$200,2,FALSE),""))</f>
        <v>B3</v>
      </c>
      <c r="N63" s="80" t="str">
        <f>IF(ISNA((VLOOKUP(N$3&amp;"-P"&amp;$B63,Tracker!$B$4:$I$925,8,FALSE)))=FALSE, VLOOKUP(N$3&amp;"-P"&amp;$B63,Tracker!$B$4:$I$925,8,FALSE),"")</f>
        <v/>
      </c>
      <c r="O63" s="74" t="str">
        <f>IF(ISNA((VLOOKUP(O$3&amp;"-P"&amp;$B63,Tracker!$B$4:$I$925,8,FALSE)))=FALSE, VLOOKUP(O$3&amp;"-P"&amp;$B63,Tracker!$B$4:$I$925,8,FALSE),"")</f>
        <v/>
      </c>
      <c r="P63" s="74" t="str">
        <f>IF(ISNA((VLOOKUP(P$3&amp;"-P"&amp;$B63,Tracker!$B$4:$I$925,8,FALSE)))=FALSE, VLOOKUP(P$3&amp;"-P"&amp;$B63,Tracker!$B$4:$I$925,8,FALSE),"")</f>
        <v/>
      </c>
      <c r="Q63" s="74" t="str">
        <f>IF(ISNA((VLOOKUP(Q$3&amp;"-P"&amp;$B63,Tracker!$B$4:$I$925,8,FALSE)))=FALSE, VLOOKUP(Q$3&amp;"-P"&amp;$B63,Tracker!$B$4:$I$925,8,FALSE),"")</f>
        <v/>
      </c>
      <c r="R63" s="74" t="str">
        <f>IF(ISNA((VLOOKUP(R$3&amp;"-P"&amp;$B63,Tracker!$B$4:$I$925,8,FALSE)))=FALSE, VLOOKUP(R$3&amp;"-P"&amp;$B63,Tracker!$B$4:$I$925,8,FALSE),"")</f>
        <v/>
      </c>
      <c r="S63" s="74" t="str">
        <f>IF(ISNA((VLOOKUP(S$3&amp;"-P"&amp;$B63,Tracker!$B$4:$I$925,8,FALSE)))=FALSE, VLOOKUP(S$3&amp;"-P"&amp;$B63,Tracker!$B$4:$I$925,8,FALSE),"")</f>
        <v/>
      </c>
      <c r="T63" s="121" t="str">
        <f>IF(ISNA((VLOOKUP(T$3&amp;"-P"&amp;$B63,Tracker!$B$4:$I$925,8,FALSE)))=FALSE, VLOOKUP(T$3&amp;"-P"&amp;$B63,Tracker!$B$4:$I$925,8,FALSE),"")</f>
        <v/>
      </c>
      <c r="U63" s="263">
        <f t="shared" si="10"/>
        <v>0</v>
      </c>
      <c r="V63" s="118"/>
      <c r="W63" s="60"/>
      <c r="X63" s="68" t="str">
        <f t="shared" si="5"/>
        <v/>
      </c>
      <c r="Z63" s="232"/>
      <c r="AA63" s="64"/>
      <c r="AB63" s="232"/>
      <c r="AC63" s="64"/>
      <c r="AD63" s="232"/>
      <c r="AE63" s="64"/>
      <c r="AF63" s="232"/>
      <c r="AG63" s="66"/>
      <c r="AH63" s="232"/>
      <c r="AI63" s="64"/>
      <c r="AJ63" s="232"/>
      <c r="AK63" s="64"/>
      <c r="AL63" s="232"/>
      <c r="AM63" s="64"/>
      <c r="AN63" s="232"/>
    </row>
    <row r="64" spans="1:40" ht="12" customHeight="1" x14ac:dyDescent="0.5">
      <c r="A64" s="5" t="str">
        <f t="shared" si="9"/>
        <v>Team 61</v>
      </c>
      <c r="B64" s="80">
        <v>61</v>
      </c>
      <c r="C64" s="59" t="s">
        <v>128</v>
      </c>
      <c r="D64" s="60"/>
      <c r="E64" s="61"/>
      <c r="F64" s="73">
        <f t="array" ref="F64">MAX(IF(Track_Patrol=B64,Track_Times,0))</f>
        <v>0</v>
      </c>
      <c r="G64" s="112">
        <f t="array" ref="G64">MAX(IF(Track_Patrol=B64,Track_OnRoute,0))</f>
        <v>0</v>
      </c>
      <c r="H64" s="115">
        <f t="shared" si="6"/>
        <v>0</v>
      </c>
      <c r="I64" s="74" t="str">
        <f t="shared" si="7"/>
        <v/>
      </c>
      <c r="J64" s="73" t="str">
        <f ca="1">IF(Data!$K$6-'Master Score Sheet'!H64=Data!$K$6,"", Data!$K$6-'Master Score Sheet'!H64)</f>
        <v/>
      </c>
      <c r="K64" s="74" t="str">
        <f t="shared" si="8"/>
        <v/>
      </c>
      <c r="L64" s="75">
        <f ca="1">IF(W64&gt;0,0,IF(Data!K69="On",0,IF(ISERR((HOUR('Master Score Sheet'!J64)*60)+MINUTE(J64))=FALSE,(HOUR('Master Score Sheet'!J64)*60)+MINUTE(J64),0)))</f>
        <v>0</v>
      </c>
      <c r="M64" s="112" t="str">
        <f>IF(ISNA(VLOOKUP("R"&amp;'Master Score Sheet'!C64&amp;"-B"&amp;'Master Score Sheet'!K64,Data!$G$5:$H$200,2,FALSE))=FALSE,VLOOKUP("R"&amp;'Master Score Sheet'!C64&amp;"-B"&amp;'Master Score Sheet'!K64,Data!$G$5:$H$200,2,FALSE),IF(ISNA(VLOOKUP("R"&amp;C64&amp;"P1",Data!$D$5:$E$200,2,FALSE))=FALSE,VLOOKUP("R"&amp;C64&amp;"P1",Data!$D$5:$E$200,2,FALSE),""))</f>
        <v>B4</v>
      </c>
      <c r="N64" s="80" t="str">
        <f>IF(ISNA((VLOOKUP(N$3&amp;"-P"&amp;$B64,Tracker!$B$4:$I$925,8,FALSE)))=FALSE, VLOOKUP(N$3&amp;"-P"&amp;$B64,Tracker!$B$4:$I$925,8,FALSE),"")</f>
        <v/>
      </c>
      <c r="O64" s="74" t="str">
        <f>IF(ISNA((VLOOKUP(O$3&amp;"-P"&amp;$B64,Tracker!$B$4:$I$925,8,FALSE)))=FALSE, VLOOKUP(O$3&amp;"-P"&amp;$B64,Tracker!$B$4:$I$925,8,FALSE),"")</f>
        <v/>
      </c>
      <c r="P64" s="74" t="str">
        <f>IF(ISNA((VLOOKUP(P$3&amp;"-P"&amp;$B64,Tracker!$B$4:$I$925,8,FALSE)))=FALSE, VLOOKUP(P$3&amp;"-P"&amp;$B64,Tracker!$B$4:$I$925,8,FALSE),"")</f>
        <v/>
      </c>
      <c r="Q64" s="74" t="str">
        <f>IF(ISNA((VLOOKUP(Q$3&amp;"-P"&amp;$B64,Tracker!$B$4:$I$925,8,FALSE)))=FALSE, VLOOKUP(Q$3&amp;"-P"&amp;$B64,Tracker!$B$4:$I$925,8,FALSE),"")</f>
        <v/>
      </c>
      <c r="R64" s="74" t="str">
        <f>IF(ISNA((VLOOKUP(R$3&amp;"-P"&amp;$B64,Tracker!$B$4:$I$925,8,FALSE)))=FALSE, VLOOKUP(R$3&amp;"-P"&amp;$B64,Tracker!$B$4:$I$925,8,FALSE),"")</f>
        <v/>
      </c>
      <c r="S64" s="74" t="str">
        <f>IF(ISNA((VLOOKUP(S$3&amp;"-P"&amp;$B64,Tracker!$B$4:$I$925,8,FALSE)))=FALSE, VLOOKUP(S$3&amp;"-P"&amp;$B64,Tracker!$B$4:$I$925,8,FALSE),"")</f>
        <v/>
      </c>
      <c r="T64" s="121" t="str">
        <f>IF(ISNA((VLOOKUP(T$3&amp;"-P"&amp;$B64,Tracker!$B$4:$I$925,8,FALSE)))=FALSE, VLOOKUP(T$3&amp;"-P"&amp;$B64,Tracker!$B$4:$I$925,8,FALSE),"")</f>
        <v/>
      </c>
      <c r="U64" s="263">
        <f t="shared" si="10"/>
        <v>0</v>
      </c>
      <c r="V64" s="118"/>
      <c r="W64" s="60"/>
      <c r="X64" s="68" t="str">
        <f t="shared" si="5"/>
        <v/>
      </c>
      <c r="Z64" s="229" t="str">
        <f>IF(VLOOKUP(Z60,$A$4:$M$75,9,FALSE)="","HQ To " &amp; VLOOKUP(Z60,$A$4:$M$75,13,FALSE),VLOOKUP(Z60,$A$4:$M$75,9,FALSE)&amp;" to " &amp; VLOOKUP(Z60,$A$4:$M$75,13,FALSE))</f>
        <v>HQ To B5</v>
      </c>
      <c r="AA64" s="65"/>
      <c r="AB64" s="229" t="str">
        <f>IF(VLOOKUP(AB60,$A$4:$M$75,9,FALSE)="","HQ To " &amp; VLOOKUP(AB60,$A$4:$M$75,13,FALSE),VLOOKUP(AB60,$A$4:$M$75,9,FALSE)&amp;" to " &amp; VLOOKUP(AB60,$A$4:$M$75,13,FALSE))</f>
        <v>HQ To B3</v>
      </c>
      <c r="AC64" s="65"/>
      <c r="AD64" s="229" t="str">
        <f>IF(VLOOKUP(AD60,$A$4:$M$75,9,FALSE)="","HQ To " &amp; VLOOKUP(AD60,$A$4:$M$75,13,FALSE),VLOOKUP(AD60,$A$4:$M$75,9,FALSE)&amp;" to " &amp; VLOOKUP(AD60,$A$4:$M$75,13,FALSE))</f>
        <v>HQ To B4</v>
      </c>
      <c r="AE64" s="65"/>
      <c r="AF64" s="229" t="str">
        <f>IF(VLOOKUP(AF60,$A$4:$M$75,9,FALSE)="","HQ To " &amp; VLOOKUP(AF60,$A$4:$M$75,13,FALSE),VLOOKUP(AF60,$A$4:$M$75,9,FALSE)&amp;" to " &amp; VLOOKUP(AF60,$A$4:$M$75,13,FALSE))</f>
        <v>HQ To B5</v>
      </c>
      <c r="AG64" s="66"/>
      <c r="AH64" s="229" t="str">
        <f>IF(VLOOKUP(AH60,$A$4:$M$75,9,FALSE)="","HQ To " &amp; VLOOKUP(AH60,$A$4:$M$75,13,FALSE),VLOOKUP(AH60,$A$4:$M$75,9,FALSE)&amp;" to " &amp; VLOOKUP(AH60,$A$4:$M$75,13,FALSE))</f>
        <v>HQ To B3</v>
      </c>
      <c r="AI64" s="65"/>
      <c r="AJ64" s="229" t="str">
        <f>IF(VLOOKUP(AJ60,$A$4:$M$75,9,FALSE)="","HQ To " &amp; VLOOKUP(AJ60,$A$4:$M$75,13,FALSE),VLOOKUP(AJ60,$A$4:$M$75,9,FALSE)&amp;" to " &amp; VLOOKUP(AJ60,$A$4:$M$75,13,FALSE))</f>
        <v>HQ To B5</v>
      </c>
      <c r="AK64" s="65"/>
      <c r="AL64" s="229" t="str">
        <f>IF(VLOOKUP(AL60,$A$4:$M$75,9,FALSE)="","HQ To " &amp; VLOOKUP(AL60,$A$4:$M$75,13,FALSE),VLOOKUP(AL60,$A$4:$M$75,9,FALSE)&amp;" to " &amp; VLOOKUP(AL60,$A$4:$M$75,13,FALSE))</f>
        <v>HQ To B3</v>
      </c>
      <c r="AM64" s="65"/>
      <c r="AN64" s="229" t="str">
        <f>IF(VLOOKUP(AN60,$A$4:$M$75,9,FALSE)="","HQ To " &amp; VLOOKUP(AN60,$A$4:$M$75,13,FALSE),VLOOKUP(AN60,$A$4:$M$75,9,FALSE)&amp;" to " &amp; VLOOKUP(AN60,$A$4:$M$75,13,FALSE))</f>
        <v>HQ To B4</v>
      </c>
    </row>
    <row r="65" spans="1:40" ht="12" customHeight="1" thickBot="1" x14ac:dyDescent="0.55000000000000004">
      <c r="A65" s="5" t="str">
        <f t="shared" si="9"/>
        <v>Team 62</v>
      </c>
      <c r="B65" s="80">
        <v>62</v>
      </c>
      <c r="C65" s="59" t="s">
        <v>200</v>
      </c>
      <c r="D65" s="60"/>
      <c r="E65" s="61"/>
      <c r="F65" s="73">
        <f t="array" ref="F65">MAX(IF(Track_Patrol=B65,Track_Times,0))</f>
        <v>0</v>
      </c>
      <c r="G65" s="112">
        <f t="array" ref="G65">MAX(IF(Track_Patrol=B65,Track_OnRoute,0))</f>
        <v>0</v>
      </c>
      <c r="H65" s="115">
        <f t="shared" si="6"/>
        <v>0</v>
      </c>
      <c r="I65" s="74" t="str">
        <f t="shared" si="7"/>
        <v/>
      </c>
      <c r="J65" s="73" t="str">
        <f ca="1">IF(Data!$K$6-'Master Score Sheet'!H65=Data!$K$6,"", Data!$K$6-'Master Score Sheet'!H65)</f>
        <v/>
      </c>
      <c r="K65" s="74" t="str">
        <f t="shared" si="8"/>
        <v/>
      </c>
      <c r="L65" s="75">
        <f ca="1">IF(W65&gt;0,0,IF(Data!K70="On",0,IF(ISERR((HOUR('Master Score Sheet'!J65)*60)+MINUTE(J65))=FALSE,(HOUR('Master Score Sheet'!J65)*60)+MINUTE(J65),0)))</f>
        <v>0</v>
      </c>
      <c r="M65" s="112" t="str">
        <f>IF(ISNA(VLOOKUP("R"&amp;'Master Score Sheet'!C65&amp;"-B"&amp;'Master Score Sheet'!K65,Data!$G$5:$H$200,2,FALSE))=FALSE,VLOOKUP("R"&amp;'Master Score Sheet'!C65&amp;"-B"&amp;'Master Score Sheet'!K65,Data!$G$5:$H$200,2,FALSE),IF(ISNA(VLOOKUP("R"&amp;C65&amp;"P1",Data!$D$5:$E$200,2,FALSE))=FALSE,VLOOKUP("R"&amp;C65&amp;"P1",Data!$D$5:$E$200,2,FALSE),""))</f>
        <v>B5</v>
      </c>
      <c r="N65" s="80" t="str">
        <f>IF(ISNA((VLOOKUP(N$3&amp;"-P"&amp;$B65,Tracker!$B$4:$I$925,8,FALSE)))=FALSE, VLOOKUP(N$3&amp;"-P"&amp;$B65,Tracker!$B$4:$I$925,8,FALSE),"")</f>
        <v/>
      </c>
      <c r="O65" s="74" t="str">
        <f>IF(ISNA((VLOOKUP(O$3&amp;"-P"&amp;$B65,Tracker!$B$4:$I$925,8,FALSE)))=FALSE, VLOOKUP(O$3&amp;"-P"&amp;$B65,Tracker!$B$4:$I$925,8,FALSE),"")</f>
        <v/>
      </c>
      <c r="P65" s="74" t="str">
        <f>IF(ISNA((VLOOKUP(P$3&amp;"-P"&amp;$B65,Tracker!$B$4:$I$925,8,FALSE)))=FALSE, VLOOKUP(P$3&amp;"-P"&amp;$B65,Tracker!$B$4:$I$925,8,FALSE),"")</f>
        <v/>
      </c>
      <c r="Q65" s="74" t="str">
        <f>IF(ISNA((VLOOKUP(Q$3&amp;"-P"&amp;$B65,Tracker!$B$4:$I$925,8,FALSE)))=FALSE, VLOOKUP(Q$3&amp;"-P"&amp;$B65,Tracker!$B$4:$I$925,8,FALSE),"")</f>
        <v/>
      </c>
      <c r="R65" s="74" t="str">
        <f>IF(ISNA((VLOOKUP(R$3&amp;"-P"&amp;$B65,Tracker!$B$4:$I$925,8,FALSE)))=FALSE, VLOOKUP(R$3&amp;"-P"&amp;$B65,Tracker!$B$4:$I$925,8,FALSE),"")</f>
        <v/>
      </c>
      <c r="S65" s="74" t="str">
        <f>IF(ISNA((VLOOKUP(S$3&amp;"-P"&amp;$B65,Tracker!$B$4:$I$925,8,FALSE)))=FALSE, VLOOKUP(S$3&amp;"-P"&amp;$B65,Tracker!$B$4:$I$925,8,FALSE),"")</f>
        <v/>
      </c>
      <c r="T65" s="121" t="str">
        <f>IF(ISNA((VLOOKUP(T$3&amp;"-P"&amp;$B65,Tracker!$B$4:$I$925,8,FALSE)))=FALSE, VLOOKUP(T$3&amp;"-P"&amp;$B65,Tracker!$B$4:$I$925,8,FALSE),"")</f>
        <v/>
      </c>
      <c r="U65" s="263">
        <f t="shared" si="10"/>
        <v>0</v>
      </c>
      <c r="V65" s="118"/>
      <c r="W65" s="60"/>
      <c r="X65" s="68" t="str">
        <f t="shared" si="5"/>
        <v/>
      </c>
      <c r="Z65" s="230"/>
      <c r="AA65" s="65"/>
      <c r="AB65" s="230"/>
      <c r="AC65" s="65"/>
      <c r="AD65" s="230"/>
      <c r="AE65" s="65"/>
      <c r="AF65" s="230"/>
      <c r="AG65" s="66"/>
      <c r="AH65" s="230"/>
      <c r="AI65" s="65"/>
      <c r="AJ65" s="230"/>
      <c r="AK65" s="65"/>
      <c r="AL65" s="230"/>
      <c r="AM65" s="65"/>
      <c r="AN65" s="230"/>
    </row>
    <row r="66" spans="1:40" ht="12" customHeight="1" x14ac:dyDescent="0.5">
      <c r="A66" s="5" t="str">
        <f t="shared" si="9"/>
        <v>Team 63</v>
      </c>
      <c r="B66" s="80">
        <v>63</v>
      </c>
      <c r="C66" s="61" t="s">
        <v>147</v>
      </c>
      <c r="D66" s="60"/>
      <c r="E66" s="61"/>
      <c r="F66" s="73">
        <f t="array" ref="F66">MAX(IF(Track_Patrol=B66,Track_Times,0))</f>
        <v>0</v>
      </c>
      <c r="G66" s="112">
        <f t="array" ref="G66">MAX(IF(Track_Patrol=B66,Track_OnRoute,0))</f>
        <v>0</v>
      </c>
      <c r="H66" s="115">
        <f t="shared" si="6"/>
        <v>0</v>
      </c>
      <c r="I66" s="74" t="str">
        <f t="shared" si="7"/>
        <v/>
      </c>
      <c r="J66" s="73" t="str">
        <f ca="1">IF(Data!$K$6-'Master Score Sheet'!H66=Data!$K$6,"", Data!$K$6-'Master Score Sheet'!H66)</f>
        <v/>
      </c>
      <c r="K66" s="74" t="str">
        <f t="shared" si="8"/>
        <v/>
      </c>
      <c r="L66" s="75">
        <f ca="1">IF(W66&gt;0,0,IF(Data!K71="On",0,IF(ISERR((HOUR('Master Score Sheet'!J66)*60)+MINUTE(J66))=FALSE,(HOUR('Master Score Sheet'!J66)*60)+MINUTE(J66),0)))</f>
        <v>0</v>
      </c>
      <c r="M66" s="112" t="str">
        <f>IF(ISNA(VLOOKUP("R"&amp;'Master Score Sheet'!C66&amp;"-B"&amp;'Master Score Sheet'!K66,Data!$G$5:$H$200,2,FALSE))=FALSE,VLOOKUP("R"&amp;'Master Score Sheet'!C66&amp;"-B"&amp;'Master Score Sheet'!K66,Data!$G$5:$H$200,2,FALSE),IF(ISNA(VLOOKUP("R"&amp;C66&amp;"P1",Data!$D$5:$E$200,2,FALSE))=FALSE,VLOOKUP("R"&amp;C66&amp;"P1",Data!$D$5:$E$200,2,FALSE),""))</f>
        <v>B3</v>
      </c>
      <c r="N66" s="80" t="str">
        <f>IF(ISNA((VLOOKUP(N$3&amp;"-P"&amp;$B66,Tracker!$B$4:$I$925,8,FALSE)))=FALSE, VLOOKUP(N$3&amp;"-P"&amp;$B66,Tracker!$B$4:$I$925,8,FALSE),"")</f>
        <v/>
      </c>
      <c r="O66" s="74" t="str">
        <f>IF(ISNA((VLOOKUP(O$3&amp;"-P"&amp;$B66,Tracker!$B$4:$I$925,8,FALSE)))=FALSE, VLOOKUP(O$3&amp;"-P"&amp;$B66,Tracker!$B$4:$I$925,8,FALSE),"")</f>
        <v/>
      </c>
      <c r="P66" s="74" t="str">
        <f>IF(ISNA((VLOOKUP(P$3&amp;"-P"&amp;$B66,Tracker!$B$4:$I$925,8,FALSE)))=FALSE, VLOOKUP(P$3&amp;"-P"&amp;$B66,Tracker!$B$4:$I$925,8,FALSE),"")</f>
        <v/>
      </c>
      <c r="Q66" s="74" t="str">
        <f>IF(ISNA((VLOOKUP(Q$3&amp;"-P"&amp;$B66,Tracker!$B$4:$I$925,8,FALSE)))=FALSE, VLOOKUP(Q$3&amp;"-P"&amp;$B66,Tracker!$B$4:$I$925,8,FALSE),"")</f>
        <v/>
      </c>
      <c r="R66" s="74" t="str">
        <f>IF(ISNA((VLOOKUP(R$3&amp;"-P"&amp;$B66,Tracker!$B$4:$I$925,8,FALSE)))=FALSE, VLOOKUP(R$3&amp;"-P"&amp;$B66,Tracker!$B$4:$I$925,8,FALSE),"")</f>
        <v/>
      </c>
      <c r="S66" s="74" t="str">
        <f>IF(ISNA((VLOOKUP(S$3&amp;"-P"&amp;$B66,Tracker!$B$4:$I$925,8,FALSE)))=FALSE, VLOOKUP(S$3&amp;"-P"&amp;$B66,Tracker!$B$4:$I$925,8,FALSE),"")</f>
        <v/>
      </c>
      <c r="T66" s="121" t="str">
        <f>IF(ISNA((VLOOKUP(T$3&amp;"-P"&amp;$B66,Tracker!$B$4:$I$925,8,FALSE)))=FALSE, VLOOKUP(T$3&amp;"-P"&amp;$B66,Tracker!$B$4:$I$925,8,FALSE),"")</f>
        <v/>
      </c>
      <c r="U66" s="263">
        <f t="shared" si="10"/>
        <v>0</v>
      </c>
      <c r="V66" s="118"/>
      <c r="W66" s="60"/>
      <c r="X66" s="68" t="str">
        <f t="shared" si="5"/>
        <v/>
      </c>
    </row>
    <row r="67" spans="1:40" ht="12" customHeight="1" x14ac:dyDescent="0.5">
      <c r="A67" s="5" t="str">
        <f t="shared" si="9"/>
        <v>Team 64</v>
      </c>
      <c r="B67" s="80">
        <v>64</v>
      </c>
      <c r="C67" s="59" t="s">
        <v>128</v>
      </c>
      <c r="D67" s="60"/>
      <c r="E67" s="61"/>
      <c r="F67" s="73">
        <f t="array" ref="F67">MAX(IF(Track_Patrol=B67,Track_Times,0))</f>
        <v>0</v>
      </c>
      <c r="G67" s="112">
        <f t="array" ref="G67">MAX(IF(Track_Patrol=B67,Track_OnRoute,0))</f>
        <v>0</v>
      </c>
      <c r="H67" s="115">
        <f t="shared" si="6"/>
        <v>0</v>
      </c>
      <c r="I67" s="74" t="str">
        <f t="shared" si="7"/>
        <v/>
      </c>
      <c r="J67" s="73" t="str">
        <f ca="1">IF(Data!$K$6-'Master Score Sheet'!H67=Data!$K$6,"", Data!$K$6-'Master Score Sheet'!H67)</f>
        <v/>
      </c>
      <c r="K67" s="74" t="str">
        <f t="shared" si="8"/>
        <v/>
      </c>
      <c r="L67" s="75">
        <f ca="1">IF(W67&gt;0,0,IF(Data!K72="On",0,IF(ISERR((HOUR('Master Score Sheet'!J67)*60)+MINUTE(J67))=FALSE,(HOUR('Master Score Sheet'!J67)*60)+MINUTE(J67),0)))</f>
        <v>0</v>
      </c>
      <c r="M67" s="112" t="str">
        <f>IF(ISNA(VLOOKUP("R"&amp;'Master Score Sheet'!C67&amp;"-B"&amp;'Master Score Sheet'!K67,Data!$G$5:$H$200,2,FALSE))=FALSE,VLOOKUP("R"&amp;'Master Score Sheet'!C67&amp;"-B"&amp;'Master Score Sheet'!K67,Data!$G$5:$H$200,2,FALSE),IF(ISNA(VLOOKUP("R"&amp;C67&amp;"P1",Data!$D$5:$E$200,2,FALSE))=FALSE,VLOOKUP("R"&amp;C67&amp;"P1",Data!$D$5:$E$200,2,FALSE),""))</f>
        <v>B4</v>
      </c>
      <c r="N67" s="80" t="str">
        <f>IF(ISNA((VLOOKUP(N$3&amp;"-P"&amp;$B67,Tracker!$B$4:$I$925,8,FALSE)))=FALSE, VLOOKUP(N$3&amp;"-P"&amp;$B67,Tracker!$B$4:$I$925,8,FALSE),"")</f>
        <v/>
      </c>
      <c r="O67" s="74" t="str">
        <f>IF(ISNA((VLOOKUP(O$3&amp;"-P"&amp;$B67,Tracker!$B$4:$I$925,8,FALSE)))=FALSE, VLOOKUP(O$3&amp;"-P"&amp;$B67,Tracker!$B$4:$I$925,8,FALSE),"")</f>
        <v/>
      </c>
      <c r="P67" s="74" t="str">
        <f>IF(ISNA((VLOOKUP(P$3&amp;"-P"&amp;$B67,Tracker!$B$4:$I$925,8,FALSE)))=FALSE, VLOOKUP(P$3&amp;"-P"&amp;$B67,Tracker!$B$4:$I$925,8,FALSE),"")</f>
        <v/>
      </c>
      <c r="Q67" s="74" t="str">
        <f>IF(ISNA((VLOOKUP(Q$3&amp;"-P"&amp;$B67,Tracker!$B$4:$I$925,8,FALSE)))=FALSE, VLOOKUP(Q$3&amp;"-P"&amp;$B67,Tracker!$B$4:$I$925,8,FALSE),"")</f>
        <v/>
      </c>
      <c r="R67" s="74" t="str">
        <f>IF(ISNA((VLOOKUP(R$3&amp;"-P"&amp;$B67,Tracker!$B$4:$I$925,8,FALSE)))=FALSE, VLOOKUP(R$3&amp;"-P"&amp;$B67,Tracker!$B$4:$I$925,8,FALSE),"")</f>
        <v/>
      </c>
      <c r="S67" s="74" t="str">
        <f>IF(ISNA((VLOOKUP(S$3&amp;"-P"&amp;$B67,Tracker!$B$4:$I$925,8,FALSE)))=FALSE, VLOOKUP(S$3&amp;"-P"&amp;$B67,Tracker!$B$4:$I$925,8,FALSE),"")</f>
        <v/>
      </c>
      <c r="T67" s="121" t="str">
        <f>IF(ISNA((VLOOKUP(T$3&amp;"-P"&amp;$B67,Tracker!$B$4:$I$925,8,FALSE)))=FALSE, VLOOKUP(T$3&amp;"-P"&amp;$B67,Tracker!$B$4:$I$925,8,FALSE),"")</f>
        <v/>
      </c>
      <c r="U67" s="263">
        <f t="shared" si="10"/>
        <v>0</v>
      </c>
      <c r="V67" s="118"/>
      <c r="W67" s="60"/>
      <c r="X67" s="68" t="str">
        <f t="shared" si="5"/>
        <v/>
      </c>
    </row>
    <row r="68" spans="1:40" ht="12" customHeight="1" thickBot="1" x14ac:dyDescent="0.55000000000000004">
      <c r="A68" s="5" t="str">
        <f t="shared" si="9"/>
        <v>Team 65</v>
      </c>
      <c r="B68" s="80">
        <v>65</v>
      </c>
      <c r="C68" s="59" t="s">
        <v>200</v>
      </c>
      <c r="D68" s="60"/>
      <c r="E68" s="61"/>
      <c r="F68" s="73">
        <f t="array" ref="F68">MAX(IF(Track_Patrol=B68,Track_Times,0))</f>
        <v>0</v>
      </c>
      <c r="G68" s="112">
        <f t="array" ref="G68">MAX(IF(Track_Patrol=B68,Track_OnRoute,0))</f>
        <v>0</v>
      </c>
      <c r="H68" s="115">
        <f t="shared" si="6"/>
        <v>0</v>
      </c>
      <c r="I68" s="74" t="str">
        <f t="shared" si="7"/>
        <v/>
      </c>
      <c r="J68" s="73" t="str">
        <f ca="1">IF(Data!$K$6-'Master Score Sheet'!H68=Data!$K$6,"", Data!$K$6-'Master Score Sheet'!H68)</f>
        <v/>
      </c>
      <c r="K68" s="74" t="str">
        <f t="shared" si="8"/>
        <v/>
      </c>
      <c r="L68" s="75">
        <f ca="1">IF(W68&gt;0,0,IF(Data!K73="On",0,IF(ISERR((HOUR('Master Score Sheet'!J68)*60)+MINUTE(J68))=FALSE,(HOUR('Master Score Sheet'!J68)*60)+MINUTE(J68),0)))</f>
        <v>0</v>
      </c>
      <c r="M68" s="112" t="str">
        <f>IF(ISNA(VLOOKUP("R"&amp;'Master Score Sheet'!C68&amp;"-B"&amp;'Master Score Sheet'!K68,Data!$G$5:$H$200,2,FALSE))=FALSE,VLOOKUP("R"&amp;'Master Score Sheet'!C68&amp;"-B"&amp;'Master Score Sheet'!K68,Data!$G$5:$H$200,2,FALSE),IF(ISNA(VLOOKUP("R"&amp;C68&amp;"P1",Data!$D$5:$E$200,2,FALSE))=FALSE,VLOOKUP("R"&amp;C68&amp;"P1",Data!$D$5:$E$200,2,FALSE),""))</f>
        <v>B5</v>
      </c>
      <c r="N68" s="80" t="str">
        <f>IF(ISNA((VLOOKUP(N$3&amp;"-P"&amp;$B68,Tracker!$B$4:$I$925,8,FALSE)))=FALSE, VLOOKUP(N$3&amp;"-P"&amp;$B68,Tracker!$B$4:$I$925,8,FALSE),"")</f>
        <v/>
      </c>
      <c r="O68" s="74" t="str">
        <f>IF(ISNA((VLOOKUP(O$3&amp;"-P"&amp;$B68,Tracker!$B$4:$I$925,8,FALSE)))=FALSE, VLOOKUP(O$3&amp;"-P"&amp;$B68,Tracker!$B$4:$I$925,8,FALSE),"")</f>
        <v/>
      </c>
      <c r="P68" s="74" t="str">
        <f>IF(ISNA((VLOOKUP(P$3&amp;"-P"&amp;$B68,Tracker!$B$4:$I$925,8,FALSE)))=FALSE, VLOOKUP(P$3&amp;"-P"&amp;$B68,Tracker!$B$4:$I$925,8,FALSE),"")</f>
        <v/>
      </c>
      <c r="Q68" s="74" t="str">
        <f>IF(ISNA((VLOOKUP(Q$3&amp;"-P"&amp;$B68,Tracker!$B$4:$I$925,8,FALSE)))=FALSE, VLOOKUP(Q$3&amp;"-P"&amp;$B68,Tracker!$B$4:$I$925,8,FALSE),"")</f>
        <v/>
      </c>
      <c r="R68" s="74" t="str">
        <f>IF(ISNA((VLOOKUP(R$3&amp;"-P"&amp;$B68,Tracker!$B$4:$I$925,8,FALSE)))=FALSE, VLOOKUP(R$3&amp;"-P"&amp;$B68,Tracker!$B$4:$I$925,8,FALSE),"")</f>
        <v/>
      </c>
      <c r="S68" s="74" t="str">
        <f>IF(ISNA((VLOOKUP(S$3&amp;"-P"&amp;$B68,Tracker!$B$4:$I$925,8,FALSE)))=FALSE, VLOOKUP(S$3&amp;"-P"&amp;$B68,Tracker!$B$4:$I$925,8,FALSE),"")</f>
        <v/>
      </c>
      <c r="T68" s="121" t="str">
        <f>IF(ISNA((VLOOKUP(T$3&amp;"-P"&amp;$B68,Tracker!$B$4:$I$925,8,FALSE)))=FALSE, VLOOKUP(T$3&amp;"-P"&amp;$B68,Tracker!$B$4:$I$925,8,FALSE),"")</f>
        <v/>
      </c>
      <c r="U68" s="263">
        <f t="shared" ref="U68:U75" si="11">SUM(N68:T68)</f>
        <v>0</v>
      </c>
      <c r="V68" s="118"/>
      <c r="W68" s="60"/>
      <c r="X68" s="68" t="str">
        <f t="shared" si="5"/>
        <v/>
      </c>
      <c r="Z68" s="240" t="s">
        <v>121</v>
      </c>
      <c r="AB68" s="240" t="s">
        <v>56</v>
      </c>
      <c r="AD68" s="240" t="s">
        <v>57</v>
      </c>
      <c r="AF68" s="240" t="s">
        <v>122</v>
      </c>
      <c r="AH68" s="240" t="s">
        <v>123</v>
      </c>
      <c r="AJ68" s="240" t="s">
        <v>148</v>
      </c>
    </row>
    <row r="69" spans="1:40" ht="12" customHeight="1" thickBot="1" x14ac:dyDescent="0.55000000000000004">
      <c r="A69" s="5" t="str">
        <f t="shared" si="9"/>
        <v>Team 66</v>
      </c>
      <c r="B69" s="80">
        <v>66</v>
      </c>
      <c r="C69" s="61" t="s">
        <v>147</v>
      </c>
      <c r="D69" s="60"/>
      <c r="E69" s="61"/>
      <c r="F69" s="73">
        <f t="array" ref="F69">MAX(IF(Track_Patrol=B69,Track_Times,0))</f>
        <v>0</v>
      </c>
      <c r="G69" s="112">
        <f t="array" ref="G69">MAX(IF(Track_Patrol=B69,Track_OnRoute,0))</f>
        <v>0</v>
      </c>
      <c r="H69" s="115">
        <f t="shared" si="6"/>
        <v>0</v>
      </c>
      <c r="I69" s="74" t="str">
        <f t="shared" si="7"/>
        <v/>
      </c>
      <c r="J69" s="73" t="str">
        <f ca="1">IF(Data!$K$6-'Master Score Sheet'!H69=Data!$K$6,"", Data!$K$6-'Master Score Sheet'!H69)</f>
        <v/>
      </c>
      <c r="K69" s="74" t="str">
        <f t="shared" si="8"/>
        <v/>
      </c>
      <c r="L69" s="75">
        <f ca="1">IF(W69&gt;0,0,IF(Data!K74="On",0,IF(ISERR((HOUR('Master Score Sheet'!J69)*60)+MINUTE(J69))=FALSE,(HOUR('Master Score Sheet'!J69)*60)+MINUTE(J69),0)))</f>
        <v>0</v>
      </c>
      <c r="M69" s="112" t="str">
        <f>IF(ISNA(VLOOKUP("R"&amp;'Master Score Sheet'!C69&amp;"-B"&amp;'Master Score Sheet'!K69,Data!$G$5:$H$200,2,FALSE))=FALSE,VLOOKUP("R"&amp;'Master Score Sheet'!C69&amp;"-B"&amp;'Master Score Sheet'!K69,Data!$G$5:$H$200,2,FALSE),IF(ISNA(VLOOKUP("R"&amp;C69&amp;"P1",Data!$D$5:$E$200,2,FALSE))=FALSE,VLOOKUP("R"&amp;C69&amp;"P1",Data!$D$5:$E$200,2,FALSE),""))</f>
        <v>B3</v>
      </c>
      <c r="N69" s="80" t="str">
        <f>IF(ISNA((VLOOKUP(N$3&amp;"-P"&amp;$B69,Tracker!$B$4:$I$925,8,FALSE)))=FALSE, VLOOKUP(N$3&amp;"-P"&amp;$B69,Tracker!$B$4:$I$925,8,FALSE),"")</f>
        <v/>
      </c>
      <c r="O69" s="74" t="str">
        <f>IF(ISNA((VLOOKUP(O$3&amp;"-P"&amp;$B69,Tracker!$B$4:$I$925,8,FALSE)))=FALSE, VLOOKUP(O$3&amp;"-P"&amp;$B69,Tracker!$B$4:$I$925,8,FALSE),"")</f>
        <v/>
      </c>
      <c r="P69" s="74" t="str">
        <f>IF(ISNA((VLOOKUP(P$3&amp;"-P"&amp;$B69,Tracker!$B$4:$I$925,8,FALSE)))=FALSE, VLOOKUP(P$3&amp;"-P"&amp;$B69,Tracker!$B$4:$I$925,8,FALSE),"")</f>
        <v/>
      </c>
      <c r="Q69" s="74" t="str">
        <f>IF(ISNA((VLOOKUP(Q$3&amp;"-P"&amp;$B69,Tracker!$B$4:$I$925,8,FALSE)))=FALSE, VLOOKUP(Q$3&amp;"-P"&amp;$B69,Tracker!$B$4:$I$925,8,FALSE),"")</f>
        <v/>
      </c>
      <c r="R69" s="74" t="str">
        <f>IF(ISNA((VLOOKUP(R$3&amp;"-P"&amp;$B69,Tracker!$B$4:$I$925,8,FALSE)))=FALSE, VLOOKUP(R$3&amp;"-P"&amp;$B69,Tracker!$B$4:$I$925,8,FALSE),"")</f>
        <v/>
      </c>
      <c r="S69" s="74" t="str">
        <f>IF(ISNA((VLOOKUP(S$3&amp;"-P"&amp;$B69,Tracker!$B$4:$I$925,8,FALSE)))=FALSE, VLOOKUP(S$3&amp;"-P"&amp;$B69,Tracker!$B$4:$I$925,8,FALSE),"")</f>
        <v/>
      </c>
      <c r="T69" s="121" t="str">
        <f>IF(ISNA((VLOOKUP(T$3&amp;"-P"&amp;$B69,Tracker!$B$4:$I$925,8,FALSE)))=FALSE, VLOOKUP(T$3&amp;"-P"&amp;$B69,Tracker!$B$4:$I$925,8,FALSE),"")</f>
        <v/>
      </c>
      <c r="U69" s="263">
        <f t="shared" si="11"/>
        <v>0</v>
      </c>
      <c r="V69" s="118"/>
      <c r="W69" s="60"/>
      <c r="X69" s="68" t="str">
        <f t="shared" ref="X69:X75" si="12">IF(W69-D69&gt;0, W69-D69,"")</f>
        <v/>
      </c>
      <c r="Z69" s="240"/>
      <c r="AA69" s="7"/>
      <c r="AB69" s="240"/>
      <c r="AC69" s="34"/>
      <c r="AD69" s="240"/>
      <c r="AE69" s="8"/>
      <c r="AF69" s="240"/>
      <c r="AG69" s="9"/>
      <c r="AH69" s="240"/>
      <c r="AI69" s="11"/>
      <c r="AJ69" s="240"/>
    </row>
    <row r="70" spans="1:40" ht="12" customHeight="1" x14ac:dyDescent="0.5">
      <c r="A70" s="5" t="str">
        <f t="shared" si="9"/>
        <v>Team 67</v>
      </c>
      <c r="B70" s="80">
        <v>67</v>
      </c>
      <c r="C70" s="59" t="s">
        <v>128</v>
      </c>
      <c r="D70" s="60"/>
      <c r="E70" s="61"/>
      <c r="F70" s="73">
        <f t="array" ref="F70">MAX(IF(Track_Patrol=B70,Track_Times,0))</f>
        <v>0</v>
      </c>
      <c r="G70" s="112">
        <f t="array" ref="G70">MAX(IF(Track_Patrol=B70,Track_OnRoute,0))</f>
        <v>0</v>
      </c>
      <c r="H70" s="115">
        <f t="shared" si="6"/>
        <v>0</v>
      </c>
      <c r="I70" s="74" t="str">
        <f t="shared" si="7"/>
        <v/>
      </c>
      <c r="J70" s="73" t="str">
        <f ca="1">IF(Data!$K$6-'Master Score Sheet'!H70=Data!$K$6,"", Data!$K$6-'Master Score Sheet'!H70)</f>
        <v/>
      </c>
      <c r="K70" s="74" t="str">
        <f t="shared" si="8"/>
        <v/>
      </c>
      <c r="L70" s="75">
        <f ca="1">IF(W70&gt;0,0,IF(Data!K75="On",0,IF(ISERR((HOUR('Master Score Sheet'!J70)*60)+MINUTE(J70))=FALSE,(HOUR('Master Score Sheet'!J70)*60)+MINUTE(J70),0)))</f>
        <v>0</v>
      </c>
      <c r="M70" s="112" t="str">
        <f>IF(ISNA(VLOOKUP("R"&amp;'Master Score Sheet'!C70&amp;"-B"&amp;'Master Score Sheet'!K70,Data!$G$5:$H$200,2,FALSE))=FALSE,VLOOKUP("R"&amp;'Master Score Sheet'!C70&amp;"-B"&amp;'Master Score Sheet'!K70,Data!$G$5:$H$200,2,FALSE),IF(ISNA(VLOOKUP("R"&amp;C70&amp;"P1",Data!$D$5:$E$200,2,FALSE))=FALSE,VLOOKUP("R"&amp;C70&amp;"P1",Data!$D$5:$E$200,2,FALSE),""))</f>
        <v>B4</v>
      </c>
      <c r="N70" s="80" t="str">
        <f>IF(ISNA((VLOOKUP(N$3&amp;"-P"&amp;$B70,Tracker!$B$4:$I$925,8,FALSE)))=FALSE, VLOOKUP(N$3&amp;"-P"&amp;$B70,Tracker!$B$4:$I$925,8,FALSE),"")</f>
        <v/>
      </c>
      <c r="O70" s="74" t="str">
        <f>IF(ISNA((VLOOKUP(O$3&amp;"-P"&amp;$B70,Tracker!$B$4:$I$925,8,FALSE)))=FALSE, VLOOKUP(O$3&amp;"-P"&amp;$B70,Tracker!$B$4:$I$925,8,FALSE),"")</f>
        <v/>
      </c>
      <c r="P70" s="74" t="str">
        <f>IF(ISNA((VLOOKUP(P$3&amp;"-P"&amp;$B70,Tracker!$B$4:$I$925,8,FALSE)))=FALSE, VLOOKUP(P$3&amp;"-P"&amp;$B70,Tracker!$B$4:$I$925,8,FALSE),"")</f>
        <v/>
      </c>
      <c r="Q70" s="74" t="str">
        <f>IF(ISNA((VLOOKUP(Q$3&amp;"-P"&amp;$B70,Tracker!$B$4:$I$925,8,FALSE)))=FALSE, VLOOKUP(Q$3&amp;"-P"&amp;$B70,Tracker!$B$4:$I$925,8,FALSE),"")</f>
        <v/>
      </c>
      <c r="R70" s="74" t="str">
        <f>IF(ISNA((VLOOKUP(R$3&amp;"-P"&amp;$B70,Tracker!$B$4:$I$925,8,FALSE)))=FALSE, VLOOKUP(R$3&amp;"-P"&amp;$B70,Tracker!$B$4:$I$925,8,FALSE),"")</f>
        <v/>
      </c>
      <c r="S70" s="74" t="str">
        <f>IF(ISNA((VLOOKUP(S$3&amp;"-P"&amp;$B70,Tracker!$B$4:$I$925,8,FALSE)))=FALSE, VLOOKUP(S$3&amp;"-P"&amp;$B70,Tracker!$B$4:$I$925,8,FALSE),"")</f>
        <v/>
      </c>
      <c r="T70" s="121" t="str">
        <f>IF(ISNA((VLOOKUP(T$3&amp;"-P"&amp;$B70,Tracker!$B$4:$I$925,8,FALSE)))=FALSE, VLOOKUP(T$3&amp;"-P"&amp;$B70,Tracker!$B$4:$I$925,8,FALSE),"")</f>
        <v/>
      </c>
      <c r="U70" s="263">
        <f t="shared" si="11"/>
        <v>0</v>
      </c>
      <c r="V70" s="118"/>
      <c r="W70" s="60"/>
      <c r="X70" s="68" t="str">
        <f t="shared" si="12"/>
        <v/>
      </c>
      <c r="Z70" s="240"/>
      <c r="AB70" s="240"/>
      <c r="AD70" s="240"/>
      <c r="AF70" s="240"/>
      <c r="AH70" s="240"/>
      <c r="AJ70" s="240"/>
    </row>
    <row r="71" spans="1:40" ht="12" customHeight="1" x14ac:dyDescent="0.5">
      <c r="A71" s="5" t="str">
        <f t="shared" si="9"/>
        <v>Team 68</v>
      </c>
      <c r="B71" s="80">
        <v>68</v>
      </c>
      <c r="C71" s="59" t="s">
        <v>200</v>
      </c>
      <c r="D71" s="60"/>
      <c r="E71" s="61"/>
      <c r="F71" s="73">
        <f t="array" ref="F71">MAX(IF(Track_Patrol=B71,Track_Times,0))</f>
        <v>0</v>
      </c>
      <c r="G71" s="112">
        <f t="array" ref="G71">MAX(IF(Track_Patrol=B71,Track_OnRoute,0))</f>
        <v>0</v>
      </c>
      <c r="H71" s="115">
        <f t="shared" si="6"/>
        <v>0</v>
      </c>
      <c r="I71" s="74" t="str">
        <f t="shared" si="7"/>
        <v/>
      </c>
      <c r="J71" s="73" t="str">
        <f ca="1">IF(Data!$K$6-'Master Score Sheet'!H71=Data!$K$6,"", Data!$K$6-'Master Score Sheet'!H71)</f>
        <v/>
      </c>
      <c r="K71" s="74" t="str">
        <f t="shared" si="8"/>
        <v/>
      </c>
      <c r="L71" s="75">
        <f ca="1">IF(W71&gt;0,0,IF(Data!K76="On",0,IF(ISERR((HOUR('Master Score Sheet'!J71)*60)+MINUTE(J71))=FALSE,(HOUR('Master Score Sheet'!J71)*60)+MINUTE(J71),0)))</f>
        <v>0</v>
      </c>
      <c r="M71" s="112" t="str">
        <f>IF(ISNA(VLOOKUP("R"&amp;'Master Score Sheet'!C71&amp;"-B"&amp;'Master Score Sheet'!K71,Data!$G$5:$H$200,2,FALSE))=FALSE,VLOOKUP("R"&amp;'Master Score Sheet'!C71&amp;"-B"&amp;'Master Score Sheet'!K71,Data!$G$5:$H$200,2,FALSE),IF(ISNA(VLOOKUP("R"&amp;C71&amp;"P1",Data!$D$5:$E$200,2,FALSE))=FALSE,VLOOKUP("R"&amp;C71&amp;"P1",Data!$D$5:$E$200,2,FALSE),""))</f>
        <v>B5</v>
      </c>
      <c r="N71" s="80" t="str">
        <f>IF(ISNA((VLOOKUP(N$3&amp;"-P"&amp;$B71,Tracker!$B$4:$I$925,8,FALSE)))=FALSE, VLOOKUP(N$3&amp;"-P"&amp;$B71,Tracker!$B$4:$I$925,8,FALSE),"")</f>
        <v/>
      </c>
      <c r="O71" s="74" t="str">
        <f>IF(ISNA((VLOOKUP(O$3&amp;"-P"&amp;$B71,Tracker!$B$4:$I$925,8,FALSE)))=FALSE, VLOOKUP(O$3&amp;"-P"&amp;$B71,Tracker!$B$4:$I$925,8,FALSE),"")</f>
        <v/>
      </c>
      <c r="P71" s="74" t="str">
        <f>IF(ISNA((VLOOKUP(P$3&amp;"-P"&amp;$B71,Tracker!$B$4:$I$925,8,FALSE)))=FALSE, VLOOKUP(P$3&amp;"-P"&amp;$B71,Tracker!$B$4:$I$925,8,FALSE),"")</f>
        <v/>
      </c>
      <c r="Q71" s="74" t="str">
        <f>IF(ISNA((VLOOKUP(Q$3&amp;"-P"&amp;$B71,Tracker!$B$4:$I$925,8,FALSE)))=FALSE, VLOOKUP(Q$3&amp;"-P"&amp;$B71,Tracker!$B$4:$I$925,8,FALSE),"")</f>
        <v/>
      </c>
      <c r="R71" s="74" t="str">
        <f>IF(ISNA((VLOOKUP(R$3&amp;"-P"&amp;$B71,Tracker!$B$4:$I$925,8,FALSE)))=FALSE, VLOOKUP(R$3&amp;"-P"&amp;$B71,Tracker!$B$4:$I$925,8,FALSE),"")</f>
        <v/>
      </c>
      <c r="S71" s="74" t="str">
        <f>IF(ISNA((VLOOKUP(S$3&amp;"-P"&amp;$B71,Tracker!$B$4:$I$925,8,FALSE)))=FALSE, VLOOKUP(S$3&amp;"-P"&amp;$B71,Tracker!$B$4:$I$925,8,FALSE),"")</f>
        <v/>
      </c>
      <c r="T71" s="121" t="str">
        <f>IF(ISNA((VLOOKUP(T$3&amp;"-P"&amp;$B71,Tracker!$B$4:$I$925,8,FALSE)))=FALSE, VLOOKUP(T$3&amp;"-P"&amp;$B71,Tracker!$B$4:$I$925,8,FALSE),"")</f>
        <v/>
      </c>
      <c r="U71" s="263">
        <f t="shared" si="11"/>
        <v>0</v>
      </c>
      <c r="V71" s="118"/>
      <c r="W71" s="60"/>
      <c r="X71" s="68" t="str">
        <f t="shared" si="12"/>
        <v/>
      </c>
    </row>
    <row r="72" spans="1:40" ht="12" customHeight="1" x14ac:dyDescent="0.5">
      <c r="A72" s="5" t="str">
        <f t="shared" si="9"/>
        <v>Team 69</v>
      </c>
      <c r="B72" s="80">
        <v>69</v>
      </c>
      <c r="C72" s="59" t="s">
        <v>147</v>
      </c>
      <c r="D72" s="60"/>
      <c r="E72" s="61"/>
      <c r="F72" s="73">
        <f t="array" ref="F72">MAX(IF(Track_Patrol=B72,Track_Times,0))</f>
        <v>0</v>
      </c>
      <c r="G72" s="112">
        <f t="array" ref="G72">MAX(IF(Track_Patrol=B72,Track_OnRoute,0))</f>
        <v>0</v>
      </c>
      <c r="H72" s="115">
        <f t="shared" si="6"/>
        <v>0</v>
      </c>
      <c r="I72" s="74" t="str">
        <f t="shared" si="7"/>
        <v/>
      </c>
      <c r="J72" s="73" t="str">
        <f ca="1">IF(Data!$K$6-'Master Score Sheet'!H72=Data!$K$6,"", Data!$K$6-'Master Score Sheet'!H72)</f>
        <v/>
      </c>
      <c r="K72" s="74" t="str">
        <f t="shared" si="8"/>
        <v/>
      </c>
      <c r="L72" s="75">
        <f ca="1">IF(W72&gt;0,0,IF(Data!K77="On",0,IF(ISERR((HOUR('Master Score Sheet'!J72)*60)+MINUTE(J72))=FALSE,(HOUR('Master Score Sheet'!J72)*60)+MINUTE(J72),0)))</f>
        <v>0</v>
      </c>
      <c r="M72" s="112" t="str">
        <f>IF(ISNA(VLOOKUP("R"&amp;'Master Score Sheet'!C72&amp;"-B"&amp;'Master Score Sheet'!K72,Data!$G$5:$H$200,2,FALSE))=FALSE,VLOOKUP("R"&amp;'Master Score Sheet'!C72&amp;"-B"&amp;'Master Score Sheet'!K72,Data!$G$5:$H$200,2,FALSE),IF(ISNA(VLOOKUP("R"&amp;C72&amp;"P1",Data!$D$5:$E$200,2,FALSE))=FALSE,VLOOKUP("R"&amp;C72&amp;"P1",Data!$D$5:$E$200,2,FALSE),""))</f>
        <v>B3</v>
      </c>
      <c r="N72" s="80" t="str">
        <f>IF(ISNA((VLOOKUP(N$3&amp;"-P"&amp;$B72,Tracker!$B$4:$I$925,8,FALSE)))=FALSE, VLOOKUP(N$3&amp;"-P"&amp;$B72,Tracker!$B$4:$I$925,8,FALSE),"")</f>
        <v/>
      </c>
      <c r="O72" s="74" t="str">
        <f>IF(ISNA((VLOOKUP(O$3&amp;"-P"&amp;$B72,Tracker!$B$4:$I$925,8,FALSE)))=FALSE, VLOOKUP(O$3&amp;"-P"&amp;$B72,Tracker!$B$4:$I$925,8,FALSE),"")</f>
        <v/>
      </c>
      <c r="P72" s="74" t="str">
        <f>IF(ISNA((VLOOKUP(P$3&amp;"-P"&amp;$B72,Tracker!$B$4:$I$925,8,FALSE)))=FALSE, VLOOKUP(P$3&amp;"-P"&amp;$B72,Tracker!$B$4:$I$925,8,FALSE),"")</f>
        <v/>
      </c>
      <c r="Q72" s="74" t="str">
        <f>IF(ISNA((VLOOKUP(Q$3&amp;"-P"&amp;$B72,Tracker!$B$4:$I$925,8,FALSE)))=FALSE, VLOOKUP(Q$3&amp;"-P"&amp;$B72,Tracker!$B$4:$I$925,8,FALSE),"")</f>
        <v/>
      </c>
      <c r="R72" s="74" t="str">
        <f>IF(ISNA((VLOOKUP(R$3&amp;"-P"&amp;$B72,Tracker!$B$4:$I$925,8,FALSE)))=FALSE, VLOOKUP(R$3&amp;"-P"&amp;$B72,Tracker!$B$4:$I$925,8,FALSE),"")</f>
        <v/>
      </c>
      <c r="S72" s="74" t="str">
        <f>IF(ISNA((VLOOKUP(S$3&amp;"-P"&amp;$B72,Tracker!$B$4:$I$925,8,FALSE)))=FALSE, VLOOKUP(S$3&amp;"-P"&amp;$B72,Tracker!$B$4:$I$925,8,FALSE),"")</f>
        <v/>
      </c>
      <c r="T72" s="121" t="str">
        <f>IF(ISNA((VLOOKUP(T$3&amp;"-P"&amp;$B72,Tracker!$B$4:$I$925,8,FALSE)))=FALSE, VLOOKUP(T$3&amp;"-P"&amp;$B72,Tracker!$B$4:$I$925,8,FALSE),"")</f>
        <v/>
      </c>
      <c r="U72" s="263">
        <f t="shared" si="11"/>
        <v>0</v>
      </c>
      <c r="V72" s="118"/>
      <c r="W72" s="60"/>
      <c r="X72" s="68" t="str">
        <f t="shared" si="12"/>
        <v/>
      </c>
    </row>
    <row r="73" spans="1:40" ht="12" customHeight="1" x14ac:dyDescent="0.5">
      <c r="A73" s="5" t="str">
        <f t="shared" si="9"/>
        <v>Team 70</v>
      </c>
      <c r="B73" s="80">
        <v>70</v>
      </c>
      <c r="C73" s="61" t="s">
        <v>200</v>
      </c>
      <c r="D73" s="60"/>
      <c r="E73" s="61"/>
      <c r="F73" s="73">
        <f t="array" ref="F73">MAX(IF(Track_Patrol=B73,Track_Times,0))</f>
        <v>0</v>
      </c>
      <c r="G73" s="112">
        <f t="array" ref="G73">MAX(IF(Track_Patrol=B73,Track_OnRoute,0))</f>
        <v>0</v>
      </c>
      <c r="H73" s="115">
        <f t="shared" si="6"/>
        <v>0</v>
      </c>
      <c r="I73" s="74" t="str">
        <f t="shared" si="7"/>
        <v/>
      </c>
      <c r="J73" s="73" t="str">
        <f ca="1">IF(Data!$K$6-'Master Score Sheet'!H73=Data!$K$6,"", Data!$K$6-'Master Score Sheet'!H73)</f>
        <v/>
      </c>
      <c r="K73" s="74" t="str">
        <f t="shared" si="8"/>
        <v/>
      </c>
      <c r="L73" s="75">
        <f ca="1">IF(W73&gt;0,0,IF(Data!K78="On",0,IF(ISERR((HOUR('Master Score Sheet'!J73)*60)+MINUTE(J73))=FALSE,(HOUR('Master Score Sheet'!J73)*60)+MINUTE(J73),0)))</f>
        <v>0</v>
      </c>
      <c r="M73" s="112" t="str">
        <f>IF(ISNA(VLOOKUP("R"&amp;'Master Score Sheet'!C73&amp;"-B"&amp;'Master Score Sheet'!K73,Data!$G$5:$H$200,2,FALSE))=FALSE,VLOOKUP("R"&amp;'Master Score Sheet'!C73&amp;"-B"&amp;'Master Score Sheet'!K73,Data!$G$5:$H$200,2,FALSE),IF(ISNA(VLOOKUP("R"&amp;C73&amp;"P1",Data!$D$5:$E$200,2,FALSE))=FALSE,VLOOKUP("R"&amp;C73&amp;"P1",Data!$D$5:$E$200,2,FALSE),""))</f>
        <v>B5</v>
      </c>
      <c r="N73" s="80" t="str">
        <f>IF(ISNA((VLOOKUP(N$3&amp;"-P"&amp;$B73,Tracker!$B$4:$I$925,8,FALSE)))=FALSE, VLOOKUP(N$3&amp;"-P"&amp;$B73,Tracker!$B$4:$I$925,8,FALSE),"")</f>
        <v/>
      </c>
      <c r="O73" s="74" t="str">
        <f>IF(ISNA((VLOOKUP(O$3&amp;"-P"&amp;$B73,Tracker!$B$4:$I$925,8,FALSE)))=FALSE, VLOOKUP(O$3&amp;"-P"&amp;$B73,Tracker!$B$4:$I$925,8,FALSE),"")</f>
        <v/>
      </c>
      <c r="P73" s="74" t="str">
        <f>IF(ISNA((VLOOKUP(P$3&amp;"-P"&amp;$B73,Tracker!$B$4:$I$925,8,FALSE)))=FALSE, VLOOKUP(P$3&amp;"-P"&amp;$B73,Tracker!$B$4:$I$925,8,FALSE),"")</f>
        <v/>
      </c>
      <c r="Q73" s="74" t="str">
        <f>IF(ISNA((VLOOKUP(Q$3&amp;"-P"&amp;$B73,Tracker!$B$4:$I$925,8,FALSE)))=FALSE, VLOOKUP(Q$3&amp;"-P"&amp;$B73,Tracker!$B$4:$I$925,8,FALSE),"")</f>
        <v/>
      </c>
      <c r="R73" s="74" t="str">
        <f>IF(ISNA((VLOOKUP(R$3&amp;"-P"&amp;$B73,Tracker!$B$4:$I$925,8,FALSE)))=FALSE, VLOOKUP(R$3&amp;"-P"&amp;$B73,Tracker!$B$4:$I$925,8,FALSE),"")</f>
        <v/>
      </c>
      <c r="S73" s="74" t="str">
        <f>IF(ISNA((VLOOKUP(S$3&amp;"-P"&amp;$B73,Tracker!$B$4:$I$925,8,FALSE)))=FALSE, VLOOKUP(S$3&amp;"-P"&amp;$B73,Tracker!$B$4:$I$925,8,FALSE),"")</f>
        <v/>
      </c>
      <c r="T73" s="121" t="str">
        <f>IF(ISNA((VLOOKUP(T$3&amp;"-P"&amp;$B73,Tracker!$B$4:$I$925,8,FALSE)))=FALSE, VLOOKUP(T$3&amp;"-P"&amp;$B73,Tracker!$B$4:$I$925,8,FALSE),"")</f>
        <v/>
      </c>
      <c r="U73" s="263">
        <f t="shared" si="11"/>
        <v>0</v>
      </c>
      <c r="V73" s="118"/>
      <c r="W73" s="60"/>
      <c r="X73" s="68" t="str">
        <f t="shared" si="12"/>
        <v/>
      </c>
    </row>
    <row r="74" spans="1:40" ht="12" customHeight="1" x14ac:dyDescent="0.5">
      <c r="A74" s="5" t="str">
        <f t="shared" si="9"/>
        <v>Team 71</v>
      </c>
      <c r="B74" s="80">
        <v>71</v>
      </c>
      <c r="C74" s="59" t="s">
        <v>147</v>
      </c>
      <c r="D74" s="60"/>
      <c r="E74" s="61"/>
      <c r="F74" s="73">
        <f t="array" ref="F74">MAX(IF(Track_Patrol=B74,Track_Times,0))</f>
        <v>0</v>
      </c>
      <c r="G74" s="112">
        <f t="array" ref="G74">MAX(IF(Track_Patrol=B74,Track_OnRoute,0))</f>
        <v>0</v>
      </c>
      <c r="H74" s="115">
        <f t="shared" si="6"/>
        <v>0</v>
      </c>
      <c r="I74" s="74" t="str">
        <f t="shared" si="7"/>
        <v/>
      </c>
      <c r="J74" s="73" t="str">
        <f ca="1">IF(Data!$K$6-'Master Score Sheet'!H74=Data!$K$6,"", Data!$K$6-'Master Score Sheet'!H74)</f>
        <v/>
      </c>
      <c r="K74" s="74" t="str">
        <f t="shared" si="8"/>
        <v/>
      </c>
      <c r="L74" s="75">
        <f ca="1">IF(W74&gt;0,0,IF(Data!K79="On",0,IF(ISERR((HOUR('Master Score Sheet'!J74)*60)+MINUTE(J74))=FALSE,(HOUR('Master Score Sheet'!J74)*60)+MINUTE(J74),0)))</f>
        <v>0</v>
      </c>
      <c r="M74" s="112" t="str">
        <f>IF(ISNA(VLOOKUP("R"&amp;'Master Score Sheet'!C74&amp;"-B"&amp;'Master Score Sheet'!K74,Data!$G$5:$H$200,2,FALSE))=FALSE,VLOOKUP("R"&amp;'Master Score Sheet'!C74&amp;"-B"&amp;'Master Score Sheet'!K74,Data!$G$5:$H$200,2,FALSE),IF(ISNA(VLOOKUP("R"&amp;C74&amp;"P1",Data!$D$5:$E$200,2,FALSE))=FALSE,VLOOKUP("R"&amp;C74&amp;"P1",Data!$D$5:$E$200,2,FALSE),""))</f>
        <v>B3</v>
      </c>
      <c r="N74" s="80" t="str">
        <f>IF(ISNA((VLOOKUP(N$3&amp;"-P"&amp;$B74,Tracker!$B$4:$I$925,8,FALSE)))=FALSE, VLOOKUP(N$3&amp;"-P"&amp;$B74,Tracker!$B$4:$I$925,8,FALSE),"")</f>
        <v/>
      </c>
      <c r="O74" s="74" t="str">
        <f>IF(ISNA((VLOOKUP(O$3&amp;"-P"&amp;$B74,Tracker!$B$4:$I$925,8,FALSE)))=FALSE, VLOOKUP(O$3&amp;"-P"&amp;$B74,Tracker!$B$4:$I$925,8,FALSE),"")</f>
        <v/>
      </c>
      <c r="P74" s="74" t="str">
        <f>IF(ISNA((VLOOKUP(P$3&amp;"-P"&amp;$B74,Tracker!$B$4:$I$925,8,FALSE)))=FALSE, VLOOKUP(P$3&amp;"-P"&amp;$B74,Tracker!$B$4:$I$925,8,FALSE),"")</f>
        <v/>
      </c>
      <c r="Q74" s="74" t="str">
        <f>IF(ISNA((VLOOKUP(Q$3&amp;"-P"&amp;$B74,Tracker!$B$4:$I$925,8,FALSE)))=FALSE, VLOOKUP(Q$3&amp;"-P"&amp;$B74,Tracker!$B$4:$I$925,8,FALSE),"")</f>
        <v/>
      </c>
      <c r="R74" s="74" t="str">
        <f>IF(ISNA((VLOOKUP(R$3&amp;"-P"&amp;$B74,Tracker!$B$4:$I$925,8,FALSE)))=FALSE, VLOOKUP(R$3&amp;"-P"&amp;$B74,Tracker!$B$4:$I$925,8,FALSE),"")</f>
        <v/>
      </c>
      <c r="S74" s="74" t="str">
        <f>IF(ISNA((VLOOKUP(S$3&amp;"-P"&amp;$B74,Tracker!$B$4:$I$925,8,FALSE)))=FALSE, VLOOKUP(S$3&amp;"-P"&amp;$B74,Tracker!$B$4:$I$925,8,FALSE),"")</f>
        <v/>
      </c>
      <c r="T74" s="121" t="str">
        <f>IF(ISNA((VLOOKUP(T$3&amp;"-P"&amp;$B74,Tracker!$B$4:$I$925,8,FALSE)))=FALSE, VLOOKUP(T$3&amp;"-P"&amp;$B74,Tracker!$B$4:$I$925,8,FALSE),"")</f>
        <v/>
      </c>
      <c r="U74" s="263">
        <f t="shared" si="11"/>
        <v>0</v>
      </c>
      <c r="V74" s="118"/>
      <c r="W74" s="60"/>
      <c r="X74" s="68" t="str">
        <f t="shared" si="12"/>
        <v/>
      </c>
    </row>
    <row r="75" spans="1:40" ht="12" customHeight="1" thickBot="1" x14ac:dyDescent="0.55000000000000004">
      <c r="A75" s="5" t="str">
        <f t="shared" si="9"/>
        <v>Team 72</v>
      </c>
      <c r="B75" s="81">
        <v>72</v>
      </c>
      <c r="C75" s="62" t="s">
        <v>128</v>
      </c>
      <c r="D75" s="63"/>
      <c r="E75" s="62"/>
      <c r="F75" s="76">
        <f t="array" ref="F75">MAX(IF(Track_Patrol=B75,Track_Times,0))</f>
        <v>0</v>
      </c>
      <c r="G75" s="113">
        <f t="array" ref="G75">MAX(IF(Track_Patrol=B75,Track_OnRoute,0))</f>
        <v>0</v>
      </c>
      <c r="H75" s="116">
        <f t="shared" si="6"/>
        <v>0</v>
      </c>
      <c r="I75" s="77" t="str">
        <f t="shared" si="7"/>
        <v/>
      </c>
      <c r="J75" s="76" t="str">
        <f ca="1">IF(Data!$K$6-'Master Score Sheet'!H75=Data!$K$6,"", Data!$K$6-'Master Score Sheet'!H75)</f>
        <v/>
      </c>
      <c r="K75" s="77" t="str">
        <f t="shared" si="8"/>
        <v/>
      </c>
      <c r="L75" s="78">
        <f ca="1">IF(W75&gt;0,0,IF(Data!K80="On",0,IF(ISERR((HOUR('Master Score Sheet'!J75)*60)+MINUTE(J75))=FALSE,(HOUR('Master Score Sheet'!J75)*60)+MINUTE(J75),0)))</f>
        <v>0</v>
      </c>
      <c r="M75" s="113" t="str">
        <f>IF(ISNA(VLOOKUP("R"&amp;'Master Score Sheet'!C75&amp;"-B"&amp;'Master Score Sheet'!K75,Data!$G$5:$H$200,2,FALSE))=FALSE,VLOOKUP("R"&amp;'Master Score Sheet'!C75&amp;"-B"&amp;'Master Score Sheet'!K75,Data!$G$5:$H$200,2,FALSE),IF(ISNA(VLOOKUP("R"&amp;C75&amp;"P1",Data!$D$5:$E$200,2,FALSE))=FALSE,VLOOKUP("R"&amp;C75&amp;"P1",Data!$D$5:$E$200,2,FALSE),""))</f>
        <v>B4</v>
      </c>
      <c r="N75" s="81" t="str">
        <f>IF(ISNA((VLOOKUP(N$3&amp;"-P"&amp;$B75,Tracker!$B$4:$I$925,8,FALSE)))=FALSE, VLOOKUP(N$3&amp;"-P"&amp;$B75,Tracker!$B$4:$I$925,8,FALSE),"")</f>
        <v/>
      </c>
      <c r="O75" s="77" t="str">
        <f>IF(ISNA((VLOOKUP(O$3&amp;"-P"&amp;$B75,Tracker!$B$4:$I$925,8,FALSE)))=FALSE, VLOOKUP(O$3&amp;"-P"&amp;$B75,Tracker!$B$4:$I$925,8,FALSE),"")</f>
        <v/>
      </c>
      <c r="P75" s="77" t="str">
        <f>IF(ISNA((VLOOKUP(P$3&amp;"-P"&amp;$B75,Tracker!$B$4:$I$925,8,FALSE)))=FALSE, VLOOKUP(P$3&amp;"-P"&amp;$B75,Tracker!$B$4:$I$925,8,FALSE),"")</f>
        <v/>
      </c>
      <c r="Q75" s="77" t="str">
        <f>IF(ISNA((VLOOKUP(Q$3&amp;"-P"&amp;$B75,Tracker!$B$4:$I$925,8,FALSE)))=FALSE, VLOOKUP(Q$3&amp;"-P"&amp;$B75,Tracker!$B$4:$I$925,8,FALSE),"")</f>
        <v/>
      </c>
      <c r="R75" s="77" t="str">
        <f>IF(ISNA((VLOOKUP(R$3&amp;"-P"&amp;$B75,Tracker!$B$4:$I$925,8,FALSE)))=FALSE, VLOOKUP(R$3&amp;"-P"&amp;$B75,Tracker!$B$4:$I$925,8,FALSE),"")</f>
        <v/>
      </c>
      <c r="S75" s="77" t="str">
        <f>IF(ISNA((VLOOKUP(S$3&amp;"-P"&amp;$B75,Tracker!$B$4:$I$925,8,FALSE)))=FALSE, VLOOKUP(S$3&amp;"-P"&amp;$B75,Tracker!$B$4:$I$925,8,FALSE),"")</f>
        <v/>
      </c>
      <c r="T75" s="122" t="str">
        <f>IF(ISNA((VLOOKUP(T$3&amp;"-P"&amp;$B75,Tracker!$B$4:$I$925,8,FALSE)))=FALSE, VLOOKUP(T$3&amp;"-P"&amp;$B75,Tracker!$B$4:$I$925,8,FALSE),"")</f>
        <v/>
      </c>
      <c r="U75" s="264">
        <f t="shared" si="11"/>
        <v>0</v>
      </c>
      <c r="V75" s="119"/>
      <c r="W75" s="63"/>
      <c r="X75" s="69" t="str">
        <f t="shared" si="12"/>
        <v/>
      </c>
    </row>
  </sheetData>
  <sheetProtection sheet="1" objects="1" scenarios="1"/>
  <autoFilter ref="A3:X53">
    <sortState ref="A4:X67">
      <sortCondition ref="B3:B44"/>
    </sortState>
  </autoFilter>
  <mergeCells count="225">
    <mergeCell ref="AJ68:AJ70"/>
    <mergeCell ref="Z68:Z70"/>
    <mergeCell ref="AB68:AB70"/>
    <mergeCell ref="AF68:AF70"/>
    <mergeCell ref="AH68:AH70"/>
    <mergeCell ref="AD68:AD70"/>
    <mergeCell ref="AB43:AB44"/>
    <mergeCell ref="AD43:AD44"/>
    <mergeCell ref="AF43:AF44"/>
    <mergeCell ref="AH43:AH44"/>
    <mergeCell ref="Z46:Z47"/>
    <mergeCell ref="Z48:Z49"/>
    <mergeCell ref="Z53:Z54"/>
    <mergeCell ref="AB53:AB54"/>
    <mergeCell ref="AD53:AD54"/>
    <mergeCell ref="AF53:AF54"/>
    <mergeCell ref="AH53:AH54"/>
    <mergeCell ref="Z57:Z58"/>
    <mergeCell ref="AB57:AB58"/>
    <mergeCell ref="AD57:AD58"/>
    <mergeCell ref="AF57:AF58"/>
    <mergeCell ref="AH57:AH58"/>
    <mergeCell ref="Z60:Z61"/>
    <mergeCell ref="AB60:AB61"/>
    <mergeCell ref="AJ43:AJ44"/>
    <mergeCell ref="AD50:AD51"/>
    <mergeCell ref="AF50:AF51"/>
    <mergeCell ref="AH50:AH51"/>
    <mergeCell ref="AJ46:AJ47"/>
    <mergeCell ref="AJ48:AJ49"/>
    <mergeCell ref="AJ50:AJ51"/>
    <mergeCell ref="AL43:AL44"/>
    <mergeCell ref="AN43:AN44"/>
    <mergeCell ref="AD46:AD47"/>
    <mergeCell ref="AD48:AD49"/>
    <mergeCell ref="AF46:AF47"/>
    <mergeCell ref="AF48:AF49"/>
    <mergeCell ref="AH46:AH47"/>
    <mergeCell ref="AH48:AH49"/>
    <mergeCell ref="AL46:AL47"/>
    <mergeCell ref="AL48:AL49"/>
    <mergeCell ref="AL50:AL51"/>
    <mergeCell ref="AN46:AN47"/>
    <mergeCell ref="AN48:AN49"/>
    <mergeCell ref="AN50:AN51"/>
    <mergeCell ref="AB39:AB40"/>
    <mergeCell ref="AD39:AD40"/>
    <mergeCell ref="AF39:AF40"/>
    <mergeCell ref="AH39:AH40"/>
    <mergeCell ref="AJ39:AJ40"/>
    <mergeCell ref="AL39:AL40"/>
    <mergeCell ref="AN39:AN40"/>
    <mergeCell ref="AB41:AB42"/>
    <mergeCell ref="AD41:AD42"/>
    <mergeCell ref="AF41:AF42"/>
    <mergeCell ref="AH41:AH42"/>
    <mergeCell ref="AJ41:AJ42"/>
    <mergeCell ref="AL41:AL42"/>
    <mergeCell ref="AN41:AN42"/>
    <mergeCell ref="AN34:AN35"/>
    <mergeCell ref="AB36:AB37"/>
    <mergeCell ref="AD36:AD37"/>
    <mergeCell ref="AF36:AF37"/>
    <mergeCell ref="AH36:AH37"/>
    <mergeCell ref="AJ36:AJ37"/>
    <mergeCell ref="AL36:AL37"/>
    <mergeCell ref="AN36:AN37"/>
    <mergeCell ref="AB34:AB35"/>
    <mergeCell ref="AD34:AD35"/>
    <mergeCell ref="AF34:AF35"/>
    <mergeCell ref="AH34:AH35"/>
    <mergeCell ref="AJ34:AJ35"/>
    <mergeCell ref="AL34:AL35"/>
    <mergeCell ref="AB27:AB28"/>
    <mergeCell ref="AD27:AD28"/>
    <mergeCell ref="AF27:AF28"/>
    <mergeCell ref="AH27:AH28"/>
    <mergeCell ref="AJ27:AJ28"/>
    <mergeCell ref="AL27:AL28"/>
    <mergeCell ref="AN27:AN28"/>
    <mergeCell ref="AN29:AN30"/>
    <mergeCell ref="Z32:Z33"/>
    <mergeCell ref="AB32:AB33"/>
    <mergeCell ref="AD32:AD33"/>
    <mergeCell ref="AF32:AF33"/>
    <mergeCell ref="AH32:AH33"/>
    <mergeCell ref="AJ32:AJ33"/>
    <mergeCell ref="AL32:AL33"/>
    <mergeCell ref="AN32:AN33"/>
    <mergeCell ref="AB29:AB30"/>
    <mergeCell ref="AD29:AD30"/>
    <mergeCell ref="AF29:AF30"/>
    <mergeCell ref="AH29:AH30"/>
    <mergeCell ref="AJ29:AJ30"/>
    <mergeCell ref="AL29:AL30"/>
    <mergeCell ref="AF22:AF23"/>
    <mergeCell ref="AH22:AH23"/>
    <mergeCell ref="AJ22:AJ23"/>
    <mergeCell ref="AL22:AL23"/>
    <mergeCell ref="AN22:AN23"/>
    <mergeCell ref="AB25:AB26"/>
    <mergeCell ref="AD25:AD26"/>
    <mergeCell ref="AF25:AF26"/>
    <mergeCell ref="AH25:AH26"/>
    <mergeCell ref="AJ25:AJ26"/>
    <mergeCell ref="AL25:AL26"/>
    <mergeCell ref="AN25:AN26"/>
    <mergeCell ref="AF18:AF19"/>
    <mergeCell ref="AH18:AH19"/>
    <mergeCell ref="AJ18:AJ19"/>
    <mergeCell ref="AL18:AL19"/>
    <mergeCell ref="AN18:AN19"/>
    <mergeCell ref="AB20:AB21"/>
    <mergeCell ref="AD20:AD21"/>
    <mergeCell ref="AF20:AF21"/>
    <mergeCell ref="AH20:AH21"/>
    <mergeCell ref="AJ20:AJ21"/>
    <mergeCell ref="AL20:AL21"/>
    <mergeCell ref="AN20:AN21"/>
    <mergeCell ref="Z13:Z14"/>
    <mergeCell ref="Z15:Z16"/>
    <mergeCell ref="AN11:AN12"/>
    <mergeCell ref="AD13:AD14"/>
    <mergeCell ref="AF13:AF14"/>
    <mergeCell ref="AH13:AH14"/>
    <mergeCell ref="AJ13:AJ14"/>
    <mergeCell ref="AL13:AL14"/>
    <mergeCell ref="AN13:AN14"/>
    <mergeCell ref="AF15:AF16"/>
    <mergeCell ref="AH15:AH16"/>
    <mergeCell ref="AJ15:AJ16"/>
    <mergeCell ref="AL15:AL16"/>
    <mergeCell ref="AN15:AN16"/>
    <mergeCell ref="AF11:AF12"/>
    <mergeCell ref="AH11:AH12"/>
    <mergeCell ref="AJ11:AJ12"/>
    <mergeCell ref="AL11:AL12"/>
    <mergeCell ref="AH4:AH5"/>
    <mergeCell ref="AH6:AH7"/>
    <mergeCell ref="AH8:AH9"/>
    <mergeCell ref="Z34:Z35"/>
    <mergeCell ref="Z36:Z37"/>
    <mergeCell ref="Z41:Z42"/>
    <mergeCell ref="Z43:Z44"/>
    <mergeCell ref="Z39:Z40"/>
    <mergeCell ref="Z20:Z21"/>
    <mergeCell ref="Z22:Z23"/>
    <mergeCell ref="Z27:Z28"/>
    <mergeCell ref="Z29:Z30"/>
    <mergeCell ref="Z18:Z19"/>
    <mergeCell ref="Z25:Z26"/>
    <mergeCell ref="AB11:AB12"/>
    <mergeCell ref="AB13:AB14"/>
    <mergeCell ref="AB15:AB16"/>
    <mergeCell ref="AD11:AD12"/>
    <mergeCell ref="AD15:AD16"/>
    <mergeCell ref="AB22:AB23"/>
    <mergeCell ref="AD22:AD23"/>
    <mergeCell ref="AB18:AB19"/>
    <mergeCell ref="AD18:AD19"/>
    <mergeCell ref="Z11:Z12"/>
    <mergeCell ref="N2:U2"/>
    <mergeCell ref="B2:E2"/>
    <mergeCell ref="F2:M2"/>
    <mergeCell ref="Z4:Z5"/>
    <mergeCell ref="Z6:Z7"/>
    <mergeCell ref="Z8:Z9"/>
    <mergeCell ref="AN4:AN5"/>
    <mergeCell ref="AN6:AN7"/>
    <mergeCell ref="AN8:AN9"/>
    <mergeCell ref="AB4:AB5"/>
    <mergeCell ref="AB6:AB7"/>
    <mergeCell ref="AB8:AB9"/>
    <mergeCell ref="AD4:AD5"/>
    <mergeCell ref="AD6:AD7"/>
    <mergeCell ref="AD8:AD9"/>
    <mergeCell ref="AJ4:AJ5"/>
    <mergeCell ref="AJ6:AJ7"/>
    <mergeCell ref="AJ8:AJ9"/>
    <mergeCell ref="AL4:AL5"/>
    <mergeCell ref="AL6:AL7"/>
    <mergeCell ref="AL8:AL9"/>
    <mergeCell ref="AF4:AF5"/>
    <mergeCell ref="AF6:AF7"/>
    <mergeCell ref="AF8:AF9"/>
    <mergeCell ref="AJ57:AJ58"/>
    <mergeCell ref="AL57:AL58"/>
    <mergeCell ref="AN57:AN58"/>
    <mergeCell ref="AJ53:AJ54"/>
    <mergeCell ref="AL53:AL54"/>
    <mergeCell ref="AN53:AN54"/>
    <mergeCell ref="Z50:Z51"/>
    <mergeCell ref="AB46:AB47"/>
    <mergeCell ref="AB48:AB49"/>
    <mergeCell ref="AB50:AB51"/>
    <mergeCell ref="Z55:Z56"/>
    <mergeCell ref="AB55:AB56"/>
    <mergeCell ref="AD55:AD56"/>
    <mergeCell ref="AF55:AF56"/>
    <mergeCell ref="AH55:AH56"/>
    <mergeCell ref="AJ55:AJ56"/>
    <mergeCell ref="AL55:AL56"/>
    <mergeCell ref="AN55:AN56"/>
    <mergeCell ref="Z64:Z65"/>
    <mergeCell ref="AB64:AB65"/>
    <mergeCell ref="AD64:AD65"/>
    <mergeCell ref="AF64:AF65"/>
    <mergeCell ref="AH64:AH65"/>
    <mergeCell ref="AJ64:AJ65"/>
    <mergeCell ref="AL64:AL65"/>
    <mergeCell ref="AN64:AN65"/>
    <mergeCell ref="AD60:AD61"/>
    <mergeCell ref="AF60:AF61"/>
    <mergeCell ref="AH60:AH61"/>
    <mergeCell ref="AJ60:AJ61"/>
    <mergeCell ref="AL60:AL61"/>
    <mergeCell ref="AN60:AN61"/>
    <mergeCell ref="Z62:Z63"/>
    <mergeCell ref="AB62:AB63"/>
    <mergeCell ref="AD62:AD63"/>
    <mergeCell ref="AF62:AF63"/>
    <mergeCell ref="AH62:AH63"/>
    <mergeCell ref="AJ62:AJ63"/>
    <mergeCell ref="AL62:AL63"/>
    <mergeCell ref="AN62:AN63"/>
  </mergeCells>
  <phoneticPr fontId="2" type="noConversion"/>
  <conditionalFormatting sqref="L4:L75">
    <cfRule type="cellIs" dxfId="435" priority="1897" stopIfTrue="1" operator="lessThanOrEqual">
      <formula>$I$1</formula>
    </cfRule>
    <cfRule type="cellIs" dxfId="434" priority="1898" stopIfTrue="1" operator="between">
      <formula>$I$1</formula>
      <formula>$M$1</formula>
    </cfRule>
    <cfRule type="cellIs" dxfId="433" priority="1899" stopIfTrue="1" operator="greaterThan">
      <formula>$M$1-1</formula>
    </cfRule>
  </conditionalFormatting>
  <conditionalFormatting sqref="Z4:Z9">
    <cfRule type="expression" dxfId="432" priority="859" stopIfTrue="1">
      <formula>$W$4&gt;0</formula>
    </cfRule>
    <cfRule type="expression" dxfId="431" priority="860" stopIfTrue="1">
      <formula>$V$4="Bus"</formula>
    </cfRule>
    <cfRule type="expression" dxfId="430" priority="861" stopIfTrue="1">
      <formula>$V$4&gt;0</formula>
    </cfRule>
    <cfRule type="expression" dxfId="429" priority="862" stopIfTrue="1">
      <formula>$L$4&lt;$I$1</formula>
    </cfRule>
    <cfRule type="expression" dxfId="428" priority="863" stopIfTrue="1">
      <formula>$L$4&lt;$M$1</formula>
    </cfRule>
    <cfRule type="expression" dxfId="427" priority="864" stopIfTrue="1">
      <formula>$L$4&gt;$M$1-1</formula>
    </cfRule>
  </conditionalFormatting>
  <conditionalFormatting sqref="AB4:AB9">
    <cfRule type="expression" dxfId="426" priority="493" stopIfTrue="1">
      <formula>$W$5&gt;0</formula>
    </cfRule>
    <cfRule type="expression" dxfId="425" priority="494" stopIfTrue="1">
      <formula>$V$5="Bus"</formula>
    </cfRule>
    <cfRule type="expression" dxfId="424" priority="495" stopIfTrue="1">
      <formula>$V$5&gt;0</formula>
    </cfRule>
    <cfRule type="expression" dxfId="423" priority="496" stopIfTrue="1">
      <formula>$L$5&lt;$I$1</formula>
    </cfRule>
    <cfRule type="expression" dxfId="422" priority="497" stopIfTrue="1">
      <formula>$L$5&lt;$M$1</formula>
    </cfRule>
    <cfRule type="expression" dxfId="421" priority="498" stopIfTrue="1">
      <formula>$L$5&gt;$M$1-1</formula>
    </cfRule>
  </conditionalFormatting>
  <conditionalFormatting sqref="AD4:AD9">
    <cfRule type="expression" dxfId="420" priority="487" stopIfTrue="1">
      <formula>$W$6&gt;0</formula>
    </cfRule>
    <cfRule type="expression" dxfId="419" priority="488" stopIfTrue="1">
      <formula>$V$6="Bus"</formula>
    </cfRule>
    <cfRule type="expression" dxfId="418" priority="489" stopIfTrue="1">
      <formula>$V$6&gt;0</formula>
    </cfRule>
    <cfRule type="expression" dxfId="417" priority="490" stopIfTrue="1">
      <formula>$L$6&lt;$I$1</formula>
    </cfRule>
    <cfRule type="expression" dxfId="416" priority="491" stopIfTrue="1">
      <formula>$L$6&lt;$M$1</formula>
    </cfRule>
    <cfRule type="expression" dxfId="415" priority="492" stopIfTrue="1">
      <formula>$L$6&gt;$M$1-1</formula>
    </cfRule>
  </conditionalFormatting>
  <conditionalFormatting sqref="AF4:AF9">
    <cfRule type="expression" dxfId="414" priority="481" stopIfTrue="1">
      <formula>$W$7&gt;0</formula>
    </cfRule>
    <cfRule type="expression" dxfId="413" priority="482" stopIfTrue="1">
      <formula>$V$7="Bus"</formula>
    </cfRule>
    <cfRule type="expression" dxfId="412" priority="483" stopIfTrue="1">
      <formula>$V$7&gt;0</formula>
    </cfRule>
    <cfRule type="expression" dxfId="411" priority="484" stopIfTrue="1">
      <formula>$L$7&lt;$I$1</formula>
    </cfRule>
    <cfRule type="expression" dxfId="410" priority="485" stopIfTrue="1">
      <formula>$L$7&lt;$M$1</formula>
    </cfRule>
    <cfRule type="expression" dxfId="409" priority="486" stopIfTrue="1">
      <formula>$L$7&gt;$M$1-1</formula>
    </cfRule>
  </conditionalFormatting>
  <conditionalFormatting sqref="AH4:AH9">
    <cfRule type="expression" dxfId="408" priority="475" stopIfTrue="1">
      <formula>$W$8&gt;0</formula>
    </cfRule>
    <cfRule type="expression" dxfId="407" priority="476" stopIfTrue="1">
      <formula>$V$8="Bus"</formula>
    </cfRule>
    <cfRule type="expression" dxfId="406" priority="477" stopIfTrue="1">
      <formula>$V$8&gt;0</formula>
    </cfRule>
    <cfRule type="expression" dxfId="405" priority="478" stopIfTrue="1">
      <formula>$L$8&lt;$I$1</formula>
    </cfRule>
    <cfRule type="expression" dxfId="404" priority="479" stopIfTrue="1">
      <formula>$L$8&lt;$M$1</formula>
    </cfRule>
    <cfRule type="expression" dxfId="403" priority="480" stopIfTrue="1">
      <formula>$L$8&gt;$M$1-1</formula>
    </cfRule>
  </conditionalFormatting>
  <conditionalFormatting sqref="AJ4:AJ9">
    <cfRule type="expression" dxfId="402" priority="469" stopIfTrue="1">
      <formula>$W$9&gt;0</formula>
    </cfRule>
    <cfRule type="expression" dxfId="401" priority="470" stopIfTrue="1">
      <formula>$V$9="Bus"</formula>
    </cfRule>
    <cfRule type="expression" dxfId="400" priority="471" stopIfTrue="1">
      <formula>$V$9&gt;0</formula>
    </cfRule>
    <cfRule type="expression" dxfId="399" priority="472" stopIfTrue="1">
      <formula>$L$9&lt;$I$1</formula>
    </cfRule>
    <cfRule type="expression" dxfId="398" priority="473" stopIfTrue="1">
      <formula>$L$9&lt;$M$1</formula>
    </cfRule>
    <cfRule type="expression" dxfId="397" priority="474" stopIfTrue="1">
      <formula>$L$9&gt;$M$1-1</formula>
    </cfRule>
  </conditionalFormatting>
  <conditionalFormatting sqref="AL4:AL9">
    <cfRule type="expression" dxfId="396" priority="463" stopIfTrue="1">
      <formula>$W$10&gt;0</formula>
    </cfRule>
    <cfRule type="expression" dxfId="395" priority="464" stopIfTrue="1">
      <formula>$V$10="Bus"</formula>
    </cfRule>
    <cfRule type="expression" dxfId="394" priority="465" stopIfTrue="1">
      <formula>$V$10&gt;0</formula>
    </cfRule>
    <cfRule type="expression" dxfId="393" priority="466" stopIfTrue="1">
      <formula>$L$10&lt;$I$1</formula>
    </cfRule>
    <cfRule type="expression" dxfId="392" priority="467" stopIfTrue="1">
      <formula>$L$10&lt;$M$1</formula>
    </cfRule>
    <cfRule type="expression" dxfId="391" priority="468" stopIfTrue="1">
      <formula>$L$10&gt;$M$1-1</formula>
    </cfRule>
  </conditionalFormatting>
  <conditionalFormatting sqref="AN4:AN9">
    <cfRule type="expression" dxfId="390" priority="457" stopIfTrue="1">
      <formula>$W$11&gt;0</formula>
    </cfRule>
    <cfRule type="expression" dxfId="389" priority="458" stopIfTrue="1">
      <formula>$V$11="Bus"</formula>
    </cfRule>
    <cfRule type="expression" dxfId="388" priority="459" stopIfTrue="1">
      <formula>$V$11&gt;0</formula>
    </cfRule>
    <cfRule type="expression" dxfId="387" priority="460" stopIfTrue="1">
      <formula>$L$11&lt;$I$1</formula>
    </cfRule>
    <cfRule type="expression" dxfId="386" priority="461" stopIfTrue="1">
      <formula>$L$11&lt;$M$1</formula>
    </cfRule>
    <cfRule type="expression" dxfId="385" priority="462" stopIfTrue="1">
      <formula>$L$11&gt;$M$1-1</formula>
    </cfRule>
  </conditionalFormatting>
  <conditionalFormatting sqref="Z11:Z16">
    <cfRule type="expression" dxfId="384" priority="451" stopIfTrue="1">
      <formula>$W$12&gt;0</formula>
    </cfRule>
    <cfRule type="expression" dxfId="383" priority="452" stopIfTrue="1">
      <formula>$V$12="Bus"</formula>
    </cfRule>
    <cfRule type="expression" dxfId="382" priority="453" stopIfTrue="1">
      <formula>$V$12&gt;0</formula>
    </cfRule>
    <cfRule type="expression" dxfId="381" priority="454" stopIfTrue="1">
      <formula>$L$12&lt;$I$1</formula>
    </cfRule>
    <cfRule type="expression" dxfId="380" priority="455" stopIfTrue="1">
      <formula>$L$12&lt;$M$1</formula>
    </cfRule>
    <cfRule type="expression" dxfId="379" priority="456" stopIfTrue="1">
      <formula>$L$12&gt;$M$1-1</formula>
    </cfRule>
  </conditionalFormatting>
  <conditionalFormatting sqref="AB11:AB16">
    <cfRule type="expression" dxfId="378" priority="445" stopIfTrue="1">
      <formula>$W$13&gt;0</formula>
    </cfRule>
    <cfRule type="expression" dxfId="377" priority="446" stopIfTrue="1">
      <formula>$V$13="Bus"</formula>
    </cfRule>
    <cfRule type="expression" dxfId="376" priority="447" stopIfTrue="1">
      <formula>$V$13&gt;0</formula>
    </cfRule>
    <cfRule type="expression" dxfId="375" priority="448" stopIfTrue="1">
      <formula>$L$13&lt;$I$1</formula>
    </cfRule>
    <cfRule type="expression" dxfId="374" priority="449" stopIfTrue="1">
      <formula>$L$13&lt;$M$1</formula>
    </cfRule>
    <cfRule type="expression" dxfId="373" priority="450" stopIfTrue="1">
      <formula>$L$13&gt;$M$1-1</formula>
    </cfRule>
  </conditionalFormatting>
  <conditionalFormatting sqref="AD11:AD16">
    <cfRule type="expression" dxfId="372" priority="439" stopIfTrue="1">
      <formula>$W$14&gt;0</formula>
    </cfRule>
    <cfRule type="expression" dxfId="371" priority="440" stopIfTrue="1">
      <formula>$V$14="Bus"</formula>
    </cfRule>
    <cfRule type="expression" dxfId="370" priority="441" stopIfTrue="1">
      <formula>$V$14&gt;0</formula>
    </cfRule>
    <cfRule type="expression" dxfId="369" priority="442" stopIfTrue="1">
      <formula>$L$14&lt;$I$1</formula>
    </cfRule>
    <cfRule type="expression" dxfId="368" priority="443" stopIfTrue="1">
      <formula>$L$14&lt;$M$1</formula>
    </cfRule>
    <cfRule type="expression" dxfId="367" priority="444" stopIfTrue="1">
      <formula>$L$14&gt;$M$1-1</formula>
    </cfRule>
  </conditionalFormatting>
  <conditionalFormatting sqref="AF11:AF16">
    <cfRule type="expression" dxfId="366" priority="433" stopIfTrue="1">
      <formula>$W$15&gt;0</formula>
    </cfRule>
    <cfRule type="expression" dxfId="365" priority="434" stopIfTrue="1">
      <formula>$V$15="Bus"</formula>
    </cfRule>
    <cfRule type="expression" dxfId="364" priority="435" stopIfTrue="1">
      <formula>$V$15&gt;0</formula>
    </cfRule>
    <cfRule type="expression" dxfId="363" priority="436" stopIfTrue="1">
      <formula>$L$15&lt;$I$1</formula>
    </cfRule>
    <cfRule type="expression" dxfId="362" priority="437" stopIfTrue="1">
      <formula>$L$15&lt;$M$1</formula>
    </cfRule>
    <cfRule type="expression" dxfId="361" priority="438" stopIfTrue="1">
      <formula>$L$15&gt;$M$1-1</formula>
    </cfRule>
  </conditionalFormatting>
  <conditionalFormatting sqref="AH11:AH16">
    <cfRule type="expression" dxfId="360" priority="427" stopIfTrue="1">
      <formula>$W$16&gt;0</formula>
    </cfRule>
    <cfRule type="expression" dxfId="359" priority="428" stopIfTrue="1">
      <formula>$V$16="Bus"</formula>
    </cfRule>
    <cfRule type="expression" dxfId="358" priority="429" stopIfTrue="1">
      <formula>$V$16&gt;0</formula>
    </cfRule>
    <cfRule type="expression" dxfId="357" priority="430" stopIfTrue="1">
      <formula>$L$16&lt;$I$1</formula>
    </cfRule>
    <cfRule type="expression" dxfId="356" priority="431" stopIfTrue="1">
      <formula>$L$16&lt;$M$1</formula>
    </cfRule>
    <cfRule type="expression" dxfId="355" priority="432" stopIfTrue="1">
      <formula>$L$16&gt;$M$1-1</formula>
    </cfRule>
  </conditionalFormatting>
  <conditionalFormatting sqref="AJ11:AJ16">
    <cfRule type="expression" dxfId="354" priority="421" stopIfTrue="1">
      <formula>$W$17&gt;0</formula>
    </cfRule>
    <cfRule type="expression" dxfId="353" priority="422" stopIfTrue="1">
      <formula>$V$17="Bus"</formula>
    </cfRule>
    <cfRule type="expression" dxfId="352" priority="423" stopIfTrue="1">
      <formula>$V$17&gt;0</formula>
    </cfRule>
    <cfRule type="expression" dxfId="351" priority="424" stopIfTrue="1">
      <formula>$L$17&lt;$I$1</formula>
    </cfRule>
    <cfRule type="expression" dxfId="350" priority="425" stopIfTrue="1">
      <formula>$L$17&lt;$M$1</formula>
    </cfRule>
    <cfRule type="expression" dxfId="349" priority="426" stopIfTrue="1">
      <formula>$L$17&gt;$M$1-1</formula>
    </cfRule>
  </conditionalFormatting>
  <conditionalFormatting sqref="AL11:AL16">
    <cfRule type="expression" dxfId="348" priority="415" stopIfTrue="1">
      <formula>$W$18&gt;0</formula>
    </cfRule>
    <cfRule type="expression" dxfId="347" priority="416" stopIfTrue="1">
      <formula>$V$18="Bus"</formula>
    </cfRule>
    <cfRule type="expression" dxfId="346" priority="417" stopIfTrue="1">
      <formula>$V$18&gt;0</formula>
    </cfRule>
    <cfRule type="expression" dxfId="345" priority="418" stopIfTrue="1">
      <formula>$L$18&lt;$I$1</formula>
    </cfRule>
    <cfRule type="expression" dxfId="344" priority="419" stopIfTrue="1">
      <formula>$L$18&lt;$M$1</formula>
    </cfRule>
    <cfRule type="expression" dxfId="343" priority="420" stopIfTrue="1">
      <formula>$L$18&gt;$M$1-1</formula>
    </cfRule>
  </conditionalFormatting>
  <conditionalFormatting sqref="AN11:AN16">
    <cfRule type="expression" dxfId="342" priority="409" stopIfTrue="1">
      <formula>$W$19&gt;0</formula>
    </cfRule>
    <cfRule type="expression" dxfId="341" priority="410" stopIfTrue="1">
      <formula>$V$19="Bus"</formula>
    </cfRule>
    <cfRule type="expression" dxfId="340" priority="411" stopIfTrue="1">
      <formula>$V$19&gt;0</formula>
    </cfRule>
    <cfRule type="expression" dxfId="339" priority="412" stopIfTrue="1">
      <formula>$L$19&lt;$I$1</formula>
    </cfRule>
    <cfRule type="expression" dxfId="338" priority="413" stopIfTrue="1">
      <formula>$L$19&lt;$M$1</formula>
    </cfRule>
    <cfRule type="expression" dxfId="337" priority="414" stopIfTrue="1">
      <formula>$L$19&gt;$M$1-1</formula>
    </cfRule>
  </conditionalFormatting>
  <conditionalFormatting sqref="AB18:AB23">
    <cfRule type="expression" dxfId="336" priority="397" stopIfTrue="1">
      <formula>$W$21&gt;0</formula>
    </cfRule>
    <cfRule type="expression" dxfId="335" priority="398" stopIfTrue="1">
      <formula>$V$21="Bus"</formula>
    </cfRule>
    <cfRule type="expression" dxfId="334" priority="399" stopIfTrue="1">
      <formula>$V$21&gt;0</formula>
    </cfRule>
    <cfRule type="expression" dxfId="333" priority="400" stopIfTrue="1">
      <formula>$L$21&lt;$I$1</formula>
    </cfRule>
    <cfRule type="expression" dxfId="332" priority="401" stopIfTrue="1">
      <formula>$L$21&lt;$M$1</formula>
    </cfRule>
    <cfRule type="expression" dxfId="331" priority="402" stopIfTrue="1">
      <formula>$L$21&gt;$M$1-1</formula>
    </cfRule>
  </conditionalFormatting>
  <conditionalFormatting sqref="AD18:AD23">
    <cfRule type="expression" dxfId="330" priority="391" stopIfTrue="1">
      <formula>$W$22&gt;0</formula>
    </cfRule>
    <cfRule type="expression" dxfId="329" priority="392" stopIfTrue="1">
      <formula>$V$22="Bus"</formula>
    </cfRule>
    <cfRule type="expression" dxfId="328" priority="393" stopIfTrue="1">
      <formula>$V$22&gt;0</formula>
    </cfRule>
    <cfRule type="expression" dxfId="327" priority="394" stopIfTrue="1">
      <formula>$L$22&lt;$I$1</formula>
    </cfRule>
    <cfRule type="expression" dxfId="326" priority="395" stopIfTrue="1">
      <formula>$L$22&lt;$M$1</formula>
    </cfRule>
    <cfRule type="expression" dxfId="325" priority="396" stopIfTrue="1">
      <formula>$L$22&gt;$M$1-1</formula>
    </cfRule>
  </conditionalFormatting>
  <conditionalFormatting sqref="AF18:AF23">
    <cfRule type="expression" dxfId="324" priority="385" stopIfTrue="1">
      <formula>$W$23&gt;0</formula>
    </cfRule>
    <cfRule type="expression" dxfId="323" priority="386" stopIfTrue="1">
      <formula>$V$23="Bus"</formula>
    </cfRule>
    <cfRule type="expression" dxfId="322" priority="387" stopIfTrue="1">
      <formula>$V$23&gt;0</formula>
    </cfRule>
    <cfRule type="expression" dxfId="321" priority="388" stopIfTrue="1">
      <formula>$L$23&lt;$I$1</formula>
    </cfRule>
    <cfRule type="expression" dxfId="320" priority="389" stopIfTrue="1">
      <formula>$L$23&lt;$M$1</formula>
    </cfRule>
    <cfRule type="expression" dxfId="319" priority="390" stopIfTrue="1">
      <formula>$L$23&gt;$M$1-1</formula>
    </cfRule>
  </conditionalFormatting>
  <conditionalFormatting sqref="AH18:AH23">
    <cfRule type="expression" dxfId="318" priority="379" stopIfTrue="1">
      <formula>$W$24&gt;0</formula>
    </cfRule>
    <cfRule type="expression" dxfId="317" priority="380" stopIfTrue="1">
      <formula>$V$24="Bus"</formula>
    </cfRule>
    <cfRule type="expression" dxfId="316" priority="381" stopIfTrue="1">
      <formula>$V$24&gt;0</formula>
    </cfRule>
    <cfRule type="expression" dxfId="315" priority="382" stopIfTrue="1">
      <formula>$L$24&lt;$I$1</formula>
    </cfRule>
    <cfRule type="expression" dxfId="314" priority="383" stopIfTrue="1">
      <formula>$L$24&lt;$M$1</formula>
    </cfRule>
    <cfRule type="expression" dxfId="313" priority="384" stopIfTrue="1">
      <formula>$L$24&gt;$M$1-1</formula>
    </cfRule>
  </conditionalFormatting>
  <conditionalFormatting sqref="AJ18:AJ23">
    <cfRule type="expression" dxfId="312" priority="373" stopIfTrue="1">
      <formula>$W$25&gt;0</formula>
    </cfRule>
    <cfRule type="expression" dxfId="311" priority="374" stopIfTrue="1">
      <formula>$V$25="Bus"</formula>
    </cfRule>
    <cfRule type="expression" dxfId="310" priority="375" stopIfTrue="1">
      <formula>$V$25&gt;0</formula>
    </cfRule>
    <cfRule type="expression" dxfId="309" priority="376" stopIfTrue="1">
      <formula>$L$25&lt;$I$1</formula>
    </cfRule>
    <cfRule type="expression" dxfId="308" priority="377" stopIfTrue="1">
      <formula>$L$25&lt;$M$1</formula>
    </cfRule>
    <cfRule type="expression" dxfId="307" priority="378" stopIfTrue="1">
      <formula>$L$25&gt;$M$1-1</formula>
    </cfRule>
  </conditionalFormatting>
  <conditionalFormatting sqref="AL18:AL23">
    <cfRule type="expression" dxfId="306" priority="367" stopIfTrue="1">
      <formula>$W$26&gt;0</formula>
    </cfRule>
    <cfRule type="expression" dxfId="305" priority="368" stopIfTrue="1">
      <formula>$V$26="Bus"</formula>
    </cfRule>
    <cfRule type="expression" dxfId="304" priority="369" stopIfTrue="1">
      <formula>$V$26&gt;0</formula>
    </cfRule>
    <cfRule type="expression" dxfId="303" priority="370" stopIfTrue="1">
      <formula>$L$26&lt;$I$1</formula>
    </cfRule>
    <cfRule type="expression" dxfId="302" priority="371" stopIfTrue="1">
      <formula>$L$26&lt;$M$1</formula>
    </cfRule>
    <cfRule type="expression" dxfId="301" priority="372" stopIfTrue="1">
      <formula>$L$26&gt;$M$1-1</formula>
    </cfRule>
  </conditionalFormatting>
  <conditionalFormatting sqref="AN18:AN23">
    <cfRule type="expression" dxfId="300" priority="361" stopIfTrue="1">
      <formula>$W$27&gt;0</formula>
    </cfRule>
    <cfRule type="expression" dxfId="299" priority="362" stopIfTrue="1">
      <formula>$V$27="Bus"</formula>
    </cfRule>
    <cfRule type="expression" dxfId="298" priority="363" stopIfTrue="1">
      <formula>$V$27&gt;0</formula>
    </cfRule>
    <cfRule type="expression" dxfId="297" priority="364" stopIfTrue="1">
      <formula>$L$27&lt;$I$1</formula>
    </cfRule>
    <cfRule type="expression" dxfId="296" priority="365" stopIfTrue="1">
      <formula>$L$27&lt;$M$1</formula>
    </cfRule>
    <cfRule type="expression" dxfId="295" priority="366" stopIfTrue="1">
      <formula>$L$27&gt;$M$1-1</formula>
    </cfRule>
  </conditionalFormatting>
  <conditionalFormatting sqref="AB25:AB30">
    <cfRule type="expression" dxfId="294" priority="349" stopIfTrue="1">
      <formula>$W$29&gt;0</formula>
    </cfRule>
    <cfRule type="expression" dxfId="293" priority="350" stopIfTrue="1">
      <formula>$V$29="Bus"</formula>
    </cfRule>
    <cfRule type="expression" dxfId="292" priority="351" stopIfTrue="1">
      <formula>$V$29&gt;0</formula>
    </cfRule>
    <cfRule type="expression" dxfId="291" priority="352" stopIfTrue="1">
      <formula>$L$29&lt;$I$1</formula>
    </cfRule>
    <cfRule type="expression" dxfId="290" priority="353" stopIfTrue="1">
      <formula>$L$29&lt;$M$1</formula>
    </cfRule>
    <cfRule type="expression" dxfId="289" priority="354" stopIfTrue="1">
      <formula>$L$29&gt;$M$1-1</formula>
    </cfRule>
  </conditionalFormatting>
  <conditionalFormatting sqref="AD25:AD30">
    <cfRule type="expression" dxfId="288" priority="343" stopIfTrue="1">
      <formula>$W$30&gt;0</formula>
    </cfRule>
    <cfRule type="expression" dxfId="287" priority="344" stopIfTrue="1">
      <formula>$V$30="Bus"</formula>
    </cfRule>
    <cfRule type="expression" dxfId="286" priority="345" stopIfTrue="1">
      <formula>$V$30&gt;0</formula>
    </cfRule>
    <cfRule type="expression" dxfId="285" priority="346" stopIfTrue="1">
      <formula>$L$30&lt;$I$1</formula>
    </cfRule>
    <cfRule type="expression" dxfId="284" priority="347" stopIfTrue="1">
      <formula>$L$30&lt;$M$1</formula>
    </cfRule>
    <cfRule type="expression" dxfId="283" priority="348" stopIfTrue="1">
      <formula>$L$30&gt;$M$1-1</formula>
    </cfRule>
  </conditionalFormatting>
  <conditionalFormatting sqref="AF25:AF30">
    <cfRule type="expression" dxfId="282" priority="337" stopIfTrue="1">
      <formula>$W$31&gt;0</formula>
    </cfRule>
    <cfRule type="expression" dxfId="281" priority="338" stopIfTrue="1">
      <formula>$V$31="Bus"</formula>
    </cfRule>
    <cfRule type="expression" dxfId="280" priority="339" stopIfTrue="1">
      <formula>$V$31&gt;0</formula>
    </cfRule>
    <cfRule type="expression" dxfId="279" priority="340" stopIfTrue="1">
      <formula>$L$31&lt;$I$1</formula>
    </cfRule>
    <cfRule type="expression" dxfId="278" priority="341" stopIfTrue="1">
      <formula>$L$31&lt;$M$1</formula>
    </cfRule>
    <cfRule type="expression" dxfId="277" priority="342" stopIfTrue="1">
      <formula>$L$31&gt;$M$1-1</formula>
    </cfRule>
  </conditionalFormatting>
  <conditionalFormatting sqref="AH25:AH30">
    <cfRule type="expression" dxfId="276" priority="331" stopIfTrue="1">
      <formula>$W$32&gt;0</formula>
    </cfRule>
    <cfRule type="expression" dxfId="275" priority="332" stopIfTrue="1">
      <formula>$V$32="Bus"</formula>
    </cfRule>
    <cfRule type="expression" dxfId="274" priority="333" stopIfTrue="1">
      <formula>$V$32&gt;0</formula>
    </cfRule>
    <cfRule type="expression" dxfId="273" priority="334" stopIfTrue="1">
      <formula>$L$32&lt;$I$1</formula>
    </cfRule>
    <cfRule type="expression" dxfId="272" priority="335" stopIfTrue="1">
      <formula>$L$32&lt;$M$1</formula>
    </cfRule>
    <cfRule type="expression" dxfId="271" priority="336" stopIfTrue="1">
      <formula>$L$32&gt;$M$1-1</formula>
    </cfRule>
  </conditionalFormatting>
  <conditionalFormatting sqref="AJ25:AJ30">
    <cfRule type="expression" dxfId="270" priority="325" stopIfTrue="1">
      <formula>$W$33&gt;0</formula>
    </cfRule>
    <cfRule type="expression" dxfId="269" priority="326" stopIfTrue="1">
      <formula>$V$33="Bus"</formula>
    </cfRule>
    <cfRule type="expression" dxfId="268" priority="327" stopIfTrue="1">
      <formula>$V$33&gt;0</formula>
    </cfRule>
    <cfRule type="expression" dxfId="267" priority="328" stopIfTrue="1">
      <formula>$L$33&lt;$I$1</formula>
    </cfRule>
    <cfRule type="expression" dxfId="266" priority="329" stopIfTrue="1">
      <formula>$L$33&lt;$M$1</formula>
    </cfRule>
    <cfRule type="expression" dxfId="265" priority="330" stopIfTrue="1">
      <formula>$L$33&gt;$M$1-1</formula>
    </cfRule>
  </conditionalFormatting>
  <conditionalFormatting sqref="AL25:AL30">
    <cfRule type="expression" dxfId="264" priority="319" stopIfTrue="1">
      <formula>$W$34&gt;0</formula>
    </cfRule>
    <cfRule type="expression" dxfId="263" priority="320" stopIfTrue="1">
      <formula>$V$34="Bus"</formula>
    </cfRule>
    <cfRule type="expression" dxfId="262" priority="321" stopIfTrue="1">
      <formula>$V$34&gt;0</formula>
    </cfRule>
    <cfRule type="expression" dxfId="261" priority="322" stopIfTrue="1">
      <formula>$L$34&lt;$I$1</formula>
    </cfRule>
    <cfRule type="expression" dxfId="260" priority="323" stopIfTrue="1">
      <formula>$L$34&lt;$M$1</formula>
    </cfRule>
    <cfRule type="expression" dxfId="259" priority="324" stopIfTrue="1">
      <formula>$L$34&gt;$M$1-1</formula>
    </cfRule>
  </conditionalFormatting>
  <conditionalFormatting sqref="AN25:AN30">
    <cfRule type="expression" dxfId="258" priority="313" stopIfTrue="1">
      <formula>$W$35&gt;0</formula>
    </cfRule>
    <cfRule type="expression" dxfId="257" priority="314" stopIfTrue="1">
      <formula>$V$35="Bus"</formula>
    </cfRule>
    <cfRule type="expression" dxfId="256" priority="315" stopIfTrue="1">
      <formula>$V$35&gt;0</formula>
    </cfRule>
    <cfRule type="expression" dxfId="255" priority="316" stopIfTrue="1">
      <formula>$L$35&lt;$I$1</formula>
    </cfRule>
    <cfRule type="expression" dxfId="254" priority="317" stopIfTrue="1">
      <formula>$L$35&lt;$M$1</formula>
    </cfRule>
    <cfRule type="expression" dxfId="253" priority="318" stopIfTrue="1">
      <formula>$L$35&gt;$M$1-1</formula>
    </cfRule>
  </conditionalFormatting>
  <conditionalFormatting sqref="Z32:Z37">
    <cfRule type="expression" dxfId="252" priority="307" stopIfTrue="1">
      <formula>$W$36&gt;0</formula>
    </cfRule>
    <cfRule type="expression" dxfId="251" priority="308" stopIfTrue="1">
      <formula>$V$36="Bus"</formula>
    </cfRule>
    <cfRule type="expression" dxfId="250" priority="309" stopIfTrue="1">
      <formula>$V$36&gt;0</formula>
    </cfRule>
    <cfRule type="expression" dxfId="249" priority="310" stopIfTrue="1">
      <formula>$L$36&lt;$I$1</formula>
    </cfRule>
    <cfRule type="expression" dxfId="248" priority="311" stopIfTrue="1">
      <formula>$L$36&lt;$M$1</formula>
    </cfRule>
    <cfRule type="expression" dxfId="247" priority="312" stopIfTrue="1">
      <formula>$L$36&gt;$M$1-1</formula>
    </cfRule>
  </conditionalFormatting>
  <conditionalFormatting sqref="AB32:AB37">
    <cfRule type="expression" dxfId="246" priority="301" stopIfTrue="1">
      <formula>$W$37&gt;0</formula>
    </cfRule>
    <cfRule type="expression" dxfId="245" priority="302" stopIfTrue="1">
      <formula>$V$37="Bus"</formula>
    </cfRule>
    <cfRule type="expression" dxfId="244" priority="303" stopIfTrue="1">
      <formula>$V$37&gt;0</formula>
    </cfRule>
    <cfRule type="expression" dxfId="243" priority="304" stopIfTrue="1">
      <formula>$L$37&lt;$I$1</formula>
    </cfRule>
    <cfRule type="expression" dxfId="242" priority="305" stopIfTrue="1">
      <formula>$L$37&lt;$M$1</formula>
    </cfRule>
    <cfRule type="expression" dxfId="241" priority="306" stopIfTrue="1">
      <formula>$L$37&gt;$M$1-1</formula>
    </cfRule>
  </conditionalFormatting>
  <conditionalFormatting sqref="AD32:AD37">
    <cfRule type="expression" dxfId="240" priority="295" stopIfTrue="1">
      <formula>$W$38&gt;0</formula>
    </cfRule>
    <cfRule type="expression" dxfId="239" priority="296" stopIfTrue="1">
      <formula>$V$38="Bus"</formula>
    </cfRule>
    <cfRule type="expression" dxfId="238" priority="297" stopIfTrue="1">
      <formula>$V$38&gt;0</formula>
    </cfRule>
    <cfRule type="expression" dxfId="237" priority="298" stopIfTrue="1">
      <formula>$L$38&lt;$I$1</formula>
    </cfRule>
    <cfRule type="expression" dxfId="236" priority="299" stopIfTrue="1">
      <formula>$L$38&lt;$M$1</formula>
    </cfRule>
    <cfRule type="expression" dxfId="235" priority="300" stopIfTrue="1">
      <formula>$L$38&gt;$M$1-1</formula>
    </cfRule>
  </conditionalFormatting>
  <conditionalFormatting sqref="AF32:AF37">
    <cfRule type="expression" dxfId="234" priority="289" stopIfTrue="1">
      <formula>$W$39&gt;0</formula>
    </cfRule>
    <cfRule type="expression" dxfId="233" priority="290" stopIfTrue="1">
      <formula>$V$39="Bus"</formula>
    </cfRule>
    <cfRule type="expression" dxfId="232" priority="291" stopIfTrue="1">
      <formula>$V$39&gt;0</formula>
    </cfRule>
    <cfRule type="expression" dxfId="231" priority="292" stopIfTrue="1">
      <formula>$L$39&lt;$I$1</formula>
    </cfRule>
    <cfRule type="expression" dxfId="230" priority="293" stopIfTrue="1">
      <formula>$L$39&lt;$M$1</formula>
    </cfRule>
    <cfRule type="expression" dxfId="229" priority="294" stopIfTrue="1">
      <formula>$L$39&gt;$M$1-1</formula>
    </cfRule>
  </conditionalFormatting>
  <conditionalFormatting sqref="AH32:AH37">
    <cfRule type="expression" dxfId="228" priority="283" stopIfTrue="1">
      <formula>$W$40&gt;0</formula>
    </cfRule>
    <cfRule type="expression" dxfId="227" priority="284" stopIfTrue="1">
      <formula>$V$40="Bus"</formula>
    </cfRule>
    <cfRule type="expression" dxfId="226" priority="285" stopIfTrue="1">
      <formula>$V$40&gt;0</formula>
    </cfRule>
    <cfRule type="expression" dxfId="225" priority="286" stopIfTrue="1">
      <formula>$L$40&lt;$I$1</formula>
    </cfRule>
    <cfRule type="expression" dxfId="224" priority="287" stopIfTrue="1">
      <formula>$L$40&lt;$M$1</formula>
    </cfRule>
    <cfRule type="expression" dxfId="223" priority="288" stopIfTrue="1">
      <formula>$L$40&gt;$M$1-1</formula>
    </cfRule>
  </conditionalFormatting>
  <conditionalFormatting sqref="AJ32:AJ37">
    <cfRule type="expression" dxfId="222" priority="277" stopIfTrue="1">
      <formula>$W$41&gt;0</formula>
    </cfRule>
    <cfRule type="expression" dxfId="221" priority="278" stopIfTrue="1">
      <formula>$V$41="Bus"</formula>
    </cfRule>
    <cfRule type="expression" dxfId="220" priority="279" stopIfTrue="1">
      <formula>$V$41&gt;0</formula>
    </cfRule>
    <cfRule type="expression" dxfId="219" priority="280" stopIfTrue="1">
      <formula>$L$41&lt;$I$1</formula>
    </cfRule>
    <cfRule type="expression" dxfId="218" priority="281" stopIfTrue="1">
      <formula>$L$41&lt;$M$1</formula>
    </cfRule>
    <cfRule type="expression" dxfId="217" priority="282" stopIfTrue="1">
      <formula>$L$41&gt;$M$1-1</formula>
    </cfRule>
  </conditionalFormatting>
  <conditionalFormatting sqref="AL32:AL37">
    <cfRule type="expression" dxfId="216" priority="271" stopIfTrue="1">
      <formula>$W$42&gt;0</formula>
    </cfRule>
    <cfRule type="expression" dxfId="215" priority="272" stopIfTrue="1">
      <formula>$V$42="Bus"</formula>
    </cfRule>
    <cfRule type="expression" dxfId="214" priority="273" stopIfTrue="1">
      <formula>$V$42&gt;0</formula>
    </cfRule>
    <cfRule type="expression" dxfId="213" priority="274" stopIfTrue="1">
      <formula>$L$42&lt;$I$1</formula>
    </cfRule>
    <cfRule type="expression" dxfId="212" priority="275" stopIfTrue="1">
      <formula>$L$42&lt;$M$1</formula>
    </cfRule>
    <cfRule type="expression" dxfId="211" priority="276" stopIfTrue="1">
      <formula>$L$42&gt;$M$1-1</formula>
    </cfRule>
  </conditionalFormatting>
  <conditionalFormatting sqref="AN32:AN37">
    <cfRule type="expression" dxfId="210" priority="265" stopIfTrue="1">
      <formula>$W$43&gt;0</formula>
    </cfRule>
    <cfRule type="expression" dxfId="209" priority="266" stopIfTrue="1">
      <formula>$V$43="Bus"</formula>
    </cfRule>
    <cfRule type="expression" dxfId="208" priority="267" stopIfTrue="1">
      <formula>$V$43&gt;0</formula>
    </cfRule>
    <cfRule type="expression" dxfId="207" priority="268" stopIfTrue="1">
      <formula>$L$43&lt;$I$1</formula>
    </cfRule>
    <cfRule type="expression" dxfId="206" priority="269" stopIfTrue="1">
      <formula>$L$43&lt;$M$1</formula>
    </cfRule>
    <cfRule type="expression" dxfId="205" priority="270" stopIfTrue="1">
      <formula>$L$43&gt;$M$1-1</formula>
    </cfRule>
  </conditionalFormatting>
  <conditionalFormatting sqref="Z39:Z44">
    <cfRule type="expression" dxfId="204" priority="259" stopIfTrue="1">
      <formula>$W$44&gt;0</formula>
    </cfRule>
    <cfRule type="expression" dxfId="203" priority="260" stopIfTrue="1">
      <formula>$V$44="Bus"</formula>
    </cfRule>
    <cfRule type="expression" dxfId="202" priority="261" stopIfTrue="1">
      <formula>$V$44&gt;0</formula>
    </cfRule>
    <cfRule type="expression" dxfId="201" priority="262" stopIfTrue="1">
      <formula>$L$44&lt;$I$1</formula>
    </cfRule>
    <cfRule type="expression" dxfId="200" priority="263" stopIfTrue="1">
      <formula>$L$44&lt;$M$1</formula>
    </cfRule>
    <cfRule type="expression" dxfId="199" priority="264" stopIfTrue="1">
      <formula>$L$44&gt;$M$1-1</formula>
    </cfRule>
  </conditionalFormatting>
  <conditionalFormatting sqref="AB39:AB44">
    <cfRule type="expression" dxfId="198" priority="253" stopIfTrue="1">
      <formula>$W$45&gt;0</formula>
    </cfRule>
    <cfRule type="expression" dxfId="197" priority="254" stopIfTrue="1">
      <formula>$V$45="Bus"</formula>
    </cfRule>
    <cfRule type="expression" dxfId="196" priority="255" stopIfTrue="1">
      <formula>$V$45&gt;0</formula>
    </cfRule>
    <cfRule type="expression" dxfId="195" priority="256" stopIfTrue="1">
      <formula>$L$45&lt;$I$1</formula>
    </cfRule>
    <cfRule type="expression" dxfId="194" priority="257" stopIfTrue="1">
      <formula>$L$45&lt;$M$1</formula>
    </cfRule>
    <cfRule type="expression" dxfId="193" priority="258" stopIfTrue="1">
      <formula>$L$45&gt;$M$1-1</formula>
    </cfRule>
  </conditionalFormatting>
  <conditionalFormatting sqref="AD39:AD44">
    <cfRule type="expression" dxfId="192" priority="247" stopIfTrue="1">
      <formula>$W$46&gt;0</formula>
    </cfRule>
    <cfRule type="expression" dxfId="191" priority="248" stopIfTrue="1">
      <formula>$V$46="Bus"</formula>
    </cfRule>
    <cfRule type="expression" dxfId="190" priority="249" stopIfTrue="1">
      <formula>$V$46&gt;0</formula>
    </cfRule>
    <cfRule type="expression" dxfId="189" priority="250" stopIfTrue="1">
      <formula>$L$46&lt;$I$1</formula>
    </cfRule>
    <cfRule type="expression" dxfId="188" priority="251" stopIfTrue="1">
      <formula>$L$46&lt;$M$1</formula>
    </cfRule>
    <cfRule type="expression" dxfId="187" priority="252" stopIfTrue="1">
      <formula>$L$46&gt;$M$1-1</formula>
    </cfRule>
  </conditionalFormatting>
  <conditionalFormatting sqref="AF39:AF44">
    <cfRule type="expression" dxfId="186" priority="241" stopIfTrue="1">
      <formula>$W$47&gt;0</formula>
    </cfRule>
    <cfRule type="expression" dxfId="185" priority="242" stopIfTrue="1">
      <formula>$V$47="Bus"</formula>
    </cfRule>
    <cfRule type="expression" dxfId="184" priority="243" stopIfTrue="1">
      <formula>$V$47&gt;0</formula>
    </cfRule>
    <cfRule type="expression" dxfId="183" priority="244" stopIfTrue="1">
      <formula>$L$47&lt;$I$1</formula>
    </cfRule>
    <cfRule type="expression" dxfId="182" priority="245" stopIfTrue="1">
      <formula>$L$47&lt;$M$1</formula>
    </cfRule>
    <cfRule type="expression" dxfId="181" priority="246" stopIfTrue="1">
      <formula>$L$47&gt;$M$1-1</formula>
    </cfRule>
  </conditionalFormatting>
  <conditionalFormatting sqref="AH39:AH44">
    <cfRule type="expression" dxfId="180" priority="235" stopIfTrue="1">
      <formula>$W$48&gt;0</formula>
    </cfRule>
    <cfRule type="expression" dxfId="179" priority="236" stopIfTrue="1">
      <formula>$V$48="Bus"</formula>
    </cfRule>
    <cfRule type="expression" dxfId="178" priority="237" stopIfTrue="1">
      <formula>$V$48&gt;0</formula>
    </cfRule>
    <cfRule type="expression" dxfId="177" priority="238" stopIfTrue="1">
      <formula>$L$48&lt;$I$1</formula>
    </cfRule>
    <cfRule type="expression" dxfId="176" priority="239" stopIfTrue="1">
      <formula>$L$48&lt;$M$1</formula>
    </cfRule>
    <cfRule type="expression" dxfId="175" priority="240" stopIfTrue="1">
      <formula>$L$48&gt;$M$1-1</formula>
    </cfRule>
  </conditionalFormatting>
  <conditionalFormatting sqref="AJ39:AJ44">
    <cfRule type="expression" dxfId="174" priority="229" stopIfTrue="1">
      <formula>$W$49&gt;0</formula>
    </cfRule>
    <cfRule type="expression" dxfId="173" priority="230" stopIfTrue="1">
      <formula>$V$49="Bus"</formula>
    </cfRule>
    <cfRule type="expression" dxfId="172" priority="231" stopIfTrue="1">
      <formula>$V$49&gt;0</formula>
    </cfRule>
    <cfRule type="expression" dxfId="171" priority="232" stopIfTrue="1">
      <formula>$L$49&lt;$I$1</formula>
    </cfRule>
    <cfRule type="expression" dxfId="170" priority="233" stopIfTrue="1">
      <formula>$L$49&lt;$M$1</formula>
    </cfRule>
    <cfRule type="expression" dxfId="169" priority="234" stopIfTrue="1">
      <formula>$L$49&gt;$M$1-1</formula>
    </cfRule>
  </conditionalFormatting>
  <conditionalFormatting sqref="AL39:AL44">
    <cfRule type="expression" dxfId="168" priority="223" stopIfTrue="1">
      <formula>$W$50&gt;0</formula>
    </cfRule>
    <cfRule type="expression" dxfId="167" priority="224" stopIfTrue="1">
      <formula>$V$50="Bus"</formula>
    </cfRule>
    <cfRule type="expression" dxfId="166" priority="225" stopIfTrue="1">
      <formula>$V$50&gt;0</formula>
    </cfRule>
    <cfRule type="expression" dxfId="165" priority="226" stopIfTrue="1">
      <formula>$L$50&lt;$I$1</formula>
    </cfRule>
    <cfRule type="expression" dxfId="164" priority="227" stopIfTrue="1">
      <formula>$L$50&lt;$M$1</formula>
    </cfRule>
    <cfRule type="expression" dxfId="163" priority="228" stopIfTrue="1">
      <formula>$L$50&gt;$M$1-1</formula>
    </cfRule>
  </conditionalFormatting>
  <conditionalFormatting sqref="AN39:AN44">
    <cfRule type="expression" dxfId="162" priority="217" stopIfTrue="1">
      <formula>$W$51&gt;0</formula>
    </cfRule>
    <cfRule type="expression" dxfId="161" priority="218" stopIfTrue="1">
      <formula>$V$51="Bus"</formula>
    </cfRule>
    <cfRule type="expression" dxfId="160" priority="219" stopIfTrue="1">
      <formula>$V$51&gt;0</formula>
    </cfRule>
    <cfRule type="expression" dxfId="159" priority="220" stopIfTrue="1">
      <formula>$L$51&lt;$I$1</formula>
    </cfRule>
    <cfRule type="expression" dxfId="158" priority="221" stopIfTrue="1">
      <formula>$L$51&lt;$M$1</formula>
    </cfRule>
    <cfRule type="expression" dxfId="157" priority="222" stopIfTrue="1">
      <formula>$L$51&gt;$M$1-1</formula>
    </cfRule>
  </conditionalFormatting>
  <conditionalFormatting sqref="Z46:Z51">
    <cfRule type="expression" dxfId="156" priority="211" stopIfTrue="1">
      <formula>$W$52&gt;0</formula>
    </cfRule>
    <cfRule type="expression" dxfId="155" priority="212" stopIfTrue="1">
      <formula>$V$52="Bus"</formula>
    </cfRule>
    <cfRule type="expression" dxfId="154" priority="213" stopIfTrue="1">
      <formula>$V$52&gt;0</formula>
    </cfRule>
    <cfRule type="expression" dxfId="153" priority="214" stopIfTrue="1">
      <formula>$L$52&lt;$I$1</formula>
    </cfRule>
    <cfRule type="expression" dxfId="152" priority="215" stopIfTrue="1">
      <formula>$L$52&lt;$M$1</formula>
    </cfRule>
    <cfRule type="expression" dxfId="151" priority="216" stopIfTrue="1">
      <formula>$L$52&gt;$M$1-1</formula>
    </cfRule>
  </conditionalFormatting>
  <conditionalFormatting sqref="AB46:AB51">
    <cfRule type="expression" dxfId="150" priority="205" stopIfTrue="1">
      <formula>$W$53&gt;0</formula>
    </cfRule>
    <cfRule type="expression" dxfId="149" priority="206" stopIfTrue="1">
      <formula>$V$53="Bus"</formula>
    </cfRule>
    <cfRule type="expression" dxfId="148" priority="207" stopIfTrue="1">
      <formula>$V$53&gt;0</formula>
    </cfRule>
    <cfRule type="expression" dxfId="147" priority="208" stopIfTrue="1">
      <formula>$L$53&lt;$I$1</formula>
    </cfRule>
    <cfRule type="expression" dxfId="146" priority="209" stopIfTrue="1">
      <formula>$L$53&lt;$M$1</formula>
    </cfRule>
    <cfRule type="expression" dxfId="145" priority="210" stopIfTrue="1">
      <formula>$L$53&gt;$M$1-1</formula>
    </cfRule>
  </conditionalFormatting>
  <conditionalFormatting sqref="AD46:AD51">
    <cfRule type="expression" dxfId="144" priority="199" stopIfTrue="1">
      <formula>$W$54&gt;0</formula>
    </cfRule>
    <cfRule type="expression" dxfId="143" priority="200" stopIfTrue="1">
      <formula>$V$54="Bus"</formula>
    </cfRule>
    <cfRule type="expression" dxfId="142" priority="201" stopIfTrue="1">
      <formula>$V$54&gt;0</formula>
    </cfRule>
    <cfRule type="expression" dxfId="141" priority="202" stopIfTrue="1">
      <formula>$L$54&lt;$I$1</formula>
    </cfRule>
    <cfRule type="expression" dxfId="140" priority="203" stopIfTrue="1">
      <formula>$L$54&lt;$M$1</formula>
    </cfRule>
    <cfRule type="expression" dxfId="139" priority="204" stopIfTrue="1">
      <formula>$L$54&gt;$M$1-1</formula>
    </cfRule>
  </conditionalFormatting>
  <conditionalFormatting sqref="AF46:AF51">
    <cfRule type="expression" dxfId="138" priority="193" stopIfTrue="1">
      <formula>$W$55&gt;0</formula>
    </cfRule>
    <cfRule type="expression" dxfId="137" priority="194" stopIfTrue="1">
      <formula>$V$55="Bus"</formula>
    </cfRule>
    <cfRule type="expression" dxfId="136" priority="195" stopIfTrue="1">
      <formula>$V$55&gt;0</formula>
    </cfRule>
    <cfRule type="expression" dxfId="135" priority="196" stopIfTrue="1">
      <formula>$L$55&lt;$I$1</formula>
    </cfRule>
    <cfRule type="expression" dxfId="134" priority="197" stopIfTrue="1">
      <formula>$L$55&lt;$M$1</formula>
    </cfRule>
    <cfRule type="expression" dxfId="133" priority="198" stopIfTrue="1">
      <formula>$L$55&gt;$M$1-1</formula>
    </cfRule>
  </conditionalFormatting>
  <conditionalFormatting sqref="AH46:AH51">
    <cfRule type="expression" dxfId="132" priority="187" stopIfTrue="1">
      <formula>$W$56&gt;0</formula>
    </cfRule>
    <cfRule type="expression" dxfId="131" priority="188" stopIfTrue="1">
      <formula>$V$56="Bus"</formula>
    </cfRule>
    <cfRule type="expression" dxfId="130" priority="189" stopIfTrue="1">
      <formula>$V$56&gt;0</formula>
    </cfRule>
    <cfRule type="expression" dxfId="129" priority="190" stopIfTrue="1">
      <formula>$L$56&lt;$I$1</formula>
    </cfRule>
    <cfRule type="expression" dxfId="128" priority="191" stopIfTrue="1">
      <formula>$L$56&lt;$M$1</formula>
    </cfRule>
    <cfRule type="expression" dxfId="127" priority="192" stopIfTrue="1">
      <formula>$L$56&gt;$M$1-1</formula>
    </cfRule>
  </conditionalFormatting>
  <conditionalFormatting sqref="AJ46:AJ51">
    <cfRule type="expression" dxfId="126" priority="181" stopIfTrue="1">
      <formula>$W$57&gt;0</formula>
    </cfRule>
    <cfRule type="expression" dxfId="125" priority="182" stopIfTrue="1">
      <formula>$V$57="Bus"</formula>
    </cfRule>
    <cfRule type="expression" dxfId="124" priority="183" stopIfTrue="1">
      <formula>$V$57&gt;0</formula>
    </cfRule>
    <cfRule type="expression" dxfId="123" priority="184" stopIfTrue="1">
      <formula>$L$57&lt;$I$1</formula>
    </cfRule>
    <cfRule type="expression" dxfId="122" priority="185" stopIfTrue="1">
      <formula>$L$57&lt;$M$1</formula>
    </cfRule>
    <cfRule type="expression" dxfId="121" priority="186" stopIfTrue="1">
      <formula>$L$57&gt;$M$1-1</formula>
    </cfRule>
  </conditionalFormatting>
  <conditionalFormatting sqref="AL46:AL51">
    <cfRule type="expression" dxfId="120" priority="175" stopIfTrue="1">
      <formula>$W$58&gt;0</formula>
    </cfRule>
    <cfRule type="expression" dxfId="119" priority="176" stopIfTrue="1">
      <formula>$V$58="Bus"</formula>
    </cfRule>
    <cfRule type="expression" dxfId="118" priority="177" stopIfTrue="1">
      <formula>$V$58&gt;0</formula>
    </cfRule>
    <cfRule type="expression" dxfId="117" priority="178" stopIfTrue="1">
      <formula>$L$58&lt;$I$1</formula>
    </cfRule>
    <cfRule type="expression" dxfId="116" priority="179" stopIfTrue="1">
      <formula>$L$58&lt;$M$1</formula>
    </cfRule>
    <cfRule type="expression" dxfId="115" priority="180" stopIfTrue="1">
      <formula>$L$58&gt;$M$1-1</formula>
    </cfRule>
  </conditionalFormatting>
  <conditionalFormatting sqref="AN46:AN51">
    <cfRule type="expression" dxfId="114" priority="169" stopIfTrue="1">
      <formula>$W$59&gt;0</formula>
    </cfRule>
    <cfRule type="expression" dxfId="113" priority="170" stopIfTrue="1">
      <formula>$V$59="Bus"</formula>
    </cfRule>
    <cfRule type="expression" dxfId="112" priority="171" stopIfTrue="1">
      <formula>$V$59&gt;0</formula>
    </cfRule>
    <cfRule type="expression" dxfId="111" priority="172" stopIfTrue="1">
      <formula>$L$59&lt;$I$1</formula>
    </cfRule>
    <cfRule type="expression" dxfId="110" priority="173" stopIfTrue="1">
      <formula>$L$59&lt;$M$1</formula>
    </cfRule>
    <cfRule type="expression" dxfId="109" priority="174" stopIfTrue="1">
      <formula>$L$59&gt;$M$1-1</formula>
    </cfRule>
  </conditionalFormatting>
  <conditionalFormatting sqref="Z18:Z23">
    <cfRule type="expression" dxfId="108" priority="127" stopIfTrue="1">
      <formula>$W$20&gt;0</formula>
    </cfRule>
    <cfRule type="expression" dxfId="107" priority="128" stopIfTrue="1">
      <formula>$V$20="Bus"</formula>
    </cfRule>
    <cfRule type="expression" dxfId="106" priority="129" stopIfTrue="1">
      <formula>$V$20&gt;0</formula>
    </cfRule>
    <cfRule type="expression" dxfId="105" priority="130" stopIfTrue="1">
      <formula>$L$20&lt;$I$1</formula>
    </cfRule>
    <cfRule type="expression" dxfId="104" priority="131" stopIfTrue="1">
      <formula>$L$20&lt;$M$1</formula>
    </cfRule>
    <cfRule type="expression" dxfId="103" priority="132" stopIfTrue="1">
      <formula>$L$20&gt;$M$1-1</formula>
    </cfRule>
  </conditionalFormatting>
  <conditionalFormatting sqref="Z25:Z30">
    <cfRule type="expression" dxfId="102" priority="121" stopIfTrue="1">
      <formula>$W$28&gt;0</formula>
    </cfRule>
    <cfRule type="expression" dxfId="101" priority="122" stopIfTrue="1">
      <formula>$V$28="Bus"</formula>
    </cfRule>
    <cfRule type="expression" dxfId="100" priority="123" stopIfTrue="1">
      <formula>$V$28&gt;0</formula>
    </cfRule>
    <cfRule type="expression" dxfId="99" priority="124" stopIfTrue="1">
      <formula>$L$28&lt;$I$1</formula>
    </cfRule>
    <cfRule type="expression" dxfId="98" priority="125" stopIfTrue="1">
      <formula>$L$28&lt;$M$1</formula>
    </cfRule>
    <cfRule type="expression" dxfId="97" priority="126" stopIfTrue="1">
      <formula>$L$28&gt;$M$1-1</formula>
    </cfRule>
  </conditionalFormatting>
  <conditionalFormatting sqref="Z53:Z58">
    <cfRule type="expression" dxfId="96" priority="163" stopIfTrue="1">
      <formula>$W$60&gt;0</formula>
    </cfRule>
    <cfRule type="expression" dxfId="95" priority="164" stopIfTrue="1">
      <formula>$V$60="Bus"</formula>
    </cfRule>
    <cfRule type="expression" dxfId="94" priority="165" stopIfTrue="1">
      <formula>$V$60&gt;0</formula>
    </cfRule>
    <cfRule type="expression" dxfId="93" priority="166" stopIfTrue="1">
      <formula>$L$60&lt;$I$1</formula>
    </cfRule>
    <cfRule type="expression" dxfId="92" priority="167" stopIfTrue="1">
      <formula>$L$60&lt;$M$1</formula>
    </cfRule>
    <cfRule type="expression" dxfId="91" priority="168" stopIfTrue="1">
      <formula>$L$60&gt;$M$1-1</formula>
    </cfRule>
  </conditionalFormatting>
  <conditionalFormatting sqref="AB53:AB58">
    <cfRule type="expression" dxfId="90" priority="157" stopIfTrue="1">
      <formula>$W$61&gt;0</formula>
    </cfRule>
    <cfRule type="expression" dxfId="89" priority="158" stopIfTrue="1">
      <formula>$V$61="Bus"</formula>
    </cfRule>
    <cfRule type="expression" dxfId="88" priority="159" stopIfTrue="1">
      <formula>$V$61&gt;0</formula>
    </cfRule>
    <cfRule type="expression" dxfId="87" priority="160" stopIfTrue="1">
      <formula>$L$61&lt;$I$1</formula>
    </cfRule>
    <cfRule type="expression" dxfId="86" priority="161" stopIfTrue="1">
      <formula>$L$61&lt;$M$1</formula>
    </cfRule>
    <cfRule type="expression" dxfId="85" priority="162" stopIfTrue="1">
      <formula>$L$61&gt;$M$1-1</formula>
    </cfRule>
  </conditionalFormatting>
  <conditionalFormatting sqref="AD53:AD58">
    <cfRule type="expression" dxfId="84" priority="151" stopIfTrue="1">
      <formula>$W$62&gt;0</formula>
    </cfRule>
    <cfRule type="expression" dxfId="83" priority="152" stopIfTrue="1">
      <formula>$V$62="Bus"</formula>
    </cfRule>
    <cfRule type="expression" dxfId="82" priority="153" stopIfTrue="1">
      <formula>$V$62&gt;0</formula>
    </cfRule>
    <cfRule type="expression" dxfId="81" priority="154" stopIfTrue="1">
      <formula>$L$62&lt;$I$1</formula>
    </cfRule>
    <cfRule type="expression" dxfId="80" priority="155" stopIfTrue="1">
      <formula>$L$62&lt;$M$1</formula>
    </cfRule>
    <cfRule type="expression" dxfId="79" priority="156" stopIfTrue="1">
      <formula>$L$62&gt;$M$1-1</formula>
    </cfRule>
  </conditionalFormatting>
  <conditionalFormatting sqref="AF53:AF58">
    <cfRule type="expression" dxfId="78" priority="145" stopIfTrue="1">
      <formula>$W$63&gt;0</formula>
    </cfRule>
    <cfRule type="expression" dxfId="77" priority="146" stopIfTrue="1">
      <formula>$V$63="Bus"</formula>
    </cfRule>
    <cfRule type="expression" dxfId="76" priority="147" stopIfTrue="1">
      <formula>$V$63&gt;0</formula>
    </cfRule>
    <cfRule type="expression" dxfId="75" priority="148" stopIfTrue="1">
      <formula>$L$63&lt;$I$1</formula>
    </cfRule>
    <cfRule type="expression" dxfId="74" priority="149" stopIfTrue="1">
      <formula>$L$63&lt;$M$1</formula>
    </cfRule>
    <cfRule type="expression" dxfId="73" priority="150" stopIfTrue="1">
      <formula>$L$63&gt;$M$1-1</formula>
    </cfRule>
  </conditionalFormatting>
  <conditionalFormatting sqref="AH53:AH58">
    <cfRule type="expression" dxfId="72" priority="115" stopIfTrue="1">
      <formula>$W$64&gt;0</formula>
    </cfRule>
    <cfRule type="expression" dxfId="71" priority="116" stopIfTrue="1">
      <formula>$V$64="Bus"</formula>
    </cfRule>
    <cfRule type="expression" dxfId="70" priority="117" stopIfTrue="1">
      <formula>$V$64&gt;0</formula>
    </cfRule>
    <cfRule type="expression" dxfId="69" priority="118" stopIfTrue="1">
      <formula>$L$64&lt;$I$1</formula>
    </cfRule>
    <cfRule type="expression" dxfId="68" priority="119" stopIfTrue="1">
      <formula>$L$64&lt;$M$1</formula>
    </cfRule>
    <cfRule type="expression" dxfId="67" priority="120" stopIfTrue="1">
      <formula>$L$64&gt;$M$1-1</formula>
    </cfRule>
  </conditionalFormatting>
  <conditionalFormatting sqref="AJ53:AJ58">
    <cfRule type="expression" dxfId="66" priority="109" stopIfTrue="1">
      <formula>$W$65&gt;0</formula>
    </cfRule>
    <cfRule type="expression" dxfId="65" priority="110" stopIfTrue="1">
      <formula>$V$65="Bus"</formula>
    </cfRule>
    <cfRule type="expression" dxfId="64" priority="111" stopIfTrue="1">
      <formula>$V$65&gt;0</formula>
    </cfRule>
    <cfRule type="expression" dxfId="63" priority="112" stopIfTrue="1">
      <formula>$L$65&lt;$I$1</formula>
    </cfRule>
    <cfRule type="expression" dxfId="62" priority="113" stopIfTrue="1">
      <formula>$L$65&lt;$M$1</formula>
    </cfRule>
    <cfRule type="expression" dxfId="61" priority="114" stopIfTrue="1">
      <formula>$L$65&gt;$M$1-1</formula>
    </cfRule>
  </conditionalFormatting>
  <conditionalFormatting sqref="AL53:AL58">
    <cfRule type="expression" dxfId="60" priority="103" stopIfTrue="1">
      <formula>$W$66&gt;0</formula>
    </cfRule>
    <cfRule type="expression" dxfId="59" priority="104" stopIfTrue="1">
      <formula>$V$66="Bus"</formula>
    </cfRule>
    <cfRule type="expression" dxfId="58" priority="105" stopIfTrue="1">
      <formula>$V$66&gt;0</formula>
    </cfRule>
    <cfRule type="expression" dxfId="57" priority="106" stopIfTrue="1">
      <formula>$L$66&lt;$I$1</formula>
    </cfRule>
    <cfRule type="expression" dxfId="56" priority="107" stopIfTrue="1">
      <formula>$L$66&lt;$M$1</formula>
    </cfRule>
    <cfRule type="expression" dxfId="55" priority="108" stopIfTrue="1">
      <formula>$L$66&gt;$M$1-1</formula>
    </cfRule>
  </conditionalFormatting>
  <conditionalFormatting sqref="AN53:AN58">
    <cfRule type="expression" dxfId="54" priority="97" stopIfTrue="1">
      <formula>$W$67&gt;0</formula>
    </cfRule>
    <cfRule type="expression" dxfId="53" priority="98" stopIfTrue="1">
      <formula>$V$67="Bus"</formula>
    </cfRule>
    <cfRule type="expression" dxfId="52" priority="99" stopIfTrue="1">
      <formula>$V$67&gt;0</formula>
    </cfRule>
    <cfRule type="expression" dxfId="51" priority="100" stopIfTrue="1">
      <formula>$L$67&lt;$I$1</formula>
    </cfRule>
    <cfRule type="expression" dxfId="50" priority="101" stopIfTrue="1">
      <formula>$L$67&lt;$M$1</formula>
    </cfRule>
    <cfRule type="expression" dxfId="49" priority="102" stopIfTrue="1">
      <formula>$L$67&gt;$M$1-1</formula>
    </cfRule>
  </conditionalFormatting>
  <conditionalFormatting sqref="Z60:Z65">
    <cfRule type="expression" dxfId="48" priority="43" stopIfTrue="1">
      <formula>$W$68&gt;0</formula>
    </cfRule>
    <cfRule type="expression" dxfId="47" priority="44" stopIfTrue="1">
      <formula>$V$68="Bus"</formula>
    </cfRule>
    <cfRule type="expression" dxfId="46" priority="45" stopIfTrue="1">
      <formula>$V$68&gt;0</formula>
    </cfRule>
    <cfRule type="expression" dxfId="45" priority="46" stopIfTrue="1">
      <formula>$L$68&lt;$I$1</formula>
    </cfRule>
    <cfRule type="expression" dxfId="44" priority="47" stopIfTrue="1">
      <formula>$L$68&lt;$M$1</formula>
    </cfRule>
    <cfRule type="expression" dxfId="43" priority="48" stopIfTrue="1">
      <formula>$L$68&gt;$M$1-1</formula>
    </cfRule>
  </conditionalFormatting>
  <conditionalFormatting sqref="AB60:AB65">
    <cfRule type="expression" dxfId="42" priority="37" stopIfTrue="1">
      <formula>$W$69&gt;0</formula>
    </cfRule>
    <cfRule type="expression" dxfId="41" priority="38" stopIfTrue="1">
      <formula>$V$69="Bus"</formula>
    </cfRule>
    <cfRule type="expression" dxfId="40" priority="39" stopIfTrue="1">
      <formula>$V$69&gt;0</formula>
    </cfRule>
    <cfRule type="expression" dxfId="39" priority="40" stopIfTrue="1">
      <formula>$L$69&lt;$I$1</formula>
    </cfRule>
    <cfRule type="expression" dxfId="38" priority="41" stopIfTrue="1">
      <formula>$L$69&lt;$M$1</formula>
    </cfRule>
    <cfRule type="expression" dxfId="37" priority="42" stopIfTrue="1">
      <formula>$L$69&gt;$M$1-1</formula>
    </cfRule>
  </conditionalFormatting>
  <conditionalFormatting sqref="AD60:AD65">
    <cfRule type="expression" dxfId="36" priority="31" stopIfTrue="1">
      <formula>$W$70&gt;0</formula>
    </cfRule>
    <cfRule type="expression" dxfId="35" priority="32" stopIfTrue="1">
      <formula>$V$70="Bus"</formula>
    </cfRule>
    <cfRule type="expression" dxfId="34" priority="33" stopIfTrue="1">
      <formula>$V$70&gt;0</formula>
    </cfRule>
    <cfRule type="expression" dxfId="33" priority="34" stopIfTrue="1">
      <formula>$L$70&lt;$I$1</formula>
    </cfRule>
    <cfRule type="expression" dxfId="32" priority="35" stopIfTrue="1">
      <formula>$L$70&lt;$M$1</formula>
    </cfRule>
    <cfRule type="expression" dxfId="31" priority="36" stopIfTrue="1">
      <formula>$L$70&gt;$M$1-1</formula>
    </cfRule>
  </conditionalFormatting>
  <conditionalFormatting sqref="AF60:AF65">
    <cfRule type="expression" dxfId="30" priority="25" stopIfTrue="1">
      <formula>$W$71&gt;0</formula>
    </cfRule>
    <cfRule type="expression" dxfId="29" priority="26" stopIfTrue="1">
      <formula>$V$71="Bus"</formula>
    </cfRule>
    <cfRule type="expression" dxfId="28" priority="27" stopIfTrue="1">
      <formula>$V$71&gt;0</formula>
    </cfRule>
    <cfRule type="expression" dxfId="27" priority="28" stopIfTrue="1">
      <formula>$L$71&lt;$I$1</formula>
    </cfRule>
    <cfRule type="expression" dxfId="26" priority="29" stopIfTrue="1">
      <formula>$L$71&lt;$M$1</formula>
    </cfRule>
    <cfRule type="expression" dxfId="25" priority="30" stopIfTrue="1">
      <formula>$L$71&gt;$M$1-1</formula>
    </cfRule>
  </conditionalFormatting>
  <conditionalFormatting sqref="AH60:AH65">
    <cfRule type="expression" dxfId="24" priority="19" stopIfTrue="1">
      <formula>$W$72&gt;0</formula>
    </cfRule>
    <cfRule type="expression" dxfId="23" priority="20" stopIfTrue="1">
      <formula>$V$72="Bus"</formula>
    </cfRule>
    <cfRule type="expression" dxfId="22" priority="21" stopIfTrue="1">
      <formula>$V$72&gt;0</formula>
    </cfRule>
    <cfRule type="expression" dxfId="21" priority="22" stopIfTrue="1">
      <formula>$L$72&lt;$I$1</formula>
    </cfRule>
    <cfRule type="expression" dxfId="20" priority="23" stopIfTrue="1">
      <formula>$L$72&lt;$M$1</formula>
    </cfRule>
    <cfRule type="expression" dxfId="19" priority="24" stopIfTrue="1">
      <formula>$L$72&gt;$M$1-1</formula>
    </cfRule>
  </conditionalFormatting>
  <conditionalFormatting sqref="AJ60:AJ65">
    <cfRule type="expression" dxfId="18" priority="13" stopIfTrue="1">
      <formula>$W$73&gt;0</formula>
    </cfRule>
    <cfRule type="expression" dxfId="17" priority="14" stopIfTrue="1">
      <formula>$V$73="Bus"</formula>
    </cfRule>
    <cfRule type="expression" dxfId="16" priority="15" stopIfTrue="1">
      <formula>$V$73&gt;0</formula>
    </cfRule>
    <cfRule type="expression" dxfId="15" priority="16" stopIfTrue="1">
      <formula>$L$73&lt;$I$1</formula>
    </cfRule>
    <cfRule type="expression" dxfId="14" priority="17" stopIfTrue="1">
      <formula>$L$73&lt;$M$1</formula>
    </cfRule>
    <cfRule type="expression" dxfId="13" priority="18" stopIfTrue="1">
      <formula>$L$73&gt;$M$1-1</formula>
    </cfRule>
  </conditionalFormatting>
  <conditionalFormatting sqref="AL60:AL65">
    <cfRule type="expression" dxfId="12" priority="7" stopIfTrue="1">
      <formula>$W$74&gt;0</formula>
    </cfRule>
    <cfRule type="expression" dxfId="11" priority="8" stopIfTrue="1">
      <formula>$V$74="Bus"</formula>
    </cfRule>
    <cfRule type="expression" dxfId="10" priority="9" stopIfTrue="1">
      <formula>$V$74&gt;0</formula>
    </cfRule>
    <cfRule type="expression" dxfId="9" priority="10" stopIfTrue="1">
      <formula>$L$74&lt;$I$1</formula>
    </cfRule>
    <cfRule type="expression" dxfId="8" priority="11" stopIfTrue="1">
      <formula>$L$74&lt;$M$1</formula>
    </cfRule>
    <cfRule type="expression" dxfId="7" priority="12" stopIfTrue="1">
      <formula>$L$74&gt;$M$1-1</formula>
    </cfRule>
  </conditionalFormatting>
  <conditionalFormatting sqref="AN60:AN65">
    <cfRule type="expression" dxfId="6" priority="1" stopIfTrue="1">
      <formula>$W$75&gt;0</formula>
    </cfRule>
    <cfRule type="expression" dxfId="5" priority="2" stopIfTrue="1">
      <formula>$V$75="Bus"</formula>
    </cfRule>
    <cfRule type="expression" dxfId="4" priority="3" stopIfTrue="1">
      <formula>$V$75&gt;0</formula>
    </cfRule>
    <cfRule type="expression" dxfId="3" priority="4" stopIfTrue="1">
      <formula>$L$75&lt;$I$1</formula>
    </cfRule>
    <cfRule type="expression" dxfId="2" priority="5" stopIfTrue="1">
      <formula>$L$75&lt;$M$1</formula>
    </cfRule>
    <cfRule type="expression" dxfId="1" priority="6" stopIfTrue="1">
      <formula>$L$75&gt;$M$1-1</formula>
    </cfRule>
  </conditionalFormatting>
  <dataValidations count="2">
    <dataValidation type="list" allowBlank="1" showInputMessage="1" showErrorMessage="1" sqref="C4:C75">
      <formula1>RouteList</formula1>
    </dataValidation>
    <dataValidation type="list" allowBlank="1" showInputMessage="1" showErrorMessage="1" sqref="V4:V75">
      <formula1>TransportFrom</formula1>
    </dataValidation>
  </dataValidations>
  <pageMargins left="0.74803149606299213" right="0.74803149606299213" top="0.98425196850393704" bottom="0.98425196850393704" header="0.51181102362204722" footer="0.51181102362204722"/>
  <pageSetup paperSize="9" scale="24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8"/>
    <pageSetUpPr fitToPage="1"/>
  </sheetPr>
  <dimension ref="B1:P925"/>
  <sheetViews>
    <sheetView tabSelected="1" zoomScale="80" zoomScaleNormal="80" zoomScalePageLayoutView="80" workbookViewId="0">
      <selection activeCell="E13" sqref="E13"/>
    </sheetView>
  </sheetViews>
  <sheetFormatPr defaultColWidth="9" defaultRowHeight="14.4" x14ac:dyDescent="0.3"/>
  <cols>
    <col min="1" max="1" width="5.88671875" style="15" customWidth="1"/>
    <col min="2" max="2" width="0.6640625" style="22" hidden="1" customWidth="1"/>
    <col min="3" max="3" width="11.44140625" style="14" bestFit="1" customWidth="1"/>
    <col min="4" max="4" width="11.21875" style="14" bestFit="1" customWidth="1"/>
    <col min="5" max="5" width="12.33203125" style="101" bestFit="1" customWidth="1"/>
    <col min="6" max="6" width="14.109375" style="14" bestFit="1" customWidth="1"/>
    <col min="7" max="7" width="13.109375" style="14" bestFit="1" customWidth="1"/>
    <col min="8" max="8" width="15.5546875" style="14" bestFit="1" customWidth="1"/>
    <col min="9" max="9" width="16.6640625" style="14" bestFit="1" customWidth="1"/>
    <col min="10" max="10" width="13.109375" style="14" bestFit="1" customWidth="1"/>
    <col min="11" max="11" width="11.6640625" style="14" customWidth="1"/>
    <col min="12" max="12" width="4.33203125" style="15" customWidth="1"/>
    <col min="13" max="13" width="13.6640625" style="26" hidden="1" customWidth="1"/>
    <col min="14" max="14" width="2.44140625" style="27" hidden="1" customWidth="1"/>
    <col min="15" max="15" width="13" style="28" hidden="1" customWidth="1"/>
    <col min="16" max="16" width="14.44140625" style="28" hidden="1" customWidth="1"/>
    <col min="17" max="17" width="15.44140625" style="15" customWidth="1"/>
    <col min="18" max="18" width="14.44140625" style="15" customWidth="1"/>
    <col min="19" max="16384" width="9" style="15"/>
  </cols>
  <sheetData>
    <row r="1" spans="2:16" ht="15" thickBot="1" x14ac:dyDescent="0.35"/>
    <row r="2" spans="2:16" s="17" customFormat="1" ht="16.5" customHeight="1" thickBot="1" x14ac:dyDescent="0.35">
      <c r="B2" s="23"/>
      <c r="C2" s="247" t="s">
        <v>19</v>
      </c>
      <c r="D2" s="248"/>
      <c r="E2" s="241" t="s">
        <v>20</v>
      </c>
      <c r="F2" s="241"/>
      <c r="G2" s="241"/>
      <c r="H2" s="16"/>
      <c r="I2" s="16" t="s">
        <v>21</v>
      </c>
      <c r="J2" s="242" t="s">
        <v>59</v>
      </c>
      <c r="K2" s="243"/>
      <c r="M2" s="244" t="s">
        <v>55</v>
      </c>
      <c r="N2" s="245"/>
      <c r="O2" s="245"/>
      <c r="P2" s="246"/>
    </row>
    <row r="3" spans="2:16" s="17" customFormat="1" ht="16.5" customHeight="1" x14ac:dyDescent="0.3">
      <c r="B3" s="24" t="s">
        <v>24</v>
      </c>
      <c r="C3" s="16" t="s">
        <v>22</v>
      </c>
      <c r="D3" s="16" t="s">
        <v>23</v>
      </c>
      <c r="E3" s="102" t="s">
        <v>25</v>
      </c>
      <c r="F3" s="16" t="s">
        <v>26</v>
      </c>
      <c r="G3" s="16" t="s">
        <v>27</v>
      </c>
      <c r="H3" s="16" t="s">
        <v>28</v>
      </c>
      <c r="I3" s="16" t="s">
        <v>29</v>
      </c>
      <c r="J3" s="18" t="s">
        <v>60</v>
      </c>
      <c r="K3" s="18" t="s">
        <v>69</v>
      </c>
      <c r="M3" s="29" t="s">
        <v>139</v>
      </c>
      <c r="N3" s="30" t="s">
        <v>8</v>
      </c>
      <c r="O3" s="30" t="s">
        <v>140</v>
      </c>
      <c r="P3" s="30" t="s">
        <v>141</v>
      </c>
    </row>
    <row r="4" spans="2:16" x14ac:dyDescent="0.3">
      <c r="B4" s="25" t="str">
        <f>IF(H4="","Base"&amp;C4&amp;"-"&amp;"P"&amp;D4,"Off")</f>
        <v>Base-P</v>
      </c>
      <c r="C4" s="19"/>
      <c r="D4" s="19"/>
      <c r="E4" s="20"/>
      <c r="F4" s="20"/>
      <c r="G4" s="19"/>
      <c r="H4" s="19"/>
      <c r="I4" s="19"/>
      <c r="J4" s="19"/>
      <c r="K4" s="19"/>
      <c r="M4" s="31" t="str">
        <f>IF(H4&gt;0,"P"&amp;D4&amp;"-"&amp;MAX(E4:F4),"P"&amp;D4&amp;"-"&amp;MAX(E4:F4))</f>
        <v>P-0</v>
      </c>
      <c r="N4" s="32">
        <f>IF(H4&gt;0,C4&amp;"*",C4)</f>
        <v>0</v>
      </c>
      <c r="O4" s="33">
        <f>IF($H4=0,E4,"")</f>
        <v>0</v>
      </c>
      <c r="P4" s="33">
        <f>IF($H4=0,F4,"")</f>
        <v>0</v>
      </c>
    </row>
    <row r="5" spans="2:16" x14ac:dyDescent="0.3">
      <c r="B5" s="25" t="str">
        <f>IF(H5="","Base"&amp;C5&amp;"-"&amp;"P"&amp;D5,"Off")</f>
        <v>Base-P</v>
      </c>
      <c r="C5" s="19"/>
      <c r="D5" s="19"/>
      <c r="E5" s="20"/>
      <c r="F5" s="20"/>
      <c r="G5" s="19"/>
      <c r="H5" s="19"/>
      <c r="I5" s="19"/>
      <c r="J5" s="19"/>
      <c r="K5" s="19"/>
      <c r="M5" s="31" t="str">
        <f>IF(H5&gt;0,"P"&amp;D5&amp;"-"&amp;MAX(E5:F5),"P"&amp;D5&amp;"-"&amp;MAX(E5:F5))</f>
        <v>P-0</v>
      </c>
      <c r="N5" s="32">
        <f>IF(H5&gt;0,C5&amp;"*",C5)</f>
        <v>0</v>
      </c>
      <c r="O5" s="33">
        <f t="shared" ref="O5:O68" si="0">IF($H5=0,E5,"")</f>
        <v>0</v>
      </c>
      <c r="P5" s="33">
        <f t="shared" ref="P5:P68" si="1">IF($H5=0,F5,"")</f>
        <v>0</v>
      </c>
    </row>
    <row r="6" spans="2:16" x14ac:dyDescent="0.3">
      <c r="B6" s="25" t="str">
        <f>IF(H6="","Base"&amp;C6&amp;"-"&amp;"P"&amp;D6,"Off")</f>
        <v>Base-P</v>
      </c>
      <c r="C6" s="19"/>
      <c r="D6" s="19"/>
      <c r="E6" s="20"/>
      <c r="F6" s="20"/>
      <c r="G6" s="19"/>
      <c r="H6" s="19"/>
      <c r="I6" s="19"/>
      <c r="J6" s="19"/>
      <c r="K6" s="19"/>
      <c r="M6" s="31" t="str">
        <f>IF(H6&gt;0,"P"&amp;D6&amp;"-"&amp;MAX(E6:F6),"P"&amp;D6&amp;"-"&amp;MAX(E6:F6))</f>
        <v>P-0</v>
      </c>
      <c r="N6" s="32">
        <f>IF(H6&gt;0,C6&amp;"*",C6)</f>
        <v>0</v>
      </c>
      <c r="O6" s="33">
        <f t="shared" si="0"/>
        <v>0</v>
      </c>
      <c r="P6" s="33">
        <f t="shared" si="1"/>
        <v>0</v>
      </c>
    </row>
    <row r="7" spans="2:16" x14ac:dyDescent="0.3">
      <c r="B7" s="25" t="str">
        <f>IF(H7="","Base"&amp;C7&amp;"-"&amp;"P"&amp;D7,"Off")</f>
        <v>Base-P</v>
      </c>
      <c r="C7" s="19"/>
      <c r="D7" s="19"/>
      <c r="E7" s="20"/>
      <c r="F7" s="20"/>
      <c r="G7" s="19"/>
      <c r="H7" s="19"/>
      <c r="I7" s="19"/>
      <c r="J7" s="19"/>
      <c r="K7" s="19"/>
      <c r="M7" s="31" t="str">
        <f>IF(H7&gt;0,"P"&amp;D7&amp;"-"&amp;MAX(E7:F7),"P"&amp;D7&amp;"-"&amp;MAX(E7:F7))</f>
        <v>P-0</v>
      </c>
      <c r="N7" s="32">
        <f>IF(H7&gt;0,C7&amp;"*",C7)</f>
        <v>0</v>
      </c>
      <c r="O7" s="33">
        <f t="shared" si="0"/>
        <v>0</v>
      </c>
      <c r="P7" s="33">
        <f t="shared" si="1"/>
        <v>0</v>
      </c>
    </row>
    <row r="8" spans="2:16" x14ac:dyDescent="0.3">
      <c r="B8" s="25" t="str">
        <f>IF(H8="","Base"&amp;C8&amp;"-"&amp;"P"&amp;D8,"Off")</f>
        <v>Base-P</v>
      </c>
      <c r="C8" s="19"/>
      <c r="D8" s="19"/>
      <c r="E8" s="20"/>
      <c r="F8" s="20"/>
      <c r="G8" s="19"/>
      <c r="H8" s="19"/>
      <c r="I8" s="19"/>
      <c r="J8" s="19"/>
      <c r="K8" s="19"/>
      <c r="M8" s="31" t="str">
        <f>IF(H8&gt;0,"P"&amp;D8&amp;"-"&amp;MAX(E8:F8),"P"&amp;D8&amp;"-"&amp;MAX(E8:F8))</f>
        <v>P-0</v>
      </c>
      <c r="N8" s="32">
        <f>IF(H8&gt;0,C8&amp;"*",C8)</f>
        <v>0</v>
      </c>
      <c r="O8" s="33">
        <f t="shared" si="0"/>
        <v>0</v>
      </c>
      <c r="P8" s="33">
        <f t="shared" si="1"/>
        <v>0</v>
      </c>
    </row>
    <row r="9" spans="2:16" x14ac:dyDescent="0.3">
      <c r="B9" s="25" t="str">
        <f>IF(H9="","Base"&amp;C9&amp;"-"&amp;"P"&amp;D9,"Off")</f>
        <v>Base-P</v>
      </c>
      <c r="C9" s="19"/>
      <c r="D9" s="19"/>
      <c r="E9" s="20"/>
      <c r="F9" s="20"/>
      <c r="G9" s="19"/>
      <c r="H9" s="19"/>
      <c r="I9" s="19"/>
      <c r="J9" s="19"/>
      <c r="K9" s="19"/>
      <c r="M9" s="31" t="str">
        <f>IF(H9&gt;0,"P"&amp;D9&amp;"-"&amp;MAX(E9:F9),"P"&amp;D9&amp;"-"&amp;MAX(E9:F9))</f>
        <v>P-0</v>
      </c>
      <c r="N9" s="32">
        <f>IF(H9&gt;0,C9&amp;"*",C9)</f>
        <v>0</v>
      </c>
      <c r="O9" s="33">
        <f t="shared" si="0"/>
        <v>0</v>
      </c>
      <c r="P9" s="33">
        <f t="shared" si="1"/>
        <v>0</v>
      </c>
    </row>
    <row r="10" spans="2:16" x14ac:dyDescent="0.3">
      <c r="B10" s="25" t="str">
        <f>IF(H10="","Base"&amp;C10&amp;"-"&amp;"P"&amp;D10,"Off")</f>
        <v>Base-P</v>
      </c>
      <c r="C10" s="19"/>
      <c r="D10" s="19"/>
      <c r="E10" s="20"/>
      <c r="F10" s="20"/>
      <c r="G10" s="19"/>
      <c r="H10" s="19"/>
      <c r="I10" s="19"/>
      <c r="J10" s="19"/>
      <c r="K10" s="19"/>
      <c r="M10" s="31" t="str">
        <f>IF(H10&gt;0,"P"&amp;D10&amp;"-"&amp;MAX(E10:F10),"P"&amp;D10&amp;"-"&amp;MAX(E10:F10))</f>
        <v>P-0</v>
      </c>
      <c r="N10" s="32">
        <f>IF(H10&gt;0,C10&amp;"*",C10)</f>
        <v>0</v>
      </c>
      <c r="O10" s="33">
        <f t="shared" si="0"/>
        <v>0</v>
      </c>
      <c r="P10" s="33">
        <f t="shared" si="1"/>
        <v>0</v>
      </c>
    </row>
    <row r="11" spans="2:16" x14ac:dyDescent="0.3">
      <c r="B11" s="25" t="str">
        <f>IF(H11="","Base"&amp;C11&amp;"-"&amp;"P"&amp;D11,"Off")</f>
        <v>Base-P</v>
      </c>
      <c r="C11" s="19"/>
      <c r="D11" s="19"/>
      <c r="E11" s="20"/>
      <c r="F11" s="20"/>
      <c r="G11" s="19"/>
      <c r="H11" s="19"/>
      <c r="I11" s="19"/>
      <c r="J11" s="19"/>
      <c r="K11" s="19"/>
      <c r="M11" s="31" t="str">
        <f>IF(H11&gt;0,"P"&amp;D11&amp;"-"&amp;MAX(E11:F11),"P"&amp;D11&amp;"-"&amp;MAX(E11:F11))</f>
        <v>P-0</v>
      </c>
      <c r="N11" s="32">
        <f>IF(H11&gt;0,C11&amp;"*",C11)</f>
        <v>0</v>
      </c>
      <c r="O11" s="33">
        <f t="shared" si="0"/>
        <v>0</v>
      </c>
      <c r="P11" s="33">
        <f t="shared" si="1"/>
        <v>0</v>
      </c>
    </row>
    <row r="12" spans="2:16" x14ac:dyDescent="0.3">
      <c r="B12" s="25" t="str">
        <f>IF(H12="","Base"&amp;C12&amp;"-"&amp;"P"&amp;D12,"Off")</f>
        <v>Base-P</v>
      </c>
      <c r="C12" s="19"/>
      <c r="D12" s="19"/>
      <c r="E12" s="20"/>
      <c r="F12" s="20"/>
      <c r="G12" s="19"/>
      <c r="H12" s="19"/>
      <c r="I12" s="19"/>
      <c r="J12" s="19"/>
      <c r="K12" s="19"/>
      <c r="M12" s="31" t="str">
        <f>IF(H12&gt;0,"P"&amp;D12&amp;"-"&amp;MAX(E12:F12),"P"&amp;D12&amp;"-"&amp;MAX(E12:F12))</f>
        <v>P-0</v>
      </c>
      <c r="N12" s="32">
        <f>IF(H12&gt;0,C12&amp;"*",C12)</f>
        <v>0</v>
      </c>
      <c r="O12" s="33">
        <f t="shared" si="0"/>
        <v>0</v>
      </c>
      <c r="P12" s="33">
        <f t="shared" si="1"/>
        <v>0</v>
      </c>
    </row>
    <row r="13" spans="2:16" x14ac:dyDescent="0.3">
      <c r="B13" s="25" t="str">
        <f>IF(H13="","Base"&amp;C13&amp;"-"&amp;"P"&amp;D13,"Off")</f>
        <v>Base-P</v>
      </c>
      <c r="C13" s="19"/>
      <c r="D13" s="19"/>
      <c r="E13" s="20"/>
      <c r="F13" s="20"/>
      <c r="G13" s="19"/>
      <c r="H13" s="19"/>
      <c r="I13" s="19"/>
      <c r="J13" s="19"/>
      <c r="K13" s="19"/>
      <c r="M13" s="31" t="str">
        <f>IF(H13&gt;0,"P"&amp;D13&amp;"-"&amp;MAX(E13:F13),"P"&amp;D13&amp;"-"&amp;MAX(E13:F13))</f>
        <v>P-0</v>
      </c>
      <c r="N13" s="32">
        <f>IF(H13&gt;0,C13&amp;"*",C13)</f>
        <v>0</v>
      </c>
      <c r="O13" s="33">
        <f t="shared" si="0"/>
        <v>0</v>
      </c>
      <c r="P13" s="33">
        <f t="shared" si="1"/>
        <v>0</v>
      </c>
    </row>
    <row r="14" spans="2:16" x14ac:dyDescent="0.3">
      <c r="B14" s="25" t="str">
        <f>IF(H14="","Base"&amp;C14&amp;"-"&amp;"P"&amp;D14,"Off")</f>
        <v>Base-P</v>
      </c>
      <c r="C14" s="19"/>
      <c r="D14" s="19"/>
      <c r="E14" s="20"/>
      <c r="F14" s="20"/>
      <c r="G14" s="19"/>
      <c r="H14" s="19"/>
      <c r="I14" s="19"/>
      <c r="J14" s="19"/>
      <c r="K14" s="19"/>
      <c r="M14" s="31" t="str">
        <f>IF(H14&gt;0,"P"&amp;D14&amp;"-"&amp;MAX(E14:F14),"P"&amp;D14&amp;"-"&amp;MAX(E14:F14))</f>
        <v>P-0</v>
      </c>
      <c r="N14" s="32">
        <f>IF(H14&gt;0,C14&amp;"*",C14)</f>
        <v>0</v>
      </c>
      <c r="O14" s="33">
        <f t="shared" si="0"/>
        <v>0</v>
      </c>
      <c r="P14" s="33">
        <f t="shared" si="1"/>
        <v>0</v>
      </c>
    </row>
    <row r="15" spans="2:16" x14ac:dyDescent="0.3">
      <c r="B15" s="25" t="str">
        <f>IF(H15="","Base"&amp;C15&amp;"-"&amp;"P"&amp;D15,"Off")</f>
        <v>Base-P</v>
      </c>
      <c r="C15" s="19"/>
      <c r="D15" s="19"/>
      <c r="E15" s="20"/>
      <c r="F15" s="20"/>
      <c r="G15" s="19"/>
      <c r="H15" s="19"/>
      <c r="I15" s="19"/>
      <c r="J15" s="19"/>
      <c r="K15" s="19"/>
      <c r="M15" s="31" t="str">
        <f>IF(H15&gt;0,"P"&amp;D15&amp;"-"&amp;MAX(E15:F15),"P"&amp;D15&amp;"-"&amp;MAX(E15:F15))</f>
        <v>P-0</v>
      </c>
      <c r="N15" s="32">
        <f>IF(H15&gt;0,C15&amp;"*",C15)</f>
        <v>0</v>
      </c>
      <c r="O15" s="33">
        <f t="shared" si="0"/>
        <v>0</v>
      </c>
      <c r="P15" s="33">
        <f t="shared" si="1"/>
        <v>0</v>
      </c>
    </row>
    <row r="16" spans="2:16" x14ac:dyDescent="0.3">
      <c r="B16" s="25" t="str">
        <f>IF(H16="","Base"&amp;C16&amp;"-"&amp;"P"&amp;D16,"Off")</f>
        <v>Base-P</v>
      </c>
      <c r="C16" s="19"/>
      <c r="D16" s="19"/>
      <c r="E16" s="20"/>
      <c r="F16" s="20"/>
      <c r="G16" s="19"/>
      <c r="H16" s="19"/>
      <c r="I16" s="19"/>
      <c r="J16" s="19"/>
      <c r="K16" s="19"/>
      <c r="M16" s="31" t="str">
        <f>IF(H16&gt;0,"P"&amp;D16&amp;"-"&amp;MAX(E16:F16),"P"&amp;D16&amp;"-"&amp;MAX(E16:F16))</f>
        <v>P-0</v>
      </c>
      <c r="N16" s="32">
        <f>IF(H16&gt;0,C16&amp;"*",C16)</f>
        <v>0</v>
      </c>
      <c r="O16" s="33">
        <f t="shared" si="0"/>
        <v>0</v>
      </c>
      <c r="P16" s="33">
        <f t="shared" si="1"/>
        <v>0</v>
      </c>
    </row>
    <row r="17" spans="2:16" x14ac:dyDescent="0.3">
      <c r="B17" s="25" t="str">
        <f>IF(H17="","Base"&amp;C17&amp;"-"&amp;"P"&amp;D17,"Off")</f>
        <v>Base-P</v>
      </c>
      <c r="C17" s="19"/>
      <c r="D17" s="19"/>
      <c r="E17" s="20"/>
      <c r="F17" s="20"/>
      <c r="G17" s="19"/>
      <c r="H17" s="19"/>
      <c r="I17" s="19"/>
      <c r="J17" s="19"/>
      <c r="K17" s="19"/>
      <c r="M17" s="31" t="str">
        <f>IF(H17&gt;0,"P"&amp;D17&amp;"-"&amp;MAX(E17:F17),"P"&amp;D17&amp;"-"&amp;MAX(E17:F17))</f>
        <v>P-0</v>
      </c>
      <c r="N17" s="32">
        <f>IF(H17&gt;0,C17&amp;"*",C17)</f>
        <v>0</v>
      </c>
      <c r="O17" s="33">
        <f t="shared" si="0"/>
        <v>0</v>
      </c>
      <c r="P17" s="33">
        <f t="shared" si="1"/>
        <v>0</v>
      </c>
    </row>
    <row r="18" spans="2:16" x14ac:dyDescent="0.3">
      <c r="B18" s="25" t="str">
        <f>IF(H18="","Base"&amp;C18&amp;"-"&amp;"P"&amp;D18,"Off")</f>
        <v>Base-P</v>
      </c>
      <c r="C18" s="19"/>
      <c r="D18" s="19"/>
      <c r="E18" s="20"/>
      <c r="F18" s="20"/>
      <c r="G18" s="19"/>
      <c r="H18" s="19"/>
      <c r="I18" s="19"/>
      <c r="J18" s="19"/>
      <c r="K18" s="19"/>
      <c r="M18" s="31" t="str">
        <f>IF(H18&gt;0,"P"&amp;D18&amp;"-"&amp;MAX(E18:F18),"P"&amp;D18&amp;"-"&amp;MAX(E18:F18))</f>
        <v>P-0</v>
      </c>
      <c r="N18" s="32">
        <f>IF(H18&gt;0,C18&amp;"*",C18)</f>
        <v>0</v>
      </c>
      <c r="O18" s="33">
        <f t="shared" si="0"/>
        <v>0</v>
      </c>
      <c r="P18" s="33">
        <f t="shared" si="1"/>
        <v>0</v>
      </c>
    </row>
    <row r="19" spans="2:16" x14ac:dyDescent="0.3">
      <c r="B19" s="25" t="str">
        <f>IF(H19="","Base"&amp;C19&amp;"-"&amp;"P"&amp;D19,"Off")</f>
        <v>Base-P</v>
      </c>
      <c r="C19" s="19"/>
      <c r="D19" s="19"/>
      <c r="E19" s="20"/>
      <c r="F19" s="20"/>
      <c r="G19" s="19"/>
      <c r="H19" s="19"/>
      <c r="I19" s="19"/>
      <c r="J19" s="19"/>
      <c r="K19" s="19"/>
      <c r="M19" s="31" t="str">
        <f>IF(H19&gt;0,"P"&amp;D19&amp;"-"&amp;MAX(E19:F19),"P"&amp;D19&amp;"-"&amp;MAX(E19:F19))</f>
        <v>P-0</v>
      </c>
      <c r="N19" s="32">
        <f>IF(H19&gt;0,C19&amp;"*",C19)</f>
        <v>0</v>
      </c>
      <c r="O19" s="33">
        <f t="shared" si="0"/>
        <v>0</v>
      </c>
      <c r="P19" s="33">
        <f t="shared" si="1"/>
        <v>0</v>
      </c>
    </row>
    <row r="20" spans="2:16" x14ac:dyDescent="0.3">
      <c r="B20" s="25" t="str">
        <f>IF(H20="","Base"&amp;C20&amp;"-"&amp;"P"&amp;D20,"Off")</f>
        <v>Base-P</v>
      </c>
      <c r="C20" s="19"/>
      <c r="D20" s="19"/>
      <c r="E20" s="20"/>
      <c r="F20" s="20"/>
      <c r="G20" s="19"/>
      <c r="H20" s="19"/>
      <c r="I20" s="19"/>
      <c r="J20" s="19"/>
      <c r="K20" s="19"/>
      <c r="M20" s="31" t="str">
        <f>IF(H20&gt;0,"P"&amp;D20&amp;"-"&amp;MAX(E20:F20),"P"&amp;D20&amp;"-"&amp;MAX(E20:F20))</f>
        <v>P-0</v>
      </c>
      <c r="N20" s="32">
        <f>IF(H20&gt;0,C20&amp;"*",C20)</f>
        <v>0</v>
      </c>
      <c r="O20" s="33">
        <f t="shared" si="0"/>
        <v>0</v>
      </c>
      <c r="P20" s="33">
        <f t="shared" si="1"/>
        <v>0</v>
      </c>
    </row>
    <row r="21" spans="2:16" x14ac:dyDescent="0.3">
      <c r="B21" s="25" t="str">
        <f>IF(H21="","Base"&amp;C21&amp;"-"&amp;"P"&amp;D21,"Off")</f>
        <v>Base-P</v>
      </c>
      <c r="C21" s="19"/>
      <c r="D21" s="19"/>
      <c r="E21" s="20"/>
      <c r="F21" s="20"/>
      <c r="G21" s="19"/>
      <c r="H21" s="19"/>
      <c r="I21" s="19"/>
      <c r="J21" s="19"/>
      <c r="K21" s="19"/>
      <c r="M21" s="31" t="str">
        <f>IF(H21&gt;0,"P"&amp;D21&amp;"-"&amp;MAX(E21:F21),"P"&amp;D21&amp;"-"&amp;MAX(E21:F21))</f>
        <v>P-0</v>
      </c>
      <c r="N21" s="32">
        <f>IF(H21&gt;0,C21&amp;"*",C21)</f>
        <v>0</v>
      </c>
      <c r="O21" s="33">
        <f t="shared" si="0"/>
        <v>0</v>
      </c>
      <c r="P21" s="33">
        <f t="shared" si="1"/>
        <v>0</v>
      </c>
    </row>
    <row r="22" spans="2:16" x14ac:dyDescent="0.3">
      <c r="B22" s="25" t="str">
        <f>IF(H22="","Base"&amp;C22&amp;"-"&amp;"P"&amp;D22,"Off")</f>
        <v>Base-P</v>
      </c>
      <c r="C22" s="19"/>
      <c r="D22" s="19"/>
      <c r="E22" s="20"/>
      <c r="F22" s="20"/>
      <c r="G22" s="19"/>
      <c r="H22" s="19"/>
      <c r="I22" s="19"/>
      <c r="J22" s="19"/>
      <c r="K22" s="19"/>
      <c r="M22" s="31" t="str">
        <f>IF(H22&gt;0,"P"&amp;D22&amp;"-"&amp;MAX(E22:F22),"P"&amp;D22&amp;"-"&amp;MAX(E22:F22))</f>
        <v>P-0</v>
      </c>
      <c r="N22" s="32">
        <f>IF(H22&gt;0,C22&amp;"*",C22)</f>
        <v>0</v>
      </c>
      <c r="O22" s="33">
        <f t="shared" si="0"/>
        <v>0</v>
      </c>
      <c r="P22" s="33">
        <f t="shared" si="1"/>
        <v>0</v>
      </c>
    </row>
    <row r="23" spans="2:16" x14ac:dyDescent="0.3">
      <c r="B23" s="25" t="str">
        <f>IF(H23="","Base"&amp;C23&amp;"-"&amp;"P"&amp;D23,"Off")</f>
        <v>Base-P</v>
      </c>
      <c r="C23" s="19"/>
      <c r="D23" s="19"/>
      <c r="E23" s="20"/>
      <c r="F23" s="20"/>
      <c r="G23" s="19"/>
      <c r="H23" s="19"/>
      <c r="I23" s="19"/>
      <c r="J23" s="19"/>
      <c r="K23" s="19"/>
      <c r="M23" s="31" t="str">
        <f>IF(H23&gt;0,"P"&amp;D23&amp;"-"&amp;MAX(E23:F23),"P"&amp;D23&amp;"-"&amp;MAX(E23:F23))</f>
        <v>P-0</v>
      </c>
      <c r="N23" s="32">
        <f>IF(H23&gt;0,C23&amp;"*",C23)</f>
        <v>0</v>
      </c>
      <c r="O23" s="33">
        <f t="shared" si="0"/>
        <v>0</v>
      </c>
      <c r="P23" s="33">
        <f t="shared" si="1"/>
        <v>0</v>
      </c>
    </row>
    <row r="24" spans="2:16" x14ac:dyDescent="0.3">
      <c r="B24" s="25" t="str">
        <f>IF(H24="","Base"&amp;C24&amp;"-"&amp;"P"&amp;D24,"Off")</f>
        <v>Base-P</v>
      </c>
      <c r="C24" s="19"/>
      <c r="D24" s="19"/>
      <c r="E24" s="20"/>
      <c r="F24" s="20"/>
      <c r="G24" s="19"/>
      <c r="H24" s="19"/>
      <c r="I24" s="19"/>
      <c r="J24" s="19"/>
      <c r="K24" s="19"/>
      <c r="M24" s="31" t="str">
        <f>IF(H24&gt;0,"P"&amp;D24&amp;"-"&amp;MAX(E24:F24),"P"&amp;D24&amp;"-"&amp;MAX(E24:F24))</f>
        <v>P-0</v>
      </c>
      <c r="N24" s="32">
        <f>IF(H24&gt;0,C24&amp;"*",C24)</f>
        <v>0</v>
      </c>
      <c r="O24" s="33">
        <f t="shared" si="0"/>
        <v>0</v>
      </c>
      <c r="P24" s="33">
        <f t="shared" si="1"/>
        <v>0</v>
      </c>
    </row>
    <row r="25" spans="2:16" x14ac:dyDescent="0.3">
      <c r="B25" s="25" t="str">
        <f>IF(H25="","Base"&amp;C25&amp;"-"&amp;"P"&amp;D25,"Off")</f>
        <v>Base-P</v>
      </c>
      <c r="C25" s="19"/>
      <c r="D25" s="19"/>
      <c r="E25" s="20"/>
      <c r="F25" s="20"/>
      <c r="G25" s="19"/>
      <c r="H25" s="19"/>
      <c r="I25" s="19"/>
      <c r="J25" s="19"/>
      <c r="K25" s="19"/>
      <c r="M25" s="31" t="str">
        <f>IF(H25&gt;0,"P"&amp;D25&amp;"-"&amp;MAX(E25:F25),"P"&amp;D25&amp;"-"&amp;MAX(E25:F25))</f>
        <v>P-0</v>
      </c>
      <c r="N25" s="32">
        <f>IF(H25&gt;0,C25&amp;"*",C25)</f>
        <v>0</v>
      </c>
      <c r="O25" s="33">
        <f t="shared" si="0"/>
        <v>0</v>
      </c>
      <c r="P25" s="33">
        <f t="shared" si="1"/>
        <v>0</v>
      </c>
    </row>
    <row r="26" spans="2:16" x14ac:dyDescent="0.3">
      <c r="B26" s="25" t="str">
        <f>IF(H26="","Base"&amp;C26&amp;"-"&amp;"P"&amp;D26,"Off")</f>
        <v>Base-P</v>
      </c>
      <c r="C26" s="19"/>
      <c r="D26" s="19"/>
      <c r="E26" s="20"/>
      <c r="F26" s="20"/>
      <c r="G26" s="19"/>
      <c r="H26" s="19"/>
      <c r="I26" s="19"/>
      <c r="J26" s="19"/>
      <c r="K26" s="19"/>
      <c r="M26" s="31" t="str">
        <f>IF(H26&gt;0,"P"&amp;D26&amp;"-"&amp;MAX(E26:F26),"P"&amp;D26&amp;"-"&amp;MAX(E26:F26))</f>
        <v>P-0</v>
      </c>
      <c r="N26" s="32">
        <f>IF(H26&gt;0,C26&amp;"*",C26)</f>
        <v>0</v>
      </c>
      <c r="O26" s="33">
        <f t="shared" si="0"/>
        <v>0</v>
      </c>
      <c r="P26" s="33">
        <f t="shared" si="1"/>
        <v>0</v>
      </c>
    </row>
    <row r="27" spans="2:16" x14ac:dyDescent="0.3">
      <c r="B27" s="25" t="str">
        <f>IF(H27="","Base"&amp;C27&amp;"-"&amp;"P"&amp;D27,"Off")</f>
        <v>Base-P</v>
      </c>
      <c r="C27" s="19"/>
      <c r="D27" s="19"/>
      <c r="E27" s="20"/>
      <c r="F27" s="20"/>
      <c r="G27" s="19"/>
      <c r="H27" s="19"/>
      <c r="I27" s="19"/>
      <c r="J27" s="19"/>
      <c r="K27" s="19"/>
      <c r="M27" s="31" t="str">
        <f>IF(H27&gt;0,"P"&amp;D27&amp;"-"&amp;MAX(E27:F27),"P"&amp;D27&amp;"-"&amp;MAX(E27:F27))</f>
        <v>P-0</v>
      </c>
      <c r="N27" s="32">
        <f>IF(H27&gt;0,C27&amp;"*",C27)</f>
        <v>0</v>
      </c>
      <c r="O27" s="33">
        <f t="shared" si="0"/>
        <v>0</v>
      </c>
      <c r="P27" s="33">
        <f t="shared" si="1"/>
        <v>0</v>
      </c>
    </row>
    <row r="28" spans="2:16" x14ac:dyDescent="0.3">
      <c r="B28" s="25" t="str">
        <f>IF(H28="","Base"&amp;C28&amp;"-"&amp;"P"&amp;D28,"Off")</f>
        <v>Base-P</v>
      </c>
      <c r="C28" s="19"/>
      <c r="D28" s="19"/>
      <c r="E28" s="20"/>
      <c r="F28" s="20"/>
      <c r="G28" s="19"/>
      <c r="H28" s="19"/>
      <c r="I28" s="19"/>
      <c r="J28" s="19"/>
      <c r="K28" s="19"/>
      <c r="M28" s="31" t="str">
        <f>IF(H28&gt;0,"P"&amp;D28&amp;"-"&amp;MAX(E28:F28),"P"&amp;D28&amp;"-"&amp;MAX(E28:F28))</f>
        <v>P-0</v>
      </c>
      <c r="N28" s="32">
        <f>IF(H28&gt;0,C28&amp;"*",C28)</f>
        <v>0</v>
      </c>
      <c r="O28" s="33">
        <f t="shared" si="0"/>
        <v>0</v>
      </c>
      <c r="P28" s="33">
        <f t="shared" si="1"/>
        <v>0</v>
      </c>
    </row>
    <row r="29" spans="2:16" x14ac:dyDescent="0.3">
      <c r="B29" s="25" t="str">
        <f>IF(H29="","Base"&amp;C29&amp;"-"&amp;"P"&amp;D29,"Off")</f>
        <v>Base-P</v>
      </c>
      <c r="C29" s="19"/>
      <c r="D29" s="19"/>
      <c r="E29" s="20"/>
      <c r="F29" s="20"/>
      <c r="G29" s="19"/>
      <c r="H29" s="19"/>
      <c r="I29" s="19"/>
      <c r="J29" s="19"/>
      <c r="K29" s="19"/>
      <c r="M29" s="31" t="str">
        <f>IF(H29&gt;0,"P"&amp;D29&amp;"-"&amp;MAX(E29:F29),"P"&amp;D29&amp;"-"&amp;MAX(E29:F29))</f>
        <v>P-0</v>
      </c>
      <c r="N29" s="32">
        <f>IF(H29&gt;0,C29&amp;"*",C29)</f>
        <v>0</v>
      </c>
      <c r="O29" s="33">
        <f t="shared" si="0"/>
        <v>0</v>
      </c>
      <c r="P29" s="33">
        <f t="shared" si="1"/>
        <v>0</v>
      </c>
    </row>
    <row r="30" spans="2:16" x14ac:dyDescent="0.3">
      <c r="B30" s="25" t="str">
        <f>IF(H30="","Base"&amp;C30&amp;"-"&amp;"P"&amp;D30,"Off")</f>
        <v>Base-P</v>
      </c>
      <c r="C30" s="19"/>
      <c r="D30" s="19"/>
      <c r="E30" s="20"/>
      <c r="F30" s="20"/>
      <c r="G30" s="19"/>
      <c r="H30" s="19"/>
      <c r="I30" s="19"/>
      <c r="J30" s="19"/>
      <c r="K30" s="19"/>
      <c r="M30" s="31" t="str">
        <f>IF(H30&gt;0,"P"&amp;D30&amp;"-"&amp;MAX(E30:F30),"P"&amp;D30&amp;"-"&amp;MAX(E30:F30))</f>
        <v>P-0</v>
      </c>
      <c r="N30" s="32">
        <f>IF(H30&gt;0,C30&amp;"*",C30)</f>
        <v>0</v>
      </c>
      <c r="O30" s="33">
        <f t="shared" si="0"/>
        <v>0</v>
      </c>
      <c r="P30" s="33">
        <f t="shared" si="1"/>
        <v>0</v>
      </c>
    </row>
    <row r="31" spans="2:16" x14ac:dyDescent="0.3">
      <c r="B31" s="25" t="str">
        <f>IF(H31="","Base"&amp;C31&amp;"-"&amp;"P"&amp;D31,"Off")</f>
        <v>Base-P</v>
      </c>
      <c r="C31" s="19"/>
      <c r="D31" s="19"/>
      <c r="E31" s="20"/>
      <c r="F31" s="20"/>
      <c r="G31" s="19"/>
      <c r="H31" s="19"/>
      <c r="I31" s="19"/>
      <c r="J31" s="19"/>
      <c r="K31" s="19"/>
      <c r="M31" s="31" t="str">
        <f>IF(H31&gt;0,"P"&amp;D31&amp;"-"&amp;MAX(E31:F31),"P"&amp;D31&amp;"-"&amp;MAX(E31:F31))</f>
        <v>P-0</v>
      </c>
      <c r="N31" s="32">
        <f>IF(H31&gt;0,C31&amp;"*",C31)</f>
        <v>0</v>
      </c>
      <c r="O31" s="33">
        <f t="shared" si="0"/>
        <v>0</v>
      </c>
      <c r="P31" s="33">
        <f t="shared" si="1"/>
        <v>0</v>
      </c>
    </row>
    <row r="32" spans="2:16" x14ac:dyDescent="0.3">
      <c r="B32" s="25" t="str">
        <f>IF(H32="","Base"&amp;C32&amp;"-"&amp;"P"&amp;D32,"Off")</f>
        <v>Base-P</v>
      </c>
      <c r="C32" s="19"/>
      <c r="D32" s="19"/>
      <c r="E32" s="20"/>
      <c r="F32" s="20"/>
      <c r="G32" s="19"/>
      <c r="H32" s="19"/>
      <c r="I32" s="19"/>
      <c r="J32" s="19"/>
      <c r="K32" s="19"/>
      <c r="M32" s="31" t="str">
        <f>IF(H32&gt;0,"P"&amp;D32&amp;"-"&amp;MAX(E32:F32),"P"&amp;D32&amp;"-"&amp;MAX(E32:F32))</f>
        <v>P-0</v>
      </c>
      <c r="N32" s="32">
        <f>IF(H32&gt;0,C32&amp;"*",C32)</f>
        <v>0</v>
      </c>
      <c r="O32" s="33">
        <f t="shared" si="0"/>
        <v>0</v>
      </c>
      <c r="P32" s="33">
        <f t="shared" si="1"/>
        <v>0</v>
      </c>
    </row>
    <row r="33" spans="2:16" x14ac:dyDescent="0.3">
      <c r="B33" s="25" t="str">
        <f>IF(H33="","Base"&amp;C33&amp;"-"&amp;"P"&amp;D33,"Off")</f>
        <v>Base-P</v>
      </c>
      <c r="C33" s="19"/>
      <c r="D33" s="19"/>
      <c r="E33" s="20"/>
      <c r="F33" s="20"/>
      <c r="G33" s="19"/>
      <c r="H33" s="19"/>
      <c r="I33" s="19"/>
      <c r="J33" s="19"/>
      <c r="K33" s="19"/>
      <c r="M33" s="31" t="str">
        <f>IF(H33&gt;0,"P"&amp;D33&amp;"-"&amp;MAX(E33:F33),"P"&amp;D33&amp;"-"&amp;MAX(E33:F33))</f>
        <v>P-0</v>
      </c>
      <c r="N33" s="32">
        <f>IF(H33&gt;0,C33&amp;"*",C33)</f>
        <v>0</v>
      </c>
      <c r="O33" s="33">
        <f t="shared" si="0"/>
        <v>0</v>
      </c>
      <c r="P33" s="33">
        <f t="shared" si="1"/>
        <v>0</v>
      </c>
    </row>
    <row r="34" spans="2:16" x14ac:dyDescent="0.3">
      <c r="B34" s="25" t="str">
        <f>IF(H34="","Base"&amp;C34&amp;"-"&amp;"P"&amp;D34,"Off")</f>
        <v>Base-P</v>
      </c>
      <c r="C34" s="19"/>
      <c r="D34" s="19"/>
      <c r="E34" s="20"/>
      <c r="F34" s="20"/>
      <c r="G34" s="19"/>
      <c r="H34" s="19"/>
      <c r="I34" s="19"/>
      <c r="J34" s="19"/>
      <c r="K34" s="19"/>
      <c r="M34" s="31" t="str">
        <f>IF(H34&gt;0,"P"&amp;D34&amp;"-"&amp;MAX(E34:F34),"P"&amp;D34&amp;"-"&amp;MAX(E34:F34))</f>
        <v>P-0</v>
      </c>
      <c r="N34" s="32">
        <f>IF(H34&gt;0,C34&amp;"*",C34)</f>
        <v>0</v>
      </c>
      <c r="O34" s="33">
        <f t="shared" si="0"/>
        <v>0</v>
      </c>
      <c r="P34" s="33">
        <f t="shared" si="1"/>
        <v>0</v>
      </c>
    </row>
    <row r="35" spans="2:16" x14ac:dyDescent="0.3">
      <c r="B35" s="25" t="str">
        <f>IF(H35="","Base"&amp;C35&amp;"-"&amp;"P"&amp;D35,"Off")</f>
        <v>Base-P</v>
      </c>
      <c r="C35" s="19"/>
      <c r="D35" s="19"/>
      <c r="E35" s="20"/>
      <c r="F35" s="20"/>
      <c r="G35" s="19"/>
      <c r="H35" s="19"/>
      <c r="I35" s="19"/>
      <c r="J35" s="19"/>
      <c r="K35" s="19"/>
      <c r="M35" s="31" t="str">
        <f>IF(H35&gt;0,"P"&amp;D35&amp;"-"&amp;MAX(E35:F35),"P"&amp;D35&amp;"-"&amp;MAX(E35:F35))</f>
        <v>P-0</v>
      </c>
      <c r="N35" s="32">
        <f>IF(H35&gt;0,C35&amp;"*",C35)</f>
        <v>0</v>
      </c>
      <c r="O35" s="33">
        <f t="shared" si="0"/>
        <v>0</v>
      </c>
      <c r="P35" s="33">
        <f t="shared" si="1"/>
        <v>0</v>
      </c>
    </row>
    <row r="36" spans="2:16" x14ac:dyDescent="0.3">
      <c r="B36" s="25" t="str">
        <f>IF(H36="","Base"&amp;C36&amp;"-"&amp;"P"&amp;D36,"Off")</f>
        <v>Base-P</v>
      </c>
      <c r="C36" s="19"/>
      <c r="D36" s="19"/>
      <c r="E36" s="20"/>
      <c r="F36" s="20"/>
      <c r="G36" s="19"/>
      <c r="H36" s="19"/>
      <c r="I36" s="19"/>
      <c r="J36" s="19"/>
      <c r="K36" s="19"/>
      <c r="M36" s="31" t="str">
        <f>IF(H36&gt;0,"P"&amp;D36&amp;"-"&amp;MAX(E36:F36),"P"&amp;D36&amp;"-"&amp;MAX(E36:F36))</f>
        <v>P-0</v>
      </c>
      <c r="N36" s="32">
        <f>IF(H36&gt;0,C36&amp;"*",C36)</f>
        <v>0</v>
      </c>
      <c r="O36" s="33">
        <f t="shared" si="0"/>
        <v>0</v>
      </c>
      <c r="P36" s="33">
        <f t="shared" si="1"/>
        <v>0</v>
      </c>
    </row>
    <row r="37" spans="2:16" x14ac:dyDescent="0.3">
      <c r="B37" s="25" t="str">
        <f>IF(H37="","Base"&amp;C37&amp;"-"&amp;"P"&amp;D37,"Off")</f>
        <v>Base-P</v>
      </c>
      <c r="C37" s="19"/>
      <c r="D37" s="19"/>
      <c r="E37" s="20"/>
      <c r="F37" s="20"/>
      <c r="G37" s="19"/>
      <c r="H37" s="19"/>
      <c r="I37" s="19"/>
      <c r="J37" s="19"/>
      <c r="K37" s="19"/>
      <c r="M37" s="31" t="str">
        <f>IF(H37&gt;0,"P"&amp;D37&amp;"-"&amp;MAX(E37:F37),"P"&amp;D37&amp;"-"&amp;MAX(E37:F37))</f>
        <v>P-0</v>
      </c>
      <c r="N37" s="32">
        <f>IF(H37&gt;0,C37&amp;"*",C37)</f>
        <v>0</v>
      </c>
      <c r="O37" s="33">
        <f t="shared" si="0"/>
        <v>0</v>
      </c>
      <c r="P37" s="33">
        <f t="shared" si="1"/>
        <v>0</v>
      </c>
    </row>
    <row r="38" spans="2:16" x14ac:dyDescent="0.3">
      <c r="B38" s="25" t="str">
        <f>IF(H38="","Base"&amp;C38&amp;"-"&amp;"P"&amp;D38,"Off")</f>
        <v>Base-P</v>
      </c>
      <c r="C38" s="19"/>
      <c r="D38" s="19"/>
      <c r="E38" s="20"/>
      <c r="F38" s="20"/>
      <c r="G38" s="19"/>
      <c r="H38" s="19"/>
      <c r="I38" s="19"/>
      <c r="J38" s="19"/>
      <c r="K38" s="19"/>
      <c r="M38" s="31" t="str">
        <f>IF(H38&gt;0,"P"&amp;D38&amp;"-"&amp;MAX(E38:F38),"P"&amp;D38&amp;"-"&amp;MAX(E38:F38))</f>
        <v>P-0</v>
      </c>
      <c r="N38" s="32">
        <f>IF(H38&gt;0,C38&amp;"*",C38)</f>
        <v>0</v>
      </c>
      <c r="O38" s="33">
        <f t="shared" si="0"/>
        <v>0</v>
      </c>
      <c r="P38" s="33">
        <f t="shared" si="1"/>
        <v>0</v>
      </c>
    </row>
    <row r="39" spans="2:16" x14ac:dyDescent="0.3">
      <c r="B39" s="25" t="str">
        <f>IF(H39="","Base"&amp;C39&amp;"-"&amp;"P"&amp;D39,"Off")</f>
        <v>Base-P</v>
      </c>
      <c r="C39" s="19"/>
      <c r="D39" s="19"/>
      <c r="E39" s="20"/>
      <c r="F39" s="20"/>
      <c r="G39" s="19"/>
      <c r="H39" s="19"/>
      <c r="I39" s="19"/>
      <c r="J39" s="19"/>
      <c r="K39" s="19"/>
      <c r="M39" s="31" t="str">
        <f>IF(H39&gt;0,"P"&amp;D39&amp;"-"&amp;MAX(E39:F39),"P"&amp;D39&amp;"-"&amp;MAX(E39:F39))</f>
        <v>P-0</v>
      </c>
      <c r="N39" s="32">
        <f>IF(H39&gt;0,C39&amp;"*",C39)</f>
        <v>0</v>
      </c>
      <c r="O39" s="33">
        <f t="shared" si="0"/>
        <v>0</v>
      </c>
      <c r="P39" s="33">
        <f t="shared" si="1"/>
        <v>0</v>
      </c>
    </row>
    <row r="40" spans="2:16" x14ac:dyDescent="0.3">
      <c r="B40" s="25" t="str">
        <f>IF(H40="","Base"&amp;C40&amp;"-"&amp;"P"&amp;D40,"Off")</f>
        <v>Base-P</v>
      </c>
      <c r="C40" s="19"/>
      <c r="D40" s="19"/>
      <c r="E40" s="20"/>
      <c r="F40" s="20"/>
      <c r="G40" s="19"/>
      <c r="H40" s="19"/>
      <c r="I40" s="19"/>
      <c r="J40" s="19"/>
      <c r="K40" s="19"/>
      <c r="M40" s="31" t="str">
        <f>IF(H40&gt;0,"P"&amp;D40&amp;"-"&amp;MAX(E40:F40),"P"&amp;D40&amp;"-"&amp;MAX(E40:F40))</f>
        <v>P-0</v>
      </c>
      <c r="N40" s="32">
        <f>IF(H40&gt;0,C40&amp;"*",C40)</f>
        <v>0</v>
      </c>
      <c r="O40" s="33">
        <f t="shared" si="0"/>
        <v>0</v>
      </c>
      <c r="P40" s="33">
        <f t="shared" si="1"/>
        <v>0</v>
      </c>
    </row>
    <row r="41" spans="2:16" x14ac:dyDescent="0.3">
      <c r="B41" s="25" t="str">
        <f>IF(H41="","Base"&amp;C41&amp;"-"&amp;"P"&amp;D41,"Off")</f>
        <v>Base-P</v>
      </c>
      <c r="C41" s="19"/>
      <c r="D41" s="19"/>
      <c r="E41" s="20"/>
      <c r="F41" s="20"/>
      <c r="G41" s="19"/>
      <c r="H41" s="19"/>
      <c r="I41" s="19"/>
      <c r="J41" s="19"/>
      <c r="K41" s="19"/>
      <c r="M41" s="31" t="str">
        <f>IF(H41&gt;0,"P"&amp;D41&amp;"-"&amp;MAX(E41:F41),"P"&amp;D41&amp;"-"&amp;MAX(E41:F41))</f>
        <v>P-0</v>
      </c>
      <c r="N41" s="32">
        <f>IF(H41&gt;0,C41&amp;"*",C41)</f>
        <v>0</v>
      </c>
      <c r="O41" s="33">
        <f t="shared" si="0"/>
        <v>0</v>
      </c>
      <c r="P41" s="33">
        <f t="shared" si="1"/>
        <v>0</v>
      </c>
    </row>
    <row r="42" spans="2:16" x14ac:dyDescent="0.3">
      <c r="B42" s="25" t="str">
        <f>IF(H42="","Base"&amp;C42&amp;"-"&amp;"P"&amp;D42,"Off")</f>
        <v>Base-P</v>
      </c>
      <c r="C42" s="19"/>
      <c r="D42" s="19"/>
      <c r="E42" s="20"/>
      <c r="F42" s="20"/>
      <c r="G42" s="19"/>
      <c r="H42" s="19"/>
      <c r="I42" s="19"/>
      <c r="J42" s="19"/>
      <c r="K42" s="19"/>
      <c r="M42" s="31" t="str">
        <f>IF(H42&gt;0,"P"&amp;D42&amp;"-"&amp;MAX(E42:F42),"P"&amp;D42&amp;"-"&amp;MAX(E42:F42))</f>
        <v>P-0</v>
      </c>
      <c r="N42" s="32">
        <f>IF(H42&gt;0,C42&amp;"*",C42)</f>
        <v>0</v>
      </c>
      <c r="O42" s="33">
        <f t="shared" si="0"/>
        <v>0</v>
      </c>
      <c r="P42" s="33">
        <f t="shared" si="1"/>
        <v>0</v>
      </c>
    </row>
    <row r="43" spans="2:16" x14ac:dyDescent="0.3">
      <c r="B43" s="25" t="str">
        <f>IF(H43="","Base"&amp;C43&amp;"-"&amp;"P"&amp;D43,"Off")</f>
        <v>Base-P</v>
      </c>
      <c r="C43" s="19"/>
      <c r="D43" s="19"/>
      <c r="E43" s="20"/>
      <c r="F43" s="20"/>
      <c r="G43" s="19"/>
      <c r="H43" s="19"/>
      <c r="I43" s="19"/>
      <c r="J43" s="19"/>
      <c r="K43" s="19"/>
      <c r="M43" s="31" t="str">
        <f>IF(H43&gt;0,"P"&amp;D43&amp;"-"&amp;MAX(E43:F43),"P"&amp;D43&amp;"-"&amp;MAX(E43:F43))</f>
        <v>P-0</v>
      </c>
      <c r="N43" s="32">
        <f>IF(H43&gt;0,C43&amp;"*",C43)</f>
        <v>0</v>
      </c>
      <c r="O43" s="33">
        <f t="shared" si="0"/>
        <v>0</v>
      </c>
      <c r="P43" s="33">
        <f t="shared" si="1"/>
        <v>0</v>
      </c>
    </row>
    <row r="44" spans="2:16" x14ac:dyDescent="0.3">
      <c r="B44" s="25" t="str">
        <f>IF(H44="","Base"&amp;C44&amp;"-"&amp;"P"&amp;D44,"Off")</f>
        <v>Base-P</v>
      </c>
      <c r="C44" s="19"/>
      <c r="D44" s="19"/>
      <c r="E44" s="20"/>
      <c r="F44" s="20"/>
      <c r="G44" s="19"/>
      <c r="H44" s="19"/>
      <c r="I44" s="19"/>
      <c r="J44" s="19"/>
      <c r="K44" s="19"/>
      <c r="M44" s="31" t="str">
        <f>IF(H44&gt;0,"P"&amp;D44&amp;"-"&amp;MAX(E44:F44),"P"&amp;D44&amp;"-"&amp;MAX(E44:F44))</f>
        <v>P-0</v>
      </c>
      <c r="N44" s="32">
        <f>IF(H44&gt;0,C44&amp;"*",C44)</f>
        <v>0</v>
      </c>
      <c r="O44" s="33">
        <f t="shared" si="0"/>
        <v>0</v>
      </c>
      <c r="P44" s="33">
        <f t="shared" si="1"/>
        <v>0</v>
      </c>
    </row>
    <row r="45" spans="2:16" x14ac:dyDescent="0.3">
      <c r="B45" s="25" t="str">
        <f>IF(H45="","Base"&amp;C45&amp;"-"&amp;"P"&amp;D45,"Off")</f>
        <v>Base-P</v>
      </c>
      <c r="C45" s="19"/>
      <c r="D45" s="19"/>
      <c r="E45" s="20"/>
      <c r="F45" s="20"/>
      <c r="G45" s="19"/>
      <c r="H45" s="19"/>
      <c r="I45" s="19"/>
      <c r="J45" s="19"/>
      <c r="K45" s="19"/>
      <c r="M45" s="31" t="str">
        <f>IF(H45&gt;0,"P"&amp;D45&amp;"-"&amp;MAX(E45:F45),"P"&amp;D45&amp;"-"&amp;MAX(E45:F45))</f>
        <v>P-0</v>
      </c>
      <c r="N45" s="32">
        <f>IF(H45&gt;0,C45&amp;"*",C45)</f>
        <v>0</v>
      </c>
      <c r="O45" s="33">
        <f t="shared" si="0"/>
        <v>0</v>
      </c>
      <c r="P45" s="33">
        <f t="shared" si="1"/>
        <v>0</v>
      </c>
    </row>
    <row r="46" spans="2:16" x14ac:dyDescent="0.3">
      <c r="B46" s="25" t="str">
        <f>IF(H46="","Base"&amp;C46&amp;"-"&amp;"P"&amp;D46,"Off")</f>
        <v>Base-P</v>
      </c>
      <c r="C46" s="19"/>
      <c r="D46" s="19"/>
      <c r="E46" s="20"/>
      <c r="F46" s="20"/>
      <c r="G46" s="19"/>
      <c r="H46" s="19"/>
      <c r="I46" s="19"/>
      <c r="J46" s="19"/>
      <c r="K46" s="19"/>
      <c r="M46" s="31" t="str">
        <f>IF(H46&gt;0,"P"&amp;D46&amp;"-"&amp;MAX(E46:F46),"P"&amp;D46&amp;"-"&amp;MAX(E46:F46))</f>
        <v>P-0</v>
      </c>
      <c r="N46" s="32">
        <f>IF(H46&gt;0,C46&amp;"*",C46)</f>
        <v>0</v>
      </c>
      <c r="O46" s="33">
        <f t="shared" si="0"/>
        <v>0</v>
      </c>
      <c r="P46" s="33">
        <f t="shared" si="1"/>
        <v>0</v>
      </c>
    </row>
    <row r="47" spans="2:16" x14ac:dyDescent="0.3">
      <c r="B47" s="25" t="str">
        <f>IF(H47="","Base"&amp;C47&amp;"-"&amp;"P"&amp;D47,"Off")</f>
        <v>Base-P</v>
      </c>
      <c r="C47" s="19"/>
      <c r="D47" s="19"/>
      <c r="E47" s="20"/>
      <c r="F47" s="20"/>
      <c r="G47" s="19"/>
      <c r="H47" s="19"/>
      <c r="I47" s="19"/>
      <c r="J47" s="19"/>
      <c r="K47" s="19"/>
      <c r="M47" s="31" t="str">
        <f>IF(H47&gt;0,"P"&amp;D47&amp;"-"&amp;MAX(E47:F47),"P"&amp;D47&amp;"-"&amp;MAX(E47:F47))</f>
        <v>P-0</v>
      </c>
      <c r="N47" s="32">
        <f>IF(H47&gt;0,C47&amp;"*",C47)</f>
        <v>0</v>
      </c>
      <c r="O47" s="33">
        <f t="shared" si="0"/>
        <v>0</v>
      </c>
      <c r="P47" s="33">
        <f t="shared" si="1"/>
        <v>0</v>
      </c>
    </row>
    <row r="48" spans="2:16" x14ac:dyDescent="0.3">
      <c r="B48" s="25" t="str">
        <f>IF(H48="","Base"&amp;C48&amp;"-"&amp;"P"&amp;D48,"Off")</f>
        <v>Base-P</v>
      </c>
      <c r="C48" s="19"/>
      <c r="D48" s="19"/>
      <c r="E48" s="20"/>
      <c r="F48" s="20"/>
      <c r="G48" s="19"/>
      <c r="H48" s="19"/>
      <c r="I48" s="19"/>
      <c r="J48" s="19"/>
      <c r="K48" s="19"/>
      <c r="M48" s="31" t="str">
        <f>IF(H48&gt;0,"P"&amp;D48&amp;"-"&amp;MAX(E48:F48),"P"&amp;D48&amp;"-"&amp;MAX(E48:F48))</f>
        <v>P-0</v>
      </c>
      <c r="N48" s="32">
        <f>IF(H48&gt;0,C48&amp;"*",C48)</f>
        <v>0</v>
      </c>
      <c r="O48" s="33">
        <f t="shared" si="0"/>
        <v>0</v>
      </c>
      <c r="P48" s="33">
        <f t="shared" si="1"/>
        <v>0</v>
      </c>
    </row>
    <row r="49" spans="2:16" x14ac:dyDescent="0.3">
      <c r="B49" s="25" t="str">
        <f>IF(H49="","Base"&amp;C49&amp;"-"&amp;"P"&amp;D49,"Off")</f>
        <v>Base-P</v>
      </c>
      <c r="C49" s="19"/>
      <c r="D49" s="19"/>
      <c r="E49" s="20"/>
      <c r="F49" s="20"/>
      <c r="G49" s="19"/>
      <c r="H49" s="19"/>
      <c r="I49" s="19"/>
      <c r="J49" s="19"/>
      <c r="K49" s="19"/>
      <c r="M49" s="31" t="str">
        <f>IF(H49&gt;0,"P"&amp;D49&amp;"-"&amp;MAX(E49:F49),"P"&amp;D49&amp;"-"&amp;MAX(E49:F49))</f>
        <v>P-0</v>
      </c>
      <c r="N49" s="32">
        <f>IF(H49&gt;0,C49&amp;"*",C49)</f>
        <v>0</v>
      </c>
      <c r="O49" s="33">
        <f t="shared" si="0"/>
        <v>0</v>
      </c>
      <c r="P49" s="33">
        <f t="shared" si="1"/>
        <v>0</v>
      </c>
    </row>
    <row r="50" spans="2:16" x14ac:dyDescent="0.3">
      <c r="B50" s="25" t="str">
        <f>IF(H50="","Base"&amp;C50&amp;"-"&amp;"P"&amp;D50,"Off")</f>
        <v>Base-P</v>
      </c>
      <c r="C50" s="19"/>
      <c r="D50" s="19"/>
      <c r="E50" s="20"/>
      <c r="F50" s="20"/>
      <c r="G50" s="19"/>
      <c r="H50" s="19"/>
      <c r="I50" s="19"/>
      <c r="J50" s="19"/>
      <c r="K50" s="19"/>
      <c r="M50" s="31" t="str">
        <f>IF(H50&gt;0,"P"&amp;D50&amp;"-"&amp;MAX(E50:F50),"P"&amp;D50&amp;"-"&amp;MAX(E50:F50))</f>
        <v>P-0</v>
      </c>
      <c r="N50" s="32">
        <f>IF(H50&gt;0,C50&amp;"*",C50)</f>
        <v>0</v>
      </c>
      <c r="O50" s="33">
        <f t="shared" si="0"/>
        <v>0</v>
      </c>
      <c r="P50" s="33">
        <f t="shared" si="1"/>
        <v>0</v>
      </c>
    </row>
    <row r="51" spans="2:16" x14ac:dyDescent="0.3">
      <c r="B51" s="25" t="str">
        <f>IF(H51="","Base"&amp;C51&amp;"-"&amp;"P"&amp;D51,"Off")</f>
        <v>Base-P</v>
      </c>
      <c r="C51" s="19"/>
      <c r="D51" s="19"/>
      <c r="E51" s="20"/>
      <c r="F51" s="20"/>
      <c r="G51" s="19"/>
      <c r="H51" s="19"/>
      <c r="I51" s="19"/>
      <c r="J51" s="19"/>
      <c r="K51" s="19"/>
      <c r="M51" s="31" t="str">
        <f>IF(H51&gt;0,"P"&amp;D51&amp;"-"&amp;MAX(E51:F51),"P"&amp;D51&amp;"-"&amp;MAX(E51:F51))</f>
        <v>P-0</v>
      </c>
      <c r="N51" s="32">
        <f>IF(H51&gt;0,C51&amp;"*",C51)</f>
        <v>0</v>
      </c>
      <c r="O51" s="33">
        <f t="shared" si="0"/>
        <v>0</v>
      </c>
      <c r="P51" s="33">
        <f t="shared" si="1"/>
        <v>0</v>
      </c>
    </row>
    <row r="52" spans="2:16" x14ac:dyDescent="0.3">
      <c r="B52" s="25" t="str">
        <f>IF(H52="","Base"&amp;C52&amp;"-"&amp;"P"&amp;D52,"Off")</f>
        <v>Base-P</v>
      </c>
      <c r="C52" s="19"/>
      <c r="D52" s="19"/>
      <c r="E52" s="20"/>
      <c r="F52" s="20"/>
      <c r="G52" s="19"/>
      <c r="H52" s="19"/>
      <c r="I52" s="19"/>
      <c r="J52" s="19"/>
      <c r="K52" s="19"/>
      <c r="M52" s="31" t="str">
        <f>IF(H52&gt;0,"P"&amp;D52&amp;"-"&amp;MAX(E52:F52),"P"&amp;D52&amp;"-"&amp;MAX(E52:F52))</f>
        <v>P-0</v>
      </c>
      <c r="N52" s="32">
        <f>IF(H52&gt;0,C52&amp;"*",C52)</f>
        <v>0</v>
      </c>
      <c r="O52" s="33">
        <f t="shared" si="0"/>
        <v>0</v>
      </c>
      <c r="P52" s="33">
        <f t="shared" si="1"/>
        <v>0</v>
      </c>
    </row>
    <row r="53" spans="2:16" x14ac:dyDescent="0.3">
      <c r="B53" s="25" t="str">
        <f>IF(H53="","Base"&amp;C53&amp;"-"&amp;"P"&amp;D53,"Off")</f>
        <v>Base-P</v>
      </c>
      <c r="C53" s="19"/>
      <c r="D53" s="19"/>
      <c r="E53" s="20"/>
      <c r="F53" s="20"/>
      <c r="G53" s="19"/>
      <c r="H53" s="19"/>
      <c r="I53" s="19"/>
      <c r="J53" s="19"/>
      <c r="K53" s="19"/>
      <c r="M53" s="31" t="str">
        <f>IF(H53&gt;0,"P"&amp;D53&amp;"-"&amp;MAX(E53:F53),"P"&amp;D53&amp;"-"&amp;MAX(E53:F53))</f>
        <v>P-0</v>
      </c>
      <c r="N53" s="32">
        <f>IF(H53&gt;0,C53&amp;"*",C53)</f>
        <v>0</v>
      </c>
      <c r="O53" s="33">
        <f t="shared" si="0"/>
        <v>0</v>
      </c>
      <c r="P53" s="33">
        <f t="shared" si="1"/>
        <v>0</v>
      </c>
    </row>
    <row r="54" spans="2:16" x14ac:dyDescent="0.3">
      <c r="B54" s="25" t="str">
        <f>IF(H54="","Base"&amp;C54&amp;"-"&amp;"P"&amp;D54,"Off")</f>
        <v>Base-P</v>
      </c>
      <c r="C54" s="19"/>
      <c r="D54" s="19"/>
      <c r="E54" s="20"/>
      <c r="F54" s="20"/>
      <c r="G54" s="19"/>
      <c r="H54" s="19"/>
      <c r="I54" s="19"/>
      <c r="J54" s="19"/>
      <c r="K54" s="19"/>
      <c r="M54" s="31" t="str">
        <f>IF(H54&gt;0,"P"&amp;D54&amp;"-"&amp;MAX(E54:F54),"P"&amp;D54&amp;"-"&amp;MAX(E54:F54))</f>
        <v>P-0</v>
      </c>
      <c r="N54" s="32">
        <f>IF(H54&gt;0,C54&amp;"*",C54)</f>
        <v>0</v>
      </c>
      <c r="O54" s="33">
        <f t="shared" si="0"/>
        <v>0</v>
      </c>
      <c r="P54" s="33">
        <f t="shared" si="1"/>
        <v>0</v>
      </c>
    </row>
    <row r="55" spans="2:16" x14ac:dyDescent="0.3">
      <c r="B55" s="25" t="str">
        <f>IF(H55="","Base"&amp;C55&amp;"-"&amp;"P"&amp;D55,"Off")</f>
        <v>Base-P</v>
      </c>
      <c r="C55" s="19"/>
      <c r="D55" s="19"/>
      <c r="E55" s="20"/>
      <c r="F55" s="20"/>
      <c r="G55" s="19"/>
      <c r="H55" s="19"/>
      <c r="I55" s="19"/>
      <c r="J55" s="19"/>
      <c r="K55" s="19"/>
      <c r="M55" s="31" t="str">
        <f>IF(H55&gt;0,"P"&amp;D55&amp;"-"&amp;MAX(E55:F55),"P"&amp;D55&amp;"-"&amp;MAX(E55:F55))</f>
        <v>P-0</v>
      </c>
      <c r="N55" s="32">
        <f>IF(H55&gt;0,C55&amp;"*",C55)</f>
        <v>0</v>
      </c>
      <c r="O55" s="33">
        <f t="shared" si="0"/>
        <v>0</v>
      </c>
      <c r="P55" s="33">
        <f t="shared" si="1"/>
        <v>0</v>
      </c>
    </row>
    <row r="56" spans="2:16" x14ac:dyDescent="0.3">
      <c r="B56" s="25" t="str">
        <f>IF(H56="","Base"&amp;C56&amp;"-"&amp;"P"&amp;D56,"Off")</f>
        <v>Base-P</v>
      </c>
      <c r="C56" s="19"/>
      <c r="D56" s="19"/>
      <c r="E56" s="20"/>
      <c r="F56" s="20"/>
      <c r="G56" s="19"/>
      <c r="H56" s="21"/>
      <c r="I56" s="21"/>
      <c r="J56" s="21"/>
      <c r="K56" s="19"/>
      <c r="M56" s="31" t="str">
        <f>IF(H56&gt;0,"P"&amp;D56&amp;"-"&amp;MAX(E56:F56),"P"&amp;D56&amp;"-"&amp;MAX(E56:F56))</f>
        <v>P-0</v>
      </c>
      <c r="N56" s="32">
        <f>IF(H56&gt;0,C56&amp;"*",C56)</f>
        <v>0</v>
      </c>
      <c r="O56" s="33">
        <f t="shared" si="0"/>
        <v>0</v>
      </c>
      <c r="P56" s="33">
        <f t="shared" si="1"/>
        <v>0</v>
      </c>
    </row>
    <row r="57" spans="2:16" x14ac:dyDescent="0.3">
      <c r="B57" s="25" t="str">
        <f>IF(H57="","Base"&amp;C57&amp;"-"&amp;"P"&amp;D57,"Off")</f>
        <v>Base-P</v>
      </c>
      <c r="C57" s="19"/>
      <c r="D57" s="19"/>
      <c r="E57" s="20"/>
      <c r="F57" s="20"/>
      <c r="G57" s="19"/>
      <c r="H57" s="21"/>
      <c r="I57" s="21"/>
      <c r="J57" s="21"/>
      <c r="K57" s="19"/>
      <c r="M57" s="31" t="str">
        <f>IF(H57&gt;0,"P"&amp;D57&amp;"-"&amp;MAX(E57:F57),"P"&amp;D57&amp;"-"&amp;MAX(E57:F57))</f>
        <v>P-0</v>
      </c>
      <c r="N57" s="32">
        <f>IF(H57&gt;0,C57&amp;"*",C57)</f>
        <v>0</v>
      </c>
      <c r="O57" s="33">
        <f t="shared" si="0"/>
        <v>0</v>
      </c>
      <c r="P57" s="33">
        <f t="shared" si="1"/>
        <v>0</v>
      </c>
    </row>
    <row r="58" spans="2:16" x14ac:dyDescent="0.3">
      <c r="B58" s="25" t="str">
        <f>IF(H58="","Base"&amp;C58&amp;"-"&amp;"P"&amp;D58,"Off")</f>
        <v>Base-P</v>
      </c>
      <c r="C58" s="19"/>
      <c r="D58" s="19"/>
      <c r="E58" s="20"/>
      <c r="F58" s="20"/>
      <c r="G58" s="19"/>
      <c r="H58" s="21"/>
      <c r="I58" s="21"/>
      <c r="J58" s="21"/>
      <c r="K58" s="19"/>
      <c r="M58" s="31" t="str">
        <f>IF(H58&gt;0,"P"&amp;D58&amp;"-"&amp;MAX(E58:F58),"P"&amp;D58&amp;"-"&amp;MAX(E58:F58))</f>
        <v>P-0</v>
      </c>
      <c r="N58" s="32">
        <f>IF(H58&gt;0,C58&amp;"*",C58)</f>
        <v>0</v>
      </c>
      <c r="O58" s="33">
        <f t="shared" si="0"/>
        <v>0</v>
      </c>
      <c r="P58" s="33">
        <f t="shared" si="1"/>
        <v>0</v>
      </c>
    </row>
    <row r="59" spans="2:16" x14ac:dyDescent="0.3">
      <c r="B59" s="25" t="str">
        <f>IF(H59="","Base"&amp;C59&amp;"-"&amp;"P"&amp;D59,"Off")</f>
        <v>Base-P</v>
      </c>
      <c r="C59" s="19"/>
      <c r="D59" s="19"/>
      <c r="E59" s="20"/>
      <c r="F59" s="20"/>
      <c r="G59" s="19"/>
      <c r="H59" s="21"/>
      <c r="I59" s="21"/>
      <c r="J59" s="21"/>
      <c r="K59" s="19"/>
      <c r="M59" s="31" t="str">
        <f>IF(H59&gt;0,"P"&amp;D59&amp;"-"&amp;MAX(E59:F59),"P"&amp;D59&amp;"-"&amp;MAX(E59:F59))</f>
        <v>P-0</v>
      </c>
      <c r="N59" s="32">
        <f>IF(H59&gt;0,C59&amp;"*",C59)</f>
        <v>0</v>
      </c>
      <c r="O59" s="33">
        <f t="shared" si="0"/>
        <v>0</v>
      </c>
      <c r="P59" s="33">
        <f t="shared" si="1"/>
        <v>0</v>
      </c>
    </row>
    <row r="60" spans="2:16" x14ac:dyDescent="0.3">
      <c r="B60" s="25" t="str">
        <f>IF(H60="","Base"&amp;C60&amp;"-"&amp;"P"&amp;D60,"Off")</f>
        <v>Base-P</v>
      </c>
      <c r="C60" s="19"/>
      <c r="D60" s="19"/>
      <c r="E60" s="20"/>
      <c r="F60" s="20"/>
      <c r="G60" s="19"/>
      <c r="H60" s="21"/>
      <c r="I60" s="21"/>
      <c r="J60" s="21"/>
      <c r="K60" s="19"/>
      <c r="M60" s="31" t="str">
        <f>IF(H60&gt;0,"P"&amp;D60&amp;"-"&amp;MAX(E60:F60),"P"&amp;D60&amp;"-"&amp;MAX(E60:F60))</f>
        <v>P-0</v>
      </c>
      <c r="N60" s="32">
        <f>IF(H60&gt;0,C60&amp;"*",C60)</f>
        <v>0</v>
      </c>
      <c r="O60" s="33">
        <f t="shared" si="0"/>
        <v>0</v>
      </c>
      <c r="P60" s="33">
        <f t="shared" si="1"/>
        <v>0</v>
      </c>
    </row>
    <row r="61" spans="2:16" x14ac:dyDescent="0.3">
      <c r="B61" s="25" t="str">
        <f>IF(H61="","Base"&amp;C61&amp;"-"&amp;"P"&amp;D61,"Off")</f>
        <v>Base-P</v>
      </c>
      <c r="C61" s="19"/>
      <c r="D61" s="19"/>
      <c r="E61" s="20"/>
      <c r="F61" s="20"/>
      <c r="G61" s="19"/>
      <c r="H61" s="21"/>
      <c r="I61" s="21"/>
      <c r="J61" s="21"/>
      <c r="K61" s="19"/>
      <c r="M61" s="31" t="str">
        <f>IF(H61&gt;0,"P"&amp;D61&amp;"-"&amp;MAX(E61:F61),"P"&amp;D61&amp;"-"&amp;MAX(E61:F61))</f>
        <v>P-0</v>
      </c>
      <c r="N61" s="32">
        <f>IF(H61&gt;0,C61&amp;"*",C61)</f>
        <v>0</v>
      </c>
      <c r="O61" s="33">
        <f t="shared" si="0"/>
        <v>0</v>
      </c>
      <c r="P61" s="33">
        <f t="shared" si="1"/>
        <v>0</v>
      </c>
    </row>
    <row r="62" spans="2:16" x14ac:dyDescent="0.3">
      <c r="B62" s="25" t="str">
        <f>IF(H62="","Base"&amp;C62&amp;"-"&amp;"P"&amp;D62,"Off")</f>
        <v>Base-P</v>
      </c>
      <c r="C62" s="19"/>
      <c r="D62" s="19"/>
      <c r="E62" s="20"/>
      <c r="F62" s="20"/>
      <c r="G62" s="19"/>
      <c r="H62" s="21"/>
      <c r="I62" s="21"/>
      <c r="J62" s="21"/>
      <c r="K62" s="19"/>
      <c r="M62" s="31" t="str">
        <f>IF(H62&gt;0,"P"&amp;D62&amp;"-"&amp;MAX(E62:F62),"P"&amp;D62&amp;"-"&amp;MAX(E62:F62))</f>
        <v>P-0</v>
      </c>
      <c r="N62" s="32">
        <f>IF(H62&gt;0,C62&amp;"*",C62)</f>
        <v>0</v>
      </c>
      <c r="O62" s="33">
        <f t="shared" si="0"/>
        <v>0</v>
      </c>
      <c r="P62" s="33">
        <f t="shared" si="1"/>
        <v>0</v>
      </c>
    </row>
    <row r="63" spans="2:16" x14ac:dyDescent="0.3">
      <c r="B63" s="25" t="str">
        <f>IF(H63="","Base"&amp;C63&amp;"-"&amp;"P"&amp;D63,"Off")</f>
        <v>Base-P</v>
      </c>
      <c r="C63" s="19"/>
      <c r="D63" s="19"/>
      <c r="E63" s="20"/>
      <c r="F63" s="20"/>
      <c r="G63" s="19"/>
      <c r="H63" s="21"/>
      <c r="I63" s="21"/>
      <c r="J63" s="21"/>
      <c r="K63" s="19"/>
      <c r="M63" s="31" t="str">
        <f>IF(H63&gt;0,"P"&amp;D63&amp;"-"&amp;MAX(E63:F63),"P"&amp;D63&amp;"-"&amp;MAX(E63:F63))</f>
        <v>P-0</v>
      </c>
      <c r="N63" s="32">
        <f>IF(H63&gt;0,C63&amp;"*",C63)</f>
        <v>0</v>
      </c>
      <c r="O63" s="33">
        <f t="shared" si="0"/>
        <v>0</v>
      </c>
      <c r="P63" s="33">
        <f t="shared" si="1"/>
        <v>0</v>
      </c>
    </row>
    <row r="64" spans="2:16" x14ac:dyDescent="0.3">
      <c r="B64" s="25" t="str">
        <f>IF(H64="","Base"&amp;C64&amp;"-"&amp;"P"&amp;D64,"Off")</f>
        <v>Base-P</v>
      </c>
      <c r="C64" s="19"/>
      <c r="D64" s="19"/>
      <c r="E64" s="20"/>
      <c r="F64" s="20"/>
      <c r="G64" s="19"/>
      <c r="H64" s="21"/>
      <c r="I64" s="21"/>
      <c r="J64" s="21"/>
      <c r="K64" s="19"/>
      <c r="M64" s="31" t="str">
        <f>IF(H64&gt;0,"P"&amp;D64&amp;"-"&amp;MAX(E64:F64),"P"&amp;D64&amp;"-"&amp;MAX(E64:F64))</f>
        <v>P-0</v>
      </c>
      <c r="N64" s="32">
        <f>IF(H64&gt;0,C64&amp;"*",C64)</f>
        <v>0</v>
      </c>
      <c r="O64" s="33">
        <f t="shared" si="0"/>
        <v>0</v>
      </c>
      <c r="P64" s="33">
        <f t="shared" si="1"/>
        <v>0</v>
      </c>
    </row>
    <row r="65" spans="2:16" x14ac:dyDescent="0.3">
      <c r="B65" s="25" t="str">
        <f>IF(H65="","Base"&amp;C65&amp;"-"&amp;"P"&amp;D65,"Off")</f>
        <v>Base-P</v>
      </c>
      <c r="C65" s="19"/>
      <c r="D65" s="19"/>
      <c r="E65" s="20"/>
      <c r="F65" s="20"/>
      <c r="G65" s="19"/>
      <c r="H65" s="21"/>
      <c r="I65" s="21"/>
      <c r="J65" s="21"/>
      <c r="K65" s="19"/>
      <c r="M65" s="31" t="str">
        <f>IF(H65&gt;0,"P"&amp;D65&amp;"-"&amp;MAX(E65:F65),"P"&amp;D65&amp;"-"&amp;MAX(E65:F65))</f>
        <v>P-0</v>
      </c>
      <c r="N65" s="32">
        <f>IF(H65&gt;0,C65&amp;"*",C65)</f>
        <v>0</v>
      </c>
      <c r="O65" s="33">
        <f t="shared" si="0"/>
        <v>0</v>
      </c>
      <c r="P65" s="33">
        <f t="shared" si="1"/>
        <v>0</v>
      </c>
    </row>
    <row r="66" spans="2:16" x14ac:dyDescent="0.3">
      <c r="B66" s="25" t="str">
        <f>IF(H66="","Base"&amp;C66&amp;"-"&amp;"P"&amp;D66,"Off")</f>
        <v>Base-P</v>
      </c>
      <c r="C66" s="19"/>
      <c r="D66" s="19"/>
      <c r="E66" s="20"/>
      <c r="F66" s="20"/>
      <c r="G66" s="19"/>
      <c r="H66" s="21"/>
      <c r="I66" s="21"/>
      <c r="J66" s="21"/>
      <c r="K66" s="19"/>
      <c r="M66" s="31" t="str">
        <f>IF(H66&gt;0,"P"&amp;D66&amp;"-"&amp;MAX(E66:F66),"P"&amp;D66&amp;"-"&amp;MAX(E66:F66))</f>
        <v>P-0</v>
      </c>
      <c r="N66" s="32">
        <f>IF(H66&gt;0,C66&amp;"*",C66)</f>
        <v>0</v>
      </c>
      <c r="O66" s="33">
        <f t="shared" si="0"/>
        <v>0</v>
      </c>
      <c r="P66" s="33">
        <f t="shared" si="1"/>
        <v>0</v>
      </c>
    </row>
    <row r="67" spans="2:16" x14ac:dyDescent="0.3">
      <c r="B67" s="25" t="str">
        <f>IF(H67="","Base"&amp;C67&amp;"-"&amp;"P"&amp;D67,"Off")</f>
        <v>Base-P</v>
      </c>
      <c r="C67" s="19"/>
      <c r="D67" s="19"/>
      <c r="E67" s="20"/>
      <c r="F67" s="20"/>
      <c r="G67" s="19"/>
      <c r="H67" s="21"/>
      <c r="I67" s="21"/>
      <c r="J67" s="21"/>
      <c r="K67" s="19"/>
      <c r="M67" s="31" t="str">
        <f>IF(H67&gt;0,"P"&amp;D67&amp;"-"&amp;MAX(E67:F67),"P"&amp;D67&amp;"-"&amp;MAX(E67:F67))</f>
        <v>P-0</v>
      </c>
      <c r="N67" s="32">
        <f>IF(H67&gt;0,C67&amp;"*",C67)</f>
        <v>0</v>
      </c>
      <c r="O67" s="33">
        <f t="shared" si="0"/>
        <v>0</v>
      </c>
      <c r="P67" s="33">
        <f t="shared" si="1"/>
        <v>0</v>
      </c>
    </row>
    <row r="68" spans="2:16" x14ac:dyDescent="0.3">
      <c r="B68" s="25" t="str">
        <f>IF(H68="","Base"&amp;C68&amp;"-"&amp;"P"&amp;D68,"Off")</f>
        <v>Base-P</v>
      </c>
      <c r="C68" s="19"/>
      <c r="D68" s="19"/>
      <c r="E68" s="20"/>
      <c r="F68" s="20"/>
      <c r="G68" s="19"/>
      <c r="H68" s="21"/>
      <c r="I68" s="21"/>
      <c r="J68" s="21"/>
      <c r="K68" s="19"/>
      <c r="M68" s="31" t="str">
        <f>IF(H68&gt;0,"P"&amp;D68&amp;"-"&amp;MAX(E68:F68),"P"&amp;D68&amp;"-"&amp;MAX(E68:F68))</f>
        <v>P-0</v>
      </c>
      <c r="N68" s="32">
        <f>IF(H68&gt;0,C68&amp;"*",C68)</f>
        <v>0</v>
      </c>
      <c r="O68" s="33">
        <f t="shared" si="0"/>
        <v>0</v>
      </c>
      <c r="P68" s="33">
        <f t="shared" si="1"/>
        <v>0</v>
      </c>
    </row>
    <row r="69" spans="2:16" x14ac:dyDescent="0.3">
      <c r="B69" s="25" t="str">
        <f>IF(H69="","Base"&amp;C69&amp;"-"&amp;"P"&amp;D69,"Off")</f>
        <v>Base-P</v>
      </c>
      <c r="C69" s="19"/>
      <c r="D69" s="19"/>
      <c r="E69" s="20"/>
      <c r="F69" s="20"/>
      <c r="G69" s="19"/>
      <c r="H69" s="21"/>
      <c r="I69" s="21"/>
      <c r="J69" s="21"/>
      <c r="K69" s="19"/>
      <c r="M69" s="31" t="str">
        <f>IF(H69&gt;0,"P"&amp;D69&amp;"-"&amp;MAX(E69:F69),"P"&amp;D69&amp;"-"&amp;MAX(E69:F69))</f>
        <v>P-0</v>
      </c>
      <c r="N69" s="32">
        <f>IF(H69&gt;0,C69&amp;"*",C69)</f>
        <v>0</v>
      </c>
      <c r="O69" s="33">
        <f t="shared" ref="O69:O132" si="2">IF($H69=0,E69,"")</f>
        <v>0</v>
      </c>
      <c r="P69" s="33">
        <f t="shared" ref="P69:P132" si="3">IF($H69=0,F69,"")</f>
        <v>0</v>
      </c>
    </row>
    <row r="70" spans="2:16" x14ac:dyDescent="0.3">
      <c r="B70" s="25" t="str">
        <f>IF(H70="","Base"&amp;C70&amp;"-"&amp;"P"&amp;D70,"Off")</f>
        <v>Base-P</v>
      </c>
      <c r="C70" s="19"/>
      <c r="D70" s="19"/>
      <c r="E70" s="20"/>
      <c r="F70" s="20"/>
      <c r="G70" s="19"/>
      <c r="H70" s="21"/>
      <c r="I70" s="21"/>
      <c r="J70" s="21"/>
      <c r="K70" s="19"/>
      <c r="M70" s="31" t="str">
        <f>IF(H70&gt;0,"P"&amp;D70&amp;"-"&amp;MAX(E70:F70),"P"&amp;D70&amp;"-"&amp;MAX(E70:F70))</f>
        <v>P-0</v>
      </c>
      <c r="N70" s="32">
        <f>IF(H70&gt;0,C70&amp;"*",C70)</f>
        <v>0</v>
      </c>
      <c r="O70" s="33">
        <f t="shared" si="2"/>
        <v>0</v>
      </c>
      <c r="P70" s="33">
        <f t="shared" si="3"/>
        <v>0</v>
      </c>
    </row>
    <row r="71" spans="2:16" x14ac:dyDescent="0.3">
      <c r="B71" s="25" t="str">
        <f>IF(H71="","Base"&amp;C71&amp;"-"&amp;"P"&amp;D71,"Off")</f>
        <v>Base-P</v>
      </c>
      <c r="C71" s="19"/>
      <c r="D71" s="19"/>
      <c r="E71" s="20"/>
      <c r="F71" s="20"/>
      <c r="G71" s="19"/>
      <c r="H71" s="21"/>
      <c r="I71" s="21"/>
      <c r="J71" s="21"/>
      <c r="K71" s="19"/>
      <c r="M71" s="31" t="str">
        <f>IF(H71&gt;0,"P"&amp;D71&amp;"-"&amp;MAX(E71:F71),"P"&amp;D71&amp;"-"&amp;MAX(E71:F71))</f>
        <v>P-0</v>
      </c>
      <c r="N71" s="32">
        <f>IF(H71&gt;0,C71&amp;"*",C71)</f>
        <v>0</v>
      </c>
      <c r="O71" s="33">
        <f t="shared" si="2"/>
        <v>0</v>
      </c>
      <c r="P71" s="33">
        <f t="shared" si="3"/>
        <v>0</v>
      </c>
    </row>
    <row r="72" spans="2:16" x14ac:dyDescent="0.3">
      <c r="B72" s="25" t="str">
        <f>IF(H72="","Base"&amp;C72&amp;"-"&amp;"P"&amp;D72,"Off")</f>
        <v>Base-P</v>
      </c>
      <c r="C72" s="19"/>
      <c r="D72" s="19"/>
      <c r="E72" s="20"/>
      <c r="F72" s="20"/>
      <c r="G72" s="19"/>
      <c r="H72" s="21"/>
      <c r="I72" s="21"/>
      <c r="J72" s="21"/>
      <c r="K72" s="19"/>
      <c r="M72" s="31" t="str">
        <f>IF(H72&gt;0,"P"&amp;D72&amp;"-"&amp;MAX(E72:F72),"P"&amp;D72&amp;"-"&amp;MAX(E72:F72))</f>
        <v>P-0</v>
      </c>
      <c r="N72" s="32">
        <f>IF(H72&gt;0,C72&amp;"*",C72)</f>
        <v>0</v>
      </c>
      <c r="O72" s="33">
        <f t="shared" si="2"/>
        <v>0</v>
      </c>
      <c r="P72" s="33">
        <f t="shared" si="3"/>
        <v>0</v>
      </c>
    </row>
    <row r="73" spans="2:16" x14ac:dyDescent="0.3">
      <c r="B73" s="25" t="str">
        <f>IF(H73="","Base"&amp;C73&amp;"-"&amp;"P"&amp;D73,"Off")</f>
        <v>Base-P</v>
      </c>
      <c r="C73" s="19"/>
      <c r="D73" s="19"/>
      <c r="E73" s="20"/>
      <c r="F73" s="20"/>
      <c r="G73" s="19"/>
      <c r="H73" s="21"/>
      <c r="I73" s="21"/>
      <c r="J73" s="21"/>
      <c r="K73" s="19"/>
      <c r="M73" s="31" t="str">
        <f>IF(H73&gt;0,"P"&amp;D73&amp;"-"&amp;MAX(E73:F73),"P"&amp;D73&amp;"-"&amp;MAX(E73:F73))</f>
        <v>P-0</v>
      </c>
      <c r="N73" s="32">
        <f>IF(H73&gt;0,C73&amp;"*",C73)</f>
        <v>0</v>
      </c>
      <c r="O73" s="33">
        <f t="shared" si="2"/>
        <v>0</v>
      </c>
      <c r="P73" s="33">
        <f t="shared" si="3"/>
        <v>0</v>
      </c>
    </row>
    <row r="74" spans="2:16" x14ac:dyDescent="0.3">
      <c r="B74" s="25" t="str">
        <f>IF(H74="","Base"&amp;C74&amp;"-"&amp;"P"&amp;D74,"Off")</f>
        <v>Base-P</v>
      </c>
      <c r="C74" s="19"/>
      <c r="D74" s="19"/>
      <c r="E74" s="20"/>
      <c r="F74" s="20"/>
      <c r="G74" s="19"/>
      <c r="H74" s="21"/>
      <c r="I74" s="21"/>
      <c r="J74" s="21"/>
      <c r="K74" s="19"/>
      <c r="M74" s="31" t="str">
        <f>IF(H74&gt;0,"P"&amp;D74&amp;"-"&amp;MAX(E74:F74),"P"&amp;D74&amp;"-"&amp;MAX(E74:F74))</f>
        <v>P-0</v>
      </c>
      <c r="N74" s="32">
        <f>IF(H74&gt;0,C74&amp;"*",C74)</f>
        <v>0</v>
      </c>
      <c r="O74" s="33">
        <f t="shared" si="2"/>
        <v>0</v>
      </c>
      <c r="P74" s="33">
        <f t="shared" si="3"/>
        <v>0</v>
      </c>
    </row>
    <row r="75" spans="2:16" x14ac:dyDescent="0.3">
      <c r="B75" s="25" t="str">
        <f>IF(H75="","Base"&amp;C75&amp;"-"&amp;"P"&amp;D75,"Off")</f>
        <v>Base-P</v>
      </c>
      <c r="C75" s="19"/>
      <c r="D75" s="19"/>
      <c r="E75" s="20"/>
      <c r="F75" s="20"/>
      <c r="G75" s="19"/>
      <c r="H75" s="21"/>
      <c r="I75" s="21"/>
      <c r="J75" s="21"/>
      <c r="K75" s="19"/>
      <c r="M75" s="31" t="str">
        <f>IF(H75&gt;0,"P"&amp;D75&amp;"-"&amp;MAX(E75:F75),"P"&amp;D75&amp;"-"&amp;MAX(E75:F75))</f>
        <v>P-0</v>
      </c>
      <c r="N75" s="32">
        <f>IF(H75&gt;0,C75&amp;"*",C75)</f>
        <v>0</v>
      </c>
      <c r="O75" s="33">
        <f t="shared" si="2"/>
        <v>0</v>
      </c>
      <c r="P75" s="33">
        <f t="shared" si="3"/>
        <v>0</v>
      </c>
    </row>
    <row r="76" spans="2:16" x14ac:dyDescent="0.3">
      <c r="B76" s="25" t="str">
        <f>IF(H76="","Base"&amp;C76&amp;"-"&amp;"P"&amp;D76,"Off")</f>
        <v>Base-P</v>
      </c>
      <c r="C76" s="19"/>
      <c r="D76" s="19"/>
      <c r="E76" s="20"/>
      <c r="F76" s="20"/>
      <c r="G76" s="19"/>
      <c r="H76" s="21"/>
      <c r="I76" s="21"/>
      <c r="J76" s="21"/>
      <c r="K76" s="19"/>
      <c r="M76" s="31" t="str">
        <f>IF(H76&gt;0,"P"&amp;D76&amp;"-"&amp;MAX(E76:F76),"P"&amp;D76&amp;"-"&amp;MAX(E76:F76))</f>
        <v>P-0</v>
      </c>
      <c r="N76" s="32">
        <f>IF(H76&gt;0,C76&amp;"*",C76)</f>
        <v>0</v>
      </c>
      <c r="O76" s="33">
        <f t="shared" si="2"/>
        <v>0</v>
      </c>
      <c r="P76" s="33">
        <f t="shared" si="3"/>
        <v>0</v>
      </c>
    </row>
    <row r="77" spans="2:16" x14ac:dyDescent="0.3">
      <c r="B77" s="25" t="str">
        <f>IF(H77="","Base"&amp;C77&amp;"-"&amp;"P"&amp;D77,"Off")</f>
        <v>Base-P</v>
      </c>
      <c r="C77" s="19"/>
      <c r="D77" s="19"/>
      <c r="E77" s="20"/>
      <c r="F77" s="20"/>
      <c r="G77" s="19"/>
      <c r="H77" s="21"/>
      <c r="I77" s="21"/>
      <c r="J77" s="21"/>
      <c r="K77" s="19"/>
      <c r="M77" s="31" t="str">
        <f>IF(H77&gt;0,"P"&amp;D77&amp;"-"&amp;MAX(E77:F77),"P"&amp;D77&amp;"-"&amp;MAX(E77:F77))</f>
        <v>P-0</v>
      </c>
      <c r="N77" s="32">
        <f>IF(H77&gt;0,C77&amp;"*",C77)</f>
        <v>0</v>
      </c>
      <c r="O77" s="33">
        <f t="shared" si="2"/>
        <v>0</v>
      </c>
      <c r="P77" s="33">
        <f t="shared" si="3"/>
        <v>0</v>
      </c>
    </row>
    <row r="78" spans="2:16" x14ac:dyDescent="0.3">
      <c r="B78" s="25" t="str">
        <f>IF(H78="","Base"&amp;C78&amp;"-"&amp;"P"&amp;D78,"Off")</f>
        <v>Base-P</v>
      </c>
      <c r="C78" s="19"/>
      <c r="D78" s="19"/>
      <c r="E78" s="20"/>
      <c r="F78" s="20"/>
      <c r="G78" s="19"/>
      <c r="H78" s="21"/>
      <c r="I78" s="21"/>
      <c r="J78" s="21"/>
      <c r="K78" s="19"/>
      <c r="M78" s="31" t="str">
        <f>IF(H78&gt;0,"P"&amp;D78&amp;"-"&amp;MAX(E78:F78),"P"&amp;D78&amp;"-"&amp;MAX(E78:F78))</f>
        <v>P-0</v>
      </c>
      <c r="N78" s="32">
        <f>IF(H78&gt;0,C78&amp;"*",C78)</f>
        <v>0</v>
      </c>
      <c r="O78" s="33">
        <f t="shared" si="2"/>
        <v>0</v>
      </c>
      <c r="P78" s="33">
        <f t="shared" si="3"/>
        <v>0</v>
      </c>
    </row>
    <row r="79" spans="2:16" x14ac:dyDescent="0.3">
      <c r="B79" s="25" t="str">
        <f>IF(H79="","Base"&amp;C79&amp;"-"&amp;"P"&amp;D79,"Off")</f>
        <v>Base-P</v>
      </c>
      <c r="C79" s="19"/>
      <c r="D79" s="19"/>
      <c r="E79" s="20"/>
      <c r="F79" s="20"/>
      <c r="G79" s="19"/>
      <c r="H79" s="21"/>
      <c r="I79" s="21"/>
      <c r="J79" s="21"/>
      <c r="K79" s="19"/>
      <c r="M79" s="31" t="str">
        <f>IF(H79&gt;0,"P"&amp;D79&amp;"-"&amp;MAX(E79:F79),"P"&amp;D79&amp;"-"&amp;MAX(E79:F79))</f>
        <v>P-0</v>
      </c>
      <c r="N79" s="32">
        <f>IF(H79&gt;0,C79&amp;"*",C79)</f>
        <v>0</v>
      </c>
      <c r="O79" s="33">
        <f t="shared" si="2"/>
        <v>0</v>
      </c>
      <c r="P79" s="33">
        <f t="shared" si="3"/>
        <v>0</v>
      </c>
    </row>
    <row r="80" spans="2:16" x14ac:dyDescent="0.3">
      <c r="B80" s="25" t="str">
        <f>IF(H80="","Base"&amp;C80&amp;"-"&amp;"P"&amp;D80,"Off")</f>
        <v>Base-P</v>
      </c>
      <c r="C80" s="19"/>
      <c r="D80" s="19"/>
      <c r="E80" s="20"/>
      <c r="F80" s="20"/>
      <c r="G80" s="19"/>
      <c r="H80" s="21"/>
      <c r="I80" s="21"/>
      <c r="J80" s="21"/>
      <c r="K80" s="19"/>
      <c r="M80" s="31" t="str">
        <f>IF(H80&gt;0,"P"&amp;D80&amp;"-"&amp;MAX(E80:F80),"P"&amp;D80&amp;"-"&amp;MAX(E80:F80))</f>
        <v>P-0</v>
      </c>
      <c r="N80" s="32">
        <f>IF(H80&gt;0,C80&amp;"*",C80)</f>
        <v>0</v>
      </c>
      <c r="O80" s="33">
        <f t="shared" si="2"/>
        <v>0</v>
      </c>
      <c r="P80" s="33">
        <f t="shared" si="3"/>
        <v>0</v>
      </c>
    </row>
    <row r="81" spans="2:16" x14ac:dyDescent="0.3">
      <c r="B81" s="25" t="str">
        <f>IF(H81="","Base"&amp;C81&amp;"-"&amp;"P"&amp;D81,"Off")</f>
        <v>Base-P</v>
      </c>
      <c r="C81" s="19"/>
      <c r="D81" s="19"/>
      <c r="E81" s="20"/>
      <c r="F81" s="20"/>
      <c r="G81" s="19"/>
      <c r="H81" s="21"/>
      <c r="I81" s="21"/>
      <c r="J81" s="21"/>
      <c r="K81" s="19"/>
      <c r="M81" s="31" t="str">
        <f>IF(H81&gt;0,"P"&amp;D81&amp;"-"&amp;MAX(E81:F81),"P"&amp;D81&amp;"-"&amp;MAX(E81:F81))</f>
        <v>P-0</v>
      </c>
      <c r="N81" s="32">
        <f>IF(H81&gt;0,C81&amp;"*",C81)</f>
        <v>0</v>
      </c>
      <c r="O81" s="33">
        <f t="shared" si="2"/>
        <v>0</v>
      </c>
      <c r="P81" s="33">
        <f t="shared" si="3"/>
        <v>0</v>
      </c>
    </row>
    <row r="82" spans="2:16" x14ac:dyDescent="0.3">
      <c r="B82" s="25" t="str">
        <f>IF(H82="","Base"&amp;C82&amp;"-"&amp;"P"&amp;D82,"Off")</f>
        <v>Base-P</v>
      </c>
      <c r="C82" s="19"/>
      <c r="D82" s="19"/>
      <c r="E82" s="20"/>
      <c r="F82" s="20"/>
      <c r="G82" s="19"/>
      <c r="H82" s="21"/>
      <c r="I82" s="21"/>
      <c r="J82" s="21"/>
      <c r="K82" s="19"/>
      <c r="M82" s="31" t="str">
        <f>IF(H82&gt;0,"P"&amp;D82&amp;"-"&amp;MAX(E82:F82),"P"&amp;D82&amp;"-"&amp;MAX(E82:F82))</f>
        <v>P-0</v>
      </c>
      <c r="N82" s="32">
        <f>IF(H82&gt;0,C82&amp;"*",C82)</f>
        <v>0</v>
      </c>
      <c r="O82" s="33">
        <f t="shared" si="2"/>
        <v>0</v>
      </c>
      <c r="P82" s="33">
        <f t="shared" si="3"/>
        <v>0</v>
      </c>
    </row>
    <row r="83" spans="2:16" x14ac:dyDescent="0.3">
      <c r="B83" s="25" t="str">
        <f>IF(H83="","Base"&amp;C83&amp;"-"&amp;"P"&amp;D83,"Off")</f>
        <v>Base-P</v>
      </c>
      <c r="C83" s="19"/>
      <c r="D83" s="19"/>
      <c r="E83" s="20"/>
      <c r="F83" s="20"/>
      <c r="G83" s="19"/>
      <c r="H83" s="21"/>
      <c r="I83" s="21"/>
      <c r="J83" s="21"/>
      <c r="K83" s="19"/>
      <c r="M83" s="31" t="str">
        <f>IF(H83&gt;0,"P"&amp;D83&amp;"-"&amp;MAX(E83:F83),"P"&amp;D83&amp;"-"&amp;MAX(E83:F83))</f>
        <v>P-0</v>
      </c>
      <c r="N83" s="32">
        <f>IF(H83&gt;0,C83&amp;"*",C83)</f>
        <v>0</v>
      </c>
      <c r="O83" s="33">
        <f t="shared" si="2"/>
        <v>0</v>
      </c>
      <c r="P83" s="33">
        <f t="shared" si="3"/>
        <v>0</v>
      </c>
    </row>
    <row r="84" spans="2:16" x14ac:dyDescent="0.3">
      <c r="B84" s="25" t="str">
        <f>IF(H84="","Base"&amp;C84&amp;"-"&amp;"P"&amp;D84,"Off")</f>
        <v>Base-P</v>
      </c>
      <c r="C84" s="19"/>
      <c r="D84" s="19"/>
      <c r="E84" s="20"/>
      <c r="F84" s="20"/>
      <c r="G84" s="19"/>
      <c r="H84" s="21"/>
      <c r="I84" s="21"/>
      <c r="J84" s="21"/>
      <c r="K84" s="19"/>
      <c r="M84" s="31" t="str">
        <f>IF(H84&gt;0,"P"&amp;D84&amp;"-"&amp;MAX(E84:F84),"P"&amp;D84&amp;"-"&amp;MAX(E84:F84))</f>
        <v>P-0</v>
      </c>
      <c r="N84" s="32">
        <f>IF(H84&gt;0,C84&amp;"*",C84)</f>
        <v>0</v>
      </c>
      <c r="O84" s="33">
        <f t="shared" si="2"/>
        <v>0</v>
      </c>
      <c r="P84" s="33">
        <f t="shared" si="3"/>
        <v>0</v>
      </c>
    </row>
    <row r="85" spans="2:16" x14ac:dyDescent="0.3">
      <c r="B85" s="25" t="str">
        <f>IF(H85="","Base"&amp;C85&amp;"-"&amp;"P"&amp;D85,"Off")</f>
        <v>Base-P</v>
      </c>
      <c r="C85" s="19"/>
      <c r="D85" s="19"/>
      <c r="E85" s="20"/>
      <c r="F85" s="20"/>
      <c r="G85" s="19"/>
      <c r="H85" s="21"/>
      <c r="I85" s="21"/>
      <c r="J85" s="21"/>
      <c r="K85" s="19"/>
      <c r="M85" s="31" t="str">
        <f>IF(H85&gt;0,"P"&amp;D85&amp;"-"&amp;MAX(E85:F85),"P"&amp;D85&amp;"-"&amp;MAX(E85:F85))</f>
        <v>P-0</v>
      </c>
      <c r="N85" s="32">
        <f>IF(H85&gt;0,C85&amp;"*",C85)</f>
        <v>0</v>
      </c>
      <c r="O85" s="33">
        <f t="shared" si="2"/>
        <v>0</v>
      </c>
      <c r="P85" s="33">
        <f t="shared" si="3"/>
        <v>0</v>
      </c>
    </row>
    <row r="86" spans="2:16" x14ac:dyDescent="0.3">
      <c r="B86" s="25" t="str">
        <f>IF(H86="","Base"&amp;C86&amp;"-"&amp;"P"&amp;D86,"Off")</f>
        <v>Base-P</v>
      </c>
      <c r="C86" s="19"/>
      <c r="D86" s="19"/>
      <c r="E86" s="20"/>
      <c r="F86" s="20"/>
      <c r="G86" s="19"/>
      <c r="H86" s="21"/>
      <c r="I86" s="21"/>
      <c r="J86" s="21"/>
      <c r="K86" s="19"/>
      <c r="M86" s="31" t="str">
        <f>IF(H86&gt;0,"P"&amp;D86&amp;"-"&amp;MAX(E86:F86),"P"&amp;D86&amp;"-"&amp;MAX(E86:F86))</f>
        <v>P-0</v>
      </c>
      <c r="N86" s="32">
        <f>IF(H86&gt;0,C86&amp;"*",C86)</f>
        <v>0</v>
      </c>
      <c r="O86" s="33">
        <f t="shared" si="2"/>
        <v>0</v>
      </c>
      <c r="P86" s="33">
        <f t="shared" si="3"/>
        <v>0</v>
      </c>
    </row>
    <row r="87" spans="2:16" x14ac:dyDescent="0.3">
      <c r="B87" s="25" t="str">
        <f>IF(H87="","Base"&amp;C87&amp;"-"&amp;"P"&amp;D87,"Off")</f>
        <v>Base-P</v>
      </c>
      <c r="C87" s="19"/>
      <c r="D87" s="19"/>
      <c r="E87" s="20"/>
      <c r="F87" s="20"/>
      <c r="G87" s="19"/>
      <c r="H87" s="21"/>
      <c r="I87" s="21"/>
      <c r="J87" s="21"/>
      <c r="K87" s="19"/>
      <c r="M87" s="31" t="str">
        <f>IF(H87&gt;0,"P"&amp;D87&amp;"-"&amp;MAX(E87:F87),"P"&amp;D87&amp;"-"&amp;MAX(E87:F87))</f>
        <v>P-0</v>
      </c>
      <c r="N87" s="32">
        <f>IF(H87&gt;0,C87&amp;"*",C87)</f>
        <v>0</v>
      </c>
      <c r="O87" s="33">
        <f t="shared" si="2"/>
        <v>0</v>
      </c>
      <c r="P87" s="33">
        <f t="shared" si="3"/>
        <v>0</v>
      </c>
    </row>
    <row r="88" spans="2:16" x14ac:dyDescent="0.3">
      <c r="B88" s="25" t="str">
        <f>IF(H88="","Base"&amp;C88&amp;"-"&amp;"P"&amp;D88,"Off")</f>
        <v>Base-P</v>
      </c>
      <c r="C88" s="19"/>
      <c r="D88" s="19"/>
      <c r="E88" s="20"/>
      <c r="F88" s="20"/>
      <c r="G88" s="19"/>
      <c r="H88" s="21"/>
      <c r="I88" s="21"/>
      <c r="J88" s="21"/>
      <c r="K88" s="19"/>
      <c r="M88" s="31" t="str">
        <f>IF(H88&gt;0,"P"&amp;D88&amp;"-"&amp;MAX(E88:F88),"P"&amp;D88&amp;"-"&amp;MAX(E88:F88))</f>
        <v>P-0</v>
      </c>
      <c r="N88" s="32">
        <f>IF(H88&gt;0,C88&amp;"*",C88)</f>
        <v>0</v>
      </c>
      <c r="O88" s="33">
        <f t="shared" si="2"/>
        <v>0</v>
      </c>
      <c r="P88" s="33">
        <f t="shared" si="3"/>
        <v>0</v>
      </c>
    </row>
    <row r="89" spans="2:16" x14ac:dyDescent="0.3">
      <c r="B89" s="25" t="str">
        <f>IF(H89="","Base"&amp;C89&amp;"-"&amp;"P"&amp;D89,"Off")</f>
        <v>Base-P</v>
      </c>
      <c r="C89" s="19"/>
      <c r="D89" s="19"/>
      <c r="E89" s="20"/>
      <c r="F89" s="20"/>
      <c r="G89" s="19"/>
      <c r="H89" s="21"/>
      <c r="I89" s="21"/>
      <c r="J89" s="21"/>
      <c r="K89" s="19"/>
      <c r="M89" s="31" t="str">
        <f>IF(H89&gt;0,"P"&amp;D89&amp;"-"&amp;MAX(E89:F89),"P"&amp;D89&amp;"-"&amp;MAX(E89:F89))</f>
        <v>P-0</v>
      </c>
      <c r="N89" s="32">
        <f>IF(H89&gt;0,C89&amp;"*",C89)</f>
        <v>0</v>
      </c>
      <c r="O89" s="33">
        <f t="shared" si="2"/>
        <v>0</v>
      </c>
      <c r="P89" s="33">
        <f t="shared" si="3"/>
        <v>0</v>
      </c>
    </row>
    <row r="90" spans="2:16" x14ac:dyDescent="0.3">
      <c r="B90" s="25" t="str">
        <f>IF(H90="","Base"&amp;C90&amp;"-"&amp;"P"&amp;D90,"Off")</f>
        <v>Base-P</v>
      </c>
      <c r="C90" s="19"/>
      <c r="D90" s="19"/>
      <c r="E90" s="20"/>
      <c r="F90" s="20"/>
      <c r="G90" s="19"/>
      <c r="H90" s="21"/>
      <c r="I90" s="21"/>
      <c r="J90" s="21"/>
      <c r="K90" s="19"/>
      <c r="M90" s="31" t="str">
        <f>IF(H90&gt;0,"P"&amp;D90&amp;"-"&amp;MAX(E90:F90),"P"&amp;D90&amp;"-"&amp;MAX(E90:F90))</f>
        <v>P-0</v>
      </c>
      <c r="N90" s="32">
        <f>IF(H90&gt;0,C90&amp;"*",C90)</f>
        <v>0</v>
      </c>
      <c r="O90" s="33">
        <f t="shared" si="2"/>
        <v>0</v>
      </c>
      <c r="P90" s="33">
        <f t="shared" si="3"/>
        <v>0</v>
      </c>
    </row>
    <row r="91" spans="2:16" x14ac:dyDescent="0.3">
      <c r="B91" s="25" t="str">
        <f>IF(H91="","Base"&amp;C91&amp;"-"&amp;"P"&amp;D91,"Off")</f>
        <v>Base-P</v>
      </c>
      <c r="C91" s="19"/>
      <c r="D91" s="19"/>
      <c r="E91" s="20"/>
      <c r="F91" s="20"/>
      <c r="G91" s="19"/>
      <c r="H91" s="21"/>
      <c r="I91" s="21"/>
      <c r="J91" s="21"/>
      <c r="K91" s="19"/>
      <c r="M91" s="31" t="str">
        <f>IF(H91&gt;0,"P"&amp;D91&amp;"-"&amp;MAX(E91:F91),"P"&amp;D91&amp;"-"&amp;MAX(E91:F91))</f>
        <v>P-0</v>
      </c>
      <c r="N91" s="32">
        <f>IF(H91&gt;0,C91&amp;"*",C91)</f>
        <v>0</v>
      </c>
      <c r="O91" s="33">
        <f t="shared" si="2"/>
        <v>0</v>
      </c>
      <c r="P91" s="33">
        <f t="shared" si="3"/>
        <v>0</v>
      </c>
    </row>
    <row r="92" spans="2:16" x14ac:dyDescent="0.3">
      <c r="B92" s="25" t="str">
        <f>IF(H92="","Base"&amp;C92&amp;"-"&amp;"P"&amp;D92,"Off")</f>
        <v>Base-P</v>
      </c>
      <c r="C92" s="19"/>
      <c r="D92" s="19"/>
      <c r="E92" s="20"/>
      <c r="F92" s="20"/>
      <c r="G92" s="19"/>
      <c r="H92" s="21"/>
      <c r="I92" s="21"/>
      <c r="J92" s="21"/>
      <c r="K92" s="19"/>
      <c r="M92" s="31" t="str">
        <f>IF(H92&gt;0,"P"&amp;D92&amp;"-"&amp;MAX(E92:F92),"P"&amp;D92&amp;"-"&amp;MAX(E92:F92))</f>
        <v>P-0</v>
      </c>
      <c r="N92" s="32">
        <f>IF(H92&gt;0,C92&amp;"*",C92)</f>
        <v>0</v>
      </c>
      <c r="O92" s="33">
        <f t="shared" si="2"/>
        <v>0</v>
      </c>
      <c r="P92" s="33">
        <f t="shared" si="3"/>
        <v>0</v>
      </c>
    </row>
    <row r="93" spans="2:16" x14ac:dyDescent="0.3">
      <c r="B93" s="25" t="str">
        <f>IF(H93="","Base"&amp;C93&amp;"-"&amp;"P"&amp;D93,"Off")</f>
        <v>Base-P</v>
      </c>
      <c r="C93" s="19"/>
      <c r="D93" s="19"/>
      <c r="E93" s="20"/>
      <c r="F93" s="20"/>
      <c r="G93" s="19"/>
      <c r="H93" s="21"/>
      <c r="I93" s="21"/>
      <c r="J93" s="21"/>
      <c r="K93" s="19"/>
      <c r="M93" s="31" t="str">
        <f>IF(H93&gt;0,"P"&amp;D93&amp;"-"&amp;MAX(E93:F93),"P"&amp;D93&amp;"-"&amp;MAX(E93:F93))</f>
        <v>P-0</v>
      </c>
      <c r="N93" s="32">
        <f>IF(H93&gt;0,C93&amp;"*",C93)</f>
        <v>0</v>
      </c>
      <c r="O93" s="33">
        <f t="shared" si="2"/>
        <v>0</v>
      </c>
      <c r="P93" s="33">
        <f t="shared" si="3"/>
        <v>0</v>
      </c>
    </row>
    <row r="94" spans="2:16" x14ac:dyDescent="0.3">
      <c r="B94" s="25" t="str">
        <f>IF(H94="","Base"&amp;C94&amp;"-"&amp;"P"&amp;D94,"Off")</f>
        <v>Base-P</v>
      </c>
      <c r="C94" s="19"/>
      <c r="D94" s="19"/>
      <c r="E94" s="20"/>
      <c r="F94" s="20"/>
      <c r="G94" s="19"/>
      <c r="H94" s="21"/>
      <c r="I94" s="21"/>
      <c r="J94" s="21"/>
      <c r="K94" s="19"/>
      <c r="M94" s="31" t="str">
        <f>IF(H94&gt;0,"P"&amp;D94&amp;"-"&amp;MAX(E94:F94),"P"&amp;D94&amp;"-"&amp;MAX(E94:F94))</f>
        <v>P-0</v>
      </c>
      <c r="N94" s="32">
        <f>IF(H94&gt;0,C94&amp;"*",C94)</f>
        <v>0</v>
      </c>
      <c r="O94" s="33">
        <f t="shared" si="2"/>
        <v>0</v>
      </c>
      <c r="P94" s="33">
        <f t="shared" si="3"/>
        <v>0</v>
      </c>
    </row>
    <row r="95" spans="2:16" x14ac:dyDescent="0.3">
      <c r="B95" s="25" t="str">
        <f>IF(H95="","Base"&amp;C95&amp;"-"&amp;"P"&amp;D95,"Off")</f>
        <v>Base-P</v>
      </c>
      <c r="C95" s="19"/>
      <c r="D95" s="19"/>
      <c r="E95" s="20"/>
      <c r="F95" s="20"/>
      <c r="G95" s="19"/>
      <c r="H95" s="21"/>
      <c r="I95" s="21"/>
      <c r="J95" s="21"/>
      <c r="K95" s="19"/>
      <c r="M95" s="31" t="str">
        <f>IF(H95&gt;0,"P"&amp;D95&amp;"-"&amp;MAX(E95:F95),"P"&amp;D95&amp;"-"&amp;MAX(E95:F95))</f>
        <v>P-0</v>
      </c>
      <c r="N95" s="32">
        <f>IF(H95&gt;0,C95&amp;"*",C95)</f>
        <v>0</v>
      </c>
      <c r="O95" s="33">
        <f t="shared" si="2"/>
        <v>0</v>
      </c>
      <c r="P95" s="33">
        <f t="shared" si="3"/>
        <v>0</v>
      </c>
    </row>
    <row r="96" spans="2:16" x14ac:dyDescent="0.3">
      <c r="B96" s="25" t="str">
        <f>IF(H96="","Base"&amp;C96&amp;"-"&amp;"P"&amp;D96,"Off")</f>
        <v>Base-P</v>
      </c>
      <c r="C96" s="19"/>
      <c r="D96" s="19"/>
      <c r="E96" s="20"/>
      <c r="F96" s="20"/>
      <c r="G96" s="19"/>
      <c r="H96" s="21"/>
      <c r="I96" s="21"/>
      <c r="J96" s="21"/>
      <c r="K96" s="19"/>
      <c r="M96" s="31" t="str">
        <f>IF(H96&gt;0,"P"&amp;D96&amp;"-"&amp;MAX(E96:F96),"P"&amp;D96&amp;"-"&amp;MAX(E96:F96))</f>
        <v>P-0</v>
      </c>
      <c r="N96" s="32">
        <f>IF(H96&gt;0,C96&amp;"*",C96)</f>
        <v>0</v>
      </c>
      <c r="O96" s="33">
        <f t="shared" si="2"/>
        <v>0</v>
      </c>
      <c r="P96" s="33">
        <f t="shared" si="3"/>
        <v>0</v>
      </c>
    </row>
    <row r="97" spans="2:16" x14ac:dyDescent="0.3">
      <c r="B97" s="25" t="str">
        <f>IF(H97="","Base"&amp;C97&amp;"-"&amp;"P"&amp;D97,"Off")</f>
        <v>Base-P</v>
      </c>
      <c r="C97" s="19"/>
      <c r="D97" s="19"/>
      <c r="E97" s="20"/>
      <c r="F97" s="20"/>
      <c r="G97" s="19"/>
      <c r="H97" s="21"/>
      <c r="I97" s="21"/>
      <c r="J97" s="21"/>
      <c r="K97" s="19"/>
      <c r="M97" s="31" t="str">
        <f>IF(H97&gt;0,"P"&amp;D97&amp;"-"&amp;MAX(E97:F97),"P"&amp;D97&amp;"-"&amp;MAX(E97:F97))</f>
        <v>P-0</v>
      </c>
      <c r="N97" s="32">
        <f>IF(H97&gt;0,C97&amp;"*",C97)</f>
        <v>0</v>
      </c>
      <c r="O97" s="33">
        <f t="shared" si="2"/>
        <v>0</v>
      </c>
      <c r="P97" s="33">
        <f t="shared" si="3"/>
        <v>0</v>
      </c>
    </row>
    <row r="98" spans="2:16" x14ac:dyDescent="0.3">
      <c r="B98" s="25" t="str">
        <f>IF(H98="","Base"&amp;C98&amp;"-"&amp;"P"&amp;D98,"Off")</f>
        <v>Base-P</v>
      </c>
      <c r="C98" s="19"/>
      <c r="D98" s="19"/>
      <c r="E98" s="20"/>
      <c r="F98" s="20"/>
      <c r="G98" s="19"/>
      <c r="H98" s="21"/>
      <c r="I98" s="21"/>
      <c r="J98" s="21"/>
      <c r="K98" s="19"/>
      <c r="M98" s="31" t="str">
        <f>IF(H98&gt;0,"P"&amp;D98&amp;"-"&amp;MAX(E98:F98),"P"&amp;D98&amp;"-"&amp;MAX(E98:F98))</f>
        <v>P-0</v>
      </c>
      <c r="N98" s="32">
        <f>IF(H98&gt;0,C98&amp;"*",C98)</f>
        <v>0</v>
      </c>
      <c r="O98" s="33">
        <f t="shared" si="2"/>
        <v>0</v>
      </c>
      <c r="P98" s="33">
        <f t="shared" si="3"/>
        <v>0</v>
      </c>
    </row>
    <row r="99" spans="2:16" x14ac:dyDescent="0.3">
      <c r="B99" s="25" t="str">
        <f>IF(H99="","Base"&amp;C99&amp;"-"&amp;"P"&amp;D99,"Off")</f>
        <v>Base-P</v>
      </c>
      <c r="C99" s="19"/>
      <c r="D99" s="19"/>
      <c r="E99" s="20"/>
      <c r="F99" s="20"/>
      <c r="G99" s="19"/>
      <c r="H99" s="21"/>
      <c r="I99" s="21"/>
      <c r="J99" s="21"/>
      <c r="K99" s="19"/>
      <c r="M99" s="31" t="str">
        <f>IF(H99&gt;0,"P"&amp;D99&amp;"-"&amp;MAX(E99:F99),"P"&amp;D99&amp;"-"&amp;MAX(E99:F99))</f>
        <v>P-0</v>
      </c>
      <c r="N99" s="32">
        <f>IF(H99&gt;0,C99&amp;"*",C99)</f>
        <v>0</v>
      </c>
      <c r="O99" s="33">
        <f t="shared" si="2"/>
        <v>0</v>
      </c>
      <c r="P99" s="33">
        <f t="shared" si="3"/>
        <v>0</v>
      </c>
    </row>
    <row r="100" spans="2:16" x14ac:dyDescent="0.3">
      <c r="B100" s="25" t="str">
        <f>IF(H100="","Base"&amp;C100&amp;"-"&amp;"P"&amp;D100,"Off")</f>
        <v>Base-P</v>
      </c>
      <c r="C100" s="19"/>
      <c r="D100" s="19"/>
      <c r="E100" s="20"/>
      <c r="F100" s="20"/>
      <c r="G100" s="19"/>
      <c r="H100" s="21"/>
      <c r="I100" s="21"/>
      <c r="J100" s="21"/>
      <c r="K100" s="19"/>
      <c r="M100" s="31" t="str">
        <f>IF(H100&gt;0,"P"&amp;D100&amp;"-"&amp;MAX(E100:F100),"P"&amp;D100&amp;"-"&amp;MAX(E100:F100))</f>
        <v>P-0</v>
      </c>
      <c r="N100" s="32">
        <f>IF(H100&gt;0,C100&amp;"*",C100)</f>
        <v>0</v>
      </c>
      <c r="O100" s="33">
        <f t="shared" si="2"/>
        <v>0</v>
      </c>
      <c r="P100" s="33">
        <f t="shared" si="3"/>
        <v>0</v>
      </c>
    </row>
    <row r="101" spans="2:16" x14ac:dyDescent="0.3">
      <c r="B101" s="25" t="str">
        <f>IF(H101="","Base"&amp;C101&amp;"-"&amp;"P"&amp;D101,"Off")</f>
        <v>Base-P</v>
      </c>
      <c r="C101" s="19"/>
      <c r="D101" s="19"/>
      <c r="E101" s="20"/>
      <c r="F101" s="20"/>
      <c r="G101" s="19"/>
      <c r="H101" s="21"/>
      <c r="I101" s="21"/>
      <c r="J101" s="21"/>
      <c r="K101" s="19"/>
      <c r="M101" s="31" t="str">
        <f>IF(H101&gt;0,"P"&amp;D101&amp;"-"&amp;MAX(E101:F101),"P"&amp;D101&amp;"-"&amp;MAX(E101:F101))</f>
        <v>P-0</v>
      </c>
      <c r="N101" s="32">
        <f>IF(H101&gt;0,C101&amp;"*",C101)</f>
        <v>0</v>
      </c>
      <c r="O101" s="33">
        <f t="shared" si="2"/>
        <v>0</v>
      </c>
      <c r="P101" s="33">
        <f t="shared" si="3"/>
        <v>0</v>
      </c>
    </row>
    <row r="102" spans="2:16" x14ac:dyDescent="0.3">
      <c r="B102" s="25" t="str">
        <f>IF(H102="","Base"&amp;C102&amp;"-"&amp;"P"&amp;D102,"Off")</f>
        <v>Base-P</v>
      </c>
      <c r="C102" s="19"/>
      <c r="D102" s="19"/>
      <c r="E102" s="20"/>
      <c r="F102" s="20"/>
      <c r="G102" s="19"/>
      <c r="H102" s="21"/>
      <c r="I102" s="21"/>
      <c r="J102" s="21"/>
      <c r="K102" s="19"/>
      <c r="M102" s="31" t="str">
        <f>IF(H102&gt;0,"P"&amp;D102&amp;"-"&amp;MAX(E102:F102),"P"&amp;D102&amp;"-"&amp;MAX(E102:F102))</f>
        <v>P-0</v>
      </c>
      <c r="N102" s="32">
        <f>IF(H102&gt;0,C102&amp;"*",C102)</f>
        <v>0</v>
      </c>
      <c r="O102" s="33">
        <f t="shared" si="2"/>
        <v>0</v>
      </c>
      <c r="P102" s="33">
        <f t="shared" si="3"/>
        <v>0</v>
      </c>
    </row>
    <row r="103" spans="2:16" x14ac:dyDescent="0.3">
      <c r="B103" s="25" t="str">
        <f>IF(H103="","Base"&amp;C103&amp;"-"&amp;"P"&amp;D103,"Off")</f>
        <v>Base-P</v>
      </c>
      <c r="C103" s="19"/>
      <c r="D103" s="19"/>
      <c r="E103" s="20"/>
      <c r="F103" s="20"/>
      <c r="G103" s="19"/>
      <c r="H103" s="21"/>
      <c r="I103" s="21"/>
      <c r="J103" s="21"/>
      <c r="K103" s="19"/>
      <c r="M103" s="31" t="str">
        <f>IF(H103&gt;0,"P"&amp;D103&amp;"-"&amp;MAX(E103:F103),"P"&amp;D103&amp;"-"&amp;MAX(E103:F103))</f>
        <v>P-0</v>
      </c>
      <c r="N103" s="32">
        <f>IF(H103&gt;0,C103&amp;"*",C103)</f>
        <v>0</v>
      </c>
      <c r="O103" s="33">
        <f t="shared" si="2"/>
        <v>0</v>
      </c>
      <c r="P103" s="33">
        <f t="shared" si="3"/>
        <v>0</v>
      </c>
    </row>
    <row r="104" spans="2:16" x14ac:dyDescent="0.3">
      <c r="B104" s="25" t="str">
        <f>IF(H104="","Base"&amp;C104&amp;"-"&amp;"P"&amp;D104,"Off")</f>
        <v>Base-P</v>
      </c>
      <c r="C104" s="19"/>
      <c r="D104" s="19"/>
      <c r="E104" s="20"/>
      <c r="F104" s="20"/>
      <c r="G104" s="19"/>
      <c r="H104" s="21"/>
      <c r="I104" s="21"/>
      <c r="J104" s="21"/>
      <c r="K104" s="19"/>
      <c r="M104" s="31" t="str">
        <f>IF(H104&gt;0,"P"&amp;D104&amp;"-"&amp;MAX(E104:F104),"P"&amp;D104&amp;"-"&amp;MAX(E104:F104))</f>
        <v>P-0</v>
      </c>
      <c r="N104" s="32">
        <f>IF(H104&gt;0,C104&amp;"*",C104)</f>
        <v>0</v>
      </c>
      <c r="O104" s="33">
        <f t="shared" si="2"/>
        <v>0</v>
      </c>
      <c r="P104" s="33">
        <f t="shared" si="3"/>
        <v>0</v>
      </c>
    </row>
    <row r="105" spans="2:16" x14ac:dyDescent="0.3">
      <c r="B105" s="25" t="str">
        <f>IF(H105="","Base"&amp;C105&amp;"-"&amp;"P"&amp;D105,"Off")</f>
        <v>Base-P</v>
      </c>
      <c r="C105" s="19"/>
      <c r="D105" s="19"/>
      <c r="E105" s="20"/>
      <c r="F105" s="20"/>
      <c r="G105" s="19"/>
      <c r="H105" s="21"/>
      <c r="I105" s="21"/>
      <c r="J105" s="21"/>
      <c r="K105" s="19"/>
      <c r="M105" s="31" t="str">
        <f>IF(H105&gt;0,"P"&amp;D105&amp;"-"&amp;MAX(E105:F105),"P"&amp;D105&amp;"-"&amp;MAX(E105:F105))</f>
        <v>P-0</v>
      </c>
      <c r="N105" s="32">
        <f>IF(H105&gt;0,C105&amp;"*",C105)</f>
        <v>0</v>
      </c>
      <c r="O105" s="33">
        <f t="shared" si="2"/>
        <v>0</v>
      </c>
      <c r="P105" s="33">
        <f t="shared" si="3"/>
        <v>0</v>
      </c>
    </row>
    <row r="106" spans="2:16" x14ac:dyDescent="0.3">
      <c r="B106" s="25" t="str">
        <f>IF(H106="","Base"&amp;C106&amp;"-"&amp;"P"&amp;D106,"Off")</f>
        <v>Base-P</v>
      </c>
      <c r="C106" s="19"/>
      <c r="D106" s="19"/>
      <c r="E106" s="20"/>
      <c r="F106" s="20"/>
      <c r="G106" s="19"/>
      <c r="H106" s="21"/>
      <c r="I106" s="21"/>
      <c r="J106" s="21"/>
      <c r="K106" s="19"/>
      <c r="M106" s="31" t="str">
        <f>IF(H106&gt;0,"P"&amp;D106&amp;"-"&amp;MAX(E106:F106),"P"&amp;D106&amp;"-"&amp;MAX(E106:F106))</f>
        <v>P-0</v>
      </c>
      <c r="N106" s="32">
        <f>IF(H106&gt;0,C106&amp;"*",C106)</f>
        <v>0</v>
      </c>
      <c r="O106" s="33">
        <f t="shared" si="2"/>
        <v>0</v>
      </c>
      <c r="P106" s="33">
        <f t="shared" si="3"/>
        <v>0</v>
      </c>
    </row>
    <row r="107" spans="2:16" x14ac:dyDescent="0.3">
      <c r="B107" s="25" t="str">
        <f>IF(H107="","Base"&amp;C107&amp;"-"&amp;"P"&amp;D107,"Off")</f>
        <v>Base-P</v>
      </c>
      <c r="C107" s="19"/>
      <c r="D107" s="19"/>
      <c r="E107" s="20"/>
      <c r="F107" s="20"/>
      <c r="G107" s="19"/>
      <c r="H107" s="21"/>
      <c r="I107" s="21"/>
      <c r="J107" s="21"/>
      <c r="K107" s="19"/>
      <c r="M107" s="31" t="str">
        <f>IF(H107&gt;0,"P"&amp;D107&amp;"-"&amp;MAX(E107:F107),"P"&amp;D107&amp;"-"&amp;MAX(E107:F107))</f>
        <v>P-0</v>
      </c>
      <c r="N107" s="32">
        <f>IF(H107&gt;0,C107&amp;"*",C107)</f>
        <v>0</v>
      </c>
      <c r="O107" s="33">
        <f t="shared" si="2"/>
        <v>0</v>
      </c>
      <c r="P107" s="33">
        <f t="shared" si="3"/>
        <v>0</v>
      </c>
    </row>
    <row r="108" spans="2:16" x14ac:dyDescent="0.3">
      <c r="B108" s="25" t="str">
        <f>IF(H108="","Base"&amp;C108&amp;"-"&amp;"P"&amp;D108,"Off")</f>
        <v>Base-P</v>
      </c>
      <c r="C108" s="19"/>
      <c r="D108" s="19"/>
      <c r="E108" s="20"/>
      <c r="F108" s="20"/>
      <c r="G108" s="19"/>
      <c r="H108" s="21"/>
      <c r="I108" s="21"/>
      <c r="J108" s="21"/>
      <c r="K108" s="19"/>
      <c r="M108" s="31" t="str">
        <f>IF(H108&gt;0,"P"&amp;D108&amp;"-"&amp;MAX(E108:F108),"P"&amp;D108&amp;"-"&amp;MAX(E108:F108))</f>
        <v>P-0</v>
      </c>
      <c r="N108" s="32">
        <f>IF(H108&gt;0,C108&amp;"*",C108)</f>
        <v>0</v>
      </c>
      <c r="O108" s="33">
        <f t="shared" si="2"/>
        <v>0</v>
      </c>
      <c r="P108" s="33">
        <f t="shared" si="3"/>
        <v>0</v>
      </c>
    </row>
    <row r="109" spans="2:16" x14ac:dyDescent="0.3">
      <c r="B109" s="25" t="str">
        <f>IF(H109="","Base"&amp;C109&amp;"-"&amp;"P"&amp;D109,"Off")</f>
        <v>Base-P</v>
      </c>
      <c r="C109" s="19"/>
      <c r="D109" s="19"/>
      <c r="E109" s="20"/>
      <c r="F109" s="20"/>
      <c r="G109" s="19"/>
      <c r="H109" s="21"/>
      <c r="I109" s="21"/>
      <c r="J109" s="21"/>
      <c r="K109" s="19"/>
      <c r="M109" s="31" t="str">
        <f>IF(H109&gt;0,"P"&amp;D109&amp;"-"&amp;MAX(E109:F109),"P"&amp;D109&amp;"-"&amp;MAX(E109:F109))</f>
        <v>P-0</v>
      </c>
      <c r="N109" s="32">
        <f>IF(H109&gt;0,C109&amp;"*",C109)</f>
        <v>0</v>
      </c>
      <c r="O109" s="33">
        <f t="shared" si="2"/>
        <v>0</v>
      </c>
      <c r="P109" s="33">
        <f t="shared" si="3"/>
        <v>0</v>
      </c>
    </row>
    <row r="110" spans="2:16" x14ac:dyDescent="0.3">
      <c r="B110" s="25" t="str">
        <f>IF(H110="","Base"&amp;C110&amp;"-"&amp;"P"&amp;D110,"Off")</f>
        <v>Base-P</v>
      </c>
      <c r="C110" s="19"/>
      <c r="D110" s="19"/>
      <c r="E110" s="20"/>
      <c r="F110" s="20"/>
      <c r="G110" s="19"/>
      <c r="H110" s="21"/>
      <c r="I110" s="21"/>
      <c r="J110" s="21"/>
      <c r="K110" s="19"/>
      <c r="M110" s="31" t="str">
        <f>IF(H110&gt;0,"P"&amp;D110&amp;"-"&amp;MAX(E110:F110),"P"&amp;D110&amp;"-"&amp;MAX(E110:F110))</f>
        <v>P-0</v>
      </c>
      <c r="N110" s="32">
        <f>IF(H110&gt;0,C110&amp;"*",C110)</f>
        <v>0</v>
      </c>
      <c r="O110" s="33">
        <f t="shared" si="2"/>
        <v>0</v>
      </c>
      <c r="P110" s="33">
        <f t="shared" si="3"/>
        <v>0</v>
      </c>
    </row>
    <row r="111" spans="2:16" x14ac:dyDescent="0.3">
      <c r="B111" s="25" t="str">
        <f>IF(H111="","Base"&amp;C111&amp;"-"&amp;"P"&amp;D111,"Off")</f>
        <v>Base-P</v>
      </c>
      <c r="C111" s="19"/>
      <c r="D111" s="19"/>
      <c r="E111" s="20"/>
      <c r="F111" s="20"/>
      <c r="G111" s="19"/>
      <c r="H111" s="21"/>
      <c r="I111" s="21"/>
      <c r="J111" s="21"/>
      <c r="K111" s="19"/>
      <c r="M111" s="31" t="str">
        <f>IF(H111&gt;0,"P"&amp;D111&amp;"-"&amp;MAX(E111:F111),"P"&amp;D111&amp;"-"&amp;MAX(E111:F111))</f>
        <v>P-0</v>
      </c>
      <c r="N111" s="32">
        <f>IF(H111&gt;0,C111&amp;"*",C111)</f>
        <v>0</v>
      </c>
      <c r="O111" s="33">
        <f t="shared" si="2"/>
        <v>0</v>
      </c>
      <c r="P111" s="33">
        <f t="shared" si="3"/>
        <v>0</v>
      </c>
    </row>
    <row r="112" spans="2:16" x14ac:dyDescent="0.3">
      <c r="B112" s="25" t="str">
        <f>IF(H112="","Base"&amp;C112&amp;"-"&amp;"P"&amp;D112,"Off")</f>
        <v>Base-P</v>
      </c>
      <c r="C112" s="19"/>
      <c r="D112" s="19"/>
      <c r="E112" s="20"/>
      <c r="F112" s="20"/>
      <c r="G112" s="19"/>
      <c r="H112" s="21"/>
      <c r="I112" s="21"/>
      <c r="J112" s="21"/>
      <c r="K112" s="19"/>
      <c r="M112" s="31" t="str">
        <f>IF(H112&gt;0,"P"&amp;D112&amp;"-"&amp;MAX(E112:F112),"P"&amp;D112&amp;"-"&amp;MAX(E112:F112))</f>
        <v>P-0</v>
      </c>
      <c r="N112" s="32">
        <f>IF(H112&gt;0,C112&amp;"*",C112)</f>
        <v>0</v>
      </c>
      <c r="O112" s="33">
        <f t="shared" si="2"/>
        <v>0</v>
      </c>
      <c r="P112" s="33">
        <f t="shared" si="3"/>
        <v>0</v>
      </c>
    </row>
    <row r="113" spans="2:16" x14ac:dyDescent="0.3">
      <c r="B113" s="25" t="str">
        <f>IF(H113="","Base"&amp;C113&amp;"-"&amp;"P"&amp;D113,"Off")</f>
        <v>Base-P</v>
      </c>
      <c r="C113" s="19"/>
      <c r="D113" s="19"/>
      <c r="E113" s="20"/>
      <c r="F113" s="20"/>
      <c r="G113" s="19"/>
      <c r="H113" s="21"/>
      <c r="I113" s="21"/>
      <c r="J113" s="21"/>
      <c r="K113" s="19"/>
      <c r="M113" s="31" t="str">
        <f>IF(H113&gt;0,"P"&amp;D113&amp;"-"&amp;MAX(E113:F113),"P"&amp;D113&amp;"-"&amp;MAX(E113:F113))</f>
        <v>P-0</v>
      </c>
      <c r="N113" s="32">
        <f>IF(H113&gt;0,C113&amp;"*",C113)</f>
        <v>0</v>
      </c>
      <c r="O113" s="33">
        <f t="shared" si="2"/>
        <v>0</v>
      </c>
      <c r="P113" s="33">
        <f t="shared" si="3"/>
        <v>0</v>
      </c>
    </row>
    <row r="114" spans="2:16" x14ac:dyDescent="0.3">
      <c r="B114" s="25" t="str">
        <f>IF(H114="","Base"&amp;C114&amp;"-"&amp;"P"&amp;D114,"Off")</f>
        <v>Base-P</v>
      </c>
      <c r="C114" s="19"/>
      <c r="D114" s="19"/>
      <c r="E114" s="20"/>
      <c r="F114" s="20"/>
      <c r="G114" s="19"/>
      <c r="H114" s="21"/>
      <c r="I114" s="21"/>
      <c r="J114" s="21"/>
      <c r="K114" s="19"/>
      <c r="M114" s="31" t="str">
        <f>IF(H114&gt;0,"P"&amp;D114&amp;"-"&amp;MAX(E114:F114),"P"&amp;D114&amp;"-"&amp;MAX(E114:F114))</f>
        <v>P-0</v>
      </c>
      <c r="N114" s="32">
        <f>IF(H114&gt;0,C114&amp;"*",C114)</f>
        <v>0</v>
      </c>
      <c r="O114" s="33">
        <f t="shared" si="2"/>
        <v>0</v>
      </c>
      <c r="P114" s="33">
        <f t="shared" si="3"/>
        <v>0</v>
      </c>
    </row>
    <row r="115" spans="2:16" x14ac:dyDescent="0.3">
      <c r="B115" s="25" t="str">
        <f>IF(H115="","Base"&amp;C115&amp;"-"&amp;"P"&amp;D115,"Off")</f>
        <v>Base-P</v>
      </c>
      <c r="C115" s="19"/>
      <c r="D115" s="19"/>
      <c r="E115" s="20"/>
      <c r="F115" s="20"/>
      <c r="G115" s="19"/>
      <c r="H115" s="21"/>
      <c r="I115" s="21"/>
      <c r="J115" s="21"/>
      <c r="K115" s="19"/>
      <c r="M115" s="31" t="str">
        <f>IF(H115&gt;0,"P"&amp;D115&amp;"-"&amp;MAX(E115:F115),"P"&amp;D115&amp;"-"&amp;MAX(E115:F115))</f>
        <v>P-0</v>
      </c>
      <c r="N115" s="32">
        <f>IF(H115&gt;0,C115&amp;"*",C115)</f>
        <v>0</v>
      </c>
      <c r="O115" s="33">
        <f t="shared" si="2"/>
        <v>0</v>
      </c>
      <c r="P115" s="33">
        <f t="shared" si="3"/>
        <v>0</v>
      </c>
    </row>
    <row r="116" spans="2:16" x14ac:dyDescent="0.3">
      <c r="B116" s="25" t="str">
        <f>IF(H116="","Base"&amp;C116&amp;"-"&amp;"P"&amp;D116,"Off")</f>
        <v>Base-P</v>
      </c>
      <c r="C116" s="19"/>
      <c r="D116" s="19"/>
      <c r="E116" s="20"/>
      <c r="F116" s="20"/>
      <c r="G116" s="19"/>
      <c r="H116" s="21"/>
      <c r="I116" s="21"/>
      <c r="J116" s="21"/>
      <c r="K116" s="19"/>
      <c r="M116" s="31" t="str">
        <f>IF(H116&gt;0,"P"&amp;D116&amp;"-"&amp;MAX(E116:F116),"P"&amp;D116&amp;"-"&amp;MAX(E116:F116))</f>
        <v>P-0</v>
      </c>
      <c r="N116" s="32">
        <f>IF(H116&gt;0,C116&amp;"*",C116)</f>
        <v>0</v>
      </c>
      <c r="O116" s="33">
        <f t="shared" si="2"/>
        <v>0</v>
      </c>
      <c r="P116" s="33">
        <f t="shared" si="3"/>
        <v>0</v>
      </c>
    </row>
    <row r="117" spans="2:16" x14ac:dyDescent="0.3">
      <c r="B117" s="25" t="str">
        <f>IF(H117="","Base"&amp;C117&amp;"-"&amp;"P"&amp;D117,"Off")</f>
        <v>Base-P</v>
      </c>
      <c r="C117" s="19"/>
      <c r="D117" s="19"/>
      <c r="E117" s="20"/>
      <c r="F117" s="20"/>
      <c r="G117" s="19"/>
      <c r="H117" s="21"/>
      <c r="I117" s="21"/>
      <c r="J117" s="21"/>
      <c r="K117" s="19"/>
      <c r="M117" s="31" t="str">
        <f>IF(H117&gt;0,"P"&amp;D117&amp;"-"&amp;MAX(E117:F117),"P"&amp;D117&amp;"-"&amp;MAX(E117:F117))</f>
        <v>P-0</v>
      </c>
      <c r="N117" s="32">
        <f>IF(H117&gt;0,C117&amp;"*",C117)</f>
        <v>0</v>
      </c>
      <c r="O117" s="33">
        <f t="shared" si="2"/>
        <v>0</v>
      </c>
      <c r="P117" s="33">
        <f t="shared" si="3"/>
        <v>0</v>
      </c>
    </row>
    <row r="118" spans="2:16" x14ac:dyDescent="0.3">
      <c r="B118" s="25" t="str">
        <f>IF(H118="","Base"&amp;C118&amp;"-"&amp;"P"&amp;D118,"Off")</f>
        <v>Base-P</v>
      </c>
      <c r="C118" s="19"/>
      <c r="D118" s="19"/>
      <c r="E118" s="20"/>
      <c r="F118" s="20"/>
      <c r="G118" s="19"/>
      <c r="H118" s="21"/>
      <c r="I118" s="21"/>
      <c r="J118" s="21"/>
      <c r="K118" s="19"/>
      <c r="M118" s="31" t="str">
        <f>IF(H118&gt;0,"P"&amp;D118&amp;"-"&amp;MAX(E118:F118),"P"&amp;D118&amp;"-"&amp;MAX(E118:F118))</f>
        <v>P-0</v>
      </c>
      <c r="N118" s="32">
        <f>IF(H118&gt;0,C118&amp;"*",C118)</f>
        <v>0</v>
      </c>
      <c r="O118" s="33">
        <f t="shared" si="2"/>
        <v>0</v>
      </c>
      <c r="P118" s="33">
        <f t="shared" si="3"/>
        <v>0</v>
      </c>
    </row>
    <row r="119" spans="2:16" x14ac:dyDescent="0.3">
      <c r="B119" s="25" t="str">
        <f>IF(H119="","Base"&amp;C119&amp;"-"&amp;"P"&amp;D119,"Off")</f>
        <v>Base-P</v>
      </c>
      <c r="C119" s="19"/>
      <c r="D119" s="19"/>
      <c r="E119" s="20"/>
      <c r="F119" s="20"/>
      <c r="G119" s="19"/>
      <c r="H119" s="21"/>
      <c r="I119" s="21"/>
      <c r="J119" s="21"/>
      <c r="K119" s="19"/>
      <c r="M119" s="31" t="str">
        <f>IF(H119&gt;0,"P"&amp;D119&amp;"-"&amp;MAX(E119:F119),"P"&amp;D119&amp;"-"&amp;MAX(E119:F119))</f>
        <v>P-0</v>
      </c>
      <c r="N119" s="32">
        <f>IF(H119&gt;0,C119&amp;"*",C119)</f>
        <v>0</v>
      </c>
      <c r="O119" s="33">
        <f t="shared" si="2"/>
        <v>0</v>
      </c>
      <c r="P119" s="33">
        <f t="shared" si="3"/>
        <v>0</v>
      </c>
    </row>
    <row r="120" spans="2:16" x14ac:dyDescent="0.3">
      <c r="B120" s="25" t="str">
        <f>IF(H120="","Base"&amp;C120&amp;"-"&amp;"P"&amp;D120,"Off")</f>
        <v>Base-P</v>
      </c>
      <c r="C120" s="19"/>
      <c r="D120" s="19"/>
      <c r="E120" s="20"/>
      <c r="F120" s="20"/>
      <c r="G120" s="19"/>
      <c r="H120" s="21"/>
      <c r="I120" s="21"/>
      <c r="J120" s="21"/>
      <c r="K120" s="19"/>
      <c r="M120" s="31" t="str">
        <f>IF(H120&gt;0,"P"&amp;D120&amp;"-"&amp;MAX(E120:F120),"P"&amp;D120&amp;"-"&amp;MAX(E120:F120))</f>
        <v>P-0</v>
      </c>
      <c r="N120" s="32">
        <f>IF(H120&gt;0,C120&amp;"*",C120)</f>
        <v>0</v>
      </c>
      <c r="O120" s="33">
        <f t="shared" si="2"/>
        <v>0</v>
      </c>
      <c r="P120" s="33">
        <f t="shared" si="3"/>
        <v>0</v>
      </c>
    </row>
    <row r="121" spans="2:16" x14ac:dyDescent="0.3">
      <c r="B121" s="25" t="str">
        <f>IF(H121="","Base"&amp;C121&amp;"-"&amp;"P"&amp;D121,"Off")</f>
        <v>Base-P</v>
      </c>
      <c r="C121" s="19"/>
      <c r="D121" s="19"/>
      <c r="E121" s="20"/>
      <c r="F121" s="20"/>
      <c r="G121" s="19"/>
      <c r="H121" s="21"/>
      <c r="I121" s="21"/>
      <c r="J121" s="21"/>
      <c r="K121" s="19"/>
      <c r="M121" s="31" t="str">
        <f>IF(H121&gt;0,"P"&amp;D121&amp;"-"&amp;MAX(E121:F121),"P"&amp;D121&amp;"-"&amp;MAX(E121:F121))</f>
        <v>P-0</v>
      </c>
      <c r="N121" s="32">
        <f>IF(H121&gt;0,C121&amp;"*",C121)</f>
        <v>0</v>
      </c>
      <c r="O121" s="33">
        <f t="shared" si="2"/>
        <v>0</v>
      </c>
      <c r="P121" s="33">
        <f t="shared" si="3"/>
        <v>0</v>
      </c>
    </row>
    <row r="122" spans="2:16" x14ac:dyDescent="0.3">
      <c r="B122" s="25" t="str">
        <f>IF(H122="","Base"&amp;C122&amp;"-"&amp;"P"&amp;D122,"Off")</f>
        <v>Base-P</v>
      </c>
      <c r="C122" s="19"/>
      <c r="D122" s="19"/>
      <c r="E122" s="20"/>
      <c r="F122" s="20"/>
      <c r="G122" s="19"/>
      <c r="H122" s="21"/>
      <c r="I122" s="21"/>
      <c r="J122" s="21"/>
      <c r="K122" s="19"/>
      <c r="M122" s="31" t="str">
        <f>IF(H122&gt;0,"P"&amp;D122&amp;"-"&amp;MAX(E122:F122),"P"&amp;D122&amp;"-"&amp;MAX(E122:F122))</f>
        <v>P-0</v>
      </c>
      <c r="N122" s="32">
        <f>IF(H122&gt;0,C122&amp;"*",C122)</f>
        <v>0</v>
      </c>
      <c r="O122" s="33">
        <f t="shared" si="2"/>
        <v>0</v>
      </c>
      <c r="P122" s="33">
        <f t="shared" si="3"/>
        <v>0</v>
      </c>
    </row>
    <row r="123" spans="2:16" x14ac:dyDescent="0.3">
      <c r="B123" s="25" t="str">
        <f>IF(H123="","Base"&amp;C123&amp;"-"&amp;"P"&amp;D123,"Off")</f>
        <v>Base-P</v>
      </c>
      <c r="C123" s="19"/>
      <c r="D123" s="19"/>
      <c r="E123" s="20"/>
      <c r="F123" s="20"/>
      <c r="G123" s="19"/>
      <c r="H123" s="21"/>
      <c r="I123" s="21"/>
      <c r="J123" s="21"/>
      <c r="K123" s="19"/>
      <c r="M123" s="31" t="str">
        <f>IF(H123&gt;0,"P"&amp;D123&amp;"-"&amp;MAX(E123:F123),"P"&amp;D123&amp;"-"&amp;MAX(E123:F123))</f>
        <v>P-0</v>
      </c>
      <c r="N123" s="32">
        <f>IF(H123&gt;0,C123&amp;"*",C123)</f>
        <v>0</v>
      </c>
      <c r="O123" s="33">
        <f t="shared" si="2"/>
        <v>0</v>
      </c>
      <c r="P123" s="33">
        <f t="shared" si="3"/>
        <v>0</v>
      </c>
    </row>
    <row r="124" spans="2:16" x14ac:dyDescent="0.3">
      <c r="B124" s="25" t="str">
        <f>IF(H124="","Base"&amp;C124&amp;"-"&amp;"P"&amp;D124,"Off")</f>
        <v>Base-P</v>
      </c>
      <c r="C124" s="19"/>
      <c r="D124" s="19"/>
      <c r="E124" s="20"/>
      <c r="F124" s="20"/>
      <c r="G124" s="19"/>
      <c r="H124" s="21"/>
      <c r="I124" s="21"/>
      <c r="J124" s="21"/>
      <c r="K124" s="19"/>
      <c r="M124" s="31" t="str">
        <f>IF(H124&gt;0,"P"&amp;D124&amp;"-"&amp;MAX(E124:F124),"P"&amp;D124&amp;"-"&amp;MAX(E124:F124))</f>
        <v>P-0</v>
      </c>
      <c r="N124" s="32">
        <f>IF(H124&gt;0,C124&amp;"*",C124)</f>
        <v>0</v>
      </c>
      <c r="O124" s="33">
        <f t="shared" si="2"/>
        <v>0</v>
      </c>
      <c r="P124" s="33">
        <f t="shared" si="3"/>
        <v>0</v>
      </c>
    </row>
    <row r="125" spans="2:16" x14ac:dyDescent="0.3">
      <c r="B125" s="25" t="str">
        <f>IF(H125="","Base"&amp;C125&amp;"-"&amp;"P"&amp;D125,"Off")</f>
        <v>Base-P</v>
      </c>
      <c r="C125" s="19"/>
      <c r="D125" s="19"/>
      <c r="E125" s="20"/>
      <c r="F125" s="20"/>
      <c r="G125" s="19"/>
      <c r="H125" s="21"/>
      <c r="I125" s="21"/>
      <c r="J125" s="21"/>
      <c r="K125" s="19"/>
      <c r="M125" s="31" t="str">
        <f>IF(H125&gt;0,"P"&amp;D125&amp;"-"&amp;MAX(E125:F125),"P"&amp;D125&amp;"-"&amp;MAX(E125:F125))</f>
        <v>P-0</v>
      </c>
      <c r="N125" s="32">
        <f>IF(H125&gt;0,C125&amp;"*",C125)</f>
        <v>0</v>
      </c>
      <c r="O125" s="33">
        <f t="shared" si="2"/>
        <v>0</v>
      </c>
      <c r="P125" s="33">
        <f t="shared" si="3"/>
        <v>0</v>
      </c>
    </row>
    <row r="126" spans="2:16" x14ac:dyDescent="0.3">
      <c r="B126" s="25" t="str">
        <f>IF(H126="","Base"&amp;C126&amp;"-"&amp;"P"&amp;D126,"Off")</f>
        <v>Base-P</v>
      </c>
      <c r="C126" s="19"/>
      <c r="D126" s="19"/>
      <c r="E126" s="20"/>
      <c r="F126" s="20"/>
      <c r="G126" s="19"/>
      <c r="H126" s="21"/>
      <c r="I126" s="21"/>
      <c r="J126" s="21"/>
      <c r="K126" s="19"/>
      <c r="M126" s="31" t="str">
        <f>IF(H126&gt;0,"P"&amp;D126&amp;"-"&amp;MAX(E126:F126),"P"&amp;D126&amp;"-"&amp;MAX(E126:F126))</f>
        <v>P-0</v>
      </c>
      <c r="N126" s="32">
        <f>IF(H126&gt;0,C126&amp;"*",C126)</f>
        <v>0</v>
      </c>
      <c r="O126" s="33">
        <f t="shared" si="2"/>
        <v>0</v>
      </c>
      <c r="P126" s="33">
        <f t="shared" si="3"/>
        <v>0</v>
      </c>
    </row>
    <row r="127" spans="2:16" x14ac:dyDescent="0.3">
      <c r="B127" s="25" t="str">
        <f>IF(H127="","Base"&amp;C127&amp;"-"&amp;"P"&amp;D127,"Off")</f>
        <v>Base-P</v>
      </c>
      <c r="C127" s="19"/>
      <c r="D127" s="19"/>
      <c r="E127" s="20"/>
      <c r="F127" s="20"/>
      <c r="G127" s="19"/>
      <c r="H127" s="21"/>
      <c r="I127" s="21"/>
      <c r="J127" s="21"/>
      <c r="K127" s="19"/>
      <c r="M127" s="31" t="str">
        <f>IF(H127&gt;0,"P"&amp;D127&amp;"-"&amp;MAX(E127:F127),"P"&amp;D127&amp;"-"&amp;MAX(E127:F127))</f>
        <v>P-0</v>
      </c>
      <c r="N127" s="32">
        <f>IF(H127&gt;0,C127&amp;"*",C127)</f>
        <v>0</v>
      </c>
      <c r="O127" s="33">
        <f t="shared" si="2"/>
        <v>0</v>
      </c>
      <c r="P127" s="33">
        <f t="shared" si="3"/>
        <v>0</v>
      </c>
    </row>
    <row r="128" spans="2:16" x14ac:dyDescent="0.3">
      <c r="B128" s="25" t="str">
        <f>IF(H128="","Base"&amp;C128&amp;"-"&amp;"P"&amp;D128,"Off")</f>
        <v>Base-P</v>
      </c>
      <c r="C128" s="19"/>
      <c r="D128" s="19"/>
      <c r="E128" s="20"/>
      <c r="F128" s="20"/>
      <c r="G128" s="19"/>
      <c r="H128" s="21"/>
      <c r="I128" s="21"/>
      <c r="J128" s="21"/>
      <c r="K128" s="19"/>
      <c r="M128" s="31" t="str">
        <f>IF(H128&gt;0,"P"&amp;D128&amp;"-"&amp;MAX(E128:F128),"P"&amp;D128&amp;"-"&amp;MAX(E128:F128))</f>
        <v>P-0</v>
      </c>
      <c r="N128" s="32">
        <f>IF(H128&gt;0,C128&amp;"*",C128)</f>
        <v>0</v>
      </c>
      <c r="O128" s="33">
        <f t="shared" si="2"/>
        <v>0</v>
      </c>
      <c r="P128" s="33">
        <f t="shared" si="3"/>
        <v>0</v>
      </c>
    </row>
    <row r="129" spans="2:16" x14ac:dyDescent="0.3">
      <c r="B129" s="25" t="str">
        <f>IF(H129="","Base"&amp;C129&amp;"-"&amp;"P"&amp;D129,"Off")</f>
        <v>Base-P</v>
      </c>
      <c r="C129" s="19"/>
      <c r="D129" s="19"/>
      <c r="E129" s="20"/>
      <c r="F129" s="20"/>
      <c r="G129" s="19"/>
      <c r="H129" s="21"/>
      <c r="I129" s="21"/>
      <c r="J129" s="21"/>
      <c r="K129" s="19"/>
      <c r="M129" s="31" t="str">
        <f>IF(H129&gt;0,"P"&amp;D129&amp;"-"&amp;MAX(E129:F129),"P"&amp;D129&amp;"-"&amp;MAX(E129:F129))</f>
        <v>P-0</v>
      </c>
      <c r="N129" s="32">
        <f>IF(H129&gt;0,C129&amp;"*",C129)</f>
        <v>0</v>
      </c>
      <c r="O129" s="33">
        <f t="shared" si="2"/>
        <v>0</v>
      </c>
      <c r="P129" s="33">
        <f t="shared" si="3"/>
        <v>0</v>
      </c>
    </row>
    <row r="130" spans="2:16" x14ac:dyDescent="0.3">
      <c r="B130" s="25" t="str">
        <f>IF(H130="","Base"&amp;C130&amp;"-"&amp;"P"&amp;D130,"Off")</f>
        <v>Base-P</v>
      </c>
      <c r="C130" s="19"/>
      <c r="D130" s="19"/>
      <c r="E130" s="20"/>
      <c r="F130" s="20"/>
      <c r="G130" s="19"/>
      <c r="H130" s="21"/>
      <c r="I130" s="21"/>
      <c r="J130" s="21"/>
      <c r="K130" s="19"/>
      <c r="M130" s="31" t="str">
        <f>IF(H130&gt;0,"P"&amp;D130&amp;"-"&amp;MAX(E130:F130),"P"&amp;D130&amp;"-"&amp;MAX(E130:F130))</f>
        <v>P-0</v>
      </c>
      <c r="N130" s="32">
        <f>IF(H130&gt;0,C130&amp;"*",C130)</f>
        <v>0</v>
      </c>
      <c r="O130" s="33">
        <f t="shared" si="2"/>
        <v>0</v>
      </c>
      <c r="P130" s="33">
        <f t="shared" si="3"/>
        <v>0</v>
      </c>
    </row>
    <row r="131" spans="2:16" x14ac:dyDescent="0.3">
      <c r="B131" s="25" t="str">
        <f>IF(H131="","Base"&amp;C131&amp;"-"&amp;"P"&amp;D131,"Off")</f>
        <v>Base-P</v>
      </c>
      <c r="C131" s="19"/>
      <c r="D131" s="19"/>
      <c r="E131" s="20"/>
      <c r="F131" s="20"/>
      <c r="G131" s="19"/>
      <c r="H131" s="21"/>
      <c r="I131" s="21"/>
      <c r="J131" s="21"/>
      <c r="K131" s="19"/>
      <c r="M131" s="31" t="str">
        <f>IF(H131&gt;0,"P"&amp;D131&amp;"-"&amp;MAX(E131:F131),"P"&amp;D131&amp;"-"&amp;MAX(E131:F131))</f>
        <v>P-0</v>
      </c>
      <c r="N131" s="32">
        <f>IF(H131&gt;0,C131&amp;"*",C131)</f>
        <v>0</v>
      </c>
      <c r="O131" s="33">
        <f t="shared" si="2"/>
        <v>0</v>
      </c>
      <c r="P131" s="33">
        <f t="shared" si="3"/>
        <v>0</v>
      </c>
    </row>
    <row r="132" spans="2:16" x14ac:dyDescent="0.3">
      <c r="B132" s="25" t="str">
        <f>IF(H132="","Base"&amp;C132&amp;"-"&amp;"P"&amp;D132,"Off")</f>
        <v>Base-P</v>
      </c>
      <c r="C132" s="19"/>
      <c r="D132" s="19"/>
      <c r="E132" s="20"/>
      <c r="F132" s="20"/>
      <c r="G132" s="19"/>
      <c r="H132" s="21"/>
      <c r="I132" s="21"/>
      <c r="J132" s="21"/>
      <c r="K132" s="19"/>
      <c r="M132" s="31" t="str">
        <f>IF(H132&gt;0,"P"&amp;D132&amp;"-"&amp;MAX(E132:F132),"P"&amp;D132&amp;"-"&amp;MAX(E132:F132))</f>
        <v>P-0</v>
      </c>
      <c r="N132" s="32">
        <f>IF(H132&gt;0,C132&amp;"*",C132)</f>
        <v>0</v>
      </c>
      <c r="O132" s="33">
        <f t="shared" si="2"/>
        <v>0</v>
      </c>
      <c r="P132" s="33">
        <f t="shared" si="3"/>
        <v>0</v>
      </c>
    </row>
    <row r="133" spans="2:16" x14ac:dyDescent="0.3">
      <c r="B133" s="25" t="str">
        <f>IF(H133="","Base"&amp;C133&amp;"-"&amp;"P"&amp;D133,"Off")</f>
        <v>Base-P</v>
      </c>
      <c r="C133" s="19"/>
      <c r="D133" s="19"/>
      <c r="E133" s="20"/>
      <c r="F133" s="20"/>
      <c r="G133" s="19"/>
      <c r="H133" s="21"/>
      <c r="I133" s="21"/>
      <c r="J133" s="21"/>
      <c r="K133" s="19"/>
      <c r="M133" s="31" t="str">
        <f>IF(H133&gt;0,"P"&amp;D133&amp;"-"&amp;MAX(E133:F133),"P"&amp;D133&amp;"-"&amp;MAX(E133:F133))</f>
        <v>P-0</v>
      </c>
      <c r="N133" s="32">
        <f>IF(H133&gt;0,C133&amp;"*",C133)</f>
        <v>0</v>
      </c>
      <c r="O133" s="33">
        <f t="shared" ref="O133:O196" si="4">IF($H133=0,E133,"")</f>
        <v>0</v>
      </c>
      <c r="P133" s="33">
        <f t="shared" ref="P133:P196" si="5">IF($H133=0,F133,"")</f>
        <v>0</v>
      </c>
    </row>
    <row r="134" spans="2:16" x14ac:dyDescent="0.3">
      <c r="B134" s="25" t="str">
        <f>IF(H134="","Base"&amp;C134&amp;"-"&amp;"P"&amp;D134,"Off")</f>
        <v>Base-P</v>
      </c>
      <c r="C134" s="19"/>
      <c r="D134" s="19"/>
      <c r="E134" s="20"/>
      <c r="F134" s="20"/>
      <c r="G134" s="19"/>
      <c r="H134" s="21"/>
      <c r="I134" s="21"/>
      <c r="J134" s="21"/>
      <c r="K134" s="19"/>
      <c r="M134" s="31" t="str">
        <f>IF(H134&gt;0,"P"&amp;D134&amp;"-"&amp;MAX(E134:F134),"P"&amp;D134&amp;"-"&amp;MAX(E134:F134))</f>
        <v>P-0</v>
      </c>
      <c r="N134" s="32">
        <f>IF(H134&gt;0,C134&amp;"*",C134)</f>
        <v>0</v>
      </c>
      <c r="O134" s="33">
        <f t="shared" si="4"/>
        <v>0</v>
      </c>
      <c r="P134" s="33">
        <f t="shared" si="5"/>
        <v>0</v>
      </c>
    </row>
    <row r="135" spans="2:16" x14ac:dyDescent="0.3">
      <c r="B135" s="25" t="str">
        <f>IF(H135="","Base"&amp;C135&amp;"-"&amp;"P"&amp;D135,"Off")</f>
        <v>Base-P</v>
      </c>
      <c r="C135" s="19"/>
      <c r="D135" s="19"/>
      <c r="E135" s="20"/>
      <c r="F135" s="20"/>
      <c r="G135" s="19"/>
      <c r="H135" s="21"/>
      <c r="I135" s="21"/>
      <c r="J135" s="21"/>
      <c r="K135" s="19"/>
      <c r="M135" s="31" t="str">
        <f>IF(H135&gt;0,"P"&amp;D135&amp;"-"&amp;MAX(E135:F135),"P"&amp;D135&amp;"-"&amp;MAX(E135:F135))</f>
        <v>P-0</v>
      </c>
      <c r="N135" s="32">
        <f>IF(H135&gt;0,C135&amp;"*",C135)</f>
        <v>0</v>
      </c>
      <c r="O135" s="33">
        <f t="shared" si="4"/>
        <v>0</v>
      </c>
      <c r="P135" s="33">
        <f t="shared" si="5"/>
        <v>0</v>
      </c>
    </row>
    <row r="136" spans="2:16" x14ac:dyDescent="0.3">
      <c r="B136" s="25" t="str">
        <f>IF(H136="","Base"&amp;C136&amp;"-"&amp;"P"&amp;D136,"Off")</f>
        <v>Base-P</v>
      </c>
      <c r="C136" s="19"/>
      <c r="D136" s="19"/>
      <c r="E136" s="20"/>
      <c r="F136" s="20"/>
      <c r="G136" s="19"/>
      <c r="H136" s="21"/>
      <c r="I136" s="21"/>
      <c r="J136" s="21"/>
      <c r="K136" s="19"/>
      <c r="M136" s="31" t="str">
        <f>IF(H136&gt;0,"P"&amp;D136&amp;"-"&amp;MAX(E136:F136),"P"&amp;D136&amp;"-"&amp;MAX(E136:F136))</f>
        <v>P-0</v>
      </c>
      <c r="N136" s="32">
        <f>IF(H136&gt;0,C136&amp;"*",C136)</f>
        <v>0</v>
      </c>
      <c r="O136" s="33">
        <f t="shared" si="4"/>
        <v>0</v>
      </c>
      <c r="P136" s="33">
        <f t="shared" si="5"/>
        <v>0</v>
      </c>
    </row>
    <row r="137" spans="2:16" x14ac:dyDescent="0.3">
      <c r="B137" s="25" t="str">
        <f>IF(H137="","Base"&amp;C137&amp;"-"&amp;"P"&amp;D137,"Off")</f>
        <v>Base-P</v>
      </c>
      <c r="C137" s="19"/>
      <c r="D137" s="19"/>
      <c r="E137" s="20"/>
      <c r="F137" s="20"/>
      <c r="G137" s="19"/>
      <c r="H137" s="21"/>
      <c r="I137" s="21"/>
      <c r="J137" s="21"/>
      <c r="K137" s="19"/>
      <c r="M137" s="31" t="str">
        <f>IF(H137&gt;0,"P"&amp;D137&amp;"-"&amp;MAX(E137:F137),"P"&amp;D137&amp;"-"&amp;MAX(E137:F137))</f>
        <v>P-0</v>
      </c>
      <c r="N137" s="32">
        <f>IF(H137&gt;0,C137&amp;"*",C137)</f>
        <v>0</v>
      </c>
      <c r="O137" s="33">
        <f t="shared" si="4"/>
        <v>0</v>
      </c>
      <c r="P137" s="33">
        <f t="shared" si="5"/>
        <v>0</v>
      </c>
    </row>
    <row r="138" spans="2:16" x14ac:dyDescent="0.3">
      <c r="B138" s="25" t="str">
        <f>IF(H138="","Base"&amp;C138&amp;"-"&amp;"P"&amp;D138,"Off")</f>
        <v>Base-P</v>
      </c>
      <c r="C138" s="19"/>
      <c r="D138" s="19"/>
      <c r="E138" s="20"/>
      <c r="F138" s="20"/>
      <c r="G138" s="19"/>
      <c r="H138" s="21"/>
      <c r="I138" s="21"/>
      <c r="J138" s="21"/>
      <c r="K138" s="19"/>
      <c r="M138" s="31" t="str">
        <f>IF(H138&gt;0,"P"&amp;D138&amp;"-"&amp;MAX(E138:F138),"P"&amp;D138&amp;"-"&amp;MAX(E138:F138))</f>
        <v>P-0</v>
      </c>
      <c r="N138" s="32">
        <f>IF(H138&gt;0,C138&amp;"*",C138)</f>
        <v>0</v>
      </c>
      <c r="O138" s="33">
        <f t="shared" si="4"/>
        <v>0</v>
      </c>
      <c r="P138" s="33">
        <f t="shared" si="5"/>
        <v>0</v>
      </c>
    </row>
    <row r="139" spans="2:16" x14ac:dyDescent="0.3">
      <c r="B139" s="25" t="str">
        <f>IF(H139="","Base"&amp;C139&amp;"-"&amp;"P"&amp;D139,"Off")</f>
        <v>Base-P</v>
      </c>
      <c r="C139" s="19"/>
      <c r="D139" s="19"/>
      <c r="E139" s="20"/>
      <c r="F139" s="20"/>
      <c r="G139" s="19"/>
      <c r="H139" s="21"/>
      <c r="I139" s="21"/>
      <c r="J139" s="21"/>
      <c r="K139" s="19"/>
      <c r="M139" s="31" t="str">
        <f>IF(H139&gt;0,"P"&amp;D139&amp;"-"&amp;MAX(E139:F139),"P"&amp;D139&amp;"-"&amp;MAX(E139:F139))</f>
        <v>P-0</v>
      </c>
      <c r="N139" s="32">
        <f>IF(H139&gt;0,C139&amp;"*",C139)</f>
        <v>0</v>
      </c>
      <c r="O139" s="33">
        <f t="shared" si="4"/>
        <v>0</v>
      </c>
      <c r="P139" s="33">
        <f t="shared" si="5"/>
        <v>0</v>
      </c>
    </row>
    <row r="140" spans="2:16" x14ac:dyDescent="0.3">
      <c r="B140" s="25" t="str">
        <f>IF(H140="","Base"&amp;C140&amp;"-"&amp;"P"&amp;D140,"Off")</f>
        <v>Base-P</v>
      </c>
      <c r="C140" s="19"/>
      <c r="D140" s="19"/>
      <c r="E140" s="20"/>
      <c r="F140" s="20"/>
      <c r="G140" s="19"/>
      <c r="H140" s="21"/>
      <c r="I140" s="21"/>
      <c r="J140" s="21"/>
      <c r="K140" s="19"/>
      <c r="M140" s="31" t="str">
        <f>IF(H140&gt;0,"P"&amp;D140&amp;"-"&amp;MAX(E140:F140),"P"&amp;D140&amp;"-"&amp;MAX(E140:F140))</f>
        <v>P-0</v>
      </c>
      <c r="N140" s="32">
        <f>IF(H140&gt;0,C140&amp;"*",C140)</f>
        <v>0</v>
      </c>
      <c r="O140" s="33">
        <f t="shared" si="4"/>
        <v>0</v>
      </c>
      <c r="P140" s="33">
        <f t="shared" si="5"/>
        <v>0</v>
      </c>
    </row>
    <row r="141" spans="2:16" x14ac:dyDescent="0.3">
      <c r="B141" s="25" t="str">
        <f>IF(H141="","Base"&amp;C141&amp;"-"&amp;"P"&amp;D141,"Off")</f>
        <v>Base-P</v>
      </c>
      <c r="C141" s="19"/>
      <c r="D141" s="19"/>
      <c r="E141" s="20"/>
      <c r="F141" s="20"/>
      <c r="G141" s="19"/>
      <c r="H141" s="21"/>
      <c r="I141" s="21"/>
      <c r="J141" s="21"/>
      <c r="K141" s="19"/>
      <c r="M141" s="31" t="str">
        <f>IF(H141&gt;0,"P"&amp;D141&amp;"-"&amp;MAX(E141:F141),"P"&amp;D141&amp;"-"&amp;MAX(E141:F141))</f>
        <v>P-0</v>
      </c>
      <c r="N141" s="32">
        <f>IF(H141&gt;0,C141&amp;"*",C141)</f>
        <v>0</v>
      </c>
      <c r="O141" s="33">
        <f t="shared" si="4"/>
        <v>0</v>
      </c>
      <c r="P141" s="33">
        <f t="shared" si="5"/>
        <v>0</v>
      </c>
    </row>
    <row r="142" spans="2:16" x14ac:dyDescent="0.3">
      <c r="B142" s="25" t="str">
        <f>IF(H142="","Base"&amp;C142&amp;"-"&amp;"P"&amp;D142,"Off")</f>
        <v>Base-P</v>
      </c>
      <c r="C142" s="19"/>
      <c r="D142" s="19"/>
      <c r="E142" s="20"/>
      <c r="F142" s="20"/>
      <c r="G142" s="19"/>
      <c r="H142" s="21"/>
      <c r="I142" s="21"/>
      <c r="J142" s="21"/>
      <c r="K142" s="19"/>
      <c r="M142" s="31" t="str">
        <f>IF(H142&gt;0,"P"&amp;D142&amp;"-"&amp;MAX(E142:F142),"P"&amp;D142&amp;"-"&amp;MAX(E142:F142))</f>
        <v>P-0</v>
      </c>
      <c r="N142" s="32">
        <f>IF(H142&gt;0,C142&amp;"*",C142)</f>
        <v>0</v>
      </c>
      <c r="O142" s="33">
        <f t="shared" si="4"/>
        <v>0</v>
      </c>
      <c r="P142" s="33">
        <f t="shared" si="5"/>
        <v>0</v>
      </c>
    </row>
    <row r="143" spans="2:16" x14ac:dyDescent="0.3">
      <c r="B143" s="25" t="str">
        <f>IF(H143="","Base"&amp;C143&amp;"-"&amp;"P"&amp;D143,"Off")</f>
        <v>Base-P</v>
      </c>
      <c r="C143" s="19"/>
      <c r="D143" s="19"/>
      <c r="E143" s="20"/>
      <c r="F143" s="20"/>
      <c r="G143" s="19"/>
      <c r="H143" s="21"/>
      <c r="I143" s="21"/>
      <c r="J143" s="21"/>
      <c r="K143" s="19"/>
      <c r="M143" s="31" t="str">
        <f>IF(H143&gt;0,"P"&amp;D143&amp;"-"&amp;MAX(E143:F143),"P"&amp;D143&amp;"-"&amp;MAX(E143:F143))</f>
        <v>P-0</v>
      </c>
      <c r="N143" s="32">
        <f>IF(H143&gt;0,C143&amp;"*",C143)</f>
        <v>0</v>
      </c>
      <c r="O143" s="33">
        <f t="shared" si="4"/>
        <v>0</v>
      </c>
      <c r="P143" s="33">
        <f t="shared" si="5"/>
        <v>0</v>
      </c>
    </row>
    <row r="144" spans="2:16" x14ac:dyDescent="0.3">
      <c r="B144" s="25" t="str">
        <f>IF(H144="","Base"&amp;C144&amp;"-"&amp;"P"&amp;D144,"Off")</f>
        <v>Base-P</v>
      </c>
      <c r="C144" s="19"/>
      <c r="D144" s="19"/>
      <c r="E144" s="20"/>
      <c r="F144" s="20"/>
      <c r="G144" s="19"/>
      <c r="H144" s="21"/>
      <c r="I144" s="21"/>
      <c r="J144" s="21"/>
      <c r="K144" s="19"/>
      <c r="M144" s="31" t="str">
        <f>IF(H144&gt;0,"P"&amp;D144&amp;"-"&amp;MAX(E144:F144),"P"&amp;D144&amp;"-"&amp;MAX(E144:F144))</f>
        <v>P-0</v>
      </c>
      <c r="N144" s="32">
        <f>IF(H144&gt;0,C144&amp;"*",C144)</f>
        <v>0</v>
      </c>
      <c r="O144" s="33">
        <f t="shared" si="4"/>
        <v>0</v>
      </c>
      <c r="P144" s="33">
        <f t="shared" si="5"/>
        <v>0</v>
      </c>
    </row>
    <row r="145" spans="2:16" x14ac:dyDescent="0.3">
      <c r="B145" s="25" t="str">
        <f>IF(H145="","Base"&amp;C145&amp;"-"&amp;"P"&amp;D145,"Off")</f>
        <v>Base-P</v>
      </c>
      <c r="C145" s="19"/>
      <c r="D145" s="19"/>
      <c r="E145" s="20"/>
      <c r="F145" s="20"/>
      <c r="G145" s="19"/>
      <c r="H145" s="21"/>
      <c r="I145" s="21"/>
      <c r="J145" s="21"/>
      <c r="K145" s="19"/>
      <c r="M145" s="31" t="str">
        <f>IF(H145&gt;0,"P"&amp;D145&amp;"-"&amp;MAX(E145:F145),"P"&amp;D145&amp;"-"&amp;MAX(E145:F145))</f>
        <v>P-0</v>
      </c>
      <c r="N145" s="32">
        <f>IF(H145&gt;0,C145&amp;"*",C145)</f>
        <v>0</v>
      </c>
      <c r="O145" s="33">
        <f t="shared" si="4"/>
        <v>0</v>
      </c>
      <c r="P145" s="33">
        <f t="shared" si="5"/>
        <v>0</v>
      </c>
    </row>
    <row r="146" spans="2:16" x14ac:dyDescent="0.3">
      <c r="B146" s="25" t="str">
        <f>IF(H146="","Base"&amp;C146&amp;"-"&amp;"P"&amp;D146,"Off")</f>
        <v>Base-P</v>
      </c>
      <c r="C146" s="19"/>
      <c r="D146" s="19"/>
      <c r="E146" s="20"/>
      <c r="F146" s="20"/>
      <c r="G146" s="19"/>
      <c r="H146" s="21"/>
      <c r="I146" s="21"/>
      <c r="J146" s="21"/>
      <c r="K146" s="19"/>
      <c r="M146" s="31" t="str">
        <f>IF(H146&gt;0,"P"&amp;D146&amp;"-"&amp;MAX(E146:F146),"P"&amp;D146&amp;"-"&amp;MAX(E146:F146))</f>
        <v>P-0</v>
      </c>
      <c r="N146" s="32">
        <f>IF(H146&gt;0,C146&amp;"*",C146)</f>
        <v>0</v>
      </c>
      <c r="O146" s="33">
        <f t="shared" si="4"/>
        <v>0</v>
      </c>
      <c r="P146" s="33">
        <f t="shared" si="5"/>
        <v>0</v>
      </c>
    </row>
    <row r="147" spans="2:16" x14ac:dyDescent="0.3">
      <c r="B147" s="25" t="str">
        <f>IF(H147="","Base"&amp;C147&amp;"-"&amp;"P"&amp;D147,"Off")</f>
        <v>Base-P</v>
      </c>
      <c r="C147" s="19"/>
      <c r="D147" s="19"/>
      <c r="E147" s="20"/>
      <c r="F147" s="20"/>
      <c r="G147" s="19"/>
      <c r="H147" s="21"/>
      <c r="I147" s="21"/>
      <c r="J147" s="21"/>
      <c r="K147" s="19"/>
      <c r="M147" s="31" t="str">
        <f>IF(H147&gt;0,"P"&amp;D147&amp;"-"&amp;MAX(E147:F147),"P"&amp;D147&amp;"-"&amp;MAX(E147:F147))</f>
        <v>P-0</v>
      </c>
      <c r="N147" s="32">
        <f>IF(H147&gt;0,C147&amp;"*",C147)</f>
        <v>0</v>
      </c>
      <c r="O147" s="33">
        <f t="shared" si="4"/>
        <v>0</v>
      </c>
      <c r="P147" s="33">
        <f t="shared" si="5"/>
        <v>0</v>
      </c>
    </row>
    <row r="148" spans="2:16" x14ac:dyDescent="0.3">
      <c r="B148" s="25" t="str">
        <f>IF(H148="","Base"&amp;C148&amp;"-"&amp;"P"&amp;D148,"Off")</f>
        <v>Base-P</v>
      </c>
      <c r="C148" s="19"/>
      <c r="D148" s="19"/>
      <c r="E148" s="20"/>
      <c r="F148" s="20"/>
      <c r="G148" s="19"/>
      <c r="H148" s="21"/>
      <c r="I148" s="21"/>
      <c r="J148" s="21"/>
      <c r="K148" s="19"/>
      <c r="M148" s="31" t="str">
        <f>IF(H148&gt;0,"P"&amp;D148&amp;"-"&amp;MAX(E148:F148),"P"&amp;D148&amp;"-"&amp;MAX(E148:F148))</f>
        <v>P-0</v>
      </c>
      <c r="N148" s="32">
        <f>IF(H148&gt;0,C148&amp;"*",C148)</f>
        <v>0</v>
      </c>
      <c r="O148" s="33">
        <f t="shared" si="4"/>
        <v>0</v>
      </c>
      <c r="P148" s="33">
        <f t="shared" si="5"/>
        <v>0</v>
      </c>
    </row>
    <row r="149" spans="2:16" x14ac:dyDescent="0.3">
      <c r="B149" s="25" t="str">
        <f>IF(H149="","Base"&amp;C149&amp;"-"&amp;"P"&amp;D149,"Off")</f>
        <v>Base-P</v>
      </c>
      <c r="C149" s="19"/>
      <c r="D149" s="19"/>
      <c r="E149" s="20"/>
      <c r="F149" s="20"/>
      <c r="G149" s="19"/>
      <c r="H149" s="21"/>
      <c r="I149" s="21"/>
      <c r="J149" s="21"/>
      <c r="K149" s="19"/>
      <c r="M149" s="31" t="str">
        <f>IF(H149&gt;0,"P"&amp;D149&amp;"-"&amp;MAX(E149:F149),"P"&amp;D149&amp;"-"&amp;MAX(E149:F149))</f>
        <v>P-0</v>
      </c>
      <c r="N149" s="32">
        <f>IF(H149&gt;0,C149&amp;"*",C149)</f>
        <v>0</v>
      </c>
      <c r="O149" s="33">
        <f t="shared" si="4"/>
        <v>0</v>
      </c>
      <c r="P149" s="33">
        <f t="shared" si="5"/>
        <v>0</v>
      </c>
    </row>
    <row r="150" spans="2:16" x14ac:dyDescent="0.3">
      <c r="B150" s="25" t="str">
        <f>IF(H150="","Base"&amp;C150&amp;"-"&amp;"P"&amp;D150,"Off")</f>
        <v>Base-P</v>
      </c>
      <c r="C150" s="19"/>
      <c r="D150" s="19"/>
      <c r="E150" s="20"/>
      <c r="F150" s="20"/>
      <c r="G150" s="19"/>
      <c r="H150" s="21"/>
      <c r="I150" s="21"/>
      <c r="J150" s="21"/>
      <c r="K150" s="19"/>
      <c r="M150" s="31" t="str">
        <f>IF(H150&gt;0,"P"&amp;D150&amp;"-"&amp;MAX(E150:F150),"P"&amp;D150&amp;"-"&amp;MAX(E150:F150))</f>
        <v>P-0</v>
      </c>
      <c r="N150" s="32">
        <f>IF(H150&gt;0,C150&amp;"*",C150)</f>
        <v>0</v>
      </c>
      <c r="O150" s="33">
        <f t="shared" si="4"/>
        <v>0</v>
      </c>
      <c r="P150" s="33">
        <f t="shared" si="5"/>
        <v>0</v>
      </c>
    </row>
    <row r="151" spans="2:16" x14ac:dyDescent="0.3">
      <c r="B151" s="25" t="str">
        <f>IF(H151="","Base"&amp;C151&amp;"-"&amp;"P"&amp;D151,"Off")</f>
        <v>Base-P</v>
      </c>
      <c r="C151" s="19"/>
      <c r="D151" s="19"/>
      <c r="E151" s="20"/>
      <c r="F151" s="20"/>
      <c r="G151" s="19"/>
      <c r="H151" s="21"/>
      <c r="I151" s="21"/>
      <c r="J151" s="21"/>
      <c r="K151" s="19"/>
      <c r="M151" s="31" t="str">
        <f>IF(H151&gt;0,"P"&amp;D151&amp;"-"&amp;MAX(E151:F151),"P"&amp;D151&amp;"-"&amp;MAX(E151:F151))</f>
        <v>P-0</v>
      </c>
      <c r="N151" s="32">
        <f>IF(H151&gt;0,C151&amp;"*",C151)</f>
        <v>0</v>
      </c>
      <c r="O151" s="33">
        <f t="shared" si="4"/>
        <v>0</v>
      </c>
      <c r="P151" s="33">
        <f t="shared" si="5"/>
        <v>0</v>
      </c>
    </row>
    <row r="152" spans="2:16" x14ac:dyDescent="0.3">
      <c r="B152" s="25" t="str">
        <f>IF(H152="","Base"&amp;C152&amp;"-"&amp;"P"&amp;D152,"Off")</f>
        <v>Base-P</v>
      </c>
      <c r="C152" s="19"/>
      <c r="D152" s="19"/>
      <c r="E152" s="20"/>
      <c r="F152" s="20"/>
      <c r="G152" s="19"/>
      <c r="H152" s="21"/>
      <c r="I152" s="21"/>
      <c r="J152" s="21"/>
      <c r="K152" s="19"/>
      <c r="M152" s="31" t="str">
        <f>IF(H152&gt;0,"P"&amp;D152&amp;"-"&amp;MAX(E152:F152),"P"&amp;D152&amp;"-"&amp;MAX(E152:F152))</f>
        <v>P-0</v>
      </c>
      <c r="N152" s="32">
        <f>IF(H152&gt;0,C152&amp;"*",C152)</f>
        <v>0</v>
      </c>
      <c r="O152" s="33">
        <f t="shared" si="4"/>
        <v>0</v>
      </c>
      <c r="P152" s="33">
        <f t="shared" si="5"/>
        <v>0</v>
      </c>
    </row>
    <row r="153" spans="2:16" x14ac:dyDescent="0.3">
      <c r="B153" s="25" t="str">
        <f>IF(H153="","Base"&amp;C153&amp;"-"&amp;"P"&amp;D153,"Off")</f>
        <v>Base-P</v>
      </c>
      <c r="C153" s="19"/>
      <c r="D153" s="19"/>
      <c r="E153" s="20"/>
      <c r="F153" s="20"/>
      <c r="G153" s="19"/>
      <c r="H153" s="21"/>
      <c r="I153" s="21"/>
      <c r="J153" s="21"/>
      <c r="K153" s="19"/>
      <c r="M153" s="31" t="str">
        <f>IF(H153&gt;0,"P"&amp;D153&amp;"-"&amp;MAX(E153:F153),"P"&amp;D153&amp;"-"&amp;MAX(E153:F153))</f>
        <v>P-0</v>
      </c>
      <c r="N153" s="32">
        <f>IF(H153&gt;0,C153&amp;"*",C153)</f>
        <v>0</v>
      </c>
      <c r="O153" s="33">
        <f t="shared" si="4"/>
        <v>0</v>
      </c>
      <c r="P153" s="33">
        <f t="shared" si="5"/>
        <v>0</v>
      </c>
    </row>
    <row r="154" spans="2:16" x14ac:dyDescent="0.3">
      <c r="B154" s="25" t="str">
        <f>IF(H154="","Base"&amp;C154&amp;"-"&amp;"P"&amp;D154,"Off")</f>
        <v>Base-P</v>
      </c>
      <c r="C154" s="19"/>
      <c r="D154" s="19"/>
      <c r="E154" s="20"/>
      <c r="F154" s="20"/>
      <c r="G154" s="19"/>
      <c r="H154" s="21"/>
      <c r="I154" s="21"/>
      <c r="J154" s="21"/>
      <c r="K154" s="19"/>
      <c r="M154" s="31" t="str">
        <f>IF(H154&gt;0,"P"&amp;D154&amp;"-"&amp;MAX(E154:F154),"P"&amp;D154&amp;"-"&amp;MAX(E154:F154))</f>
        <v>P-0</v>
      </c>
      <c r="N154" s="32">
        <f>IF(H154&gt;0,C154&amp;"*",C154)</f>
        <v>0</v>
      </c>
      <c r="O154" s="33">
        <f t="shared" si="4"/>
        <v>0</v>
      </c>
      <c r="P154" s="33">
        <f t="shared" si="5"/>
        <v>0</v>
      </c>
    </row>
    <row r="155" spans="2:16" x14ac:dyDescent="0.3">
      <c r="B155" s="25" t="str">
        <f>IF(H155="","Base"&amp;C155&amp;"-"&amp;"P"&amp;D155,"Off")</f>
        <v>Base-P</v>
      </c>
      <c r="C155" s="19"/>
      <c r="D155" s="19"/>
      <c r="E155" s="20"/>
      <c r="F155" s="20"/>
      <c r="G155" s="19"/>
      <c r="H155" s="21"/>
      <c r="I155" s="21"/>
      <c r="J155" s="21"/>
      <c r="K155" s="19"/>
      <c r="M155" s="31" t="str">
        <f>IF(H155&gt;0,"P"&amp;D155&amp;"-"&amp;MAX(E155:F155),"P"&amp;D155&amp;"-"&amp;MAX(E155:F155))</f>
        <v>P-0</v>
      </c>
      <c r="N155" s="32">
        <f>IF(H155&gt;0,C155&amp;"*",C155)</f>
        <v>0</v>
      </c>
      <c r="O155" s="33">
        <f t="shared" si="4"/>
        <v>0</v>
      </c>
      <c r="P155" s="33">
        <f t="shared" si="5"/>
        <v>0</v>
      </c>
    </row>
    <row r="156" spans="2:16" x14ac:dyDescent="0.3">
      <c r="B156" s="25" t="str">
        <f>IF(H156="","Base"&amp;C156&amp;"-"&amp;"P"&amp;D156,"Off")</f>
        <v>Base-P</v>
      </c>
      <c r="C156" s="19"/>
      <c r="D156" s="19"/>
      <c r="E156" s="20"/>
      <c r="F156" s="20"/>
      <c r="G156" s="19"/>
      <c r="H156" s="21"/>
      <c r="I156" s="21"/>
      <c r="J156" s="21"/>
      <c r="K156" s="19"/>
      <c r="M156" s="31" t="str">
        <f>IF(H156&gt;0,"P"&amp;D156&amp;"-"&amp;MAX(E156:F156),"P"&amp;D156&amp;"-"&amp;MAX(E156:F156))</f>
        <v>P-0</v>
      </c>
      <c r="N156" s="32">
        <f>IF(H156&gt;0,C156&amp;"*",C156)</f>
        <v>0</v>
      </c>
      <c r="O156" s="33">
        <f t="shared" si="4"/>
        <v>0</v>
      </c>
      <c r="P156" s="33">
        <f t="shared" si="5"/>
        <v>0</v>
      </c>
    </row>
    <row r="157" spans="2:16" x14ac:dyDescent="0.3">
      <c r="B157" s="25" t="str">
        <f>IF(H157="","Base"&amp;C157&amp;"-"&amp;"P"&amp;D157,"Off")</f>
        <v>Base-P</v>
      </c>
      <c r="C157" s="19"/>
      <c r="D157" s="19"/>
      <c r="E157" s="20"/>
      <c r="F157" s="20"/>
      <c r="G157" s="19"/>
      <c r="H157" s="21"/>
      <c r="I157" s="21"/>
      <c r="J157" s="21"/>
      <c r="K157" s="19"/>
      <c r="M157" s="31" t="str">
        <f>IF(H157&gt;0,"P"&amp;D157&amp;"-"&amp;MAX(E157:F157),"P"&amp;D157&amp;"-"&amp;MAX(E157:F157))</f>
        <v>P-0</v>
      </c>
      <c r="N157" s="32">
        <f>IF(H157&gt;0,C157&amp;"*",C157)</f>
        <v>0</v>
      </c>
      <c r="O157" s="33">
        <f t="shared" si="4"/>
        <v>0</v>
      </c>
      <c r="P157" s="33">
        <f t="shared" si="5"/>
        <v>0</v>
      </c>
    </row>
    <row r="158" spans="2:16" x14ac:dyDescent="0.3">
      <c r="B158" s="25" t="str">
        <f>IF(H158="","Base"&amp;C158&amp;"-"&amp;"P"&amp;D158,"Off")</f>
        <v>Base-P</v>
      </c>
      <c r="C158" s="19"/>
      <c r="D158" s="19"/>
      <c r="E158" s="20"/>
      <c r="F158" s="20"/>
      <c r="G158" s="19"/>
      <c r="H158" s="21"/>
      <c r="I158" s="21"/>
      <c r="J158" s="21"/>
      <c r="K158" s="19"/>
      <c r="M158" s="31" t="str">
        <f>IF(H158&gt;0,"P"&amp;D158&amp;"-"&amp;MAX(E158:F158),"P"&amp;D158&amp;"-"&amp;MAX(E158:F158))</f>
        <v>P-0</v>
      </c>
      <c r="N158" s="32">
        <f>IF(H158&gt;0,C158&amp;"*",C158)</f>
        <v>0</v>
      </c>
      <c r="O158" s="33">
        <f t="shared" si="4"/>
        <v>0</v>
      </c>
      <c r="P158" s="33">
        <f t="shared" si="5"/>
        <v>0</v>
      </c>
    </row>
    <row r="159" spans="2:16" x14ac:dyDescent="0.3">
      <c r="B159" s="25" t="str">
        <f>IF(H159="","Base"&amp;C159&amp;"-"&amp;"P"&amp;D159,"Off")</f>
        <v>Base-P</v>
      </c>
      <c r="C159" s="19"/>
      <c r="D159" s="19"/>
      <c r="E159" s="20"/>
      <c r="F159" s="20"/>
      <c r="G159" s="19"/>
      <c r="H159" s="21"/>
      <c r="I159" s="21"/>
      <c r="J159" s="21"/>
      <c r="K159" s="19"/>
      <c r="M159" s="31" t="str">
        <f>IF(H159&gt;0,"P"&amp;D159&amp;"-"&amp;MAX(E159:F159),"P"&amp;D159&amp;"-"&amp;MAX(E159:F159))</f>
        <v>P-0</v>
      </c>
      <c r="N159" s="32">
        <f>IF(H159&gt;0,C159&amp;"*",C159)</f>
        <v>0</v>
      </c>
      <c r="O159" s="33">
        <f t="shared" si="4"/>
        <v>0</v>
      </c>
      <c r="P159" s="33">
        <f t="shared" si="5"/>
        <v>0</v>
      </c>
    </row>
    <row r="160" spans="2:16" x14ac:dyDescent="0.3">
      <c r="B160" s="25" t="str">
        <f>IF(H160="","Base"&amp;C160&amp;"-"&amp;"P"&amp;D160,"Off")</f>
        <v>Base-P</v>
      </c>
      <c r="C160" s="19"/>
      <c r="D160" s="19"/>
      <c r="E160" s="20"/>
      <c r="F160" s="20"/>
      <c r="G160" s="19"/>
      <c r="H160" s="21"/>
      <c r="I160" s="21"/>
      <c r="J160" s="21"/>
      <c r="K160" s="19"/>
      <c r="M160" s="31" t="str">
        <f>IF(H160&gt;0,"P"&amp;D160&amp;"-"&amp;MAX(E160:F160),"P"&amp;D160&amp;"-"&amp;MAX(E160:F160))</f>
        <v>P-0</v>
      </c>
      <c r="N160" s="32">
        <f>IF(H160&gt;0,C160&amp;"*",C160)</f>
        <v>0</v>
      </c>
      <c r="O160" s="33">
        <f t="shared" si="4"/>
        <v>0</v>
      </c>
      <c r="P160" s="33">
        <f t="shared" si="5"/>
        <v>0</v>
      </c>
    </row>
    <row r="161" spans="2:16" x14ac:dyDescent="0.3">
      <c r="B161" s="25" t="str">
        <f>IF(H161="","Base"&amp;C161&amp;"-"&amp;"P"&amp;D161,"Off")</f>
        <v>Base-P</v>
      </c>
      <c r="C161" s="19"/>
      <c r="D161" s="19"/>
      <c r="E161" s="20"/>
      <c r="F161" s="20"/>
      <c r="G161" s="19"/>
      <c r="H161" s="21"/>
      <c r="I161" s="21"/>
      <c r="J161" s="21"/>
      <c r="K161" s="19"/>
      <c r="M161" s="31" t="str">
        <f>IF(H161&gt;0,"P"&amp;D161&amp;"-"&amp;MAX(E161:F161),"P"&amp;D161&amp;"-"&amp;MAX(E161:F161))</f>
        <v>P-0</v>
      </c>
      <c r="N161" s="32">
        <f>IF(H161&gt;0,C161&amp;"*",C161)</f>
        <v>0</v>
      </c>
      <c r="O161" s="33">
        <f t="shared" si="4"/>
        <v>0</v>
      </c>
      <c r="P161" s="33">
        <f t="shared" si="5"/>
        <v>0</v>
      </c>
    </row>
    <row r="162" spans="2:16" x14ac:dyDescent="0.3">
      <c r="B162" s="25" t="str">
        <f>IF(H162="","Base"&amp;C162&amp;"-"&amp;"P"&amp;D162,"Off")</f>
        <v>Base-P</v>
      </c>
      <c r="C162" s="19"/>
      <c r="D162" s="19"/>
      <c r="E162" s="20"/>
      <c r="F162" s="20"/>
      <c r="G162" s="19"/>
      <c r="H162" s="21"/>
      <c r="I162" s="21"/>
      <c r="J162" s="21"/>
      <c r="K162" s="19"/>
      <c r="M162" s="31" t="str">
        <f>IF(H162&gt;0,"P"&amp;D162&amp;"-"&amp;MAX(E162:F162),"P"&amp;D162&amp;"-"&amp;MAX(E162:F162))</f>
        <v>P-0</v>
      </c>
      <c r="N162" s="32">
        <f>IF(H162&gt;0,C162&amp;"*",C162)</f>
        <v>0</v>
      </c>
      <c r="O162" s="33">
        <f t="shared" si="4"/>
        <v>0</v>
      </c>
      <c r="P162" s="33">
        <f t="shared" si="5"/>
        <v>0</v>
      </c>
    </row>
    <row r="163" spans="2:16" x14ac:dyDescent="0.3">
      <c r="B163" s="25" t="str">
        <f>IF(H163="","Base"&amp;C163&amp;"-"&amp;"P"&amp;D163,"Off")</f>
        <v>Base-P</v>
      </c>
      <c r="C163" s="19"/>
      <c r="D163" s="19"/>
      <c r="E163" s="20"/>
      <c r="F163" s="20"/>
      <c r="G163" s="19"/>
      <c r="H163" s="21"/>
      <c r="I163" s="21"/>
      <c r="J163" s="21"/>
      <c r="K163" s="19"/>
      <c r="M163" s="31" t="str">
        <f>IF(H163&gt;0,"P"&amp;D163&amp;"-"&amp;MAX(E163:F163),"P"&amp;D163&amp;"-"&amp;MAX(E163:F163))</f>
        <v>P-0</v>
      </c>
      <c r="N163" s="32">
        <f>IF(H163&gt;0,C163&amp;"*",C163)</f>
        <v>0</v>
      </c>
      <c r="O163" s="33">
        <f t="shared" si="4"/>
        <v>0</v>
      </c>
      <c r="P163" s="33">
        <f t="shared" si="5"/>
        <v>0</v>
      </c>
    </row>
    <row r="164" spans="2:16" x14ac:dyDescent="0.3">
      <c r="B164" s="25" t="str">
        <f>IF(H164="","Base"&amp;C164&amp;"-"&amp;"P"&amp;D164,"Off")</f>
        <v>Base-P</v>
      </c>
      <c r="C164" s="19"/>
      <c r="D164" s="19"/>
      <c r="E164" s="20"/>
      <c r="F164" s="20"/>
      <c r="G164" s="19"/>
      <c r="H164" s="21"/>
      <c r="I164" s="21"/>
      <c r="J164" s="21"/>
      <c r="K164" s="19"/>
      <c r="M164" s="31" t="str">
        <f>IF(H164&gt;0,"P"&amp;D164&amp;"-"&amp;MAX(E164:F164),"P"&amp;D164&amp;"-"&amp;MAX(E164:F164))</f>
        <v>P-0</v>
      </c>
      <c r="N164" s="32">
        <f>IF(H164&gt;0,C164&amp;"*",C164)</f>
        <v>0</v>
      </c>
      <c r="O164" s="33">
        <f t="shared" si="4"/>
        <v>0</v>
      </c>
      <c r="P164" s="33">
        <f t="shared" si="5"/>
        <v>0</v>
      </c>
    </row>
    <row r="165" spans="2:16" x14ac:dyDescent="0.3">
      <c r="B165" s="25" t="str">
        <f>IF(H165="","Base"&amp;C165&amp;"-"&amp;"P"&amp;D165,"Off")</f>
        <v>Base-P</v>
      </c>
      <c r="C165" s="19"/>
      <c r="D165" s="19"/>
      <c r="E165" s="20"/>
      <c r="F165" s="20"/>
      <c r="G165" s="19"/>
      <c r="H165" s="21"/>
      <c r="I165" s="21"/>
      <c r="J165" s="21"/>
      <c r="K165" s="19"/>
      <c r="M165" s="31" t="str">
        <f>IF(H165&gt;0,"P"&amp;D165&amp;"-"&amp;MAX(E165:F165),"P"&amp;D165&amp;"-"&amp;MAX(E165:F165))</f>
        <v>P-0</v>
      </c>
      <c r="N165" s="32">
        <f>IF(H165&gt;0,C165&amp;"*",C165)</f>
        <v>0</v>
      </c>
      <c r="O165" s="33">
        <f t="shared" si="4"/>
        <v>0</v>
      </c>
      <c r="P165" s="33">
        <f t="shared" si="5"/>
        <v>0</v>
      </c>
    </row>
    <row r="166" spans="2:16" x14ac:dyDescent="0.3">
      <c r="B166" s="25" t="str">
        <f>IF(H166="","Base"&amp;C166&amp;"-"&amp;"P"&amp;D166,"Off")</f>
        <v>Base-P</v>
      </c>
      <c r="C166" s="19"/>
      <c r="D166" s="19"/>
      <c r="E166" s="20"/>
      <c r="F166" s="20"/>
      <c r="G166" s="19"/>
      <c r="H166" s="21"/>
      <c r="I166" s="21"/>
      <c r="J166" s="21"/>
      <c r="K166" s="19"/>
      <c r="M166" s="31" t="str">
        <f>IF(H166&gt;0,"P"&amp;D166&amp;"-"&amp;MAX(E166:F166),"P"&amp;D166&amp;"-"&amp;MAX(E166:F166))</f>
        <v>P-0</v>
      </c>
      <c r="N166" s="32">
        <f>IF(H166&gt;0,C166&amp;"*",C166)</f>
        <v>0</v>
      </c>
      <c r="O166" s="33">
        <f t="shared" si="4"/>
        <v>0</v>
      </c>
      <c r="P166" s="33">
        <f t="shared" si="5"/>
        <v>0</v>
      </c>
    </row>
    <row r="167" spans="2:16" x14ac:dyDescent="0.3">
      <c r="B167" s="25" t="str">
        <f>IF(H167="","Base"&amp;C167&amp;"-"&amp;"P"&amp;D167,"Off")</f>
        <v>Base-P</v>
      </c>
      <c r="C167" s="19"/>
      <c r="D167" s="19"/>
      <c r="E167" s="20"/>
      <c r="F167" s="20"/>
      <c r="G167" s="19"/>
      <c r="H167" s="21"/>
      <c r="I167" s="21"/>
      <c r="J167" s="21"/>
      <c r="K167" s="19"/>
      <c r="M167" s="31" t="str">
        <f>IF(H167&gt;0,"P"&amp;D167&amp;"-"&amp;MAX(E167:F167),"P"&amp;D167&amp;"-"&amp;MAX(E167:F167))</f>
        <v>P-0</v>
      </c>
      <c r="N167" s="32">
        <f>IF(H167&gt;0,C167&amp;"*",C167)</f>
        <v>0</v>
      </c>
      <c r="O167" s="33">
        <f t="shared" si="4"/>
        <v>0</v>
      </c>
      <c r="P167" s="33">
        <f t="shared" si="5"/>
        <v>0</v>
      </c>
    </row>
    <row r="168" spans="2:16" x14ac:dyDescent="0.3">
      <c r="B168" s="25" t="str">
        <f>IF(H168="","Base"&amp;C168&amp;"-"&amp;"P"&amp;D168,"Off")</f>
        <v>Base-P</v>
      </c>
      <c r="C168" s="19"/>
      <c r="D168" s="19"/>
      <c r="E168" s="20"/>
      <c r="F168" s="20"/>
      <c r="G168" s="19"/>
      <c r="H168" s="21"/>
      <c r="I168" s="21"/>
      <c r="J168" s="21"/>
      <c r="K168" s="19"/>
      <c r="M168" s="31" t="str">
        <f>IF(H168&gt;0,"P"&amp;D168&amp;"-"&amp;MAX(E168:F168),"P"&amp;D168&amp;"-"&amp;MAX(E168:F168))</f>
        <v>P-0</v>
      </c>
      <c r="N168" s="32">
        <f>IF(H168&gt;0,C168&amp;"*",C168)</f>
        <v>0</v>
      </c>
      <c r="O168" s="33">
        <f t="shared" si="4"/>
        <v>0</v>
      </c>
      <c r="P168" s="33">
        <f t="shared" si="5"/>
        <v>0</v>
      </c>
    </row>
    <row r="169" spans="2:16" x14ac:dyDescent="0.3">
      <c r="B169" s="25" t="str">
        <f>IF(H169="","Base"&amp;C169&amp;"-"&amp;"P"&amp;D169,"Off")</f>
        <v>Base-P</v>
      </c>
      <c r="C169" s="19"/>
      <c r="D169" s="19"/>
      <c r="E169" s="20"/>
      <c r="F169" s="20"/>
      <c r="G169" s="19"/>
      <c r="H169" s="21"/>
      <c r="I169" s="21"/>
      <c r="J169" s="21"/>
      <c r="K169" s="19"/>
      <c r="M169" s="31" t="str">
        <f>IF(H169&gt;0,"P"&amp;D169&amp;"-"&amp;MAX(E169:F169),"P"&amp;D169&amp;"-"&amp;MAX(E169:F169))</f>
        <v>P-0</v>
      </c>
      <c r="N169" s="32">
        <f>IF(H169&gt;0,C169&amp;"*",C169)</f>
        <v>0</v>
      </c>
      <c r="O169" s="33">
        <f t="shared" si="4"/>
        <v>0</v>
      </c>
      <c r="P169" s="33">
        <f t="shared" si="5"/>
        <v>0</v>
      </c>
    </row>
    <row r="170" spans="2:16" x14ac:dyDescent="0.3">
      <c r="B170" s="25" t="str">
        <f>IF(H170="","Base"&amp;C170&amp;"-"&amp;"P"&amp;D170,"Off")</f>
        <v>Base-P</v>
      </c>
      <c r="C170" s="19"/>
      <c r="D170" s="19"/>
      <c r="E170" s="20"/>
      <c r="F170" s="20"/>
      <c r="G170" s="19"/>
      <c r="H170" s="21"/>
      <c r="I170" s="21"/>
      <c r="J170" s="21"/>
      <c r="K170" s="19"/>
      <c r="M170" s="31" t="str">
        <f>IF(H170&gt;0,"P"&amp;D170&amp;"-"&amp;MAX(E170:F170),"P"&amp;D170&amp;"-"&amp;MAX(E170:F170))</f>
        <v>P-0</v>
      </c>
      <c r="N170" s="32">
        <f>IF(H170&gt;0,C170&amp;"*",C170)</f>
        <v>0</v>
      </c>
      <c r="O170" s="33">
        <f t="shared" si="4"/>
        <v>0</v>
      </c>
      <c r="P170" s="33">
        <f t="shared" si="5"/>
        <v>0</v>
      </c>
    </row>
    <row r="171" spans="2:16" x14ac:dyDescent="0.3">
      <c r="B171" s="25" t="str">
        <f>IF(H171="","Base"&amp;C171&amp;"-"&amp;"P"&amp;D171,"Off")</f>
        <v>Base-P</v>
      </c>
      <c r="C171" s="19"/>
      <c r="D171" s="19"/>
      <c r="E171" s="20"/>
      <c r="F171" s="20"/>
      <c r="G171" s="19"/>
      <c r="H171" s="21"/>
      <c r="I171" s="21"/>
      <c r="J171" s="21"/>
      <c r="K171" s="19"/>
      <c r="M171" s="31" t="str">
        <f>IF(H171&gt;0,"P"&amp;D171&amp;"-"&amp;MAX(E171:F171),"P"&amp;D171&amp;"-"&amp;MAX(E171:F171))</f>
        <v>P-0</v>
      </c>
      <c r="N171" s="32">
        <f>IF(H171&gt;0,C171&amp;"*",C171)</f>
        <v>0</v>
      </c>
      <c r="O171" s="33">
        <f t="shared" si="4"/>
        <v>0</v>
      </c>
      <c r="P171" s="33">
        <f t="shared" si="5"/>
        <v>0</v>
      </c>
    </row>
    <row r="172" spans="2:16" x14ac:dyDescent="0.3">
      <c r="B172" s="25" t="str">
        <f>IF(H172="","Base"&amp;C172&amp;"-"&amp;"P"&amp;D172,"Off")</f>
        <v>Base-P</v>
      </c>
      <c r="C172" s="19"/>
      <c r="D172" s="19"/>
      <c r="E172" s="20"/>
      <c r="F172" s="20"/>
      <c r="G172" s="19"/>
      <c r="H172" s="21"/>
      <c r="I172" s="21"/>
      <c r="J172" s="21"/>
      <c r="K172" s="19"/>
      <c r="M172" s="31" t="str">
        <f>IF(H172&gt;0,"P"&amp;D172&amp;"-"&amp;MAX(E172:F172),"P"&amp;D172&amp;"-"&amp;MAX(E172:F172))</f>
        <v>P-0</v>
      </c>
      <c r="N172" s="32">
        <f>IF(H172&gt;0,C172&amp;"*",C172)</f>
        <v>0</v>
      </c>
      <c r="O172" s="33">
        <f t="shared" si="4"/>
        <v>0</v>
      </c>
      <c r="P172" s="33">
        <f t="shared" si="5"/>
        <v>0</v>
      </c>
    </row>
    <row r="173" spans="2:16" x14ac:dyDescent="0.3">
      <c r="B173" s="25" t="str">
        <f>IF(H173="","Base"&amp;C173&amp;"-"&amp;"P"&amp;D173,"Off")</f>
        <v>Base-P</v>
      </c>
      <c r="C173" s="19"/>
      <c r="D173" s="19"/>
      <c r="E173" s="20"/>
      <c r="F173" s="20"/>
      <c r="G173" s="19"/>
      <c r="H173" s="21"/>
      <c r="I173" s="21"/>
      <c r="J173" s="21"/>
      <c r="K173" s="19"/>
      <c r="M173" s="31" t="str">
        <f>IF(H173&gt;0,"P"&amp;D173&amp;"-"&amp;MAX(E173:F173),"P"&amp;D173&amp;"-"&amp;MAX(E173:F173))</f>
        <v>P-0</v>
      </c>
      <c r="N173" s="32">
        <f>IF(H173&gt;0,C173&amp;"*",C173)</f>
        <v>0</v>
      </c>
      <c r="O173" s="33">
        <f t="shared" si="4"/>
        <v>0</v>
      </c>
      <c r="P173" s="33">
        <f t="shared" si="5"/>
        <v>0</v>
      </c>
    </row>
    <row r="174" spans="2:16" x14ac:dyDescent="0.3">
      <c r="B174" s="25" t="str">
        <f>IF(H174="","Base"&amp;C174&amp;"-"&amp;"P"&amp;D174,"Off")</f>
        <v>Base-P</v>
      </c>
      <c r="C174" s="19"/>
      <c r="D174" s="19"/>
      <c r="E174" s="20"/>
      <c r="F174" s="20"/>
      <c r="G174" s="19"/>
      <c r="H174" s="21"/>
      <c r="I174" s="21"/>
      <c r="J174" s="21"/>
      <c r="K174" s="19"/>
      <c r="M174" s="31" t="str">
        <f>IF(H174&gt;0,"P"&amp;D174&amp;"-"&amp;MAX(E174:F174),"P"&amp;D174&amp;"-"&amp;MAX(E174:F174))</f>
        <v>P-0</v>
      </c>
      <c r="N174" s="32">
        <f>IF(H174&gt;0,C174&amp;"*",C174)</f>
        <v>0</v>
      </c>
      <c r="O174" s="33">
        <f t="shared" si="4"/>
        <v>0</v>
      </c>
      <c r="P174" s="33">
        <f t="shared" si="5"/>
        <v>0</v>
      </c>
    </row>
    <row r="175" spans="2:16" x14ac:dyDescent="0.3">
      <c r="B175" s="25" t="str">
        <f>IF(H175="","Base"&amp;C175&amp;"-"&amp;"P"&amp;D175,"Off")</f>
        <v>Base-P</v>
      </c>
      <c r="C175" s="19"/>
      <c r="D175" s="19"/>
      <c r="E175" s="20"/>
      <c r="F175" s="20"/>
      <c r="G175" s="19"/>
      <c r="H175" s="21"/>
      <c r="I175" s="21"/>
      <c r="J175" s="21"/>
      <c r="K175" s="19"/>
      <c r="M175" s="31" t="str">
        <f>IF(H175&gt;0,"P"&amp;D175&amp;"-"&amp;MAX(E175:F175),"P"&amp;D175&amp;"-"&amp;MAX(E175:F175))</f>
        <v>P-0</v>
      </c>
      <c r="N175" s="32">
        <f>IF(H175&gt;0,C175&amp;"*",C175)</f>
        <v>0</v>
      </c>
      <c r="O175" s="33">
        <f t="shared" si="4"/>
        <v>0</v>
      </c>
      <c r="P175" s="33">
        <f t="shared" si="5"/>
        <v>0</v>
      </c>
    </row>
    <row r="176" spans="2:16" x14ac:dyDescent="0.3">
      <c r="B176" s="25" t="str">
        <f>IF(H176="","Base"&amp;C176&amp;"-"&amp;"P"&amp;D176,"Off")</f>
        <v>Base-P</v>
      </c>
      <c r="C176" s="19"/>
      <c r="D176" s="19"/>
      <c r="E176" s="20"/>
      <c r="F176" s="20"/>
      <c r="G176" s="19"/>
      <c r="H176" s="21"/>
      <c r="I176" s="21"/>
      <c r="J176" s="21"/>
      <c r="K176" s="19"/>
      <c r="M176" s="31" t="str">
        <f>IF(H176&gt;0,"P"&amp;D176&amp;"-"&amp;MAX(E176:F176),"P"&amp;D176&amp;"-"&amp;MAX(E176:F176))</f>
        <v>P-0</v>
      </c>
      <c r="N176" s="32">
        <f>IF(H176&gt;0,C176&amp;"*",C176)</f>
        <v>0</v>
      </c>
      <c r="O176" s="33">
        <f t="shared" si="4"/>
        <v>0</v>
      </c>
      <c r="P176" s="33">
        <f t="shared" si="5"/>
        <v>0</v>
      </c>
    </row>
    <row r="177" spans="2:16" x14ac:dyDescent="0.3">
      <c r="B177" s="25" t="str">
        <f>IF(H177="","Base"&amp;C177&amp;"-"&amp;"P"&amp;D177,"Off")</f>
        <v>Base-P</v>
      </c>
      <c r="C177" s="19"/>
      <c r="D177" s="19"/>
      <c r="E177" s="20"/>
      <c r="F177" s="20"/>
      <c r="G177" s="19"/>
      <c r="H177" s="21"/>
      <c r="I177" s="21"/>
      <c r="J177" s="21"/>
      <c r="K177" s="19"/>
      <c r="M177" s="31" t="str">
        <f>IF(H177&gt;0,"P"&amp;D177&amp;"-"&amp;MAX(E177:F177),"P"&amp;D177&amp;"-"&amp;MAX(E177:F177))</f>
        <v>P-0</v>
      </c>
      <c r="N177" s="32">
        <f>IF(H177&gt;0,C177&amp;"*",C177)</f>
        <v>0</v>
      </c>
      <c r="O177" s="33">
        <f t="shared" si="4"/>
        <v>0</v>
      </c>
      <c r="P177" s="33">
        <f t="shared" si="5"/>
        <v>0</v>
      </c>
    </row>
    <row r="178" spans="2:16" x14ac:dyDescent="0.3">
      <c r="B178" s="25" t="str">
        <f>IF(H178="","Base"&amp;C178&amp;"-"&amp;"P"&amp;D178,"Off")</f>
        <v>Base-P</v>
      </c>
      <c r="C178" s="19"/>
      <c r="D178" s="19"/>
      <c r="E178" s="20"/>
      <c r="F178" s="20"/>
      <c r="G178" s="19"/>
      <c r="H178" s="21"/>
      <c r="I178" s="21"/>
      <c r="J178" s="21"/>
      <c r="K178" s="19"/>
      <c r="M178" s="31" t="str">
        <f>IF(H178&gt;0,"P"&amp;D178&amp;"-"&amp;MAX(E178:F178),"P"&amp;D178&amp;"-"&amp;MAX(E178:F178))</f>
        <v>P-0</v>
      </c>
      <c r="N178" s="32">
        <f>IF(H178&gt;0,C178&amp;"*",C178)</f>
        <v>0</v>
      </c>
      <c r="O178" s="33">
        <f t="shared" si="4"/>
        <v>0</v>
      </c>
      <c r="P178" s="33">
        <f t="shared" si="5"/>
        <v>0</v>
      </c>
    </row>
    <row r="179" spans="2:16" x14ac:dyDescent="0.3">
      <c r="B179" s="25" t="str">
        <f>IF(H179="","Base"&amp;C179&amp;"-"&amp;"P"&amp;D179,"Off")</f>
        <v>Base-P</v>
      </c>
      <c r="C179" s="19"/>
      <c r="D179" s="19"/>
      <c r="E179" s="20"/>
      <c r="F179" s="20"/>
      <c r="G179" s="19"/>
      <c r="H179" s="21"/>
      <c r="I179" s="21"/>
      <c r="J179" s="21"/>
      <c r="K179" s="19"/>
      <c r="M179" s="31" t="str">
        <f>IF(H179&gt;0,"P"&amp;D179&amp;"-"&amp;MAX(E179:F179),"P"&amp;D179&amp;"-"&amp;MAX(E179:F179))</f>
        <v>P-0</v>
      </c>
      <c r="N179" s="32">
        <f>IF(H179&gt;0,C179&amp;"*",C179)</f>
        <v>0</v>
      </c>
      <c r="O179" s="33">
        <f t="shared" si="4"/>
        <v>0</v>
      </c>
      <c r="P179" s="33">
        <f t="shared" si="5"/>
        <v>0</v>
      </c>
    </row>
    <row r="180" spans="2:16" x14ac:dyDescent="0.3">
      <c r="B180" s="25" t="str">
        <f>IF(H180="","Base"&amp;C180&amp;"-"&amp;"P"&amp;D180,"Off")</f>
        <v>Base-P</v>
      </c>
      <c r="C180" s="19"/>
      <c r="D180" s="19"/>
      <c r="E180" s="20"/>
      <c r="F180" s="20"/>
      <c r="G180" s="19"/>
      <c r="H180" s="21"/>
      <c r="I180" s="21"/>
      <c r="J180" s="21"/>
      <c r="K180" s="19"/>
      <c r="M180" s="31" t="str">
        <f>IF(H180&gt;0,"P"&amp;D180&amp;"-"&amp;MAX(E180:F180),"P"&amp;D180&amp;"-"&amp;MAX(E180:F180))</f>
        <v>P-0</v>
      </c>
      <c r="N180" s="32">
        <f>IF(H180&gt;0,C180&amp;"*",C180)</f>
        <v>0</v>
      </c>
      <c r="O180" s="33">
        <f t="shared" si="4"/>
        <v>0</v>
      </c>
      <c r="P180" s="33">
        <f t="shared" si="5"/>
        <v>0</v>
      </c>
    </row>
    <row r="181" spans="2:16" x14ac:dyDescent="0.3">
      <c r="B181" s="25" t="str">
        <f>IF(H181="","Base"&amp;C181&amp;"-"&amp;"P"&amp;D181,"Off")</f>
        <v>Base-P</v>
      </c>
      <c r="C181" s="19"/>
      <c r="D181" s="19"/>
      <c r="E181" s="20"/>
      <c r="F181" s="20"/>
      <c r="G181" s="19"/>
      <c r="H181" s="21"/>
      <c r="I181" s="21"/>
      <c r="J181" s="21"/>
      <c r="K181" s="19"/>
      <c r="M181" s="31" t="str">
        <f>IF(H181&gt;0,"P"&amp;D181&amp;"-"&amp;MAX(E181:F181),"P"&amp;D181&amp;"-"&amp;MAX(E181:F181))</f>
        <v>P-0</v>
      </c>
      <c r="N181" s="32">
        <f>IF(H181&gt;0,C181&amp;"*",C181)</f>
        <v>0</v>
      </c>
      <c r="O181" s="33">
        <f t="shared" si="4"/>
        <v>0</v>
      </c>
      <c r="P181" s="33">
        <f t="shared" si="5"/>
        <v>0</v>
      </c>
    </row>
    <row r="182" spans="2:16" x14ac:dyDescent="0.3">
      <c r="B182" s="25" t="str">
        <f>IF(H182="","Base"&amp;C182&amp;"-"&amp;"P"&amp;D182,"Off")</f>
        <v>Base-P</v>
      </c>
      <c r="C182" s="19"/>
      <c r="D182" s="19"/>
      <c r="E182" s="20"/>
      <c r="F182" s="20"/>
      <c r="G182" s="19"/>
      <c r="H182" s="21"/>
      <c r="I182" s="21"/>
      <c r="J182" s="21"/>
      <c r="K182" s="19"/>
      <c r="M182" s="31" t="str">
        <f>IF(H182&gt;0,"P"&amp;D182&amp;"-"&amp;MAX(E182:F182),"P"&amp;D182&amp;"-"&amp;MAX(E182:F182))</f>
        <v>P-0</v>
      </c>
      <c r="N182" s="32">
        <f>IF(H182&gt;0,C182&amp;"*",C182)</f>
        <v>0</v>
      </c>
      <c r="O182" s="33">
        <f t="shared" si="4"/>
        <v>0</v>
      </c>
      <c r="P182" s="33">
        <f t="shared" si="5"/>
        <v>0</v>
      </c>
    </row>
    <row r="183" spans="2:16" x14ac:dyDescent="0.3">
      <c r="B183" s="25" t="str">
        <f>IF(H183="","Base"&amp;C183&amp;"-"&amp;"P"&amp;D183,"Off")</f>
        <v>Base-P</v>
      </c>
      <c r="C183" s="19"/>
      <c r="D183" s="19"/>
      <c r="E183" s="20"/>
      <c r="F183" s="20"/>
      <c r="G183" s="19"/>
      <c r="H183" s="21"/>
      <c r="I183" s="21"/>
      <c r="J183" s="21"/>
      <c r="K183" s="19"/>
      <c r="M183" s="31" t="str">
        <f>IF(H183&gt;0,"P"&amp;D183&amp;"-"&amp;MAX(E183:F183),"P"&amp;D183&amp;"-"&amp;MAX(E183:F183))</f>
        <v>P-0</v>
      </c>
      <c r="N183" s="32">
        <f>IF(H183&gt;0,C183&amp;"*",C183)</f>
        <v>0</v>
      </c>
      <c r="O183" s="33">
        <f t="shared" si="4"/>
        <v>0</v>
      </c>
      <c r="P183" s="33">
        <f t="shared" si="5"/>
        <v>0</v>
      </c>
    </row>
    <row r="184" spans="2:16" x14ac:dyDescent="0.3">
      <c r="B184" s="25" t="str">
        <f>IF(H184="","Base"&amp;C184&amp;"-"&amp;"P"&amp;D184,"Off")</f>
        <v>Base-P</v>
      </c>
      <c r="C184" s="19"/>
      <c r="D184" s="19"/>
      <c r="E184" s="20"/>
      <c r="F184" s="20"/>
      <c r="G184" s="19"/>
      <c r="H184" s="21"/>
      <c r="I184" s="21"/>
      <c r="J184" s="21"/>
      <c r="K184" s="19"/>
      <c r="M184" s="31" t="str">
        <f>IF(H184&gt;0,"P"&amp;D184&amp;"-"&amp;MAX(E184:F184),"P"&amp;D184&amp;"-"&amp;MAX(E184:F184))</f>
        <v>P-0</v>
      </c>
      <c r="N184" s="32">
        <f>IF(H184&gt;0,C184&amp;"*",C184)</f>
        <v>0</v>
      </c>
      <c r="O184" s="33">
        <f t="shared" si="4"/>
        <v>0</v>
      </c>
      <c r="P184" s="33">
        <f t="shared" si="5"/>
        <v>0</v>
      </c>
    </row>
    <row r="185" spans="2:16" x14ac:dyDescent="0.3">
      <c r="B185" s="25" t="str">
        <f>IF(H185="","Base"&amp;C185&amp;"-"&amp;"P"&amp;D185,"Off")</f>
        <v>Base-P</v>
      </c>
      <c r="C185" s="19"/>
      <c r="D185" s="19"/>
      <c r="E185" s="20"/>
      <c r="F185" s="20"/>
      <c r="G185" s="19"/>
      <c r="H185" s="21"/>
      <c r="I185" s="21"/>
      <c r="J185" s="21"/>
      <c r="K185" s="19"/>
      <c r="M185" s="31" t="str">
        <f>IF(H185&gt;0,"P"&amp;D185&amp;"-"&amp;MAX(E185:F185),"P"&amp;D185&amp;"-"&amp;MAX(E185:F185))</f>
        <v>P-0</v>
      </c>
      <c r="N185" s="32">
        <f>IF(H185&gt;0,C185&amp;"*",C185)</f>
        <v>0</v>
      </c>
      <c r="O185" s="33">
        <f t="shared" si="4"/>
        <v>0</v>
      </c>
      <c r="P185" s="33">
        <f t="shared" si="5"/>
        <v>0</v>
      </c>
    </row>
    <row r="186" spans="2:16" x14ac:dyDescent="0.3">
      <c r="B186" s="25" t="str">
        <f>IF(H186="","Base"&amp;C186&amp;"-"&amp;"P"&amp;D186,"Off")</f>
        <v>Base-P</v>
      </c>
      <c r="C186" s="19"/>
      <c r="D186" s="19"/>
      <c r="E186" s="20"/>
      <c r="F186" s="20"/>
      <c r="G186" s="19"/>
      <c r="H186" s="21"/>
      <c r="I186" s="21"/>
      <c r="J186" s="21"/>
      <c r="K186" s="19"/>
      <c r="M186" s="31" t="str">
        <f>IF(H186&gt;0,"P"&amp;D186&amp;"-"&amp;MAX(E186:F186),"P"&amp;D186&amp;"-"&amp;MAX(E186:F186))</f>
        <v>P-0</v>
      </c>
      <c r="N186" s="32">
        <f>IF(H186&gt;0,C186&amp;"*",C186)</f>
        <v>0</v>
      </c>
      <c r="O186" s="33">
        <f t="shared" si="4"/>
        <v>0</v>
      </c>
      <c r="P186" s="33">
        <f t="shared" si="5"/>
        <v>0</v>
      </c>
    </row>
    <row r="187" spans="2:16" x14ac:dyDescent="0.3">
      <c r="B187" s="25" t="str">
        <f>IF(H187="","Base"&amp;C187&amp;"-"&amp;"P"&amp;D187,"Off")</f>
        <v>Base-P</v>
      </c>
      <c r="C187" s="19"/>
      <c r="D187" s="19"/>
      <c r="E187" s="20"/>
      <c r="F187" s="20"/>
      <c r="G187" s="19"/>
      <c r="H187" s="21"/>
      <c r="I187" s="21"/>
      <c r="J187" s="21"/>
      <c r="K187" s="19"/>
      <c r="M187" s="31" t="str">
        <f>IF(H187&gt;0,"P"&amp;D187&amp;"-"&amp;MAX(E187:F187),"P"&amp;D187&amp;"-"&amp;MAX(E187:F187))</f>
        <v>P-0</v>
      </c>
      <c r="N187" s="32">
        <f>IF(H187&gt;0,C187&amp;"*",C187)</f>
        <v>0</v>
      </c>
      <c r="O187" s="33">
        <f t="shared" si="4"/>
        <v>0</v>
      </c>
      <c r="P187" s="33">
        <f t="shared" si="5"/>
        <v>0</v>
      </c>
    </row>
    <row r="188" spans="2:16" x14ac:dyDescent="0.3">
      <c r="B188" s="25" t="str">
        <f>IF(H188="","Base"&amp;C188&amp;"-"&amp;"P"&amp;D188,"Off")</f>
        <v>Base-P</v>
      </c>
      <c r="C188" s="19"/>
      <c r="D188" s="19"/>
      <c r="E188" s="20"/>
      <c r="F188" s="20"/>
      <c r="G188" s="19"/>
      <c r="H188" s="21"/>
      <c r="I188" s="21"/>
      <c r="J188" s="21"/>
      <c r="K188" s="19"/>
      <c r="M188" s="31" t="str">
        <f>IF(H188&gt;0,"P"&amp;D188&amp;"-"&amp;MAX(E188:F188),"P"&amp;D188&amp;"-"&amp;MAX(E188:F188))</f>
        <v>P-0</v>
      </c>
      <c r="N188" s="32">
        <f>IF(H188&gt;0,C188&amp;"*",C188)</f>
        <v>0</v>
      </c>
      <c r="O188" s="33">
        <f t="shared" si="4"/>
        <v>0</v>
      </c>
      <c r="P188" s="33">
        <f t="shared" si="5"/>
        <v>0</v>
      </c>
    </row>
    <row r="189" spans="2:16" x14ac:dyDescent="0.3">
      <c r="B189" s="25" t="str">
        <f>IF(H189="","Base"&amp;C189&amp;"-"&amp;"P"&amp;D189,"Off")</f>
        <v>Base-P</v>
      </c>
      <c r="C189" s="19"/>
      <c r="D189" s="19"/>
      <c r="E189" s="20"/>
      <c r="F189" s="20"/>
      <c r="G189" s="19"/>
      <c r="H189" s="21"/>
      <c r="I189" s="21"/>
      <c r="J189" s="21"/>
      <c r="K189" s="19"/>
      <c r="M189" s="31" t="str">
        <f>IF(H189&gt;0,"P"&amp;D189&amp;"-"&amp;MAX(E189:F189),"P"&amp;D189&amp;"-"&amp;MAX(E189:F189))</f>
        <v>P-0</v>
      </c>
      <c r="N189" s="32">
        <f>IF(H189&gt;0,C189&amp;"*",C189)</f>
        <v>0</v>
      </c>
      <c r="O189" s="33">
        <f t="shared" si="4"/>
        <v>0</v>
      </c>
      <c r="P189" s="33">
        <f t="shared" si="5"/>
        <v>0</v>
      </c>
    </row>
    <row r="190" spans="2:16" x14ac:dyDescent="0.3">
      <c r="B190" s="25" t="str">
        <f>IF(H190="","Base"&amp;C190&amp;"-"&amp;"P"&amp;D190,"Off")</f>
        <v>Base-P</v>
      </c>
      <c r="C190" s="19"/>
      <c r="D190" s="19"/>
      <c r="E190" s="20"/>
      <c r="F190" s="20"/>
      <c r="G190" s="19"/>
      <c r="H190" s="21"/>
      <c r="I190" s="21"/>
      <c r="J190" s="21"/>
      <c r="K190" s="19"/>
      <c r="M190" s="31" t="str">
        <f>IF(H190&gt;0,"P"&amp;D190&amp;"-"&amp;MAX(E190:F190),"P"&amp;D190&amp;"-"&amp;MAX(E190:F190))</f>
        <v>P-0</v>
      </c>
      <c r="N190" s="32">
        <f>IF(H190&gt;0,C190&amp;"*",C190)</f>
        <v>0</v>
      </c>
      <c r="O190" s="33">
        <f t="shared" si="4"/>
        <v>0</v>
      </c>
      <c r="P190" s="33">
        <f t="shared" si="5"/>
        <v>0</v>
      </c>
    </row>
    <row r="191" spans="2:16" x14ac:dyDescent="0.3">
      <c r="B191" s="25" t="str">
        <f>IF(H191="","Base"&amp;C191&amp;"-"&amp;"P"&amp;D191,"Off")</f>
        <v>Base-P</v>
      </c>
      <c r="C191" s="19"/>
      <c r="D191" s="19"/>
      <c r="E191" s="20"/>
      <c r="F191" s="20"/>
      <c r="G191" s="19"/>
      <c r="H191" s="21"/>
      <c r="I191" s="21"/>
      <c r="J191" s="21"/>
      <c r="K191" s="19"/>
      <c r="M191" s="31" t="str">
        <f>IF(H191&gt;0,"P"&amp;D191&amp;"-"&amp;MAX(E191:F191),"P"&amp;D191&amp;"-"&amp;MAX(E191:F191))</f>
        <v>P-0</v>
      </c>
      <c r="N191" s="32">
        <f>IF(H191&gt;0,C191&amp;"*",C191)</f>
        <v>0</v>
      </c>
      <c r="O191" s="33">
        <f t="shared" si="4"/>
        <v>0</v>
      </c>
      <c r="P191" s="33">
        <f t="shared" si="5"/>
        <v>0</v>
      </c>
    </row>
    <row r="192" spans="2:16" x14ac:dyDescent="0.3">
      <c r="B192" s="25" t="str">
        <f>IF(H192="","Base"&amp;C192&amp;"-"&amp;"P"&amp;D192,"Off")</f>
        <v>Base-P</v>
      </c>
      <c r="C192" s="19"/>
      <c r="D192" s="19"/>
      <c r="E192" s="20"/>
      <c r="F192" s="20"/>
      <c r="G192" s="19"/>
      <c r="H192" s="21"/>
      <c r="I192" s="21"/>
      <c r="J192" s="21"/>
      <c r="K192" s="19"/>
      <c r="M192" s="31" t="str">
        <f>IF(H192&gt;0,"P"&amp;D192&amp;"-"&amp;MAX(E192:F192),"P"&amp;D192&amp;"-"&amp;MAX(E192:F192))</f>
        <v>P-0</v>
      </c>
      <c r="N192" s="32">
        <f>IF(H192&gt;0,C192&amp;"*",C192)</f>
        <v>0</v>
      </c>
      <c r="O192" s="33">
        <f t="shared" si="4"/>
        <v>0</v>
      </c>
      <c r="P192" s="33">
        <f t="shared" si="5"/>
        <v>0</v>
      </c>
    </row>
    <row r="193" spans="2:16" x14ac:dyDescent="0.3">
      <c r="B193" s="25" t="str">
        <f>IF(H193="","Base"&amp;C193&amp;"-"&amp;"P"&amp;D193,"Off")</f>
        <v>Base-P</v>
      </c>
      <c r="C193" s="19"/>
      <c r="D193" s="19"/>
      <c r="E193" s="20"/>
      <c r="F193" s="20"/>
      <c r="G193" s="19"/>
      <c r="H193" s="21"/>
      <c r="I193" s="21"/>
      <c r="J193" s="21"/>
      <c r="K193" s="19"/>
      <c r="M193" s="31" t="str">
        <f>IF(H193&gt;0,"P"&amp;D193&amp;"-"&amp;MAX(E193:F193),"P"&amp;D193&amp;"-"&amp;MAX(E193:F193))</f>
        <v>P-0</v>
      </c>
      <c r="N193" s="32">
        <f>IF(H193&gt;0,C193&amp;"*",C193)</f>
        <v>0</v>
      </c>
      <c r="O193" s="33">
        <f t="shared" si="4"/>
        <v>0</v>
      </c>
      <c r="P193" s="33">
        <f t="shared" si="5"/>
        <v>0</v>
      </c>
    </row>
    <row r="194" spans="2:16" x14ac:dyDescent="0.3">
      <c r="B194" s="25" t="str">
        <f>IF(H194="","Base"&amp;C194&amp;"-"&amp;"P"&amp;D194,"Off")</f>
        <v>Base-P</v>
      </c>
      <c r="C194" s="19"/>
      <c r="D194" s="19"/>
      <c r="E194" s="20"/>
      <c r="F194" s="20"/>
      <c r="G194" s="19"/>
      <c r="H194" s="21"/>
      <c r="I194" s="21"/>
      <c r="J194" s="21"/>
      <c r="K194" s="19"/>
      <c r="M194" s="31" t="str">
        <f>IF(H194&gt;0,"P"&amp;D194&amp;"-"&amp;MAX(E194:F194),"P"&amp;D194&amp;"-"&amp;MAX(E194:F194))</f>
        <v>P-0</v>
      </c>
      <c r="N194" s="32">
        <f>IF(H194&gt;0,C194&amp;"*",C194)</f>
        <v>0</v>
      </c>
      <c r="O194" s="33">
        <f t="shared" si="4"/>
        <v>0</v>
      </c>
      <c r="P194" s="33">
        <f t="shared" si="5"/>
        <v>0</v>
      </c>
    </row>
    <row r="195" spans="2:16" x14ac:dyDescent="0.3">
      <c r="B195" s="25" t="str">
        <f>IF(H195="","Base"&amp;C195&amp;"-"&amp;"P"&amp;D195,"Off")</f>
        <v>Base-P</v>
      </c>
      <c r="C195" s="19"/>
      <c r="D195" s="19"/>
      <c r="E195" s="20"/>
      <c r="F195" s="20"/>
      <c r="G195" s="19"/>
      <c r="H195" s="21"/>
      <c r="I195" s="21"/>
      <c r="J195" s="21"/>
      <c r="K195" s="19"/>
      <c r="M195" s="31" t="str">
        <f>IF(H195&gt;0,"P"&amp;D195&amp;"-"&amp;MAX(E195:F195),"P"&amp;D195&amp;"-"&amp;MAX(E195:F195))</f>
        <v>P-0</v>
      </c>
      <c r="N195" s="32">
        <f>IF(H195&gt;0,C195&amp;"*",C195)</f>
        <v>0</v>
      </c>
      <c r="O195" s="33">
        <f t="shared" si="4"/>
        <v>0</v>
      </c>
      <c r="P195" s="33">
        <f t="shared" si="5"/>
        <v>0</v>
      </c>
    </row>
    <row r="196" spans="2:16" x14ac:dyDescent="0.3">
      <c r="B196" s="25" t="str">
        <f>IF(H196="","Base"&amp;C196&amp;"-"&amp;"P"&amp;D196,"Off")</f>
        <v>Base-P</v>
      </c>
      <c r="C196" s="19"/>
      <c r="D196" s="19"/>
      <c r="E196" s="20"/>
      <c r="F196" s="20"/>
      <c r="G196" s="19"/>
      <c r="H196" s="21"/>
      <c r="I196" s="21"/>
      <c r="J196" s="21"/>
      <c r="K196" s="19"/>
      <c r="M196" s="31" t="str">
        <f>IF(H196&gt;0,"P"&amp;D196&amp;"-"&amp;MAX(E196:F196),"P"&amp;D196&amp;"-"&amp;MAX(E196:F196))</f>
        <v>P-0</v>
      </c>
      <c r="N196" s="32">
        <f>IF(H196&gt;0,C196&amp;"*",C196)</f>
        <v>0</v>
      </c>
      <c r="O196" s="33">
        <f t="shared" si="4"/>
        <v>0</v>
      </c>
      <c r="P196" s="33">
        <f t="shared" si="5"/>
        <v>0</v>
      </c>
    </row>
    <row r="197" spans="2:16" x14ac:dyDescent="0.3">
      <c r="B197" s="25" t="str">
        <f>IF(H197="","Base"&amp;C197&amp;"-"&amp;"P"&amp;D197,"Off")</f>
        <v>Base-P</v>
      </c>
      <c r="C197" s="19"/>
      <c r="D197" s="19"/>
      <c r="E197" s="20"/>
      <c r="F197" s="20"/>
      <c r="G197" s="19"/>
      <c r="H197" s="21"/>
      <c r="I197" s="21"/>
      <c r="J197" s="21"/>
      <c r="K197" s="19"/>
      <c r="M197" s="31" t="str">
        <f>IF(H197&gt;0,"P"&amp;D197&amp;"-"&amp;MAX(E197:F197),"P"&amp;D197&amp;"-"&amp;MAX(E197:F197))</f>
        <v>P-0</v>
      </c>
      <c r="N197" s="32">
        <f>IF(H197&gt;0,C197&amp;"*",C197)</f>
        <v>0</v>
      </c>
      <c r="O197" s="33">
        <f t="shared" ref="O197:O260" si="6">IF($H197=0,E197,"")</f>
        <v>0</v>
      </c>
      <c r="P197" s="33">
        <f t="shared" ref="P197:P260" si="7">IF($H197=0,F197,"")</f>
        <v>0</v>
      </c>
    </row>
    <row r="198" spans="2:16" x14ac:dyDescent="0.3">
      <c r="B198" s="25" t="str">
        <f>IF(H198="","Base"&amp;C198&amp;"-"&amp;"P"&amp;D198,"Off")</f>
        <v>Base-P</v>
      </c>
      <c r="C198" s="19"/>
      <c r="D198" s="19"/>
      <c r="E198" s="20"/>
      <c r="F198" s="20"/>
      <c r="G198" s="19"/>
      <c r="H198" s="21"/>
      <c r="I198" s="21"/>
      <c r="J198" s="21"/>
      <c r="K198" s="19"/>
      <c r="M198" s="31" t="str">
        <f>IF(H198&gt;0,"P"&amp;D198&amp;"-"&amp;MAX(E198:F198),"P"&amp;D198&amp;"-"&amp;MAX(E198:F198))</f>
        <v>P-0</v>
      </c>
      <c r="N198" s="32">
        <f>IF(H198&gt;0,C198&amp;"*",C198)</f>
        <v>0</v>
      </c>
      <c r="O198" s="33">
        <f t="shared" si="6"/>
        <v>0</v>
      </c>
      <c r="P198" s="33">
        <f t="shared" si="7"/>
        <v>0</v>
      </c>
    </row>
    <row r="199" spans="2:16" x14ac:dyDescent="0.3">
      <c r="B199" s="25" t="str">
        <f>IF(H199="","Base"&amp;C199&amp;"-"&amp;"P"&amp;D199,"Off")</f>
        <v>Base-P</v>
      </c>
      <c r="C199" s="19"/>
      <c r="D199" s="19"/>
      <c r="E199" s="20"/>
      <c r="F199" s="20"/>
      <c r="G199" s="19"/>
      <c r="H199" s="21"/>
      <c r="I199" s="21"/>
      <c r="J199" s="21"/>
      <c r="K199" s="19"/>
      <c r="M199" s="31" t="str">
        <f>IF(H199&gt;0,"P"&amp;D199&amp;"-"&amp;MAX(E199:F199),"P"&amp;D199&amp;"-"&amp;MAX(E199:F199))</f>
        <v>P-0</v>
      </c>
      <c r="N199" s="32">
        <f>IF(H199&gt;0,C199&amp;"*",C199)</f>
        <v>0</v>
      </c>
      <c r="O199" s="33">
        <f t="shared" si="6"/>
        <v>0</v>
      </c>
      <c r="P199" s="33">
        <f t="shared" si="7"/>
        <v>0</v>
      </c>
    </row>
    <row r="200" spans="2:16" x14ac:dyDescent="0.3">
      <c r="B200" s="25" t="str">
        <f>IF(H200="","Base"&amp;C200&amp;"-"&amp;"P"&amp;D200,"Off")</f>
        <v>Base-P</v>
      </c>
      <c r="C200" s="19"/>
      <c r="D200" s="19"/>
      <c r="E200" s="20"/>
      <c r="F200" s="20"/>
      <c r="G200" s="19"/>
      <c r="H200" s="21"/>
      <c r="I200" s="21"/>
      <c r="J200" s="21"/>
      <c r="K200" s="19"/>
      <c r="M200" s="31" t="str">
        <f>IF(H200&gt;0,"P"&amp;D200&amp;"-"&amp;MAX(E200:F200),"P"&amp;D200&amp;"-"&amp;MAX(E200:F200))</f>
        <v>P-0</v>
      </c>
      <c r="N200" s="32">
        <f>IF(H200&gt;0,C200&amp;"*",C200)</f>
        <v>0</v>
      </c>
      <c r="O200" s="33">
        <f t="shared" si="6"/>
        <v>0</v>
      </c>
      <c r="P200" s="33">
        <f t="shared" si="7"/>
        <v>0</v>
      </c>
    </row>
    <row r="201" spans="2:16" x14ac:dyDescent="0.3">
      <c r="B201" s="25" t="str">
        <f>IF(H201="","Base"&amp;C201&amp;"-"&amp;"P"&amp;D201,"Off")</f>
        <v>Base-P</v>
      </c>
      <c r="C201" s="19"/>
      <c r="D201" s="19"/>
      <c r="E201" s="20"/>
      <c r="F201" s="20"/>
      <c r="G201" s="19"/>
      <c r="H201" s="21"/>
      <c r="I201" s="21"/>
      <c r="J201" s="21"/>
      <c r="K201" s="19"/>
      <c r="M201" s="31" t="str">
        <f>IF(H201&gt;0,"P"&amp;D201&amp;"-"&amp;MAX(E201:F201),"P"&amp;D201&amp;"-"&amp;MAX(E201:F201))</f>
        <v>P-0</v>
      </c>
      <c r="N201" s="32">
        <f>IF(H201&gt;0,C201&amp;"*",C201)</f>
        <v>0</v>
      </c>
      <c r="O201" s="33">
        <f t="shared" si="6"/>
        <v>0</v>
      </c>
      <c r="P201" s="33">
        <f t="shared" si="7"/>
        <v>0</v>
      </c>
    </row>
    <row r="202" spans="2:16" x14ac:dyDescent="0.3">
      <c r="B202" s="25" t="str">
        <f>IF(H202="","Base"&amp;C202&amp;"-"&amp;"P"&amp;D202,"Off")</f>
        <v>Base-P</v>
      </c>
      <c r="C202" s="19"/>
      <c r="D202" s="19"/>
      <c r="E202" s="20"/>
      <c r="F202" s="20"/>
      <c r="G202" s="19"/>
      <c r="H202" s="21"/>
      <c r="I202" s="21"/>
      <c r="J202" s="21"/>
      <c r="K202" s="19"/>
      <c r="M202" s="31" t="str">
        <f>IF(H202&gt;0,"P"&amp;D202&amp;"-"&amp;MAX(E202:F202),"P"&amp;D202&amp;"-"&amp;MAX(E202:F202))</f>
        <v>P-0</v>
      </c>
      <c r="N202" s="32">
        <f>IF(H202&gt;0,C202&amp;"*",C202)</f>
        <v>0</v>
      </c>
      <c r="O202" s="33">
        <f t="shared" si="6"/>
        <v>0</v>
      </c>
      <c r="P202" s="33">
        <f t="shared" si="7"/>
        <v>0</v>
      </c>
    </row>
    <row r="203" spans="2:16" x14ac:dyDescent="0.3">
      <c r="B203" s="25" t="str">
        <f>IF(H203="","Base"&amp;C203&amp;"-"&amp;"P"&amp;D203,"Off")</f>
        <v>Base-P</v>
      </c>
      <c r="C203" s="19"/>
      <c r="D203" s="19"/>
      <c r="E203" s="20"/>
      <c r="F203" s="20"/>
      <c r="G203" s="19"/>
      <c r="H203" s="21"/>
      <c r="I203" s="21"/>
      <c r="J203" s="21"/>
      <c r="K203" s="19"/>
      <c r="M203" s="31" t="str">
        <f>IF(H203&gt;0,"P"&amp;D203&amp;"-"&amp;MAX(E203:F203),"P"&amp;D203&amp;"-"&amp;MAX(E203:F203))</f>
        <v>P-0</v>
      </c>
      <c r="N203" s="32">
        <f>IF(H203&gt;0,C203&amp;"*",C203)</f>
        <v>0</v>
      </c>
      <c r="O203" s="33">
        <f t="shared" si="6"/>
        <v>0</v>
      </c>
      <c r="P203" s="33">
        <f t="shared" si="7"/>
        <v>0</v>
      </c>
    </row>
    <row r="204" spans="2:16" x14ac:dyDescent="0.3">
      <c r="B204" s="25" t="str">
        <f>IF(H204="","Base"&amp;C204&amp;"-"&amp;"P"&amp;D204,"Off")</f>
        <v>Base-P</v>
      </c>
      <c r="C204" s="19"/>
      <c r="D204" s="19"/>
      <c r="E204" s="20"/>
      <c r="F204" s="20"/>
      <c r="G204" s="19"/>
      <c r="H204" s="21"/>
      <c r="I204" s="21"/>
      <c r="J204" s="21"/>
      <c r="K204" s="19"/>
      <c r="M204" s="31" t="str">
        <f>IF(H204&gt;0,"P"&amp;D204&amp;"-"&amp;MAX(E204:F204),"P"&amp;D204&amp;"-"&amp;MAX(E204:F204))</f>
        <v>P-0</v>
      </c>
      <c r="N204" s="32">
        <f>IF(H204&gt;0,C204&amp;"*",C204)</f>
        <v>0</v>
      </c>
      <c r="O204" s="33">
        <f t="shared" si="6"/>
        <v>0</v>
      </c>
      <c r="P204" s="33">
        <f t="shared" si="7"/>
        <v>0</v>
      </c>
    </row>
    <row r="205" spans="2:16" x14ac:dyDescent="0.3">
      <c r="B205" s="25" t="str">
        <f>IF(H205="","Base"&amp;C205&amp;"-"&amp;"P"&amp;D205,"Off")</f>
        <v>Base-P</v>
      </c>
      <c r="C205" s="19"/>
      <c r="D205" s="19"/>
      <c r="E205" s="20"/>
      <c r="F205" s="20"/>
      <c r="G205" s="19"/>
      <c r="H205" s="21"/>
      <c r="I205" s="21"/>
      <c r="J205" s="21"/>
      <c r="K205" s="19"/>
      <c r="M205" s="31" t="str">
        <f>IF(H205&gt;0,"P"&amp;D205&amp;"-"&amp;MAX(E205:F205),"P"&amp;D205&amp;"-"&amp;MAX(E205:F205))</f>
        <v>P-0</v>
      </c>
      <c r="N205" s="32">
        <f>IF(H205&gt;0,C205&amp;"*",C205)</f>
        <v>0</v>
      </c>
      <c r="O205" s="33">
        <f t="shared" si="6"/>
        <v>0</v>
      </c>
      <c r="P205" s="33">
        <f t="shared" si="7"/>
        <v>0</v>
      </c>
    </row>
    <row r="206" spans="2:16" x14ac:dyDescent="0.3">
      <c r="B206" s="25" t="str">
        <f>IF(H206="","Base"&amp;C206&amp;"-"&amp;"P"&amp;D206,"Off")</f>
        <v>Base-P</v>
      </c>
      <c r="C206" s="19"/>
      <c r="D206" s="19"/>
      <c r="E206" s="20"/>
      <c r="F206" s="20"/>
      <c r="G206" s="19"/>
      <c r="H206" s="21"/>
      <c r="I206" s="21"/>
      <c r="J206" s="21"/>
      <c r="K206" s="19"/>
      <c r="M206" s="31" t="str">
        <f>IF(H206&gt;0,"P"&amp;D206&amp;"-"&amp;MAX(E206:F206),"P"&amp;D206&amp;"-"&amp;MAX(E206:F206))</f>
        <v>P-0</v>
      </c>
      <c r="N206" s="32">
        <f>IF(H206&gt;0,C206&amp;"*",C206)</f>
        <v>0</v>
      </c>
      <c r="O206" s="33">
        <f t="shared" si="6"/>
        <v>0</v>
      </c>
      <c r="P206" s="33">
        <f t="shared" si="7"/>
        <v>0</v>
      </c>
    </row>
    <row r="207" spans="2:16" x14ac:dyDescent="0.3">
      <c r="B207" s="25" t="str">
        <f>IF(H207="","Base"&amp;C207&amp;"-"&amp;"P"&amp;D207,"Off")</f>
        <v>Base-P</v>
      </c>
      <c r="C207" s="19"/>
      <c r="D207" s="19"/>
      <c r="E207" s="20"/>
      <c r="F207" s="20"/>
      <c r="G207" s="19"/>
      <c r="H207" s="21"/>
      <c r="I207" s="21"/>
      <c r="J207" s="21"/>
      <c r="K207" s="19"/>
      <c r="M207" s="31" t="str">
        <f>IF(H207&gt;0,"P"&amp;D207&amp;"-"&amp;MAX(E207:F207),"P"&amp;D207&amp;"-"&amp;MAX(E207:F207))</f>
        <v>P-0</v>
      </c>
      <c r="N207" s="32">
        <f>IF(H207&gt;0,C207&amp;"*",C207)</f>
        <v>0</v>
      </c>
      <c r="O207" s="33">
        <f t="shared" si="6"/>
        <v>0</v>
      </c>
      <c r="P207" s="33">
        <f t="shared" si="7"/>
        <v>0</v>
      </c>
    </row>
    <row r="208" spans="2:16" x14ac:dyDescent="0.3">
      <c r="B208" s="25" t="str">
        <f>IF(H208="","Base"&amp;C208&amp;"-"&amp;"P"&amp;D208,"Off")</f>
        <v>Base-P</v>
      </c>
      <c r="C208" s="19"/>
      <c r="D208" s="19"/>
      <c r="E208" s="20"/>
      <c r="F208" s="20"/>
      <c r="G208" s="19"/>
      <c r="H208" s="21"/>
      <c r="I208" s="21"/>
      <c r="J208" s="21"/>
      <c r="K208" s="19"/>
      <c r="M208" s="31" t="str">
        <f>IF(H208&gt;0,"P"&amp;D208&amp;"-"&amp;MAX(E208:F208),"P"&amp;D208&amp;"-"&amp;MAX(E208:F208))</f>
        <v>P-0</v>
      </c>
      <c r="N208" s="32">
        <f>IF(H208&gt;0,C208&amp;"*",C208)</f>
        <v>0</v>
      </c>
      <c r="O208" s="33">
        <f t="shared" si="6"/>
        <v>0</v>
      </c>
      <c r="P208" s="33">
        <f t="shared" si="7"/>
        <v>0</v>
      </c>
    </row>
    <row r="209" spans="2:16" x14ac:dyDescent="0.3">
      <c r="B209" s="25" t="str">
        <f>IF(H209="","Base"&amp;C209&amp;"-"&amp;"P"&amp;D209,"Off")</f>
        <v>Base-P</v>
      </c>
      <c r="C209" s="19"/>
      <c r="D209" s="19"/>
      <c r="E209" s="20"/>
      <c r="F209" s="20"/>
      <c r="G209" s="19"/>
      <c r="H209" s="21"/>
      <c r="I209" s="21"/>
      <c r="J209" s="21"/>
      <c r="K209" s="19"/>
      <c r="M209" s="31" t="str">
        <f>IF(H209&gt;0,"P"&amp;D209&amp;"-"&amp;MAX(E209:F209),"P"&amp;D209&amp;"-"&amp;MAX(E209:F209))</f>
        <v>P-0</v>
      </c>
      <c r="N209" s="32">
        <f>IF(H209&gt;0,C209&amp;"*",C209)</f>
        <v>0</v>
      </c>
      <c r="O209" s="33">
        <f t="shared" si="6"/>
        <v>0</v>
      </c>
      <c r="P209" s="33">
        <f t="shared" si="7"/>
        <v>0</v>
      </c>
    </row>
    <row r="210" spans="2:16" x14ac:dyDescent="0.3">
      <c r="B210" s="25" t="str">
        <f>IF(H210="","Base"&amp;C210&amp;"-"&amp;"P"&amp;D210,"Off")</f>
        <v>Base-P</v>
      </c>
      <c r="C210" s="19"/>
      <c r="D210" s="19"/>
      <c r="E210" s="20"/>
      <c r="F210" s="20"/>
      <c r="G210" s="19"/>
      <c r="H210" s="21"/>
      <c r="I210" s="21"/>
      <c r="J210" s="21"/>
      <c r="K210" s="19"/>
      <c r="M210" s="31" t="str">
        <f>IF(H210&gt;0,"P"&amp;D210&amp;"-"&amp;MAX(E210:F210),"P"&amp;D210&amp;"-"&amp;MAX(E210:F210))</f>
        <v>P-0</v>
      </c>
      <c r="N210" s="32">
        <f>IF(H210&gt;0,C210&amp;"*",C210)</f>
        <v>0</v>
      </c>
      <c r="O210" s="33">
        <f t="shared" si="6"/>
        <v>0</v>
      </c>
      <c r="P210" s="33">
        <f t="shared" si="7"/>
        <v>0</v>
      </c>
    </row>
    <row r="211" spans="2:16" x14ac:dyDescent="0.3">
      <c r="B211" s="25" t="str">
        <f>IF(H211="","Base"&amp;C211&amp;"-"&amp;"P"&amp;D211,"Off")</f>
        <v>Base-P</v>
      </c>
      <c r="C211" s="19"/>
      <c r="D211" s="19"/>
      <c r="E211" s="20"/>
      <c r="F211" s="20"/>
      <c r="G211" s="19"/>
      <c r="H211" s="21"/>
      <c r="I211" s="21"/>
      <c r="J211" s="21"/>
      <c r="K211" s="19"/>
      <c r="M211" s="31" t="str">
        <f>IF(H211&gt;0,"P"&amp;D211&amp;"-"&amp;MAX(E211:F211),"P"&amp;D211&amp;"-"&amp;MAX(E211:F211))</f>
        <v>P-0</v>
      </c>
      <c r="N211" s="32">
        <f>IF(H211&gt;0,C211&amp;"*",C211)</f>
        <v>0</v>
      </c>
      <c r="O211" s="33">
        <f t="shared" si="6"/>
        <v>0</v>
      </c>
      <c r="P211" s="33">
        <f t="shared" si="7"/>
        <v>0</v>
      </c>
    </row>
    <row r="212" spans="2:16" x14ac:dyDescent="0.3">
      <c r="B212" s="25" t="str">
        <f>IF(H212="","Base"&amp;C212&amp;"-"&amp;"P"&amp;D212,"Off")</f>
        <v>Base-P</v>
      </c>
      <c r="C212" s="19"/>
      <c r="D212" s="19"/>
      <c r="E212" s="20"/>
      <c r="F212" s="20"/>
      <c r="G212" s="19"/>
      <c r="H212" s="21"/>
      <c r="I212" s="21"/>
      <c r="J212" s="21"/>
      <c r="K212" s="19"/>
      <c r="M212" s="31" t="str">
        <f>IF(H212&gt;0,"P"&amp;D212&amp;"-"&amp;MAX(E212:F212),"P"&amp;D212&amp;"-"&amp;MAX(E212:F212))</f>
        <v>P-0</v>
      </c>
      <c r="N212" s="32">
        <f>IF(H212&gt;0,C212&amp;"*",C212)</f>
        <v>0</v>
      </c>
      <c r="O212" s="33">
        <f t="shared" si="6"/>
        <v>0</v>
      </c>
      <c r="P212" s="33">
        <f t="shared" si="7"/>
        <v>0</v>
      </c>
    </row>
    <row r="213" spans="2:16" x14ac:dyDescent="0.3">
      <c r="B213" s="25" t="str">
        <f>IF(H213="","Base"&amp;C213&amp;"-"&amp;"P"&amp;D213,"Off")</f>
        <v>Base-P</v>
      </c>
      <c r="C213" s="19"/>
      <c r="D213" s="19"/>
      <c r="E213" s="20"/>
      <c r="F213" s="20"/>
      <c r="G213" s="19"/>
      <c r="H213" s="21"/>
      <c r="I213" s="21"/>
      <c r="J213" s="21"/>
      <c r="K213" s="19"/>
      <c r="M213" s="31" t="str">
        <f>IF(H213&gt;0,"P"&amp;D213&amp;"-"&amp;MAX(E213:F213),"P"&amp;D213&amp;"-"&amp;MAX(E213:F213))</f>
        <v>P-0</v>
      </c>
      <c r="N213" s="32">
        <f>IF(H213&gt;0,C213&amp;"*",C213)</f>
        <v>0</v>
      </c>
      <c r="O213" s="33">
        <f t="shared" si="6"/>
        <v>0</v>
      </c>
      <c r="P213" s="33">
        <f t="shared" si="7"/>
        <v>0</v>
      </c>
    </row>
    <row r="214" spans="2:16" x14ac:dyDescent="0.3">
      <c r="B214" s="25" t="str">
        <f>IF(H214="","Base"&amp;C214&amp;"-"&amp;"P"&amp;D214,"Off")</f>
        <v>Base-P</v>
      </c>
      <c r="C214" s="19"/>
      <c r="D214" s="19"/>
      <c r="E214" s="20"/>
      <c r="F214" s="20"/>
      <c r="G214" s="19"/>
      <c r="H214" s="21"/>
      <c r="I214" s="21"/>
      <c r="J214" s="21"/>
      <c r="K214" s="19"/>
      <c r="M214" s="31" t="str">
        <f>IF(H214&gt;0,"P"&amp;D214&amp;"-"&amp;MAX(E214:F214),"P"&amp;D214&amp;"-"&amp;MAX(E214:F214))</f>
        <v>P-0</v>
      </c>
      <c r="N214" s="32">
        <f>IF(H214&gt;0,C214&amp;"*",C214)</f>
        <v>0</v>
      </c>
      <c r="O214" s="33">
        <f t="shared" si="6"/>
        <v>0</v>
      </c>
      <c r="P214" s="33">
        <f t="shared" si="7"/>
        <v>0</v>
      </c>
    </row>
    <row r="215" spans="2:16" x14ac:dyDescent="0.3">
      <c r="B215" s="25" t="str">
        <f>IF(H215="","Base"&amp;C215&amp;"-"&amp;"P"&amp;D215,"Off")</f>
        <v>Base-P</v>
      </c>
      <c r="C215" s="19"/>
      <c r="D215" s="19"/>
      <c r="E215" s="20"/>
      <c r="F215" s="20"/>
      <c r="G215" s="19"/>
      <c r="H215" s="21"/>
      <c r="I215" s="21"/>
      <c r="J215" s="21"/>
      <c r="K215" s="19"/>
      <c r="M215" s="31" t="str">
        <f>IF(H215&gt;0,"P"&amp;D215&amp;"-"&amp;MAX(E215:F215),"P"&amp;D215&amp;"-"&amp;MAX(E215:F215))</f>
        <v>P-0</v>
      </c>
      <c r="N215" s="32">
        <f>IF(H215&gt;0,C215&amp;"*",C215)</f>
        <v>0</v>
      </c>
      <c r="O215" s="33">
        <f t="shared" si="6"/>
        <v>0</v>
      </c>
      <c r="P215" s="33">
        <f t="shared" si="7"/>
        <v>0</v>
      </c>
    </row>
    <row r="216" spans="2:16" x14ac:dyDescent="0.3">
      <c r="B216" s="25" t="str">
        <f>IF(H216="","Base"&amp;C216&amp;"-"&amp;"P"&amp;D216,"Off")</f>
        <v>Base-P</v>
      </c>
      <c r="C216" s="19"/>
      <c r="D216" s="19"/>
      <c r="E216" s="20"/>
      <c r="F216" s="20"/>
      <c r="G216" s="19"/>
      <c r="H216" s="21"/>
      <c r="I216" s="21"/>
      <c r="J216" s="21"/>
      <c r="K216" s="19"/>
      <c r="M216" s="31" t="str">
        <f>IF(H216&gt;0,"P"&amp;D216&amp;"-"&amp;MAX(E216:F216),"P"&amp;D216&amp;"-"&amp;MAX(E216:F216))</f>
        <v>P-0</v>
      </c>
      <c r="N216" s="32">
        <f>IF(H216&gt;0,C216&amp;"*",C216)</f>
        <v>0</v>
      </c>
      <c r="O216" s="33">
        <f t="shared" si="6"/>
        <v>0</v>
      </c>
      <c r="P216" s="33">
        <f t="shared" si="7"/>
        <v>0</v>
      </c>
    </row>
    <row r="217" spans="2:16" x14ac:dyDescent="0.3">
      <c r="B217" s="25" t="str">
        <f>IF(H217="","Base"&amp;C217&amp;"-"&amp;"P"&amp;D217,"Off")</f>
        <v>Base-P</v>
      </c>
      <c r="C217" s="19"/>
      <c r="D217" s="19"/>
      <c r="E217" s="20"/>
      <c r="F217" s="20"/>
      <c r="G217" s="19"/>
      <c r="H217" s="21"/>
      <c r="I217" s="21"/>
      <c r="J217" s="21"/>
      <c r="K217" s="19"/>
      <c r="M217" s="31" t="str">
        <f>IF(H217&gt;0,"P"&amp;D217&amp;"-"&amp;MAX(E217:F217),"P"&amp;D217&amp;"-"&amp;MAX(E217:F217))</f>
        <v>P-0</v>
      </c>
      <c r="N217" s="32">
        <f>IF(H217&gt;0,C217&amp;"*",C217)</f>
        <v>0</v>
      </c>
      <c r="O217" s="33">
        <f t="shared" si="6"/>
        <v>0</v>
      </c>
      <c r="P217" s="33">
        <f t="shared" si="7"/>
        <v>0</v>
      </c>
    </row>
    <row r="218" spans="2:16" x14ac:dyDescent="0.3">
      <c r="B218" s="25" t="str">
        <f>IF(H218="","Base"&amp;C218&amp;"-"&amp;"P"&amp;D218,"Off")</f>
        <v>Base-P</v>
      </c>
      <c r="C218" s="19"/>
      <c r="D218" s="19"/>
      <c r="E218" s="20"/>
      <c r="F218" s="20"/>
      <c r="G218" s="19"/>
      <c r="H218" s="21"/>
      <c r="I218" s="21"/>
      <c r="J218" s="21"/>
      <c r="K218" s="19"/>
      <c r="M218" s="31" t="str">
        <f>IF(H218&gt;0,"P"&amp;D218&amp;"-"&amp;MAX(E218:F218),"P"&amp;D218&amp;"-"&amp;MAX(E218:F218))</f>
        <v>P-0</v>
      </c>
      <c r="N218" s="32">
        <f>IF(H218&gt;0,C218&amp;"*",C218)</f>
        <v>0</v>
      </c>
      <c r="O218" s="33">
        <f t="shared" si="6"/>
        <v>0</v>
      </c>
      <c r="P218" s="33">
        <f t="shared" si="7"/>
        <v>0</v>
      </c>
    </row>
    <row r="219" spans="2:16" x14ac:dyDescent="0.3">
      <c r="B219" s="25" t="str">
        <f>IF(H219="","Base"&amp;C219&amp;"-"&amp;"P"&amp;D219,"Off")</f>
        <v>Base-P</v>
      </c>
      <c r="C219" s="19"/>
      <c r="D219" s="19"/>
      <c r="E219" s="20"/>
      <c r="F219" s="20"/>
      <c r="G219" s="19"/>
      <c r="H219" s="21"/>
      <c r="I219" s="21"/>
      <c r="J219" s="21"/>
      <c r="K219" s="19"/>
      <c r="M219" s="31" t="str">
        <f>IF(H219&gt;0,"P"&amp;D219&amp;"-"&amp;MAX(E219:F219),"P"&amp;D219&amp;"-"&amp;MAX(E219:F219))</f>
        <v>P-0</v>
      </c>
      <c r="N219" s="32">
        <f>IF(H219&gt;0,C219&amp;"*",C219)</f>
        <v>0</v>
      </c>
      <c r="O219" s="33">
        <f t="shared" si="6"/>
        <v>0</v>
      </c>
      <c r="P219" s="33">
        <f t="shared" si="7"/>
        <v>0</v>
      </c>
    </row>
    <row r="220" spans="2:16" x14ac:dyDescent="0.3">
      <c r="B220" s="25" t="str">
        <f>IF(H220="","Base"&amp;C220&amp;"-"&amp;"P"&amp;D220,"Off")</f>
        <v>Base-P</v>
      </c>
      <c r="C220" s="19"/>
      <c r="D220" s="19"/>
      <c r="E220" s="20"/>
      <c r="F220" s="20"/>
      <c r="G220" s="19"/>
      <c r="H220" s="21"/>
      <c r="I220" s="21"/>
      <c r="J220" s="21"/>
      <c r="K220" s="19"/>
      <c r="M220" s="31" t="str">
        <f>IF(H220&gt;0,"P"&amp;D220&amp;"-"&amp;MAX(E220:F220),"P"&amp;D220&amp;"-"&amp;MAX(E220:F220))</f>
        <v>P-0</v>
      </c>
      <c r="N220" s="32">
        <f>IF(H220&gt;0,C220&amp;"*",C220)</f>
        <v>0</v>
      </c>
      <c r="O220" s="33">
        <f t="shared" si="6"/>
        <v>0</v>
      </c>
      <c r="P220" s="33">
        <f t="shared" si="7"/>
        <v>0</v>
      </c>
    </row>
    <row r="221" spans="2:16" x14ac:dyDescent="0.3">
      <c r="B221" s="25" t="str">
        <f>IF(H221="","Base"&amp;C221&amp;"-"&amp;"P"&amp;D221,"Off")</f>
        <v>Base-P</v>
      </c>
      <c r="C221" s="19"/>
      <c r="D221" s="19"/>
      <c r="E221" s="20"/>
      <c r="F221" s="20"/>
      <c r="G221" s="19"/>
      <c r="H221" s="21"/>
      <c r="I221" s="21"/>
      <c r="J221" s="21"/>
      <c r="K221" s="19"/>
      <c r="M221" s="31" t="str">
        <f>IF(H221&gt;0,"P"&amp;D221&amp;"-"&amp;MAX(E221:F221),"P"&amp;D221&amp;"-"&amp;MAX(E221:F221))</f>
        <v>P-0</v>
      </c>
      <c r="N221" s="32">
        <f>IF(H221&gt;0,C221&amp;"*",C221)</f>
        <v>0</v>
      </c>
      <c r="O221" s="33">
        <f t="shared" si="6"/>
        <v>0</v>
      </c>
      <c r="P221" s="33">
        <f t="shared" si="7"/>
        <v>0</v>
      </c>
    </row>
    <row r="222" spans="2:16" x14ac:dyDescent="0.3">
      <c r="B222" s="25" t="str">
        <f>IF(H222="","Base"&amp;C222&amp;"-"&amp;"P"&amp;D222,"Off")</f>
        <v>Base-P</v>
      </c>
      <c r="C222" s="19"/>
      <c r="D222" s="19"/>
      <c r="E222" s="20"/>
      <c r="F222" s="20"/>
      <c r="G222" s="19"/>
      <c r="H222" s="21"/>
      <c r="I222" s="21"/>
      <c r="J222" s="21"/>
      <c r="K222" s="19"/>
      <c r="M222" s="31" t="str">
        <f>IF(H222&gt;0,"P"&amp;D222&amp;"-"&amp;MAX(E222:F222),"P"&amp;D222&amp;"-"&amp;MAX(E222:F222))</f>
        <v>P-0</v>
      </c>
      <c r="N222" s="32">
        <f>IF(H222&gt;0,C222&amp;"*",C222)</f>
        <v>0</v>
      </c>
      <c r="O222" s="33">
        <f t="shared" si="6"/>
        <v>0</v>
      </c>
      <c r="P222" s="33">
        <f t="shared" si="7"/>
        <v>0</v>
      </c>
    </row>
    <row r="223" spans="2:16" x14ac:dyDescent="0.3">
      <c r="B223" s="25" t="str">
        <f>IF(H223="","Base"&amp;C223&amp;"-"&amp;"P"&amp;D223,"Off")</f>
        <v>Base-P</v>
      </c>
      <c r="C223" s="19"/>
      <c r="D223" s="19"/>
      <c r="E223" s="20"/>
      <c r="F223" s="20"/>
      <c r="G223" s="19"/>
      <c r="H223" s="21"/>
      <c r="I223" s="21"/>
      <c r="J223" s="21"/>
      <c r="K223" s="19"/>
      <c r="M223" s="31" t="str">
        <f>IF(H223&gt;0,"P"&amp;D223&amp;"-"&amp;MAX(E223:F223),"P"&amp;D223&amp;"-"&amp;MAX(E223:F223))</f>
        <v>P-0</v>
      </c>
      <c r="N223" s="32">
        <f>IF(H223&gt;0,C223&amp;"*",C223)</f>
        <v>0</v>
      </c>
      <c r="O223" s="33">
        <f t="shared" si="6"/>
        <v>0</v>
      </c>
      <c r="P223" s="33">
        <f t="shared" si="7"/>
        <v>0</v>
      </c>
    </row>
    <row r="224" spans="2:16" x14ac:dyDescent="0.3">
      <c r="B224" s="25" t="str">
        <f>IF(H224="","Base"&amp;C224&amp;"-"&amp;"P"&amp;D224,"Off")</f>
        <v>Base-P</v>
      </c>
      <c r="C224" s="19"/>
      <c r="D224" s="19"/>
      <c r="E224" s="20"/>
      <c r="F224" s="20"/>
      <c r="G224" s="19"/>
      <c r="H224" s="21"/>
      <c r="I224" s="21"/>
      <c r="J224" s="21"/>
      <c r="K224" s="19"/>
      <c r="M224" s="31" t="str">
        <f>IF(H224&gt;0,"P"&amp;D224&amp;"-"&amp;MAX(E224:F224),"P"&amp;D224&amp;"-"&amp;MAX(E224:F224))</f>
        <v>P-0</v>
      </c>
      <c r="N224" s="32">
        <f>IF(H224&gt;0,C224&amp;"*",C224)</f>
        <v>0</v>
      </c>
      <c r="O224" s="33">
        <f t="shared" si="6"/>
        <v>0</v>
      </c>
      <c r="P224" s="33">
        <f t="shared" si="7"/>
        <v>0</v>
      </c>
    </row>
    <row r="225" spans="2:16" x14ac:dyDescent="0.3">
      <c r="B225" s="25" t="str">
        <f>IF(H225="","Base"&amp;C225&amp;"-"&amp;"P"&amp;D225,"Off")</f>
        <v>Base-P</v>
      </c>
      <c r="C225" s="19"/>
      <c r="D225" s="19"/>
      <c r="E225" s="20"/>
      <c r="F225" s="20"/>
      <c r="G225" s="19"/>
      <c r="H225" s="21"/>
      <c r="I225" s="21"/>
      <c r="J225" s="21"/>
      <c r="K225" s="19"/>
      <c r="M225" s="31" t="str">
        <f>IF(H225&gt;0,"P"&amp;D225&amp;"-"&amp;MAX(E225:F225),"P"&amp;D225&amp;"-"&amp;MAX(E225:F225))</f>
        <v>P-0</v>
      </c>
      <c r="N225" s="32">
        <f>IF(H225&gt;0,C225&amp;"*",C225)</f>
        <v>0</v>
      </c>
      <c r="O225" s="33">
        <f t="shared" si="6"/>
        <v>0</v>
      </c>
      <c r="P225" s="33">
        <f t="shared" si="7"/>
        <v>0</v>
      </c>
    </row>
    <row r="226" spans="2:16" x14ac:dyDescent="0.3">
      <c r="B226" s="25" t="str">
        <f>IF(H226="","Base"&amp;C226&amp;"-"&amp;"P"&amp;D226,"Off")</f>
        <v>Base-P</v>
      </c>
      <c r="C226" s="19"/>
      <c r="D226" s="19"/>
      <c r="E226" s="20"/>
      <c r="F226" s="20"/>
      <c r="G226" s="19"/>
      <c r="H226" s="21"/>
      <c r="I226" s="21"/>
      <c r="J226" s="21"/>
      <c r="K226" s="19"/>
      <c r="M226" s="31" t="str">
        <f>IF(H226&gt;0,"P"&amp;D226&amp;"-"&amp;MAX(E226:F226),"P"&amp;D226&amp;"-"&amp;MAX(E226:F226))</f>
        <v>P-0</v>
      </c>
      <c r="N226" s="32">
        <f>IF(H226&gt;0,C226&amp;"*",C226)</f>
        <v>0</v>
      </c>
      <c r="O226" s="33">
        <f t="shared" si="6"/>
        <v>0</v>
      </c>
      <c r="P226" s="33">
        <f t="shared" si="7"/>
        <v>0</v>
      </c>
    </row>
    <row r="227" spans="2:16" x14ac:dyDescent="0.3">
      <c r="B227" s="25" t="str">
        <f>IF(H227="","Base"&amp;C227&amp;"-"&amp;"P"&amp;D227,"Off")</f>
        <v>Base-P</v>
      </c>
      <c r="C227" s="19"/>
      <c r="D227" s="19"/>
      <c r="E227" s="20"/>
      <c r="F227" s="20"/>
      <c r="G227" s="19"/>
      <c r="H227" s="21"/>
      <c r="I227" s="21"/>
      <c r="J227" s="21"/>
      <c r="K227" s="19"/>
      <c r="M227" s="31" t="str">
        <f>IF(H227&gt;0,"P"&amp;D227&amp;"-"&amp;MAX(E227:F227),"P"&amp;D227&amp;"-"&amp;MAX(E227:F227))</f>
        <v>P-0</v>
      </c>
      <c r="N227" s="32">
        <f>IF(H227&gt;0,C227&amp;"*",C227)</f>
        <v>0</v>
      </c>
      <c r="O227" s="33">
        <f t="shared" si="6"/>
        <v>0</v>
      </c>
      <c r="P227" s="33">
        <f t="shared" si="7"/>
        <v>0</v>
      </c>
    </row>
    <row r="228" spans="2:16" x14ac:dyDescent="0.3">
      <c r="B228" s="25" t="str">
        <f>IF(H228="","Base"&amp;C228&amp;"-"&amp;"P"&amp;D228,"Off")</f>
        <v>Base-P</v>
      </c>
      <c r="C228" s="19"/>
      <c r="D228" s="19"/>
      <c r="E228" s="20"/>
      <c r="F228" s="20"/>
      <c r="G228" s="19"/>
      <c r="H228" s="21"/>
      <c r="I228" s="21"/>
      <c r="J228" s="21"/>
      <c r="K228" s="19"/>
      <c r="M228" s="31" t="str">
        <f>IF(H228&gt;0,"P"&amp;D228&amp;"-"&amp;MAX(E228:F228),"P"&amp;D228&amp;"-"&amp;MAX(E228:F228))</f>
        <v>P-0</v>
      </c>
      <c r="N228" s="32">
        <f>IF(H228&gt;0,C228&amp;"*",C228)</f>
        <v>0</v>
      </c>
      <c r="O228" s="33">
        <f t="shared" si="6"/>
        <v>0</v>
      </c>
      <c r="P228" s="33">
        <f t="shared" si="7"/>
        <v>0</v>
      </c>
    </row>
    <row r="229" spans="2:16" x14ac:dyDescent="0.3">
      <c r="B229" s="25" t="str">
        <f>IF(H229="","Base"&amp;C229&amp;"-"&amp;"P"&amp;D229,"Off")</f>
        <v>Base-P</v>
      </c>
      <c r="C229" s="19"/>
      <c r="D229" s="19"/>
      <c r="E229" s="20"/>
      <c r="F229" s="20"/>
      <c r="G229" s="19"/>
      <c r="H229" s="21"/>
      <c r="I229" s="21"/>
      <c r="J229" s="21"/>
      <c r="K229" s="19"/>
      <c r="M229" s="31" t="str">
        <f>IF(H229&gt;0,"P"&amp;D229&amp;"-"&amp;MAX(E229:F229),"P"&amp;D229&amp;"-"&amp;MAX(E229:F229))</f>
        <v>P-0</v>
      </c>
      <c r="N229" s="32">
        <f>IF(H229&gt;0,C229&amp;"*",C229)</f>
        <v>0</v>
      </c>
      <c r="O229" s="33">
        <f t="shared" si="6"/>
        <v>0</v>
      </c>
      <c r="P229" s="33">
        <f t="shared" si="7"/>
        <v>0</v>
      </c>
    </row>
    <row r="230" spans="2:16" x14ac:dyDescent="0.3">
      <c r="B230" s="25" t="str">
        <f>IF(H230="","Base"&amp;C230&amp;"-"&amp;"P"&amp;D230,"Off")</f>
        <v>Base-P</v>
      </c>
      <c r="C230" s="19"/>
      <c r="D230" s="19"/>
      <c r="E230" s="20"/>
      <c r="F230" s="20"/>
      <c r="G230" s="19"/>
      <c r="H230" s="21"/>
      <c r="I230" s="21"/>
      <c r="J230" s="21"/>
      <c r="K230" s="19"/>
      <c r="M230" s="31" t="str">
        <f>IF(H230&gt;0,"P"&amp;D230&amp;"-"&amp;MAX(E230:F230),"P"&amp;D230&amp;"-"&amp;MAX(E230:F230))</f>
        <v>P-0</v>
      </c>
      <c r="N230" s="32">
        <f>IF(H230&gt;0,C230&amp;"*",C230)</f>
        <v>0</v>
      </c>
      <c r="O230" s="33">
        <f t="shared" si="6"/>
        <v>0</v>
      </c>
      <c r="P230" s="33">
        <f t="shared" si="7"/>
        <v>0</v>
      </c>
    </row>
    <row r="231" spans="2:16" x14ac:dyDescent="0.3">
      <c r="B231" s="25" t="str">
        <f>IF(H231="","Base"&amp;C231&amp;"-"&amp;"P"&amp;D231,"Off")</f>
        <v>Base-P</v>
      </c>
      <c r="C231" s="19"/>
      <c r="D231" s="19"/>
      <c r="E231" s="20"/>
      <c r="F231" s="20"/>
      <c r="G231" s="19"/>
      <c r="H231" s="21"/>
      <c r="I231" s="21"/>
      <c r="J231" s="21"/>
      <c r="K231" s="19"/>
      <c r="M231" s="31" t="str">
        <f>IF(H231&gt;0,"P"&amp;D231&amp;"-"&amp;MAX(E231:F231),"P"&amp;D231&amp;"-"&amp;MAX(E231:F231))</f>
        <v>P-0</v>
      </c>
      <c r="N231" s="32">
        <f>IF(H231&gt;0,C231&amp;"*",C231)</f>
        <v>0</v>
      </c>
      <c r="O231" s="33">
        <f t="shared" si="6"/>
        <v>0</v>
      </c>
      <c r="P231" s="33">
        <f t="shared" si="7"/>
        <v>0</v>
      </c>
    </row>
    <row r="232" spans="2:16" x14ac:dyDescent="0.3">
      <c r="B232" s="25" t="str">
        <f>IF(H232="","Base"&amp;C232&amp;"-"&amp;"P"&amp;D232,"Off")</f>
        <v>Base-P</v>
      </c>
      <c r="C232" s="19"/>
      <c r="D232" s="19"/>
      <c r="E232" s="20"/>
      <c r="F232" s="20"/>
      <c r="G232" s="19"/>
      <c r="H232" s="21"/>
      <c r="I232" s="21"/>
      <c r="J232" s="21"/>
      <c r="K232" s="19"/>
      <c r="M232" s="31" t="str">
        <f>IF(H232&gt;0,"P"&amp;D232&amp;"-"&amp;MAX(E232:F232),"P"&amp;D232&amp;"-"&amp;MAX(E232:F232))</f>
        <v>P-0</v>
      </c>
      <c r="N232" s="32">
        <f>IF(H232&gt;0,C232&amp;"*",C232)</f>
        <v>0</v>
      </c>
      <c r="O232" s="33">
        <f t="shared" si="6"/>
        <v>0</v>
      </c>
      <c r="P232" s="33">
        <f t="shared" si="7"/>
        <v>0</v>
      </c>
    </row>
    <row r="233" spans="2:16" x14ac:dyDescent="0.3">
      <c r="B233" s="25" t="str">
        <f>IF(H233="","Base"&amp;C233&amp;"-"&amp;"P"&amp;D233,"Off")</f>
        <v>Base-P</v>
      </c>
      <c r="C233" s="19"/>
      <c r="D233" s="19"/>
      <c r="E233" s="20"/>
      <c r="F233" s="20"/>
      <c r="G233" s="19"/>
      <c r="H233" s="21"/>
      <c r="I233" s="21"/>
      <c r="J233" s="21"/>
      <c r="K233" s="19"/>
      <c r="M233" s="31" t="str">
        <f>IF(H233&gt;0,"P"&amp;D233&amp;"-"&amp;MAX(E233:F233),"P"&amp;D233&amp;"-"&amp;MAX(E233:F233))</f>
        <v>P-0</v>
      </c>
      <c r="N233" s="32">
        <f>IF(H233&gt;0,C233&amp;"*",C233)</f>
        <v>0</v>
      </c>
      <c r="O233" s="33">
        <f t="shared" si="6"/>
        <v>0</v>
      </c>
      <c r="P233" s="33">
        <f t="shared" si="7"/>
        <v>0</v>
      </c>
    </row>
    <row r="234" spans="2:16" x14ac:dyDescent="0.3">
      <c r="B234" s="25" t="str">
        <f>IF(H234="","Base"&amp;C234&amp;"-"&amp;"P"&amp;D234,"Off")</f>
        <v>Base-P</v>
      </c>
      <c r="C234" s="19"/>
      <c r="D234" s="19"/>
      <c r="E234" s="20"/>
      <c r="F234" s="20"/>
      <c r="G234" s="19"/>
      <c r="H234" s="21"/>
      <c r="I234" s="21"/>
      <c r="J234" s="21"/>
      <c r="K234" s="19"/>
      <c r="M234" s="31" t="str">
        <f>IF(H234&gt;0,"P"&amp;D234&amp;"-"&amp;MAX(E234:F234),"P"&amp;D234&amp;"-"&amp;MAX(E234:F234))</f>
        <v>P-0</v>
      </c>
      <c r="N234" s="32">
        <f>IF(H234&gt;0,C234&amp;"*",C234)</f>
        <v>0</v>
      </c>
      <c r="O234" s="33">
        <f t="shared" si="6"/>
        <v>0</v>
      </c>
      <c r="P234" s="33">
        <f t="shared" si="7"/>
        <v>0</v>
      </c>
    </row>
    <row r="235" spans="2:16" x14ac:dyDescent="0.3">
      <c r="B235" s="25" t="str">
        <f>IF(H235="","Base"&amp;C235&amp;"-"&amp;"P"&amp;D235,"Off")</f>
        <v>Base-P</v>
      </c>
      <c r="C235" s="19"/>
      <c r="D235" s="19"/>
      <c r="E235" s="20"/>
      <c r="F235" s="20"/>
      <c r="G235" s="19"/>
      <c r="H235" s="21"/>
      <c r="I235" s="21"/>
      <c r="J235" s="21"/>
      <c r="K235" s="19"/>
      <c r="M235" s="31" t="str">
        <f>IF(H235&gt;0,"P"&amp;D235&amp;"-"&amp;MAX(E235:F235),"P"&amp;D235&amp;"-"&amp;MAX(E235:F235))</f>
        <v>P-0</v>
      </c>
      <c r="N235" s="32">
        <f>IF(H235&gt;0,C235&amp;"*",C235)</f>
        <v>0</v>
      </c>
      <c r="O235" s="33">
        <f t="shared" si="6"/>
        <v>0</v>
      </c>
      <c r="P235" s="33">
        <f t="shared" si="7"/>
        <v>0</v>
      </c>
    </row>
    <row r="236" spans="2:16" x14ac:dyDescent="0.3">
      <c r="B236" s="25" t="str">
        <f>IF(H236="","Base"&amp;C236&amp;"-"&amp;"P"&amp;D236,"Off")</f>
        <v>Base-P</v>
      </c>
      <c r="C236" s="19"/>
      <c r="D236" s="19"/>
      <c r="E236" s="20"/>
      <c r="F236" s="20"/>
      <c r="G236" s="19"/>
      <c r="H236" s="21"/>
      <c r="I236" s="21"/>
      <c r="J236" s="21"/>
      <c r="K236" s="19"/>
      <c r="M236" s="31" t="str">
        <f>IF(H236&gt;0,"P"&amp;D236&amp;"-"&amp;MAX(E236:F236),"P"&amp;D236&amp;"-"&amp;MAX(E236:F236))</f>
        <v>P-0</v>
      </c>
      <c r="N236" s="32">
        <f>IF(H236&gt;0,C236&amp;"*",C236)</f>
        <v>0</v>
      </c>
      <c r="O236" s="33">
        <f t="shared" si="6"/>
        <v>0</v>
      </c>
      <c r="P236" s="33">
        <f t="shared" si="7"/>
        <v>0</v>
      </c>
    </row>
    <row r="237" spans="2:16" x14ac:dyDescent="0.3">
      <c r="B237" s="25" t="str">
        <f>IF(H237="","Base"&amp;C237&amp;"-"&amp;"P"&amp;D237,"Off")</f>
        <v>Base-P</v>
      </c>
      <c r="C237" s="19"/>
      <c r="D237" s="19"/>
      <c r="E237" s="20"/>
      <c r="F237" s="20"/>
      <c r="G237" s="19"/>
      <c r="H237" s="21"/>
      <c r="I237" s="21"/>
      <c r="J237" s="21"/>
      <c r="K237" s="19"/>
      <c r="M237" s="31" t="str">
        <f>IF(H237&gt;0,"P"&amp;D237&amp;"-"&amp;MAX(E237:F237),"P"&amp;D237&amp;"-"&amp;MAX(E237:F237))</f>
        <v>P-0</v>
      </c>
      <c r="N237" s="32">
        <f>IF(H237&gt;0,C237&amp;"*",C237)</f>
        <v>0</v>
      </c>
      <c r="O237" s="33">
        <f t="shared" si="6"/>
        <v>0</v>
      </c>
      <c r="P237" s="33">
        <f t="shared" si="7"/>
        <v>0</v>
      </c>
    </row>
    <row r="238" spans="2:16" x14ac:dyDescent="0.3">
      <c r="B238" s="25" t="str">
        <f>IF(H238="","Base"&amp;C238&amp;"-"&amp;"P"&amp;D238,"Off")</f>
        <v>Base-P</v>
      </c>
      <c r="C238" s="19"/>
      <c r="D238" s="19"/>
      <c r="E238" s="20"/>
      <c r="F238" s="20"/>
      <c r="G238" s="19"/>
      <c r="H238" s="21"/>
      <c r="I238" s="21"/>
      <c r="J238" s="21"/>
      <c r="K238" s="19"/>
      <c r="M238" s="31" t="str">
        <f>IF(H238&gt;0,"P"&amp;D238&amp;"-"&amp;MAX(E238:F238),"P"&amp;D238&amp;"-"&amp;MAX(E238:F238))</f>
        <v>P-0</v>
      </c>
      <c r="N238" s="32">
        <f>IF(H238&gt;0,C238&amp;"*",C238)</f>
        <v>0</v>
      </c>
      <c r="O238" s="33">
        <f t="shared" si="6"/>
        <v>0</v>
      </c>
      <c r="P238" s="33">
        <f t="shared" si="7"/>
        <v>0</v>
      </c>
    </row>
    <row r="239" spans="2:16" x14ac:dyDescent="0.3">
      <c r="B239" s="25" t="str">
        <f>IF(H239="","Base"&amp;C239&amp;"-"&amp;"P"&amp;D239,"Off")</f>
        <v>Base-P</v>
      </c>
      <c r="C239" s="19"/>
      <c r="D239" s="19"/>
      <c r="E239" s="20"/>
      <c r="F239" s="20"/>
      <c r="G239" s="19"/>
      <c r="H239" s="21"/>
      <c r="I239" s="21"/>
      <c r="J239" s="21"/>
      <c r="K239" s="19"/>
      <c r="M239" s="31" t="str">
        <f>IF(H239&gt;0,"P"&amp;D239&amp;"-"&amp;MAX(E239:F239),"P"&amp;D239&amp;"-"&amp;MAX(E239:F239))</f>
        <v>P-0</v>
      </c>
      <c r="N239" s="32">
        <f>IF(H239&gt;0,C239&amp;"*",C239)</f>
        <v>0</v>
      </c>
      <c r="O239" s="33">
        <f t="shared" si="6"/>
        <v>0</v>
      </c>
      <c r="P239" s="33">
        <f t="shared" si="7"/>
        <v>0</v>
      </c>
    </row>
    <row r="240" spans="2:16" x14ac:dyDescent="0.3">
      <c r="B240" s="25" t="str">
        <f>IF(H240="","Base"&amp;C240&amp;"-"&amp;"P"&amp;D240,"Off")</f>
        <v>Base-P</v>
      </c>
      <c r="C240" s="19"/>
      <c r="D240" s="19"/>
      <c r="E240" s="20"/>
      <c r="F240" s="20"/>
      <c r="G240" s="19"/>
      <c r="H240" s="21"/>
      <c r="I240" s="21"/>
      <c r="J240" s="21"/>
      <c r="K240" s="19"/>
      <c r="M240" s="31" t="str">
        <f>IF(H240&gt;0,"P"&amp;D240&amp;"-"&amp;MAX(E240:F240),"P"&amp;D240&amp;"-"&amp;MAX(E240:F240))</f>
        <v>P-0</v>
      </c>
      <c r="N240" s="32">
        <f>IF(H240&gt;0,C240&amp;"*",C240)</f>
        <v>0</v>
      </c>
      <c r="O240" s="33">
        <f t="shared" si="6"/>
        <v>0</v>
      </c>
      <c r="P240" s="33">
        <f t="shared" si="7"/>
        <v>0</v>
      </c>
    </row>
    <row r="241" spans="2:16" x14ac:dyDescent="0.3">
      <c r="B241" s="25" t="str">
        <f>IF(H241="","Base"&amp;C241&amp;"-"&amp;"P"&amp;D241,"Off")</f>
        <v>Base-P</v>
      </c>
      <c r="C241" s="19"/>
      <c r="D241" s="19"/>
      <c r="E241" s="20"/>
      <c r="F241" s="20"/>
      <c r="G241" s="19"/>
      <c r="H241" s="21"/>
      <c r="I241" s="21"/>
      <c r="J241" s="21"/>
      <c r="K241" s="19"/>
      <c r="M241" s="31" t="str">
        <f>IF(H241&gt;0,"P"&amp;D241&amp;"-"&amp;MAX(E241:F241),"P"&amp;D241&amp;"-"&amp;MAX(E241:F241))</f>
        <v>P-0</v>
      </c>
      <c r="N241" s="32">
        <f>IF(H241&gt;0,C241&amp;"*",C241)</f>
        <v>0</v>
      </c>
      <c r="O241" s="33">
        <f t="shared" si="6"/>
        <v>0</v>
      </c>
      <c r="P241" s="33">
        <f t="shared" si="7"/>
        <v>0</v>
      </c>
    </row>
    <row r="242" spans="2:16" x14ac:dyDescent="0.3">
      <c r="B242" s="25" t="str">
        <f>IF(H242="","Base"&amp;C242&amp;"-"&amp;"P"&amp;D242,"Off")</f>
        <v>Base-P</v>
      </c>
      <c r="C242" s="19"/>
      <c r="D242" s="19"/>
      <c r="E242" s="20"/>
      <c r="F242" s="20"/>
      <c r="G242" s="19"/>
      <c r="H242" s="21"/>
      <c r="I242" s="21"/>
      <c r="J242" s="21"/>
      <c r="K242" s="19"/>
      <c r="M242" s="31" t="str">
        <f>IF(H242&gt;0,"P"&amp;D242&amp;"-"&amp;MAX(E242:F242),"P"&amp;D242&amp;"-"&amp;MAX(E242:F242))</f>
        <v>P-0</v>
      </c>
      <c r="N242" s="32">
        <f>IF(H242&gt;0,C242&amp;"*",C242)</f>
        <v>0</v>
      </c>
      <c r="O242" s="33">
        <f t="shared" si="6"/>
        <v>0</v>
      </c>
      <c r="P242" s="33">
        <f t="shared" si="7"/>
        <v>0</v>
      </c>
    </row>
    <row r="243" spans="2:16" x14ac:dyDescent="0.3">
      <c r="B243" s="25" t="str">
        <f>IF(H243="","Base"&amp;C243&amp;"-"&amp;"P"&amp;D243,"Off")</f>
        <v>Base-P</v>
      </c>
      <c r="C243" s="19"/>
      <c r="D243" s="19"/>
      <c r="E243" s="20"/>
      <c r="F243" s="20"/>
      <c r="G243" s="19"/>
      <c r="H243" s="21"/>
      <c r="I243" s="21"/>
      <c r="J243" s="21"/>
      <c r="K243" s="19"/>
      <c r="M243" s="31" t="str">
        <f>IF(H243&gt;0,"P"&amp;D243&amp;"-"&amp;MAX(E243:F243),"P"&amp;D243&amp;"-"&amp;MAX(E243:F243))</f>
        <v>P-0</v>
      </c>
      <c r="N243" s="32">
        <f>IF(H243&gt;0,C243&amp;"*",C243)</f>
        <v>0</v>
      </c>
      <c r="O243" s="33">
        <f t="shared" si="6"/>
        <v>0</v>
      </c>
      <c r="P243" s="33">
        <f t="shared" si="7"/>
        <v>0</v>
      </c>
    </row>
    <row r="244" spans="2:16" x14ac:dyDescent="0.3">
      <c r="B244" s="25" t="str">
        <f>IF(H244="","Base"&amp;C244&amp;"-"&amp;"P"&amp;D244,"Off")</f>
        <v>Base-P</v>
      </c>
      <c r="C244" s="19"/>
      <c r="D244" s="19"/>
      <c r="E244" s="20"/>
      <c r="F244" s="20"/>
      <c r="G244" s="19"/>
      <c r="H244" s="21"/>
      <c r="I244" s="21"/>
      <c r="J244" s="21"/>
      <c r="K244" s="19"/>
      <c r="M244" s="31" t="str">
        <f>IF(H244&gt;0,"P"&amp;D244&amp;"-"&amp;MAX(E244:F244),"P"&amp;D244&amp;"-"&amp;MAX(E244:F244))</f>
        <v>P-0</v>
      </c>
      <c r="N244" s="32">
        <f>IF(H244&gt;0,C244&amp;"*",C244)</f>
        <v>0</v>
      </c>
      <c r="O244" s="33">
        <f t="shared" si="6"/>
        <v>0</v>
      </c>
      <c r="P244" s="33">
        <f t="shared" si="7"/>
        <v>0</v>
      </c>
    </row>
    <row r="245" spans="2:16" x14ac:dyDescent="0.3">
      <c r="B245" s="25" t="str">
        <f>IF(H245="","Base"&amp;C245&amp;"-"&amp;"P"&amp;D245,"Off")</f>
        <v>Base-P</v>
      </c>
      <c r="C245" s="19"/>
      <c r="D245" s="19"/>
      <c r="E245" s="20"/>
      <c r="F245" s="20"/>
      <c r="G245" s="19"/>
      <c r="H245" s="21"/>
      <c r="I245" s="21"/>
      <c r="J245" s="21"/>
      <c r="K245" s="19"/>
      <c r="M245" s="31" t="str">
        <f>IF(H245&gt;0,"P"&amp;D245&amp;"-"&amp;MAX(E245:F245),"P"&amp;D245&amp;"-"&amp;MAX(E245:F245))</f>
        <v>P-0</v>
      </c>
      <c r="N245" s="32">
        <f>IF(H245&gt;0,C245&amp;"*",C245)</f>
        <v>0</v>
      </c>
      <c r="O245" s="33">
        <f t="shared" si="6"/>
        <v>0</v>
      </c>
      <c r="P245" s="33">
        <f t="shared" si="7"/>
        <v>0</v>
      </c>
    </row>
    <row r="246" spans="2:16" x14ac:dyDescent="0.3">
      <c r="B246" s="25" t="str">
        <f>IF(H246="","Base"&amp;C246&amp;"-"&amp;"P"&amp;D246,"Off")</f>
        <v>Base-P</v>
      </c>
      <c r="C246" s="19"/>
      <c r="D246" s="19"/>
      <c r="E246" s="20"/>
      <c r="F246" s="20"/>
      <c r="G246" s="19"/>
      <c r="H246" s="21"/>
      <c r="I246" s="21"/>
      <c r="J246" s="21"/>
      <c r="K246" s="19"/>
      <c r="M246" s="31" t="str">
        <f>IF(H246&gt;0,"P"&amp;D246&amp;"-"&amp;MAX(E246:F246),"P"&amp;D246&amp;"-"&amp;MAX(E246:F246))</f>
        <v>P-0</v>
      </c>
      <c r="N246" s="32">
        <f>IF(H246&gt;0,C246&amp;"*",C246)</f>
        <v>0</v>
      </c>
      <c r="O246" s="33">
        <f t="shared" si="6"/>
        <v>0</v>
      </c>
      <c r="P246" s="33">
        <f t="shared" si="7"/>
        <v>0</v>
      </c>
    </row>
    <row r="247" spans="2:16" x14ac:dyDescent="0.3">
      <c r="B247" s="25" t="str">
        <f>IF(H247="","Base"&amp;C247&amp;"-"&amp;"P"&amp;D247,"Off")</f>
        <v>Base-P</v>
      </c>
      <c r="C247" s="19"/>
      <c r="D247" s="19"/>
      <c r="E247" s="20"/>
      <c r="F247" s="20"/>
      <c r="G247" s="19"/>
      <c r="H247" s="21"/>
      <c r="I247" s="21"/>
      <c r="J247" s="21"/>
      <c r="K247" s="19"/>
      <c r="M247" s="31" t="str">
        <f>IF(H247&gt;0,"P"&amp;D247&amp;"-"&amp;MAX(E247:F247),"P"&amp;D247&amp;"-"&amp;MAX(E247:F247))</f>
        <v>P-0</v>
      </c>
      <c r="N247" s="32">
        <f>IF(H247&gt;0,C247&amp;"*",C247)</f>
        <v>0</v>
      </c>
      <c r="O247" s="33">
        <f t="shared" si="6"/>
        <v>0</v>
      </c>
      <c r="P247" s="33">
        <f t="shared" si="7"/>
        <v>0</v>
      </c>
    </row>
    <row r="248" spans="2:16" x14ac:dyDescent="0.3">
      <c r="B248" s="25" t="str">
        <f>IF(H248="","Base"&amp;C248&amp;"-"&amp;"P"&amp;D248,"Off")</f>
        <v>Base-P</v>
      </c>
      <c r="C248" s="19"/>
      <c r="D248" s="19"/>
      <c r="E248" s="20"/>
      <c r="F248" s="20"/>
      <c r="G248" s="19"/>
      <c r="H248" s="21"/>
      <c r="I248" s="21"/>
      <c r="J248" s="21"/>
      <c r="K248" s="19"/>
      <c r="M248" s="31" t="str">
        <f>IF(H248&gt;0,"P"&amp;D248&amp;"-"&amp;MAX(E248:F248),"P"&amp;D248&amp;"-"&amp;MAX(E248:F248))</f>
        <v>P-0</v>
      </c>
      <c r="N248" s="32">
        <f>IF(H248&gt;0,C248&amp;"*",C248)</f>
        <v>0</v>
      </c>
      <c r="O248" s="33">
        <f t="shared" si="6"/>
        <v>0</v>
      </c>
      <c r="P248" s="33">
        <f t="shared" si="7"/>
        <v>0</v>
      </c>
    </row>
    <row r="249" spans="2:16" x14ac:dyDescent="0.3">
      <c r="B249" s="25" t="str">
        <f>IF(H249="","Base"&amp;C249&amp;"-"&amp;"P"&amp;D249,"Off")</f>
        <v>Base-P</v>
      </c>
      <c r="C249" s="19"/>
      <c r="D249" s="19"/>
      <c r="E249" s="20"/>
      <c r="F249" s="20"/>
      <c r="G249" s="19"/>
      <c r="H249" s="21"/>
      <c r="I249" s="21"/>
      <c r="J249" s="21"/>
      <c r="K249" s="19"/>
      <c r="M249" s="31" t="str">
        <f>IF(H249&gt;0,"P"&amp;D249&amp;"-"&amp;MAX(E249:F249),"P"&amp;D249&amp;"-"&amp;MAX(E249:F249))</f>
        <v>P-0</v>
      </c>
      <c r="N249" s="32">
        <f>IF(H249&gt;0,C249&amp;"*",C249)</f>
        <v>0</v>
      </c>
      <c r="O249" s="33">
        <f t="shared" si="6"/>
        <v>0</v>
      </c>
      <c r="P249" s="33">
        <f t="shared" si="7"/>
        <v>0</v>
      </c>
    </row>
    <row r="250" spans="2:16" x14ac:dyDescent="0.3">
      <c r="B250" s="25" t="str">
        <f>IF(H250="","Base"&amp;C250&amp;"-"&amp;"P"&amp;D250,"Off")</f>
        <v>Base-P</v>
      </c>
      <c r="C250" s="19"/>
      <c r="D250" s="19"/>
      <c r="E250" s="20"/>
      <c r="F250" s="20"/>
      <c r="G250" s="19"/>
      <c r="H250" s="21"/>
      <c r="I250" s="21"/>
      <c r="J250" s="21"/>
      <c r="K250" s="19"/>
      <c r="M250" s="31" t="str">
        <f>IF(H250&gt;0,"P"&amp;D250&amp;"-"&amp;MAX(E250:F250),"P"&amp;D250&amp;"-"&amp;MAX(E250:F250))</f>
        <v>P-0</v>
      </c>
      <c r="N250" s="32">
        <f>IF(H250&gt;0,C250&amp;"*",C250)</f>
        <v>0</v>
      </c>
      <c r="O250" s="33">
        <f t="shared" si="6"/>
        <v>0</v>
      </c>
      <c r="P250" s="33">
        <f t="shared" si="7"/>
        <v>0</v>
      </c>
    </row>
    <row r="251" spans="2:16" x14ac:dyDescent="0.3">
      <c r="B251" s="25" t="str">
        <f>IF(H251="","Base"&amp;C251&amp;"-"&amp;"P"&amp;D251,"Off")</f>
        <v>Base-P</v>
      </c>
      <c r="C251" s="19"/>
      <c r="D251" s="19"/>
      <c r="E251" s="20"/>
      <c r="F251" s="20"/>
      <c r="G251" s="19"/>
      <c r="H251" s="21"/>
      <c r="I251" s="21"/>
      <c r="J251" s="21"/>
      <c r="K251" s="19"/>
      <c r="M251" s="31" t="str">
        <f>IF(H251&gt;0,"P"&amp;D251&amp;"-"&amp;MAX(E251:F251),"P"&amp;D251&amp;"-"&amp;MAX(E251:F251))</f>
        <v>P-0</v>
      </c>
      <c r="N251" s="32">
        <f>IF(H251&gt;0,C251&amp;"*",C251)</f>
        <v>0</v>
      </c>
      <c r="O251" s="33">
        <f t="shared" si="6"/>
        <v>0</v>
      </c>
      <c r="P251" s="33">
        <f t="shared" si="7"/>
        <v>0</v>
      </c>
    </row>
    <row r="252" spans="2:16" x14ac:dyDescent="0.3">
      <c r="B252" s="25" t="str">
        <f>IF(H252="","Base"&amp;C252&amp;"-"&amp;"P"&amp;D252,"Off")</f>
        <v>Base-P</v>
      </c>
      <c r="C252" s="19"/>
      <c r="D252" s="19"/>
      <c r="E252" s="20"/>
      <c r="F252" s="20"/>
      <c r="G252" s="19"/>
      <c r="H252" s="21"/>
      <c r="I252" s="21"/>
      <c r="J252" s="21"/>
      <c r="K252" s="19"/>
      <c r="M252" s="31" t="str">
        <f>IF(H252&gt;0,"P"&amp;D252&amp;"-"&amp;MAX(E252:F252),"P"&amp;D252&amp;"-"&amp;MAX(E252:F252))</f>
        <v>P-0</v>
      </c>
      <c r="N252" s="32">
        <f>IF(H252&gt;0,C252&amp;"*",C252)</f>
        <v>0</v>
      </c>
      <c r="O252" s="33">
        <f t="shared" si="6"/>
        <v>0</v>
      </c>
      <c r="P252" s="33">
        <f t="shared" si="7"/>
        <v>0</v>
      </c>
    </row>
    <row r="253" spans="2:16" x14ac:dyDescent="0.3">
      <c r="B253" s="25" t="str">
        <f>IF(H253="","Base"&amp;C253&amp;"-"&amp;"P"&amp;D253,"Off")</f>
        <v>Base-P</v>
      </c>
      <c r="C253" s="19"/>
      <c r="D253" s="19"/>
      <c r="E253" s="20"/>
      <c r="F253" s="20"/>
      <c r="G253" s="19"/>
      <c r="H253" s="21"/>
      <c r="I253" s="21"/>
      <c r="J253" s="21"/>
      <c r="K253" s="19"/>
      <c r="M253" s="31" t="str">
        <f>IF(H253&gt;0,"P"&amp;D253&amp;"-"&amp;MAX(E253:F253),"P"&amp;D253&amp;"-"&amp;MAX(E253:F253))</f>
        <v>P-0</v>
      </c>
      <c r="N253" s="32">
        <f>IF(H253&gt;0,C253&amp;"*",C253)</f>
        <v>0</v>
      </c>
      <c r="O253" s="33">
        <f t="shared" si="6"/>
        <v>0</v>
      </c>
      <c r="P253" s="33">
        <f t="shared" si="7"/>
        <v>0</v>
      </c>
    </row>
    <row r="254" spans="2:16" x14ac:dyDescent="0.3">
      <c r="B254" s="25" t="str">
        <f>IF(H254="","Base"&amp;C254&amp;"-"&amp;"P"&amp;D254,"Off")</f>
        <v>Base-P</v>
      </c>
      <c r="C254" s="19"/>
      <c r="D254" s="19"/>
      <c r="E254" s="20"/>
      <c r="F254" s="20"/>
      <c r="G254" s="19"/>
      <c r="H254" s="21"/>
      <c r="I254" s="21"/>
      <c r="J254" s="21"/>
      <c r="K254" s="19"/>
      <c r="M254" s="31" t="str">
        <f>IF(H254&gt;0,"P"&amp;D254&amp;"-"&amp;MAX(E254:F254),"P"&amp;D254&amp;"-"&amp;MAX(E254:F254))</f>
        <v>P-0</v>
      </c>
      <c r="N254" s="32">
        <f>IF(H254&gt;0,C254&amp;"*",C254)</f>
        <v>0</v>
      </c>
      <c r="O254" s="33">
        <f t="shared" si="6"/>
        <v>0</v>
      </c>
      <c r="P254" s="33">
        <f t="shared" si="7"/>
        <v>0</v>
      </c>
    </row>
    <row r="255" spans="2:16" x14ac:dyDescent="0.3">
      <c r="B255" s="25" t="str">
        <f>IF(H255="","Base"&amp;C255&amp;"-"&amp;"P"&amp;D255,"Off")</f>
        <v>Base-P</v>
      </c>
      <c r="C255" s="19"/>
      <c r="D255" s="19"/>
      <c r="E255" s="20"/>
      <c r="F255" s="20"/>
      <c r="G255" s="19"/>
      <c r="H255" s="21"/>
      <c r="I255" s="21"/>
      <c r="J255" s="21"/>
      <c r="K255" s="19"/>
      <c r="M255" s="31" t="str">
        <f>IF(H255&gt;0,"P"&amp;D255&amp;"-"&amp;MAX(E255:F255),"P"&amp;D255&amp;"-"&amp;MAX(E255:F255))</f>
        <v>P-0</v>
      </c>
      <c r="N255" s="32">
        <f>IF(H255&gt;0,C255&amp;"*",C255)</f>
        <v>0</v>
      </c>
      <c r="O255" s="33">
        <f t="shared" si="6"/>
        <v>0</v>
      </c>
      <c r="P255" s="33">
        <f t="shared" si="7"/>
        <v>0</v>
      </c>
    </row>
    <row r="256" spans="2:16" x14ac:dyDescent="0.3">
      <c r="B256" s="25" t="str">
        <f>IF(H256="","Base"&amp;C256&amp;"-"&amp;"P"&amp;D256,"Off")</f>
        <v>Base-P</v>
      </c>
      <c r="C256" s="19"/>
      <c r="D256" s="19"/>
      <c r="E256" s="20"/>
      <c r="F256" s="20"/>
      <c r="G256" s="19"/>
      <c r="H256" s="21"/>
      <c r="I256" s="21"/>
      <c r="J256" s="21"/>
      <c r="K256" s="19"/>
      <c r="M256" s="31" t="str">
        <f>IF(H256&gt;0,"P"&amp;D256&amp;"-"&amp;MAX(E256:F256),"P"&amp;D256&amp;"-"&amp;MAX(E256:F256))</f>
        <v>P-0</v>
      </c>
      <c r="N256" s="32">
        <f>IF(H256&gt;0,C256&amp;"*",C256)</f>
        <v>0</v>
      </c>
      <c r="O256" s="33">
        <f t="shared" si="6"/>
        <v>0</v>
      </c>
      <c r="P256" s="33">
        <f t="shared" si="7"/>
        <v>0</v>
      </c>
    </row>
    <row r="257" spans="2:16" x14ac:dyDescent="0.3">
      <c r="B257" s="25" t="str">
        <f>IF(H257="","Base"&amp;C257&amp;"-"&amp;"P"&amp;D257,"Off")</f>
        <v>Base-P</v>
      </c>
      <c r="C257" s="19"/>
      <c r="D257" s="19"/>
      <c r="E257" s="20"/>
      <c r="F257" s="20"/>
      <c r="G257" s="19"/>
      <c r="H257" s="21"/>
      <c r="I257" s="21"/>
      <c r="J257" s="21"/>
      <c r="K257" s="19"/>
      <c r="M257" s="31" t="str">
        <f>IF(H257&gt;0,"P"&amp;D257&amp;"-"&amp;MAX(E257:F257),"P"&amp;D257&amp;"-"&amp;MAX(E257:F257))</f>
        <v>P-0</v>
      </c>
      <c r="N257" s="32">
        <f>IF(H257&gt;0,C257&amp;"*",C257)</f>
        <v>0</v>
      </c>
      <c r="O257" s="33">
        <f t="shared" si="6"/>
        <v>0</v>
      </c>
      <c r="P257" s="33">
        <f t="shared" si="7"/>
        <v>0</v>
      </c>
    </row>
    <row r="258" spans="2:16" x14ac:dyDescent="0.3">
      <c r="B258" s="25" t="str">
        <f>IF(H258="","Base"&amp;C258&amp;"-"&amp;"P"&amp;D258,"Off")</f>
        <v>Base-P</v>
      </c>
      <c r="C258" s="19"/>
      <c r="D258" s="19"/>
      <c r="E258" s="20"/>
      <c r="F258" s="20"/>
      <c r="G258" s="19"/>
      <c r="H258" s="21"/>
      <c r="I258" s="21"/>
      <c r="J258" s="21"/>
      <c r="K258" s="19"/>
      <c r="M258" s="31" t="str">
        <f>IF(H258&gt;0,"P"&amp;D258&amp;"-"&amp;MAX(E258:F258),"P"&amp;D258&amp;"-"&amp;MAX(E258:F258))</f>
        <v>P-0</v>
      </c>
      <c r="N258" s="32">
        <f>IF(H258&gt;0,C258&amp;"*",C258)</f>
        <v>0</v>
      </c>
      <c r="O258" s="33">
        <f t="shared" si="6"/>
        <v>0</v>
      </c>
      <c r="P258" s="33">
        <f t="shared" si="7"/>
        <v>0</v>
      </c>
    </row>
    <row r="259" spans="2:16" x14ac:dyDescent="0.3">
      <c r="B259" s="25" t="str">
        <f>IF(H259="","Base"&amp;C259&amp;"-"&amp;"P"&amp;D259,"Off")</f>
        <v>Base-P</v>
      </c>
      <c r="C259" s="19"/>
      <c r="D259" s="19"/>
      <c r="E259" s="20"/>
      <c r="F259" s="20"/>
      <c r="G259" s="19"/>
      <c r="H259" s="21"/>
      <c r="I259" s="21"/>
      <c r="J259" s="21"/>
      <c r="K259" s="19"/>
      <c r="M259" s="31" t="str">
        <f>IF(H259&gt;0,"P"&amp;D259&amp;"-"&amp;MAX(E259:F259),"P"&amp;D259&amp;"-"&amp;MAX(E259:F259))</f>
        <v>P-0</v>
      </c>
      <c r="N259" s="32">
        <f>IF(H259&gt;0,C259&amp;"*",C259)</f>
        <v>0</v>
      </c>
      <c r="O259" s="33">
        <f t="shared" si="6"/>
        <v>0</v>
      </c>
      <c r="P259" s="33">
        <f t="shared" si="7"/>
        <v>0</v>
      </c>
    </row>
    <row r="260" spans="2:16" x14ac:dyDescent="0.3">
      <c r="B260" s="25" t="str">
        <f>IF(H260="","Base"&amp;C260&amp;"-"&amp;"P"&amp;D260,"Off")</f>
        <v>Base-P</v>
      </c>
      <c r="C260" s="19"/>
      <c r="D260" s="19"/>
      <c r="E260" s="20"/>
      <c r="F260" s="20"/>
      <c r="G260" s="19"/>
      <c r="H260" s="21"/>
      <c r="I260" s="21"/>
      <c r="J260" s="21"/>
      <c r="K260" s="19"/>
      <c r="M260" s="31" t="str">
        <f>IF(H260&gt;0,"P"&amp;D260&amp;"-"&amp;MAX(E260:F260),"P"&amp;D260&amp;"-"&amp;MAX(E260:F260))</f>
        <v>P-0</v>
      </c>
      <c r="N260" s="32">
        <f>IF(H260&gt;0,C260&amp;"*",C260)</f>
        <v>0</v>
      </c>
      <c r="O260" s="33">
        <f t="shared" si="6"/>
        <v>0</v>
      </c>
      <c r="P260" s="33">
        <f t="shared" si="7"/>
        <v>0</v>
      </c>
    </row>
    <row r="261" spans="2:16" x14ac:dyDescent="0.3">
      <c r="B261" s="25" t="str">
        <f>IF(H261="","Base"&amp;C261&amp;"-"&amp;"P"&amp;D261,"Off")</f>
        <v>Base-P</v>
      </c>
      <c r="C261" s="19"/>
      <c r="D261" s="19"/>
      <c r="E261" s="20"/>
      <c r="F261" s="20"/>
      <c r="G261" s="19"/>
      <c r="H261" s="21"/>
      <c r="I261" s="21"/>
      <c r="J261" s="21"/>
      <c r="K261" s="19"/>
      <c r="M261" s="31" t="str">
        <f>IF(H261&gt;0,"P"&amp;D261&amp;"-"&amp;MAX(E261:F261),"P"&amp;D261&amp;"-"&amp;MAX(E261:F261))</f>
        <v>P-0</v>
      </c>
      <c r="N261" s="32">
        <f>IF(H261&gt;0,C261&amp;"*",C261)</f>
        <v>0</v>
      </c>
      <c r="O261" s="33">
        <f t="shared" ref="O261:O324" si="8">IF($H261=0,E261,"")</f>
        <v>0</v>
      </c>
      <c r="P261" s="33">
        <f t="shared" ref="P261:P324" si="9">IF($H261=0,F261,"")</f>
        <v>0</v>
      </c>
    </row>
    <row r="262" spans="2:16" x14ac:dyDescent="0.3">
      <c r="B262" s="25" t="str">
        <f>IF(H262="","Base"&amp;C262&amp;"-"&amp;"P"&amp;D262,"Off")</f>
        <v>Base-P</v>
      </c>
      <c r="C262" s="19"/>
      <c r="D262" s="19"/>
      <c r="E262" s="20"/>
      <c r="F262" s="20"/>
      <c r="G262" s="19"/>
      <c r="H262" s="21"/>
      <c r="I262" s="21"/>
      <c r="J262" s="21"/>
      <c r="K262" s="19"/>
      <c r="M262" s="31" t="str">
        <f>IF(H262&gt;0,"P"&amp;D262&amp;"-"&amp;MAX(E262:F262),"P"&amp;D262&amp;"-"&amp;MAX(E262:F262))</f>
        <v>P-0</v>
      </c>
      <c r="N262" s="32">
        <f>IF(H262&gt;0,C262&amp;"*",C262)</f>
        <v>0</v>
      </c>
      <c r="O262" s="33">
        <f t="shared" si="8"/>
        <v>0</v>
      </c>
      <c r="P262" s="33">
        <f t="shared" si="9"/>
        <v>0</v>
      </c>
    </row>
    <row r="263" spans="2:16" x14ac:dyDescent="0.3">
      <c r="B263" s="25" t="str">
        <f>IF(H263="","Base"&amp;C263&amp;"-"&amp;"P"&amp;D263,"Off")</f>
        <v>Base-P</v>
      </c>
      <c r="C263" s="19"/>
      <c r="D263" s="19"/>
      <c r="E263" s="20"/>
      <c r="F263" s="20"/>
      <c r="G263" s="19"/>
      <c r="H263" s="21"/>
      <c r="I263" s="21"/>
      <c r="J263" s="21"/>
      <c r="K263" s="19"/>
      <c r="M263" s="31" t="str">
        <f>IF(H263&gt;0,"P"&amp;D263&amp;"-"&amp;MAX(E263:F263),"P"&amp;D263&amp;"-"&amp;MAX(E263:F263))</f>
        <v>P-0</v>
      </c>
      <c r="N263" s="32">
        <f>IF(H263&gt;0,C263&amp;"*",C263)</f>
        <v>0</v>
      </c>
      <c r="O263" s="33">
        <f t="shared" si="8"/>
        <v>0</v>
      </c>
      <c r="P263" s="33">
        <f t="shared" si="9"/>
        <v>0</v>
      </c>
    </row>
    <row r="264" spans="2:16" x14ac:dyDescent="0.3">
      <c r="B264" s="25" t="str">
        <f>IF(H264="","Base"&amp;C264&amp;"-"&amp;"P"&amp;D264,"Off")</f>
        <v>Base-P</v>
      </c>
      <c r="C264" s="19"/>
      <c r="D264" s="19"/>
      <c r="E264" s="20"/>
      <c r="F264" s="20"/>
      <c r="G264" s="19"/>
      <c r="H264" s="21"/>
      <c r="I264" s="21"/>
      <c r="J264" s="21"/>
      <c r="K264" s="19"/>
      <c r="M264" s="31" t="str">
        <f>IF(H264&gt;0,"P"&amp;D264&amp;"-"&amp;MAX(E264:F264),"P"&amp;D264&amp;"-"&amp;MAX(E264:F264))</f>
        <v>P-0</v>
      </c>
      <c r="N264" s="32">
        <f>IF(H264&gt;0,C264&amp;"*",C264)</f>
        <v>0</v>
      </c>
      <c r="O264" s="33">
        <f t="shared" si="8"/>
        <v>0</v>
      </c>
      <c r="P264" s="33">
        <f t="shared" si="9"/>
        <v>0</v>
      </c>
    </row>
    <row r="265" spans="2:16" x14ac:dyDescent="0.3">
      <c r="B265" s="25" t="str">
        <f>IF(H265="","Base"&amp;C265&amp;"-"&amp;"P"&amp;D265,"Off")</f>
        <v>Base-P</v>
      </c>
      <c r="C265" s="19"/>
      <c r="D265" s="19"/>
      <c r="E265" s="20"/>
      <c r="F265" s="20"/>
      <c r="G265" s="19"/>
      <c r="H265" s="21"/>
      <c r="I265" s="21"/>
      <c r="J265" s="21"/>
      <c r="K265" s="19"/>
      <c r="M265" s="31" t="str">
        <f>IF(H265&gt;0,"P"&amp;D265&amp;"-"&amp;MAX(E265:F265),"P"&amp;D265&amp;"-"&amp;MAX(E265:F265))</f>
        <v>P-0</v>
      </c>
      <c r="N265" s="32">
        <f>IF(H265&gt;0,C265&amp;"*",C265)</f>
        <v>0</v>
      </c>
      <c r="O265" s="33">
        <f t="shared" si="8"/>
        <v>0</v>
      </c>
      <c r="P265" s="33">
        <f t="shared" si="9"/>
        <v>0</v>
      </c>
    </row>
    <row r="266" spans="2:16" x14ac:dyDescent="0.3">
      <c r="B266" s="25" t="str">
        <f>IF(H266="","Base"&amp;C266&amp;"-"&amp;"P"&amp;D266,"Off")</f>
        <v>Base-P</v>
      </c>
      <c r="C266" s="19"/>
      <c r="D266" s="19"/>
      <c r="E266" s="20"/>
      <c r="F266" s="20"/>
      <c r="G266" s="19"/>
      <c r="H266" s="21"/>
      <c r="I266" s="21"/>
      <c r="J266" s="21"/>
      <c r="K266" s="19"/>
      <c r="M266" s="31" t="str">
        <f>IF(H266&gt;0,"P"&amp;D266&amp;"-"&amp;MAX(E266:F266),"P"&amp;D266&amp;"-"&amp;MAX(E266:F266))</f>
        <v>P-0</v>
      </c>
      <c r="N266" s="32">
        <f>IF(H266&gt;0,C266&amp;"*",C266)</f>
        <v>0</v>
      </c>
      <c r="O266" s="33">
        <f t="shared" si="8"/>
        <v>0</v>
      </c>
      <c r="P266" s="33">
        <f t="shared" si="9"/>
        <v>0</v>
      </c>
    </row>
    <row r="267" spans="2:16" x14ac:dyDescent="0.3">
      <c r="B267" s="25" t="str">
        <f>IF(H267="","Base"&amp;C267&amp;"-"&amp;"P"&amp;D267,"Off")</f>
        <v>Base-P</v>
      </c>
      <c r="C267" s="19"/>
      <c r="D267" s="19"/>
      <c r="E267" s="20"/>
      <c r="F267" s="20"/>
      <c r="G267" s="19"/>
      <c r="H267" s="21"/>
      <c r="I267" s="21"/>
      <c r="J267" s="21"/>
      <c r="K267" s="19"/>
      <c r="M267" s="31" t="str">
        <f>IF(H267&gt;0,"P"&amp;D267&amp;"-"&amp;MAX(E267:F267),"P"&amp;D267&amp;"-"&amp;MAX(E267:F267))</f>
        <v>P-0</v>
      </c>
      <c r="N267" s="32">
        <f>IF(H267&gt;0,C267&amp;"*",C267)</f>
        <v>0</v>
      </c>
      <c r="O267" s="33">
        <f t="shared" si="8"/>
        <v>0</v>
      </c>
      <c r="P267" s="33">
        <f t="shared" si="9"/>
        <v>0</v>
      </c>
    </row>
    <row r="268" spans="2:16" x14ac:dyDescent="0.3">
      <c r="B268" s="25" t="str">
        <f>IF(H268="","Base"&amp;C268&amp;"-"&amp;"P"&amp;D268,"Off")</f>
        <v>Base-P</v>
      </c>
      <c r="C268" s="19"/>
      <c r="D268" s="19"/>
      <c r="E268" s="20"/>
      <c r="F268" s="20"/>
      <c r="G268" s="19"/>
      <c r="H268" s="21"/>
      <c r="I268" s="21"/>
      <c r="J268" s="21"/>
      <c r="K268" s="19"/>
      <c r="M268" s="31" t="str">
        <f>IF(H268&gt;0,"P"&amp;D268&amp;"-"&amp;MAX(E268:F268),"P"&amp;D268&amp;"-"&amp;MAX(E268:F268))</f>
        <v>P-0</v>
      </c>
      <c r="N268" s="32">
        <f>IF(H268&gt;0,C268&amp;"*",C268)</f>
        <v>0</v>
      </c>
      <c r="O268" s="33">
        <f t="shared" si="8"/>
        <v>0</v>
      </c>
      <c r="P268" s="33">
        <f t="shared" si="9"/>
        <v>0</v>
      </c>
    </row>
    <row r="269" spans="2:16" x14ac:dyDescent="0.3">
      <c r="B269" s="25" t="str">
        <f>IF(H269="","Base"&amp;C269&amp;"-"&amp;"P"&amp;D269,"Off")</f>
        <v>Base-P</v>
      </c>
      <c r="C269" s="19"/>
      <c r="D269" s="19"/>
      <c r="E269" s="20"/>
      <c r="F269" s="20"/>
      <c r="G269" s="19"/>
      <c r="H269" s="21"/>
      <c r="I269" s="21"/>
      <c r="J269" s="21"/>
      <c r="K269" s="19"/>
      <c r="M269" s="31" t="str">
        <f>IF(H269&gt;0,"P"&amp;D269&amp;"-"&amp;MAX(E269:F269),"P"&amp;D269&amp;"-"&amp;MAX(E269:F269))</f>
        <v>P-0</v>
      </c>
      <c r="N269" s="32">
        <f>IF(H269&gt;0,C269&amp;"*",C269)</f>
        <v>0</v>
      </c>
      <c r="O269" s="33">
        <f t="shared" si="8"/>
        <v>0</v>
      </c>
      <c r="P269" s="33">
        <f t="shared" si="9"/>
        <v>0</v>
      </c>
    </row>
    <row r="270" spans="2:16" x14ac:dyDescent="0.3">
      <c r="B270" s="25" t="str">
        <f>IF(H270="","Base"&amp;C270&amp;"-"&amp;"P"&amp;D270,"Off")</f>
        <v>Base-P</v>
      </c>
      <c r="C270" s="19"/>
      <c r="D270" s="19"/>
      <c r="E270" s="20"/>
      <c r="F270" s="20"/>
      <c r="G270" s="19"/>
      <c r="H270" s="21"/>
      <c r="I270" s="21"/>
      <c r="J270" s="21"/>
      <c r="K270" s="19"/>
      <c r="M270" s="31" t="str">
        <f>IF(H270&gt;0,"P"&amp;D270&amp;"-"&amp;MAX(E270:F270),"P"&amp;D270&amp;"-"&amp;MAX(E270:F270))</f>
        <v>P-0</v>
      </c>
      <c r="N270" s="32">
        <f>IF(H270&gt;0,C270&amp;"*",C270)</f>
        <v>0</v>
      </c>
      <c r="O270" s="33">
        <f t="shared" si="8"/>
        <v>0</v>
      </c>
      <c r="P270" s="33">
        <f t="shared" si="9"/>
        <v>0</v>
      </c>
    </row>
    <row r="271" spans="2:16" x14ac:dyDescent="0.3">
      <c r="B271" s="25" t="str">
        <f>IF(H271="","Base"&amp;C271&amp;"-"&amp;"P"&amp;D271,"Off")</f>
        <v>Base-P</v>
      </c>
      <c r="C271" s="19"/>
      <c r="D271" s="19"/>
      <c r="E271" s="20"/>
      <c r="F271" s="20"/>
      <c r="G271" s="19"/>
      <c r="H271" s="21"/>
      <c r="I271" s="21"/>
      <c r="J271" s="21"/>
      <c r="K271" s="19"/>
      <c r="M271" s="31" t="str">
        <f>IF(H271&gt;0,"P"&amp;D271&amp;"-"&amp;MAX(E271:F271),"P"&amp;D271&amp;"-"&amp;MAX(E271:F271))</f>
        <v>P-0</v>
      </c>
      <c r="N271" s="32">
        <f>IF(H271&gt;0,C271&amp;"*",C271)</f>
        <v>0</v>
      </c>
      <c r="O271" s="33">
        <f t="shared" si="8"/>
        <v>0</v>
      </c>
      <c r="P271" s="33">
        <f t="shared" si="9"/>
        <v>0</v>
      </c>
    </row>
    <row r="272" spans="2:16" x14ac:dyDescent="0.3">
      <c r="B272" s="25" t="str">
        <f>IF(H272="","Base"&amp;C272&amp;"-"&amp;"P"&amp;D272,"Off")</f>
        <v>Base-P</v>
      </c>
      <c r="C272" s="19"/>
      <c r="D272" s="19"/>
      <c r="E272" s="20"/>
      <c r="F272" s="20"/>
      <c r="G272" s="19"/>
      <c r="H272" s="21"/>
      <c r="I272" s="21"/>
      <c r="J272" s="21"/>
      <c r="K272" s="19"/>
      <c r="M272" s="31" t="str">
        <f>IF(H272&gt;0,"P"&amp;D272&amp;"-"&amp;MAX(E272:F272),"P"&amp;D272&amp;"-"&amp;MAX(E272:F272))</f>
        <v>P-0</v>
      </c>
      <c r="N272" s="32">
        <f>IF(H272&gt;0,C272&amp;"*",C272)</f>
        <v>0</v>
      </c>
      <c r="O272" s="33">
        <f t="shared" si="8"/>
        <v>0</v>
      </c>
      <c r="P272" s="33">
        <f t="shared" si="9"/>
        <v>0</v>
      </c>
    </row>
    <row r="273" spans="2:16" x14ac:dyDescent="0.3">
      <c r="B273" s="25" t="str">
        <f>IF(H273="","Base"&amp;C273&amp;"-"&amp;"P"&amp;D273,"Off")</f>
        <v>Base-P</v>
      </c>
      <c r="C273" s="19"/>
      <c r="D273" s="19"/>
      <c r="E273" s="20"/>
      <c r="F273" s="20"/>
      <c r="G273" s="19"/>
      <c r="H273" s="21"/>
      <c r="I273" s="21"/>
      <c r="J273" s="21"/>
      <c r="K273" s="19"/>
      <c r="M273" s="31" t="str">
        <f>IF(H273&gt;0,"P"&amp;D273&amp;"-"&amp;MAX(E273:F273),"P"&amp;D273&amp;"-"&amp;MAX(E273:F273))</f>
        <v>P-0</v>
      </c>
      <c r="N273" s="32">
        <f>IF(H273&gt;0,C273&amp;"*",C273)</f>
        <v>0</v>
      </c>
      <c r="O273" s="33">
        <f t="shared" si="8"/>
        <v>0</v>
      </c>
      <c r="P273" s="33">
        <f t="shared" si="9"/>
        <v>0</v>
      </c>
    </row>
    <row r="274" spans="2:16" x14ac:dyDescent="0.3">
      <c r="B274" s="25" t="str">
        <f>IF(H274="","Base"&amp;C274&amp;"-"&amp;"P"&amp;D274,"Off")</f>
        <v>Base-P</v>
      </c>
      <c r="C274" s="19"/>
      <c r="D274" s="19"/>
      <c r="E274" s="20"/>
      <c r="F274" s="20"/>
      <c r="G274" s="19"/>
      <c r="H274" s="21"/>
      <c r="I274" s="21"/>
      <c r="J274" s="21"/>
      <c r="K274" s="19"/>
      <c r="M274" s="31" t="str">
        <f>IF(H274&gt;0,"P"&amp;D274&amp;"-"&amp;MAX(E274:F274),"P"&amp;D274&amp;"-"&amp;MAX(E274:F274))</f>
        <v>P-0</v>
      </c>
      <c r="N274" s="32">
        <f>IF(H274&gt;0,C274&amp;"*",C274)</f>
        <v>0</v>
      </c>
      <c r="O274" s="33">
        <f t="shared" si="8"/>
        <v>0</v>
      </c>
      <c r="P274" s="33">
        <f t="shared" si="9"/>
        <v>0</v>
      </c>
    </row>
    <row r="275" spans="2:16" x14ac:dyDescent="0.3">
      <c r="B275" s="25" t="str">
        <f>IF(H275="","Base"&amp;C275&amp;"-"&amp;"P"&amp;D275,"Off")</f>
        <v>Base-P</v>
      </c>
      <c r="C275" s="19"/>
      <c r="D275" s="19"/>
      <c r="E275" s="20"/>
      <c r="F275" s="20"/>
      <c r="G275" s="19"/>
      <c r="H275" s="21"/>
      <c r="I275" s="21"/>
      <c r="J275" s="21"/>
      <c r="K275" s="19"/>
      <c r="M275" s="31" t="str">
        <f>IF(H275&gt;0,"P"&amp;D275&amp;"-"&amp;MAX(E275:F275),"P"&amp;D275&amp;"-"&amp;MAX(E275:F275))</f>
        <v>P-0</v>
      </c>
      <c r="N275" s="32">
        <f>IF(H275&gt;0,C275&amp;"*",C275)</f>
        <v>0</v>
      </c>
      <c r="O275" s="33">
        <f t="shared" si="8"/>
        <v>0</v>
      </c>
      <c r="P275" s="33">
        <f t="shared" si="9"/>
        <v>0</v>
      </c>
    </row>
    <row r="276" spans="2:16" x14ac:dyDescent="0.3">
      <c r="B276" s="25" t="str">
        <f>IF(H276="","Base"&amp;C276&amp;"-"&amp;"P"&amp;D276,"Off")</f>
        <v>Base-P</v>
      </c>
      <c r="C276" s="19"/>
      <c r="D276" s="19"/>
      <c r="E276" s="20"/>
      <c r="F276" s="20"/>
      <c r="G276" s="19"/>
      <c r="H276" s="21"/>
      <c r="I276" s="21"/>
      <c r="J276" s="21"/>
      <c r="K276" s="19"/>
      <c r="M276" s="31" t="str">
        <f>IF(H276&gt;0,"P"&amp;D276&amp;"-"&amp;MAX(E276:F276),"P"&amp;D276&amp;"-"&amp;MAX(E276:F276))</f>
        <v>P-0</v>
      </c>
      <c r="N276" s="32">
        <f>IF(H276&gt;0,C276&amp;"*",C276)</f>
        <v>0</v>
      </c>
      <c r="O276" s="33">
        <f t="shared" si="8"/>
        <v>0</v>
      </c>
      <c r="P276" s="33">
        <f t="shared" si="9"/>
        <v>0</v>
      </c>
    </row>
    <row r="277" spans="2:16" x14ac:dyDescent="0.3">
      <c r="B277" s="25" t="str">
        <f>IF(H277="","Base"&amp;C277&amp;"-"&amp;"P"&amp;D277,"Off")</f>
        <v>Base-P</v>
      </c>
      <c r="C277" s="19"/>
      <c r="D277" s="19"/>
      <c r="E277" s="20"/>
      <c r="F277" s="20"/>
      <c r="G277" s="19"/>
      <c r="H277" s="21"/>
      <c r="I277" s="21"/>
      <c r="J277" s="21"/>
      <c r="K277" s="19"/>
      <c r="M277" s="31" t="str">
        <f>IF(H277&gt;0,"P"&amp;D277&amp;"-"&amp;MAX(E277:F277),"P"&amp;D277&amp;"-"&amp;MAX(E277:F277))</f>
        <v>P-0</v>
      </c>
      <c r="N277" s="32">
        <f>IF(H277&gt;0,C277&amp;"*",C277)</f>
        <v>0</v>
      </c>
      <c r="O277" s="33">
        <f t="shared" si="8"/>
        <v>0</v>
      </c>
      <c r="P277" s="33">
        <f t="shared" si="9"/>
        <v>0</v>
      </c>
    </row>
    <row r="278" spans="2:16" x14ac:dyDescent="0.3">
      <c r="B278" s="25" t="str">
        <f>IF(H278="","Base"&amp;C278&amp;"-"&amp;"P"&amp;D278,"Off")</f>
        <v>Base-P</v>
      </c>
      <c r="C278" s="19"/>
      <c r="D278" s="19"/>
      <c r="E278" s="20"/>
      <c r="F278" s="20"/>
      <c r="G278" s="19"/>
      <c r="H278" s="21"/>
      <c r="I278" s="21"/>
      <c r="J278" s="21"/>
      <c r="K278" s="19"/>
      <c r="M278" s="31" t="str">
        <f>IF(H278&gt;0,"P"&amp;D278&amp;"-"&amp;MAX(E278:F278),"P"&amp;D278&amp;"-"&amp;MAX(E278:F278))</f>
        <v>P-0</v>
      </c>
      <c r="N278" s="32">
        <f>IF(H278&gt;0,C278&amp;"*",C278)</f>
        <v>0</v>
      </c>
      <c r="O278" s="33">
        <f t="shared" si="8"/>
        <v>0</v>
      </c>
      <c r="P278" s="33">
        <f t="shared" si="9"/>
        <v>0</v>
      </c>
    </row>
    <row r="279" spans="2:16" x14ac:dyDescent="0.3">
      <c r="B279" s="25" t="str">
        <f>IF(H279="","Base"&amp;C279&amp;"-"&amp;"P"&amp;D279,"Off")</f>
        <v>Base-P</v>
      </c>
      <c r="C279" s="19"/>
      <c r="D279" s="19"/>
      <c r="E279" s="20"/>
      <c r="F279" s="20"/>
      <c r="G279" s="19"/>
      <c r="H279" s="21"/>
      <c r="I279" s="21"/>
      <c r="J279" s="21"/>
      <c r="K279" s="19"/>
      <c r="M279" s="31" t="str">
        <f>IF(H279&gt;0,"P"&amp;D279&amp;"-"&amp;MAX(E279:F279),"P"&amp;D279&amp;"-"&amp;MAX(E279:F279))</f>
        <v>P-0</v>
      </c>
      <c r="N279" s="32">
        <f>IF(H279&gt;0,C279&amp;"*",C279)</f>
        <v>0</v>
      </c>
      <c r="O279" s="33">
        <f t="shared" si="8"/>
        <v>0</v>
      </c>
      <c r="P279" s="33">
        <f t="shared" si="9"/>
        <v>0</v>
      </c>
    </row>
    <row r="280" spans="2:16" x14ac:dyDescent="0.3">
      <c r="B280" s="25" t="str">
        <f>IF(H280="","Base"&amp;C280&amp;"-"&amp;"P"&amp;D280,"Off")</f>
        <v>Base-P</v>
      </c>
      <c r="C280" s="19"/>
      <c r="D280" s="19"/>
      <c r="E280" s="20"/>
      <c r="F280" s="20"/>
      <c r="G280" s="19"/>
      <c r="H280" s="21"/>
      <c r="I280" s="21"/>
      <c r="J280" s="21"/>
      <c r="K280" s="19"/>
      <c r="M280" s="31" t="str">
        <f>IF(H280&gt;0,"P"&amp;D280&amp;"-"&amp;MAX(E280:F280),"P"&amp;D280&amp;"-"&amp;MAX(E280:F280))</f>
        <v>P-0</v>
      </c>
      <c r="N280" s="32">
        <f>IF(H280&gt;0,C280&amp;"*",C280)</f>
        <v>0</v>
      </c>
      <c r="O280" s="33">
        <f t="shared" si="8"/>
        <v>0</v>
      </c>
      <c r="P280" s="33">
        <f t="shared" si="9"/>
        <v>0</v>
      </c>
    </row>
    <row r="281" spans="2:16" x14ac:dyDescent="0.3">
      <c r="B281" s="25" t="str">
        <f>IF(H281="","Base"&amp;C281&amp;"-"&amp;"P"&amp;D281,"Off")</f>
        <v>Base-P</v>
      </c>
      <c r="C281" s="19"/>
      <c r="D281" s="19"/>
      <c r="E281" s="20"/>
      <c r="F281" s="20"/>
      <c r="G281" s="19"/>
      <c r="H281" s="21"/>
      <c r="I281" s="21"/>
      <c r="J281" s="21"/>
      <c r="K281" s="19"/>
      <c r="M281" s="31" t="str">
        <f>IF(H281&gt;0,"P"&amp;D281&amp;"-"&amp;MAX(E281:F281),"P"&amp;D281&amp;"-"&amp;MAX(E281:F281))</f>
        <v>P-0</v>
      </c>
      <c r="N281" s="32">
        <f>IF(H281&gt;0,C281&amp;"*",C281)</f>
        <v>0</v>
      </c>
      <c r="O281" s="33">
        <f t="shared" si="8"/>
        <v>0</v>
      </c>
      <c r="P281" s="33">
        <f t="shared" si="9"/>
        <v>0</v>
      </c>
    </row>
    <row r="282" spans="2:16" x14ac:dyDescent="0.3">
      <c r="B282" s="25" t="str">
        <f>IF(H282="","Base"&amp;C282&amp;"-"&amp;"P"&amp;D282,"Off")</f>
        <v>Base-P</v>
      </c>
      <c r="C282" s="19"/>
      <c r="D282" s="19"/>
      <c r="E282" s="20"/>
      <c r="F282" s="20"/>
      <c r="G282" s="19"/>
      <c r="H282" s="21"/>
      <c r="I282" s="21"/>
      <c r="J282" s="21"/>
      <c r="K282" s="19"/>
      <c r="M282" s="31" t="str">
        <f>IF(H282&gt;0,"P"&amp;D282&amp;"-"&amp;MAX(E282:F282),"P"&amp;D282&amp;"-"&amp;MAX(E282:F282))</f>
        <v>P-0</v>
      </c>
      <c r="N282" s="32">
        <f>IF(H282&gt;0,C282&amp;"*",C282)</f>
        <v>0</v>
      </c>
      <c r="O282" s="33">
        <f t="shared" si="8"/>
        <v>0</v>
      </c>
      <c r="P282" s="33">
        <f t="shared" si="9"/>
        <v>0</v>
      </c>
    </row>
    <row r="283" spans="2:16" x14ac:dyDescent="0.3">
      <c r="B283" s="25" t="str">
        <f>IF(H283="","Base"&amp;C283&amp;"-"&amp;"P"&amp;D283,"Off")</f>
        <v>Base-P</v>
      </c>
      <c r="C283" s="19"/>
      <c r="D283" s="19"/>
      <c r="E283" s="20"/>
      <c r="F283" s="20"/>
      <c r="G283" s="19"/>
      <c r="H283" s="21"/>
      <c r="I283" s="21"/>
      <c r="J283" s="21"/>
      <c r="K283" s="19"/>
      <c r="M283" s="31" t="str">
        <f>IF(H283&gt;0,"P"&amp;D283&amp;"-"&amp;MAX(E283:F283),"P"&amp;D283&amp;"-"&amp;MAX(E283:F283))</f>
        <v>P-0</v>
      </c>
      <c r="N283" s="32">
        <f>IF(H283&gt;0,C283&amp;"*",C283)</f>
        <v>0</v>
      </c>
      <c r="O283" s="33">
        <f t="shared" si="8"/>
        <v>0</v>
      </c>
      <c r="P283" s="33">
        <f t="shared" si="9"/>
        <v>0</v>
      </c>
    </row>
    <row r="284" spans="2:16" x14ac:dyDescent="0.3">
      <c r="B284" s="25" t="str">
        <f>IF(H284="","Base"&amp;C284&amp;"-"&amp;"P"&amp;D284,"Off")</f>
        <v>Base-P</v>
      </c>
      <c r="C284" s="19"/>
      <c r="D284" s="19"/>
      <c r="E284" s="20"/>
      <c r="F284" s="20"/>
      <c r="G284" s="19"/>
      <c r="H284" s="21"/>
      <c r="I284" s="21"/>
      <c r="J284" s="21"/>
      <c r="K284" s="19"/>
      <c r="M284" s="31" t="str">
        <f>IF(H284&gt;0,"P"&amp;D284&amp;"-"&amp;MAX(E284:F284),"P"&amp;D284&amp;"-"&amp;MAX(E284:F284))</f>
        <v>P-0</v>
      </c>
      <c r="N284" s="32">
        <f>IF(H284&gt;0,C284&amp;"*",C284)</f>
        <v>0</v>
      </c>
      <c r="O284" s="33">
        <f t="shared" si="8"/>
        <v>0</v>
      </c>
      <c r="P284" s="33">
        <f t="shared" si="9"/>
        <v>0</v>
      </c>
    </row>
    <row r="285" spans="2:16" x14ac:dyDescent="0.3">
      <c r="B285" s="25" t="str">
        <f>IF(H285="","Base"&amp;C285&amp;"-"&amp;"P"&amp;D285,"Off")</f>
        <v>Base-P</v>
      </c>
      <c r="C285" s="19"/>
      <c r="D285" s="19"/>
      <c r="E285" s="20"/>
      <c r="F285" s="20"/>
      <c r="G285" s="19"/>
      <c r="H285" s="21"/>
      <c r="I285" s="21"/>
      <c r="J285" s="21"/>
      <c r="K285" s="19"/>
      <c r="M285" s="31" t="str">
        <f>IF(H285&gt;0,"P"&amp;D285&amp;"-"&amp;MAX(E285:F285),"P"&amp;D285&amp;"-"&amp;MAX(E285:F285))</f>
        <v>P-0</v>
      </c>
      <c r="N285" s="32">
        <f>IF(H285&gt;0,C285&amp;"*",C285)</f>
        <v>0</v>
      </c>
      <c r="O285" s="33">
        <f t="shared" si="8"/>
        <v>0</v>
      </c>
      <c r="P285" s="33">
        <f t="shared" si="9"/>
        <v>0</v>
      </c>
    </row>
    <row r="286" spans="2:16" x14ac:dyDescent="0.3">
      <c r="B286" s="25" t="str">
        <f>IF(H286="","Base"&amp;C286&amp;"-"&amp;"P"&amp;D286,"Off")</f>
        <v>Base-P</v>
      </c>
      <c r="C286" s="19"/>
      <c r="D286" s="19"/>
      <c r="E286" s="20"/>
      <c r="F286" s="20"/>
      <c r="G286" s="19"/>
      <c r="H286" s="21"/>
      <c r="I286" s="21"/>
      <c r="J286" s="21"/>
      <c r="K286" s="19"/>
      <c r="M286" s="31" t="str">
        <f>IF(H286&gt;0,"P"&amp;D286&amp;"-"&amp;MAX(E286:F286),"P"&amp;D286&amp;"-"&amp;MAX(E286:F286))</f>
        <v>P-0</v>
      </c>
      <c r="N286" s="32">
        <f>IF(H286&gt;0,C286&amp;"*",C286)</f>
        <v>0</v>
      </c>
      <c r="O286" s="33">
        <f t="shared" si="8"/>
        <v>0</v>
      </c>
      <c r="P286" s="33">
        <f t="shared" si="9"/>
        <v>0</v>
      </c>
    </row>
    <row r="287" spans="2:16" x14ac:dyDescent="0.3">
      <c r="B287" s="25" t="str">
        <f>IF(H287="","Base"&amp;C287&amp;"-"&amp;"P"&amp;D287,"Off")</f>
        <v>Base-P</v>
      </c>
      <c r="C287" s="19"/>
      <c r="D287" s="19"/>
      <c r="E287" s="20"/>
      <c r="F287" s="20"/>
      <c r="G287" s="19"/>
      <c r="H287" s="21"/>
      <c r="I287" s="21"/>
      <c r="J287" s="21"/>
      <c r="K287" s="19"/>
      <c r="M287" s="31" t="str">
        <f>IF(H287&gt;0,"P"&amp;D287&amp;"-"&amp;MAX(E287:F287),"P"&amp;D287&amp;"-"&amp;MAX(E287:F287))</f>
        <v>P-0</v>
      </c>
      <c r="N287" s="32">
        <f>IF(H287&gt;0,C287&amp;"*",C287)</f>
        <v>0</v>
      </c>
      <c r="O287" s="33">
        <f t="shared" si="8"/>
        <v>0</v>
      </c>
      <c r="P287" s="33">
        <f t="shared" si="9"/>
        <v>0</v>
      </c>
    </row>
    <row r="288" spans="2:16" x14ac:dyDescent="0.3">
      <c r="B288" s="25" t="str">
        <f>IF(H288="","Base"&amp;C288&amp;"-"&amp;"P"&amp;D288,"Off")</f>
        <v>Base-P</v>
      </c>
      <c r="C288" s="19"/>
      <c r="D288" s="19"/>
      <c r="E288" s="20"/>
      <c r="F288" s="20"/>
      <c r="G288" s="19"/>
      <c r="H288" s="21"/>
      <c r="I288" s="21"/>
      <c r="J288" s="21"/>
      <c r="K288" s="19"/>
      <c r="M288" s="31" t="str">
        <f>IF(H288&gt;0,"P"&amp;D288&amp;"-"&amp;MAX(E288:F288),"P"&amp;D288&amp;"-"&amp;MAX(E288:F288))</f>
        <v>P-0</v>
      </c>
      <c r="N288" s="32">
        <f>IF(H288&gt;0,C288&amp;"*",C288)</f>
        <v>0</v>
      </c>
      <c r="O288" s="33">
        <f t="shared" si="8"/>
        <v>0</v>
      </c>
      <c r="P288" s="33">
        <f t="shared" si="9"/>
        <v>0</v>
      </c>
    </row>
    <row r="289" spans="2:16" x14ac:dyDescent="0.3">
      <c r="B289" s="25" t="str">
        <f>IF(H289="","Base"&amp;C289&amp;"-"&amp;"P"&amp;D289,"Off")</f>
        <v>Base-P</v>
      </c>
      <c r="C289" s="19"/>
      <c r="D289" s="19"/>
      <c r="E289" s="20"/>
      <c r="F289" s="20"/>
      <c r="G289" s="19"/>
      <c r="H289" s="21"/>
      <c r="I289" s="21"/>
      <c r="J289" s="21"/>
      <c r="K289" s="19"/>
      <c r="M289" s="31" t="str">
        <f>IF(H289&gt;0,"P"&amp;D289&amp;"-"&amp;MAX(E289:F289),"P"&amp;D289&amp;"-"&amp;MAX(E289:F289))</f>
        <v>P-0</v>
      </c>
      <c r="N289" s="32">
        <f>IF(H289&gt;0,C289&amp;"*",C289)</f>
        <v>0</v>
      </c>
      <c r="O289" s="33">
        <f t="shared" si="8"/>
        <v>0</v>
      </c>
      <c r="P289" s="33">
        <f t="shared" si="9"/>
        <v>0</v>
      </c>
    </row>
    <row r="290" spans="2:16" x14ac:dyDescent="0.3">
      <c r="B290" s="25" t="str">
        <f>IF(H290="","Base"&amp;C290&amp;"-"&amp;"P"&amp;D290,"Off")</f>
        <v>Base-P</v>
      </c>
      <c r="C290" s="19"/>
      <c r="D290" s="19"/>
      <c r="E290" s="20"/>
      <c r="F290" s="20"/>
      <c r="G290" s="19"/>
      <c r="H290" s="21"/>
      <c r="I290" s="21"/>
      <c r="J290" s="21"/>
      <c r="K290" s="19"/>
      <c r="M290" s="31" t="str">
        <f>IF(H290&gt;0,"P"&amp;D290&amp;"-"&amp;MAX(E290:F290),"P"&amp;D290&amp;"-"&amp;MAX(E290:F290))</f>
        <v>P-0</v>
      </c>
      <c r="N290" s="32">
        <f>IF(H290&gt;0,C290&amp;"*",C290)</f>
        <v>0</v>
      </c>
      <c r="O290" s="33">
        <f t="shared" si="8"/>
        <v>0</v>
      </c>
      <c r="P290" s="33">
        <f t="shared" si="9"/>
        <v>0</v>
      </c>
    </row>
    <row r="291" spans="2:16" x14ac:dyDescent="0.3">
      <c r="B291" s="25" t="str">
        <f>IF(H291="","Base"&amp;C291&amp;"-"&amp;"P"&amp;D291,"Off")</f>
        <v>Base-P</v>
      </c>
      <c r="C291" s="19"/>
      <c r="D291" s="19"/>
      <c r="E291" s="20"/>
      <c r="F291" s="20"/>
      <c r="G291" s="19"/>
      <c r="H291" s="21"/>
      <c r="I291" s="21"/>
      <c r="J291" s="21"/>
      <c r="K291" s="19"/>
      <c r="M291" s="31" t="str">
        <f>IF(H291&gt;0,"P"&amp;D291&amp;"-"&amp;MAX(E291:F291),"P"&amp;D291&amp;"-"&amp;MAX(E291:F291))</f>
        <v>P-0</v>
      </c>
      <c r="N291" s="32">
        <f>IF(H291&gt;0,C291&amp;"*",C291)</f>
        <v>0</v>
      </c>
      <c r="O291" s="33">
        <f t="shared" si="8"/>
        <v>0</v>
      </c>
      <c r="P291" s="33">
        <f t="shared" si="9"/>
        <v>0</v>
      </c>
    </row>
    <row r="292" spans="2:16" x14ac:dyDescent="0.3">
      <c r="B292" s="25" t="str">
        <f>IF(H292="","Base"&amp;C292&amp;"-"&amp;"P"&amp;D292,"Off")</f>
        <v>Base-P</v>
      </c>
      <c r="C292" s="19"/>
      <c r="D292" s="19"/>
      <c r="E292" s="20"/>
      <c r="F292" s="20"/>
      <c r="G292" s="19"/>
      <c r="H292" s="21"/>
      <c r="I292" s="21"/>
      <c r="J292" s="21"/>
      <c r="K292" s="19"/>
      <c r="M292" s="31" t="str">
        <f>IF(H292&gt;0,"P"&amp;D292&amp;"-"&amp;MAX(E292:F292),"P"&amp;D292&amp;"-"&amp;MAX(E292:F292))</f>
        <v>P-0</v>
      </c>
      <c r="N292" s="32">
        <f>IF(H292&gt;0,C292&amp;"*",C292)</f>
        <v>0</v>
      </c>
      <c r="O292" s="33">
        <f t="shared" si="8"/>
        <v>0</v>
      </c>
      <c r="P292" s="33">
        <f t="shared" si="9"/>
        <v>0</v>
      </c>
    </row>
    <row r="293" spans="2:16" x14ac:dyDescent="0.3">
      <c r="B293" s="25" t="str">
        <f>IF(H293="","Base"&amp;C293&amp;"-"&amp;"P"&amp;D293,"Off")</f>
        <v>Base-P</v>
      </c>
      <c r="C293" s="19"/>
      <c r="D293" s="19"/>
      <c r="E293" s="20"/>
      <c r="F293" s="20"/>
      <c r="G293" s="19"/>
      <c r="H293" s="21"/>
      <c r="I293" s="21"/>
      <c r="J293" s="21"/>
      <c r="K293" s="19"/>
      <c r="M293" s="31" t="str">
        <f>IF(H293&gt;0,"P"&amp;D293&amp;"-"&amp;MAX(E293:F293),"P"&amp;D293&amp;"-"&amp;MAX(E293:F293))</f>
        <v>P-0</v>
      </c>
      <c r="N293" s="32">
        <f>IF(H293&gt;0,C293&amp;"*",C293)</f>
        <v>0</v>
      </c>
      <c r="O293" s="33">
        <f t="shared" si="8"/>
        <v>0</v>
      </c>
      <c r="P293" s="33">
        <f t="shared" si="9"/>
        <v>0</v>
      </c>
    </row>
    <row r="294" spans="2:16" x14ac:dyDescent="0.3">
      <c r="B294" s="25" t="str">
        <f>IF(H294="","Base"&amp;C294&amp;"-"&amp;"P"&amp;D294,"Off")</f>
        <v>Base-P</v>
      </c>
      <c r="C294" s="19"/>
      <c r="D294" s="19"/>
      <c r="E294" s="20"/>
      <c r="F294" s="20"/>
      <c r="G294" s="19"/>
      <c r="H294" s="21"/>
      <c r="I294" s="21"/>
      <c r="J294" s="21"/>
      <c r="K294" s="19"/>
      <c r="M294" s="31" t="str">
        <f>IF(H294&gt;0,"P"&amp;D294&amp;"-"&amp;MAX(E294:F294),"P"&amp;D294&amp;"-"&amp;MAX(E294:F294))</f>
        <v>P-0</v>
      </c>
      <c r="N294" s="32">
        <f>IF(H294&gt;0,C294&amp;"*",C294)</f>
        <v>0</v>
      </c>
      <c r="O294" s="33">
        <f t="shared" si="8"/>
        <v>0</v>
      </c>
      <c r="P294" s="33">
        <f t="shared" si="9"/>
        <v>0</v>
      </c>
    </row>
    <row r="295" spans="2:16" x14ac:dyDescent="0.3">
      <c r="B295" s="25" t="str">
        <f>IF(H295="","Base"&amp;C295&amp;"-"&amp;"P"&amp;D295,"Off")</f>
        <v>Base-P</v>
      </c>
      <c r="C295" s="19"/>
      <c r="D295" s="19"/>
      <c r="E295" s="20"/>
      <c r="F295" s="20"/>
      <c r="G295" s="19"/>
      <c r="H295" s="21"/>
      <c r="I295" s="21"/>
      <c r="J295" s="21"/>
      <c r="K295" s="19"/>
      <c r="M295" s="31" t="str">
        <f>IF(H295&gt;0,"P"&amp;D295&amp;"-"&amp;MAX(E295:F295),"P"&amp;D295&amp;"-"&amp;MAX(E295:F295))</f>
        <v>P-0</v>
      </c>
      <c r="N295" s="32">
        <f>IF(H295&gt;0,C295&amp;"*",C295)</f>
        <v>0</v>
      </c>
      <c r="O295" s="33">
        <f t="shared" si="8"/>
        <v>0</v>
      </c>
      <c r="P295" s="33">
        <f t="shared" si="9"/>
        <v>0</v>
      </c>
    </row>
    <row r="296" spans="2:16" x14ac:dyDescent="0.3">
      <c r="B296" s="25" t="str">
        <f>IF(H296="","Base"&amp;C296&amp;"-"&amp;"P"&amp;D296,"Off")</f>
        <v>Base-P</v>
      </c>
      <c r="C296" s="19"/>
      <c r="D296" s="19"/>
      <c r="E296" s="20"/>
      <c r="F296" s="20"/>
      <c r="G296" s="19"/>
      <c r="H296" s="21"/>
      <c r="I296" s="21"/>
      <c r="J296" s="21"/>
      <c r="K296" s="19"/>
      <c r="M296" s="31" t="str">
        <f>IF(H296&gt;0,"P"&amp;D296&amp;"-"&amp;MAX(E296:F296),"P"&amp;D296&amp;"-"&amp;MAX(E296:F296))</f>
        <v>P-0</v>
      </c>
      <c r="N296" s="32">
        <f>IF(H296&gt;0,C296&amp;"*",C296)</f>
        <v>0</v>
      </c>
      <c r="O296" s="33">
        <f t="shared" si="8"/>
        <v>0</v>
      </c>
      <c r="P296" s="33">
        <f t="shared" si="9"/>
        <v>0</v>
      </c>
    </row>
    <row r="297" spans="2:16" x14ac:dyDescent="0.3">
      <c r="B297" s="25" t="str">
        <f>IF(H297="","Base"&amp;C297&amp;"-"&amp;"P"&amp;D297,"Off")</f>
        <v>Base-P</v>
      </c>
      <c r="C297" s="19"/>
      <c r="D297" s="19"/>
      <c r="E297" s="20"/>
      <c r="F297" s="20"/>
      <c r="G297" s="19"/>
      <c r="H297" s="21"/>
      <c r="I297" s="21"/>
      <c r="J297" s="21"/>
      <c r="K297" s="19"/>
      <c r="M297" s="31" t="str">
        <f>IF(H297&gt;0,"P"&amp;D297&amp;"-"&amp;MAX(E297:F297),"P"&amp;D297&amp;"-"&amp;MAX(E297:F297))</f>
        <v>P-0</v>
      </c>
      <c r="N297" s="32">
        <f>IF(H297&gt;0,C297&amp;"*",C297)</f>
        <v>0</v>
      </c>
      <c r="O297" s="33">
        <f t="shared" si="8"/>
        <v>0</v>
      </c>
      <c r="P297" s="33">
        <f t="shared" si="9"/>
        <v>0</v>
      </c>
    </row>
    <row r="298" spans="2:16" x14ac:dyDescent="0.3">
      <c r="B298" s="25" t="str">
        <f>IF(H298="","Base"&amp;C298&amp;"-"&amp;"P"&amp;D298,"Off")</f>
        <v>Base-P</v>
      </c>
      <c r="C298" s="19"/>
      <c r="D298" s="19"/>
      <c r="E298" s="20"/>
      <c r="F298" s="20"/>
      <c r="G298" s="19"/>
      <c r="H298" s="21"/>
      <c r="I298" s="21"/>
      <c r="J298" s="21"/>
      <c r="K298" s="19"/>
      <c r="M298" s="31" t="str">
        <f>IF(H298&gt;0,"P"&amp;D298&amp;"-"&amp;MAX(E298:F298),"P"&amp;D298&amp;"-"&amp;MAX(E298:F298))</f>
        <v>P-0</v>
      </c>
      <c r="N298" s="32">
        <f>IF(H298&gt;0,C298&amp;"*",C298)</f>
        <v>0</v>
      </c>
      <c r="O298" s="33">
        <f t="shared" si="8"/>
        <v>0</v>
      </c>
      <c r="P298" s="33">
        <f t="shared" si="9"/>
        <v>0</v>
      </c>
    </row>
    <row r="299" spans="2:16" x14ac:dyDescent="0.3">
      <c r="B299" s="25" t="str">
        <f>IF(H299="","Base"&amp;C299&amp;"-"&amp;"P"&amp;D299,"Off")</f>
        <v>Base-P</v>
      </c>
      <c r="C299" s="19"/>
      <c r="D299" s="19"/>
      <c r="E299" s="20"/>
      <c r="F299" s="20"/>
      <c r="G299" s="19"/>
      <c r="H299" s="21"/>
      <c r="I299" s="21"/>
      <c r="J299" s="21"/>
      <c r="K299" s="19"/>
      <c r="M299" s="31" t="str">
        <f>IF(H299&gt;0,"P"&amp;D299&amp;"-"&amp;MAX(E299:F299),"P"&amp;D299&amp;"-"&amp;MAX(E299:F299))</f>
        <v>P-0</v>
      </c>
      <c r="N299" s="32">
        <f>IF(H299&gt;0,C299&amp;"*",C299)</f>
        <v>0</v>
      </c>
      <c r="O299" s="33">
        <f t="shared" si="8"/>
        <v>0</v>
      </c>
      <c r="P299" s="33">
        <f t="shared" si="9"/>
        <v>0</v>
      </c>
    </row>
    <row r="300" spans="2:16" x14ac:dyDescent="0.3">
      <c r="B300" s="25" t="str">
        <f>IF(H300="","Base"&amp;C300&amp;"-"&amp;"P"&amp;D300,"Off")</f>
        <v>Base-P</v>
      </c>
      <c r="C300" s="19"/>
      <c r="D300" s="19"/>
      <c r="E300" s="20"/>
      <c r="F300" s="20"/>
      <c r="G300" s="19"/>
      <c r="H300" s="21"/>
      <c r="I300" s="21"/>
      <c r="J300" s="21"/>
      <c r="K300" s="19"/>
      <c r="M300" s="31" t="str">
        <f>IF(H300&gt;0,"P"&amp;D300&amp;"-"&amp;MAX(E300:F300),"P"&amp;D300&amp;"-"&amp;MAX(E300:F300))</f>
        <v>P-0</v>
      </c>
      <c r="N300" s="32">
        <f>IF(H300&gt;0,C300&amp;"*",C300)</f>
        <v>0</v>
      </c>
      <c r="O300" s="33">
        <f t="shared" si="8"/>
        <v>0</v>
      </c>
      <c r="P300" s="33">
        <f t="shared" si="9"/>
        <v>0</v>
      </c>
    </row>
    <row r="301" spans="2:16" x14ac:dyDescent="0.3">
      <c r="B301" s="25" t="str">
        <f>IF(H301="","Base"&amp;C301&amp;"-"&amp;"P"&amp;D301,"Off")</f>
        <v>Base-P</v>
      </c>
      <c r="C301" s="19"/>
      <c r="D301" s="19"/>
      <c r="E301" s="20"/>
      <c r="F301" s="20"/>
      <c r="G301" s="19"/>
      <c r="H301" s="21"/>
      <c r="I301" s="21"/>
      <c r="J301" s="21"/>
      <c r="K301" s="19"/>
      <c r="M301" s="31" t="str">
        <f>IF(H301&gt;0,"P"&amp;D301&amp;"-"&amp;MAX(E301:F301),"P"&amp;D301&amp;"-"&amp;MAX(E301:F301))</f>
        <v>P-0</v>
      </c>
      <c r="N301" s="32">
        <f>IF(H301&gt;0,C301&amp;"*",C301)</f>
        <v>0</v>
      </c>
      <c r="O301" s="33">
        <f t="shared" si="8"/>
        <v>0</v>
      </c>
      <c r="P301" s="33">
        <f t="shared" si="9"/>
        <v>0</v>
      </c>
    </row>
    <row r="302" spans="2:16" x14ac:dyDescent="0.3">
      <c r="B302" s="25" t="str">
        <f>IF(H302="","Base"&amp;C302&amp;"-"&amp;"P"&amp;D302,"Off")</f>
        <v>Base-P</v>
      </c>
      <c r="C302" s="19"/>
      <c r="D302" s="19"/>
      <c r="E302" s="20"/>
      <c r="F302" s="20"/>
      <c r="G302" s="19"/>
      <c r="H302" s="21"/>
      <c r="I302" s="21"/>
      <c r="J302" s="21"/>
      <c r="K302" s="19"/>
      <c r="M302" s="31" t="str">
        <f>IF(H302&gt;0,"P"&amp;D302&amp;"-"&amp;MAX(E302:F302),"P"&amp;D302&amp;"-"&amp;MAX(E302:F302))</f>
        <v>P-0</v>
      </c>
      <c r="N302" s="32">
        <f>IF(H302&gt;0,C302&amp;"*",C302)</f>
        <v>0</v>
      </c>
      <c r="O302" s="33">
        <f t="shared" si="8"/>
        <v>0</v>
      </c>
      <c r="P302" s="33">
        <f t="shared" si="9"/>
        <v>0</v>
      </c>
    </row>
    <row r="303" spans="2:16" x14ac:dyDescent="0.3">
      <c r="B303" s="25" t="str">
        <f>IF(H303="","Base"&amp;C303&amp;"-"&amp;"P"&amp;D303,"Off")</f>
        <v>Base-P</v>
      </c>
      <c r="C303" s="19"/>
      <c r="D303" s="19"/>
      <c r="E303" s="20"/>
      <c r="F303" s="20"/>
      <c r="G303" s="19"/>
      <c r="H303" s="21"/>
      <c r="I303" s="21"/>
      <c r="J303" s="21"/>
      <c r="K303" s="19"/>
      <c r="M303" s="31" t="str">
        <f>IF(H303&gt;0,"P"&amp;D303&amp;"-"&amp;MAX(E303:F303),"P"&amp;D303&amp;"-"&amp;MAX(E303:F303))</f>
        <v>P-0</v>
      </c>
      <c r="N303" s="32">
        <f>IF(H303&gt;0,C303&amp;"*",C303)</f>
        <v>0</v>
      </c>
      <c r="O303" s="33">
        <f t="shared" si="8"/>
        <v>0</v>
      </c>
      <c r="P303" s="33">
        <f t="shared" si="9"/>
        <v>0</v>
      </c>
    </row>
    <row r="304" spans="2:16" x14ac:dyDescent="0.3">
      <c r="B304" s="25" t="str">
        <f>IF(H304="","Base"&amp;C304&amp;"-"&amp;"P"&amp;D304,"Off")</f>
        <v>Base-P</v>
      </c>
      <c r="C304" s="19"/>
      <c r="D304" s="19"/>
      <c r="E304" s="20"/>
      <c r="F304" s="20"/>
      <c r="G304" s="19"/>
      <c r="H304" s="21"/>
      <c r="I304" s="21"/>
      <c r="J304" s="21"/>
      <c r="K304" s="19"/>
      <c r="M304" s="31" t="str">
        <f>IF(H304&gt;0,"P"&amp;D304&amp;"-"&amp;MAX(E304:F304),"P"&amp;D304&amp;"-"&amp;MAX(E304:F304))</f>
        <v>P-0</v>
      </c>
      <c r="N304" s="32">
        <f>IF(H304&gt;0,C304&amp;"*",C304)</f>
        <v>0</v>
      </c>
      <c r="O304" s="33">
        <f t="shared" si="8"/>
        <v>0</v>
      </c>
      <c r="P304" s="33">
        <f t="shared" si="9"/>
        <v>0</v>
      </c>
    </row>
    <row r="305" spans="2:16" x14ac:dyDescent="0.3">
      <c r="B305" s="25" t="str">
        <f>IF(H305="","Base"&amp;C305&amp;"-"&amp;"P"&amp;D305,"Off")</f>
        <v>Base-P</v>
      </c>
      <c r="C305" s="19"/>
      <c r="D305" s="19"/>
      <c r="E305" s="20"/>
      <c r="F305" s="20"/>
      <c r="G305" s="19"/>
      <c r="H305" s="21"/>
      <c r="I305" s="21"/>
      <c r="J305" s="21"/>
      <c r="K305" s="19"/>
      <c r="M305" s="31" t="str">
        <f>IF(H305&gt;0,"P"&amp;D305&amp;"-"&amp;MAX(E305:F305),"P"&amp;D305&amp;"-"&amp;MAX(E305:F305))</f>
        <v>P-0</v>
      </c>
      <c r="N305" s="32">
        <f>IF(H305&gt;0,C305&amp;"*",C305)</f>
        <v>0</v>
      </c>
      <c r="O305" s="33">
        <f t="shared" si="8"/>
        <v>0</v>
      </c>
      <c r="P305" s="33">
        <f t="shared" si="9"/>
        <v>0</v>
      </c>
    </row>
    <row r="306" spans="2:16" x14ac:dyDescent="0.3">
      <c r="B306" s="25" t="str">
        <f>IF(H306="","Base"&amp;C306&amp;"-"&amp;"P"&amp;D306,"Off")</f>
        <v>Base-P</v>
      </c>
      <c r="C306" s="19"/>
      <c r="D306" s="19"/>
      <c r="E306" s="20"/>
      <c r="F306" s="20"/>
      <c r="G306" s="19"/>
      <c r="H306" s="21"/>
      <c r="I306" s="21"/>
      <c r="J306" s="21"/>
      <c r="K306" s="19"/>
      <c r="M306" s="31" t="str">
        <f>IF(H306&gt;0,"P"&amp;D306&amp;"-"&amp;MAX(E306:F306),"P"&amp;D306&amp;"-"&amp;MAX(E306:F306))</f>
        <v>P-0</v>
      </c>
      <c r="N306" s="32">
        <f>IF(H306&gt;0,C306&amp;"*",C306)</f>
        <v>0</v>
      </c>
      <c r="O306" s="33">
        <f t="shared" si="8"/>
        <v>0</v>
      </c>
      <c r="P306" s="33">
        <f t="shared" si="9"/>
        <v>0</v>
      </c>
    </row>
    <row r="307" spans="2:16" x14ac:dyDescent="0.3">
      <c r="B307" s="25" t="str">
        <f>IF(H307="","Base"&amp;C307&amp;"-"&amp;"P"&amp;D307,"Off")</f>
        <v>Base-P</v>
      </c>
      <c r="C307" s="19"/>
      <c r="D307" s="19"/>
      <c r="E307" s="20"/>
      <c r="F307" s="20"/>
      <c r="G307" s="19"/>
      <c r="H307" s="21"/>
      <c r="I307" s="21"/>
      <c r="J307" s="21"/>
      <c r="K307" s="19"/>
      <c r="M307" s="31" t="str">
        <f>IF(H307&gt;0,"P"&amp;D307&amp;"-"&amp;MAX(E307:F307),"P"&amp;D307&amp;"-"&amp;MAX(E307:F307))</f>
        <v>P-0</v>
      </c>
      <c r="N307" s="32">
        <f>IF(H307&gt;0,C307&amp;"*",C307)</f>
        <v>0</v>
      </c>
      <c r="O307" s="33">
        <f t="shared" si="8"/>
        <v>0</v>
      </c>
      <c r="P307" s="33">
        <f t="shared" si="9"/>
        <v>0</v>
      </c>
    </row>
    <row r="308" spans="2:16" x14ac:dyDescent="0.3">
      <c r="B308" s="25" t="str">
        <f>IF(H308="","Base"&amp;C308&amp;"-"&amp;"P"&amp;D308,"Off")</f>
        <v>Base-P</v>
      </c>
      <c r="C308" s="19"/>
      <c r="D308" s="19"/>
      <c r="E308" s="20"/>
      <c r="F308" s="20"/>
      <c r="G308" s="19"/>
      <c r="H308" s="21"/>
      <c r="I308" s="21"/>
      <c r="J308" s="21"/>
      <c r="K308" s="19"/>
      <c r="M308" s="31" t="str">
        <f>IF(H308&gt;0,"P"&amp;D308&amp;"-"&amp;MAX(E308:F308),"P"&amp;D308&amp;"-"&amp;MAX(E308:F308))</f>
        <v>P-0</v>
      </c>
      <c r="N308" s="32">
        <f>IF(H308&gt;0,C308&amp;"*",C308)</f>
        <v>0</v>
      </c>
      <c r="O308" s="33">
        <f t="shared" si="8"/>
        <v>0</v>
      </c>
      <c r="P308" s="33">
        <f t="shared" si="9"/>
        <v>0</v>
      </c>
    </row>
    <row r="309" spans="2:16" x14ac:dyDescent="0.3">
      <c r="B309" s="25" t="str">
        <f>IF(H309="","Base"&amp;C309&amp;"-"&amp;"P"&amp;D309,"Off")</f>
        <v>Base-P</v>
      </c>
      <c r="C309" s="19"/>
      <c r="D309" s="19"/>
      <c r="E309" s="20"/>
      <c r="F309" s="20"/>
      <c r="G309" s="19"/>
      <c r="H309" s="21"/>
      <c r="I309" s="21"/>
      <c r="J309" s="21"/>
      <c r="K309" s="19"/>
      <c r="M309" s="31" t="str">
        <f>IF(H309&gt;0,"P"&amp;D309&amp;"-"&amp;MAX(E309:F309),"P"&amp;D309&amp;"-"&amp;MAX(E309:F309))</f>
        <v>P-0</v>
      </c>
      <c r="N309" s="32">
        <f>IF(H309&gt;0,C309&amp;"*",C309)</f>
        <v>0</v>
      </c>
      <c r="O309" s="33">
        <f t="shared" si="8"/>
        <v>0</v>
      </c>
      <c r="P309" s="33">
        <f t="shared" si="9"/>
        <v>0</v>
      </c>
    </row>
    <row r="310" spans="2:16" x14ac:dyDescent="0.3">
      <c r="B310" s="25" t="str">
        <f>IF(H310="","Base"&amp;C310&amp;"-"&amp;"P"&amp;D310,"Off")</f>
        <v>Base-P</v>
      </c>
      <c r="C310" s="19"/>
      <c r="D310" s="19"/>
      <c r="E310" s="20"/>
      <c r="F310" s="20"/>
      <c r="G310" s="19"/>
      <c r="H310" s="21"/>
      <c r="I310" s="21"/>
      <c r="J310" s="21"/>
      <c r="K310" s="19"/>
      <c r="M310" s="31" t="str">
        <f>IF(H310&gt;0,"P"&amp;D310&amp;"-"&amp;MAX(E310:F310),"P"&amp;D310&amp;"-"&amp;MAX(E310:F310))</f>
        <v>P-0</v>
      </c>
      <c r="N310" s="32">
        <f>IF(H310&gt;0,C310&amp;"*",C310)</f>
        <v>0</v>
      </c>
      <c r="O310" s="33">
        <f t="shared" si="8"/>
        <v>0</v>
      </c>
      <c r="P310" s="33">
        <f t="shared" si="9"/>
        <v>0</v>
      </c>
    </row>
    <row r="311" spans="2:16" x14ac:dyDescent="0.3">
      <c r="B311" s="25" t="str">
        <f>IF(H311="","Base"&amp;C311&amp;"-"&amp;"P"&amp;D311,"Off")</f>
        <v>Base-P</v>
      </c>
      <c r="C311" s="19"/>
      <c r="D311" s="19"/>
      <c r="E311" s="20"/>
      <c r="F311" s="20"/>
      <c r="G311" s="19"/>
      <c r="H311" s="21"/>
      <c r="I311" s="21"/>
      <c r="J311" s="21"/>
      <c r="K311" s="19"/>
      <c r="M311" s="31" t="str">
        <f>IF(H311&gt;0,"P"&amp;D311&amp;"-"&amp;MAX(E311:F311),"P"&amp;D311&amp;"-"&amp;MAX(E311:F311))</f>
        <v>P-0</v>
      </c>
      <c r="N311" s="32">
        <f>IF(H311&gt;0,C311&amp;"*",C311)</f>
        <v>0</v>
      </c>
      <c r="O311" s="33">
        <f t="shared" si="8"/>
        <v>0</v>
      </c>
      <c r="P311" s="33">
        <f t="shared" si="9"/>
        <v>0</v>
      </c>
    </row>
    <row r="312" spans="2:16" x14ac:dyDescent="0.3">
      <c r="B312" s="25" t="str">
        <f>IF(H312="","Base"&amp;C312&amp;"-"&amp;"P"&amp;D312,"Off")</f>
        <v>Base-P</v>
      </c>
      <c r="C312" s="19"/>
      <c r="D312" s="19"/>
      <c r="E312" s="20"/>
      <c r="F312" s="20"/>
      <c r="G312" s="19"/>
      <c r="H312" s="21"/>
      <c r="I312" s="21"/>
      <c r="J312" s="21"/>
      <c r="K312" s="19"/>
      <c r="M312" s="31" t="str">
        <f>IF(H312&gt;0,"P"&amp;D312&amp;"-"&amp;MAX(E312:F312),"P"&amp;D312&amp;"-"&amp;MAX(E312:F312))</f>
        <v>P-0</v>
      </c>
      <c r="N312" s="32">
        <f>IF(H312&gt;0,C312&amp;"*",C312)</f>
        <v>0</v>
      </c>
      <c r="O312" s="33">
        <f t="shared" si="8"/>
        <v>0</v>
      </c>
      <c r="P312" s="33">
        <f t="shared" si="9"/>
        <v>0</v>
      </c>
    </row>
    <row r="313" spans="2:16" x14ac:dyDescent="0.3">
      <c r="B313" s="25" t="str">
        <f>IF(H313="","Base"&amp;C313&amp;"-"&amp;"P"&amp;D313,"Off")</f>
        <v>Base-P</v>
      </c>
      <c r="C313" s="19"/>
      <c r="D313" s="19"/>
      <c r="E313" s="20"/>
      <c r="F313" s="20"/>
      <c r="G313" s="19"/>
      <c r="H313" s="21"/>
      <c r="I313" s="21"/>
      <c r="J313" s="21"/>
      <c r="K313" s="19"/>
      <c r="M313" s="31" t="str">
        <f>IF(H313&gt;0,"P"&amp;D313&amp;"-"&amp;MAX(E313:F313),"P"&amp;D313&amp;"-"&amp;MAX(E313:F313))</f>
        <v>P-0</v>
      </c>
      <c r="N313" s="32">
        <f>IF(H313&gt;0,C313&amp;"*",C313)</f>
        <v>0</v>
      </c>
      <c r="O313" s="33">
        <f t="shared" si="8"/>
        <v>0</v>
      </c>
      <c r="P313" s="33">
        <f t="shared" si="9"/>
        <v>0</v>
      </c>
    </row>
    <row r="314" spans="2:16" x14ac:dyDescent="0.3">
      <c r="B314" s="25" t="str">
        <f>IF(H314="","Base"&amp;C314&amp;"-"&amp;"P"&amp;D314,"Off")</f>
        <v>Base-P</v>
      </c>
      <c r="C314" s="19"/>
      <c r="D314" s="19"/>
      <c r="E314" s="20"/>
      <c r="F314" s="20"/>
      <c r="G314" s="19"/>
      <c r="H314" s="21"/>
      <c r="I314" s="21"/>
      <c r="J314" s="21"/>
      <c r="K314" s="19"/>
      <c r="M314" s="31" t="str">
        <f>IF(H314&gt;0,"P"&amp;D314&amp;"-"&amp;MAX(E314:F314),"P"&amp;D314&amp;"-"&amp;MAX(E314:F314))</f>
        <v>P-0</v>
      </c>
      <c r="N314" s="32">
        <f>IF(H314&gt;0,C314&amp;"*",C314)</f>
        <v>0</v>
      </c>
      <c r="O314" s="33">
        <f t="shared" si="8"/>
        <v>0</v>
      </c>
      <c r="P314" s="33">
        <f t="shared" si="9"/>
        <v>0</v>
      </c>
    </row>
    <row r="315" spans="2:16" x14ac:dyDescent="0.3">
      <c r="B315" s="25" t="str">
        <f>IF(H315="","Base"&amp;C315&amp;"-"&amp;"P"&amp;D315,"Off")</f>
        <v>Base-P</v>
      </c>
      <c r="C315" s="19"/>
      <c r="D315" s="19"/>
      <c r="E315" s="20"/>
      <c r="F315" s="20"/>
      <c r="G315" s="19"/>
      <c r="H315" s="21"/>
      <c r="I315" s="21"/>
      <c r="J315" s="21"/>
      <c r="K315" s="19"/>
      <c r="M315" s="31" t="str">
        <f>IF(H315&gt;0,"P"&amp;D315&amp;"-"&amp;MAX(E315:F315),"P"&amp;D315&amp;"-"&amp;MAX(E315:F315))</f>
        <v>P-0</v>
      </c>
      <c r="N315" s="32">
        <f>IF(H315&gt;0,C315&amp;"*",C315)</f>
        <v>0</v>
      </c>
      <c r="O315" s="33">
        <f t="shared" si="8"/>
        <v>0</v>
      </c>
      <c r="P315" s="33">
        <f t="shared" si="9"/>
        <v>0</v>
      </c>
    </row>
    <row r="316" spans="2:16" x14ac:dyDescent="0.3">
      <c r="B316" s="25" t="str">
        <f>IF(H316="","Base"&amp;C316&amp;"-"&amp;"P"&amp;D316,"Off")</f>
        <v>Base-P</v>
      </c>
      <c r="C316" s="19"/>
      <c r="D316" s="19"/>
      <c r="E316" s="20"/>
      <c r="F316" s="20"/>
      <c r="G316" s="19"/>
      <c r="H316" s="21"/>
      <c r="I316" s="21"/>
      <c r="J316" s="21"/>
      <c r="K316" s="19"/>
      <c r="M316" s="31" t="str">
        <f>IF(H316&gt;0,"P"&amp;D316&amp;"-"&amp;MAX(E316:F316),"P"&amp;D316&amp;"-"&amp;MAX(E316:F316))</f>
        <v>P-0</v>
      </c>
      <c r="N316" s="32">
        <f>IF(H316&gt;0,C316&amp;"*",C316)</f>
        <v>0</v>
      </c>
      <c r="O316" s="33">
        <f t="shared" si="8"/>
        <v>0</v>
      </c>
      <c r="P316" s="33">
        <f t="shared" si="9"/>
        <v>0</v>
      </c>
    </row>
    <row r="317" spans="2:16" x14ac:dyDescent="0.3">
      <c r="B317" s="25" t="str">
        <f>IF(H317="","Base"&amp;C317&amp;"-"&amp;"P"&amp;D317,"Off")</f>
        <v>Base-P</v>
      </c>
      <c r="C317" s="19"/>
      <c r="D317" s="19"/>
      <c r="E317" s="20"/>
      <c r="F317" s="20"/>
      <c r="G317" s="19"/>
      <c r="H317" s="21"/>
      <c r="I317" s="21"/>
      <c r="J317" s="21"/>
      <c r="K317" s="19"/>
      <c r="M317" s="31" t="str">
        <f>IF(H317&gt;0,"P"&amp;D317&amp;"-"&amp;MAX(E317:F317),"P"&amp;D317&amp;"-"&amp;MAX(E317:F317))</f>
        <v>P-0</v>
      </c>
      <c r="N317" s="32">
        <f>IF(H317&gt;0,C317&amp;"*",C317)</f>
        <v>0</v>
      </c>
      <c r="O317" s="33">
        <f t="shared" si="8"/>
        <v>0</v>
      </c>
      <c r="P317" s="33">
        <f t="shared" si="9"/>
        <v>0</v>
      </c>
    </row>
    <row r="318" spans="2:16" x14ac:dyDescent="0.3">
      <c r="B318" s="25" t="str">
        <f>IF(H318="","Base"&amp;C318&amp;"-"&amp;"P"&amp;D318,"Off")</f>
        <v>Base-P</v>
      </c>
      <c r="C318" s="19"/>
      <c r="D318" s="19"/>
      <c r="E318" s="20"/>
      <c r="F318" s="20"/>
      <c r="G318" s="19"/>
      <c r="H318" s="21"/>
      <c r="I318" s="21"/>
      <c r="J318" s="21"/>
      <c r="K318" s="19"/>
      <c r="M318" s="31" t="str">
        <f>IF(H318&gt;0,"P"&amp;D318&amp;"-"&amp;MAX(E318:F318),"P"&amp;D318&amp;"-"&amp;MAX(E318:F318))</f>
        <v>P-0</v>
      </c>
      <c r="N318" s="32">
        <f>IF(H318&gt;0,C318&amp;"*",C318)</f>
        <v>0</v>
      </c>
      <c r="O318" s="33">
        <f t="shared" si="8"/>
        <v>0</v>
      </c>
      <c r="P318" s="33">
        <f t="shared" si="9"/>
        <v>0</v>
      </c>
    </row>
    <row r="319" spans="2:16" x14ac:dyDescent="0.3">
      <c r="B319" s="25" t="str">
        <f>IF(H319="","Base"&amp;C319&amp;"-"&amp;"P"&amp;D319,"Off")</f>
        <v>Base-P</v>
      </c>
      <c r="C319" s="19"/>
      <c r="D319" s="19"/>
      <c r="E319" s="20"/>
      <c r="F319" s="20"/>
      <c r="G319" s="19"/>
      <c r="H319" s="21"/>
      <c r="I319" s="21"/>
      <c r="J319" s="21"/>
      <c r="K319" s="19"/>
      <c r="M319" s="31" t="str">
        <f>IF(H319&gt;0,"P"&amp;D319&amp;"-"&amp;MAX(E319:F319),"P"&amp;D319&amp;"-"&amp;MAX(E319:F319))</f>
        <v>P-0</v>
      </c>
      <c r="N319" s="32">
        <f>IF(H319&gt;0,C319&amp;"*",C319)</f>
        <v>0</v>
      </c>
      <c r="O319" s="33">
        <f t="shared" si="8"/>
        <v>0</v>
      </c>
      <c r="P319" s="33">
        <f t="shared" si="9"/>
        <v>0</v>
      </c>
    </row>
    <row r="320" spans="2:16" x14ac:dyDescent="0.3">
      <c r="B320" s="25" t="str">
        <f>IF(H320="","Base"&amp;C320&amp;"-"&amp;"P"&amp;D320,"Off")</f>
        <v>Base-P</v>
      </c>
      <c r="C320" s="19"/>
      <c r="D320" s="19"/>
      <c r="E320" s="20"/>
      <c r="F320" s="20"/>
      <c r="G320" s="19"/>
      <c r="H320" s="21"/>
      <c r="I320" s="21"/>
      <c r="J320" s="21"/>
      <c r="K320" s="19"/>
      <c r="M320" s="31" t="str">
        <f>IF(H320&gt;0,"P"&amp;D320&amp;"-"&amp;MAX(E320:F320),"P"&amp;D320&amp;"-"&amp;MAX(E320:F320))</f>
        <v>P-0</v>
      </c>
      <c r="N320" s="32">
        <f>IF(H320&gt;0,C320&amp;"*",C320)</f>
        <v>0</v>
      </c>
      <c r="O320" s="33">
        <f t="shared" si="8"/>
        <v>0</v>
      </c>
      <c r="P320" s="33">
        <f t="shared" si="9"/>
        <v>0</v>
      </c>
    </row>
    <row r="321" spans="2:16" x14ac:dyDescent="0.3">
      <c r="B321" s="25" t="str">
        <f>IF(H321="","Base"&amp;C321&amp;"-"&amp;"P"&amp;D321,"Off")</f>
        <v>Base-P</v>
      </c>
      <c r="C321" s="19"/>
      <c r="D321" s="19"/>
      <c r="E321" s="20"/>
      <c r="F321" s="20"/>
      <c r="G321" s="19"/>
      <c r="H321" s="21"/>
      <c r="I321" s="21"/>
      <c r="J321" s="21"/>
      <c r="K321" s="19"/>
      <c r="M321" s="31" t="str">
        <f>IF(H321&gt;0,"P"&amp;D321&amp;"-"&amp;MAX(E321:F321),"P"&amp;D321&amp;"-"&amp;MAX(E321:F321))</f>
        <v>P-0</v>
      </c>
      <c r="N321" s="32">
        <f>IF(H321&gt;0,C321&amp;"*",C321)</f>
        <v>0</v>
      </c>
      <c r="O321" s="33">
        <f t="shared" si="8"/>
        <v>0</v>
      </c>
      <c r="P321" s="33">
        <f t="shared" si="9"/>
        <v>0</v>
      </c>
    </row>
    <row r="322" spans="2:16" x14ac:dyDescent="0.3">
      <c r="B322" s="25" t="str">
        <f>IF(H322="","Base"&amp;C322&amp;"-"&amp;"P"&amp;D322,"Off")</f>
        <v>Base-P</v>
      </c>
      <c r="C322" s="19"/>
      <c r="D322" s="19"/>
      <c r="E322" s="20"/>
      <c r="F322" s="20"/>
      <c r="G322" s="19"/>
      <c r="H322" s="21"/>
      <c r="I322" s="21"/>
      <c r="J322" s="21"/>
      <c r="K322" s="19"/>
      <c r="M322" s="31" t="str">
        <f>IF(H322&gt;0,"P"&amp;D322&amp;"-"&amp;MAX(E322:F322),"P"&amp;D322&amp;"-"&amp;MAX(E322:F322))</f>
        <v>P-0</v>
      </c>
      <c r="N322" s="32">
        <f>IF(H322&gt;0,C322&amp;"*",C322)</f>
        <v>0</v>
      </c>
      <c r="O322" s="33">
        <f t="shared" si="8"/>
        <v>0</v>
      </c>
      <c r="P322" s="33">
        <f t="shared" si="9"/>
        <v>0</v>
      </c>
    </row>
    <row r="323" spans="2:16" x14ac:dyDescent="0.3">
      <c r="B323" s="25" t="str">
        <f>IF(H323="","Base"&amp;C323&amp;"-"&amp;"P"&amp;D323,"Off")</f>
        <v>Base-P</v>
      </c>
      <c r="C323" s="19"/>
      <c r="D323" s="19"/>
      <c r="E323" s="20"/>
      <c r="F323" s="20"/>
      <c r="G323" s="19"/>
      <c r="H323" s="21"/>
      <c r="I323" s="21"/>
      <c r="J323" s="21"/>
      <c r="K323" s="19"/>
      <c r="M323" s="31" t="str">
        <f>IF(H323&gt;0,"P"&amp;D323&amp;"-"&amp;MAX(E323:F323),"P"&amp;D323&amp;"-"&amp;MAX(E323:F323))</f>
        <v>P-0</v>
      </c>
      <c r="N323" s="32">
        <f>IF(H323&gt;0,C323&amp;"*",C323)</f>
        <v>0</v>
      </c>
      <c r="O323" s="33">
        <f t="shared" si="8"/>
        <v>0</v>
      </c>
      <c r="P323" s="33">
        <f t="shared" si="9"/>
        <v>0</v>
      </c>
    </row>
    <row r="324" spans="2:16" x14ac:dyDescent="0.3">
      <c r="B324" s="25" t="str">
        <f>IF(H324="","Base"&amp;C324&amp;"-"&amp;"P"&amp;D324,"Off")</f>
        <v>Base-P</v>
      </c>
      <c r="C324" s="19"/>
      <c r="D324" s="19"/>
      <c r="E324" s="20"/>
      <c r="F324" s="20"/>
      <c r="G324" s="19"/>
      <c r="H324" s="21"/>
      <c r="I324" s="21"/>
      <c r="J324" s="21"/>
      <c r="K324" s="19"/>
      <c r="M324" s="31" t="str">
        <f>IF(H324&gt;0,"P"&amp;D324&amp;"-"&amp;MAX(E324:F324),"P"&amp;D324&amp;"-"&amp;MAX(E324:F324))</f>
        <v>P-0</v>
      </c>
      <c r="N324" s="32">
        <f>IF(H324&gt;0,C324&amp;"*",C324)</f>
        <v>0</v>
      </c>
      <c r="O324" s="33">
        <f t="shared" si="8"/>
        <v>0</v>
      </c>
      <c r="P324" s="33">
        <f t="shared" si="9"/>
        <v>0</v>
      </c>
    </row>
    <row r="325" spans="2:16" x14ac:dyDescent="0.3">
      <c r="B325" s="25" t="str">
        <f>IF(H325="","Base"&amp;C325&amp;"-"&amp;"P"&amp;D325,"Off")</f>
        <v>Base-P</v>
      </c>
      <c r="C325" s="19"/>
      <c r="D325" s="19"/>
      <c r="E325" s="20"/>
      <c r="F325" s="20"/>
      <c r="G325" s="19"/>
      <c r="H325" s="21"/>
      <c r="I325" s="21"/>
      <c r="J325" s="21"/>
      <c r="K325" s="19"/>
      <c r="M325" s="31" t="str">
        <f>IF(H325&gt;0,"P"&amp;D325&amp;"-"&amp;MAX(E325:F325),"P"&amp;D325&amp;"-"&amp;MAX(E325:F325))</f>
        <v>P-0</v>
      </c>
      <c r="N325" s="32">
        <f>IF(H325&gt;0,C325&amp;"*",C325)</f>
        <v>0</v>
      </c>
      <c r="O325" s="33">
        <f t="shared" ref="O325:O388" si="10">IF($H325=0,E325,"")</f>
        <v>0</v>
      </c>
      <c r="P325" s="33">
        <f t="shared" ref="P325:P388" si="11">IF($H325=0,F325,"")</f>
        <v>0</v>
      </c>
    </row>
    <row r="326" spans="2:16" x14ac:dyDescent="0.3">
      <c r="B326" s="25" t="str">
        <f>IF(H326="","Base"&amp;C326&amp;"-"&amp;"P"&amp;D326,"Off")</f>
        <v>Base-P</v>
      </c>
      <c r="C326" s="19"/>
      <c r="D326" s="19"/>
      <c r="E326" s="20"/>
      <c r="F326" s="20"/>
      <c r="G326" s="19"/>
      <c r="H326" s="21"/>
      <c r="I326" s="21"/>
      <c r="J326" s="21"/>
      <c r="K326" s="19"/>
      <c r="M326" s="31" t="str">
        <f>IF(H326&gt;0,"P"&amp;D326&amp;"-"&amp;MAX(E326:F326),"P"&amp;D326&amp;"-"&amp;MAX(E326:F326))</f>
        <v>P-0</v>
      </c>
      <c r="N326" s="32">
        <f>IF(H326&gt;0,C326&amp;"*",C326)</f>
        <v>0</v>
      </c>
      <c r="O326" s="33">
        <f t="shared" si="10"/>
        <v>0</v>
      </c>
      <c r="P326" s="33">
        <f t="shared" si="11"/>
        <v>0</v>
      </c>
    </row>
    <row r="327" spans="2:16" x14ac:dyDescent="0.3">
      <c r="B327" s="25" t="str">
        <f>IF(H327="","Base"&amp;C327&amp;"-"&amp;"P"&amp;D327,"Off")</f>
        <v>Base-P</v>
      </c>
      <c r="C327" s="19"/>
      <c r="D327" s="19"/>
      <c r="E327" s="20"/>
      <c r="F327" s="20"/>
      <c r="G327" s="19"/>
      <c r="H327" s="21"/>
      <c r="I327" s="21"/>
      <c r="J327" s="21"/>
      <c r="K327" s="19"/>
      <c r="M327" s="31" t="str">
        <f>IF(H327&gt;0,"P"&amp;D327&amp;"-"&amp;MAX(E327:F327),"P"&amp;D327&amp;"-"&amp;MAX(E327:F327))</f>
        <v>P-0</v>
      </c>
      <c r="N327" s="32">
        <f>IF(H327&gt;0,C327&amp;"*",C327)</f>
        <v>0</v>
      </c>
      <c r="O327" s="33">
        <f t="shared" si="10"/>
        <v>0</v>
      </c>
      <c r="P327" s="33">
        <f t="shared" si="11"/>
        <v>0</v>
      </c>
    </row>
    <row r="328" spans="2:16" x14ac:dyDescent="0.3">
      <c r="B328" s="25" t="str">
        <f>IF(H328="","Base"&amp;C328&amp;"-"&amp;"P"&amp;D328,"Off")</f>
        <v>Base-P</v>
      </c>
      <c r="C328" s="19"/>
      <c r="D328" s="19"/>
      <c r="E328" s="20"/>
      <c r="F328" s="20"/>
      <c r="G328" s="19"/>
      <c r="H328" s="21"/>
      <c r="I328" s="21"/>
      <c r="J328" s="21"/>
      <c r="K328" s="19"/>
      <c r="M328" s="31" t="str">
        <f>IF(H328&gt;0,"P"&amp;D328&amp;"-"&amp;MAX(E328:F328),"P"&amp;D328&amp;"-"&amp;MAX(E328:F328))</f>
        <v>P-0</v>
      </c>
      <c r="N328" s="32">
        <f>IF(H328&gt;0,C328&amp;"*",C328)</f>
        <v>0</v>
      </c>
      <c r="O328" s="33">
        <f t="shared" si="10"/>
        <v>0</v>
      </c>
      <c r="P328" s="33">
        <f t="shared" si="11"/>
        <v>0</v>
      </c>
    </row>
    <row r="329" spans="2:16" x14ac:dyDescent="0.3">
      <c r="B329" s="25" t="str">
        <f>IF(H329="","Base"&amp;C329&amp;"-"&amp;"P"&amp;D329,"Off")</f>
        <v>Base-P</v>
      </c>
      <c r="C329" s="19"/>
      <c r="D329" s="19"/>
      <c r="E329" s="20"/>
      <c r="F329" s="20"/>
      <c r="G329" s="19"/>
      <c r="H329" s="21"/>
      <c r="I329" s="21"/>
      <c r="J329" s="21"/>
      <c r="K329" s="19"/>
      <c r="M329" s="31" t="str">
        <f>IF(H329&gt;0,"P"&amp;D329&amp;"-"&amp;MAX(E329:F329),"P"&amp;D329&amp;"-"&amp;MAX(E329:F329))</f>
        <v>P-0</v>
      </c>
      <c r="N329" s="32">
        <f>IF(H329&gt;0,C329&amp;"*",C329)</f>
        <v>0</v>
      </c>
      <c r="O329" s="33">
        <f t="shared" si="10"/>
        <v>0</v>
      </c>
      <c r="P329" s="33">
        <f t="shared" si="11"/>
        <v>0</v>
      </c>
    </row>
    <row r="330" spans="2:16" x14ac:dyDescent="0.3">
      <c r="B330" s="25" t="str">
        <f>IF(H330="","Base"&amp;C330&amp;"-"&amp;"P"&amp;D330,"Off")</f>
        <v>Base-P</v>
      </c>
      <c r="C330" s="19"/>
      <c r="D330" s="19"/>
      <c r="E330" s="20"/>
      <c r="F330" s="20"/>
      <c r="G330" s="19"/>
      <c r="H330" s="21"/>
      <c r="I330" s="21"/>
      <c r="J330" s="21"/>
      <c r="K330" s="19"/>
      <c r="M330" s="31" t="str">
        <f>IF(H330&gt;0,"P"&amp;D330&amp;"-"&amp;MAX(E330:F330),"P"&amp;D330&amp;"-"&amp;MAX(E330:F330))</f>
        <v>P-0</v>
      </c>
      <c r="N330" s="32">
        <f>IF(H330&gt;0,C330&amp;"*",C330)</f>
        <v>0</v>
      </c>
      <c r="O330" s="33">
        <f t="shared" si="10"/>
        <v>0</v>
      </c>
      <c r="P330" s="33">
        <f t="shared" si="11"/>
        <v>0</v>
      </c>
    </row>
    <row r="331" spans="2:16" x14ac:dyDescent="0.3">
      <c r="B331" s="25" t="str">
        <f>IF(H331="","Base"&amp;C331&amp;"-"&amp;"P"&amp;D331,"Off")</f>
        <v>Base-P</v>
      </c>
      <c r="C331" s="19"/>
      <c r="D331" s="19"/>
      <c r="E331" s="20"/>
      <c r="F331" s="20"/>
      <c r="G331" s="19"/>
      <c r="H331" s="21"/>
      <c r="I331" s="21"/>
      <c r="J331" s="21"/>
      <c r="K331" s="19"/>
      <c r="M331" s="31" t="str">
        <f>IF(H331&gt;0,"P"&amp;D331&amp;"-"&amp;MAX(E331:F331),"P"&amp;D331&amp;"-"&amp;MAX(E331:F331))</f>
        <v>P-0</v>
      </c>
      <c r="N331" s="32">
        <f>IF(H331&gt;0,C331&amp;"*",C331)</f>
        <v>0</v>
      </c>
      <c r="O331" s="33">
        <f t="shared" si="10"/>
        <v>0</v>
      </c>
      <c r="P331" s="33">
        <f t="shared" si="11"/>
        <v>0</v>
      </c>
    </row>
    <row r="332" spans="2:16" x14ac:dyDescent="0.3">
      <c r="B332" s="25" t="str">
        <f>IF(H332="","Base"&amp;C332&amp;"-"&amp;"P"&amp;D332,"Off")</f>
        <v>Base-P</v>
      </c>
      <c r="C332" s="19"/>
      <c r="D332" s="19"/>
      <c r="E332" s="20"/>
      <c r="F332" s="20"/>
      <c r="G332" s="19"/>
      <c r="H332" s="21"/>
      <c r="I332" s="21"/>
      <c r="J332" s="21"/>
      <c r="K332" s="19"/>
      <c r="M332" s="31" t="str">
        <f>IF(H332&gt;0,"P"&amp;D332&amp;"-"&amp;MAX(E332:F332),"P"&amp;D332&amp;"-"&amp;MAX(E332:F332))</f>
        <v>P-0</v>
      </c>
      <c r="N332" s="32">
        <f>IF(H332&gt;0,C332&amp;"*",C332)</f>
        <v>0</v>
      </c>
      <c r="O332" s="33">
        <f t="shared" si="10"/>
        <v>0</v>
      </c>
      <c r="P332" s="33">
        <f t="shared" si="11"/>
        <v>0</v>
      </c>
    </row>
    <row r="333" spans="2:16" x14ac:dyDescent="0.3">
      <c r="B333" s="25" t="str">
        <f>IF(H333="","Base"&amp;C333&amp;"-"&amp;"P"&amp;D333,"Off")</f>
        <v>Base-P</v>
      </c>
      <c r="C333" s="19"/>
      <c r="D333" s="19"/>
      <c r="E333" s="20"/>
      <c r="F333" s="20"/>
      <c r="G333" s="19"/>
      <c r="H333" s="21"/>
      <c r="I333" s="21"/>
      <c r="J333" s="21"/>
      <c r="K333" s="19"/>
      <c r="M333" s="31" t="str">
        <f>IF(H333&gt;0,"P"&amp;D333&amp;"-"&amp;MAX(E333:F333),"P"&amp;D333&amp;"-"&amp;MAX(E333:F333))</f>
        <v>P-0</v>
      </c>
      <c r="N333" s="32">
        <f>IF(H333&gt;0,C333&amp;"*",C333)</f>
        <v>0</v>
      </c>
      <c r="O333" s="33">
        <f t="shared" si="10"/>
        <v>0</v>
      </c>
      <c r="P333" s="33">
        <f t="shared" si="11"/>
        <v>0</v>
      </c>
    </row>
    <row r="334" spans="2:16" x14ac:dyDescent="0.3">
      <c r="B334" s="25" t="str">
        <f>IF(H334="","Base"&amp;C334&amp;"-"&amp;"P"&amp;D334,"Off")</f>
        <v>Base-P</v>
      </c>
      <c r="C334" s="19"/>
      <c r="D334" s="19"/>
      <c r="E334" s="20"/>
      <c r="F334" s="20"/>
      <c r="G334" s="19"/>
      <c r="H334" s="21"/>
      <c r="I334" s="21"/>
      <c r="J334" s="21"/>
      <c r="K334" s="19"/>
      <c r="M334" s="31" t="str">
        <f>IF(H334&gt;0,"P"&amp;D334&amp;"-"&amp;MAX(E334:F334),"P"&amp;D334&amp;"-"&amp;MAX(E334:F334))</f>
        <v>P-0</v>
      </c>
      <c r="N334" s="32">
        <f>IF(H334&gt;0,C334&amp;"*",C334)</f>
        <v>0</v>
      </c>
      <c r="O334" s="33">
        <f t="shared" si="10"/>
        <v>0</v>
      </c>
      <c r="P334" s="33">
        <f t="shared" si="11"/>
        <v>0</v>
      </c>
    </row>
    <row r="335" spans="2:16" x14ac:dyDescent="0.3">
      <c r="B335" s="25" t="str">
        <f>IF(H335="","Base"&amp;C335&amp;"-"&amp;"P"&amp;D335,"Off")</f>
        <v>Base-P</v>
      </c>
      <c r="C335" s="19"/>
      <c r="D335" s="19"/>
      <c r="E335" s="20"/>
      <c r="F335" s="20"/>
      <c r="G335" s="19"/>
      <c r="H335" s="21"/>
      <c r="I335" s="21"/>
      <c r="J335" s="21"/>
      <c r="K335" s="19"/>
      <c r="M335" s="31" t="str">
        <f>IF(H335&gt;0,"P"&amp;D335&amp;"-"&amp;MAX(E335:F335),"P"&amp;D335&amp;"-"&amp;MAX(E335:F335))</f>
        <v>P-0</v>
      </c>
      <c r="N335" s="32">
        <f>IF(H335&gt;0,C335&amp;"*",C335)</f>
        <v>0</v>
      </c>
      <c r="O335" s="33">
        <f t="shared" si="10"/>
        <v>0</v>
      </c>
      <c r="P335" s="33">
        <f t="shared" si="11"/>
        <v>0</v>
      </c>
    </row>
    <row r="336" spans="2:16" x14ac:dyDescent="0.3">
      <c r="B336" s="25" t="str">
        <f>IF(H336="","Base"&amp;C336&amp;"-"&amp;"P"&amp;D336,"Off")</f>
        <v>Base-P</v>
      </c>
      <c r="C336" s="19"/>
      <c r="D336" s="19"/>
      <c r="E336" s="20"/>
      <c r="F336" s="20"/>
      <c r="G336" s="19"/>
      <c r="H336" s="21"/>
      <c r="I336" s="21"/>
      <c r="J336" s="21"/>
      <c r="K336" s="19"/>
      <c r="M336" s="31" t="str">
        <f>IF(H336&gt;0,"P"&amp;D336&amp;"-"&amp;MAX(E336:F336),"P"&amp;D336&amp;"-"&amp;MAX(E336:F336))</f>
        <v>P-0</v>
      </c>
      <c r="N336" s="32">
        <f>IF(H336&gt;0,C336&amp;"*",C336)</f>
        <v>0</v>
      </c>
      <c r="O336" s="33">
        <f t="shared" si="10"/>
        <v>0</v>
      </c>
      <c r="P336" s="33">
        <f t="shared" si="11"/>
        <v>0</v>
      </c>
    </row>
    <row r="337" spans="2:16" x14ac:dyDescent="0.3">
      <c r="B337" s="25" t="str">
        <f>IF(H337="","Base"&amp;C337&amp;"-"&amp;"P"&amp;D337,"Off")</f>
        <v>Base-P</v>
      </c>
      <c r="C337" s="19"/>
      <c r="D337" s="19"/>
      <c r="E337" s="20"/>
      <c r="F337" s="20"/>
      <c r="G337" s="19"/>
      <c r="H337" s="21"/>
      <c r="I337" s="21"/>
      <c r="J337" s="21"/>
      <c r="K337" s="19"/>
      <c r="M337" s="31" t="str">
        <f>IF(H337&gt;0,"P"&amp;D337&amp;"-"&amp;MAX(E337:F337),"P"&amp;D337&amp;"-"&amp;MAX(E337:F337))</f>
        <v>P-0</v>
      </c>
      <c r="N337" s="32">
        <f>IF(H337&gt;0,C337&amp;"*",C337)</f>
        <v>0</v>
      </c>
      <c r="O337" s="33">
        <f t="shared" si="10"/>
        <v>0</v>
      </c>
      <c r="P337" s="33">
        <f t="shared" si="11"/>
        <v>0</v>
      </c>
    </row>
    <row r="338" spans="2:16" x14ac:dyDescent="0.3">
      <c r="B338" s="25" t="str">
        <f>IF(H338="","Base"&amp;C338&amp;"-"&amp;"P"&amp;D338,"Off")</f>
        <v>Base-P</v>
      </c>
      <c r="C338" s="19"/>
      <c r="D338" s="19"/>
      <c r="E338" s="20"/>
      <c r="F338" s="20"/>
      <c r="G338" s="19"/>
      <c r="H338" s="21"/>
      <c r="I338" s="21"/>
      <c r="J338" s="21"/>
      <c r="K338" s="19"/>
      <c r="M338" s="31" t="str">
        <f>IF(H338&gt;0,"P"&amp;D338&amp;"-"&amp;MAX(E338:F338),"P"&amp;D338&amp;"-"&amp;MAX(E338:F338))</f>
        <v>P-0</v>
      </c>
      <c r="N338" s="32">
        <f>IF(H338&gt;0,C338&amp;"*",C338)</f>
        <v>0</v>
      </c>
      <c r="O338" s="33">
        <f t="shared" si="10"/>
        <v>0</v>
      </c>
      <c r="P338" s="33">
        <f t="shared" si="11"/>
        <v>0</v>
      </c>
    </row>
    <row r="339" spans="2:16" x14ac:dyDescent="0.3">
      <c r="B339" s="25" t="str">
        <f>IF(H339="","Base"&amp;C339&amp;"-"&amp;"P"&amp;D339,"Off")</f>
        <v>Base-P</v>
      </c>
      <c r="C339" s="19"/>
      <c r="D339" s="19"/>
      <c r="E339" s="20"/>
      <c r="F339" s="20"/>
      <c r="G339" s="19"/>
      <c r="H339" s="21"/>
      <c r="I339" s="21"/>
      <c r="J339" s="21"/>
      <c r="K339" s="19"/>
      <c r="M339" s="31" t="str">
        <f>IF(H339&gt;0,"P"&amp;D339&amp;"-"&amp;MAX(E339:F339),"P"&amp;D339&amp;"-"&amp;MAX(E339:F339))</f>
        <v>P-0</v>
      </c>
      <c r="N339" s="32">
        <f>IF(H339&gt;0,C339&amp;"*",C339)</f>
        <v>0</v>
      </c>
      <c r="O339" s="33">
        <f t="shared" si="10"/>
        <v>0</v>
      </c>
      <c r="P339" s="33">
        <f t="shared" si="11"/>
        <v>0</v>
      </c>
    </row>
    <row r="340" spans="2:16" x14ac:dyDescent="0.3">
      <c r="B340" s="25" t="str">
        <f>IF(H340="","Base"&amp;C340&amp;"-"&amp;"P"&amp;D340,"Off")</f>
        <v>Base-P</v>
      </c>
      <c r="C340" s="19"/>
      <c r="D340" s="19"/>
      <c r="E340" s="20"/>
      <c r="F340" s="20"/>
      <c r="G340" s="19"/>
      <c r="H340" s="21"/>
      <c r="I340" s="21"/>
      <c r="J340" s="21"/>
      <c r="K340" s="19"/>
      <c r="M340" s="31" t="str">
        <f>IF(H340&gt;0,"P"&amp;D340&amp;"-"&amp;MAX(E340:F340),"P"&amp;D340&amp;"-"&amp;MAX(E340:F340))</f>
        <v>P-0</v>
      </c>
      <c r="N340" s="32">
        <f>IF(H340&gt;0,C340&amp;"*",C340)</f>
        <v>0</v>
      </c>
      <c r="O340" s="33">
        <f t="shared" si="10"/>
        <v>0</v>
      </c>
      <c r="P340" s="33">
        <f t="shared" si="11"/>
        <v>0</v>
      </c>
    </row>
    <row r="341" spans="2:16" x14ac:dyDescent="0.3">
      <c r="B341" s="25" t="str">
        <f>IF(H341="","Base"&amp;C341&amp;"-"&amp;"P"&amp;D341,"Off")</f>
        <v>Base-P</v>
      </c>
      <c r="C341" s="19"/>
      <c r="D341" s="19"/>
      <c r="E341" s="20"/>
      <c r="F341" s="20"/>
      <c r="G341" s="19"/>
      <c r="H341" s="21"/>
      <c r="I341" s="21"/>
      <c r="J341" s="21"/>
      <c r="K341" s="19"/>
      <c r="M341" s="31" t="str">
        <f>IF(H341&gt;0,"P"&amp;D341&amp;"-"&amp;MAX(E341:F341),"P"&amp;D341&amp;"-"&amp;MAX(E341:F341))</f>
        <v>P-0</v>
      </c>
      <c r="N341" s="32">
        <f>IF(H341&gt;0,C341&amp;"*",C341)</f>
        <v>0</v>
      </c>
      <c r="O341" s="33">
        <f t="shared" si="10"/>
        <v>0</v>
      </c>
      <c r="P341" s="33">
        <f t="shared" si="11"/>
        <v>0</v>
      </c>
    </row>
    <row r="342" spans="2:16" x14ac:dyDescent="0.3">
      <c r="B342" s="25" t="str">
        <f>IF(H342="","Base"&amp;C342&amp;"-"&amp;"P"&amp;D342,"Off")</f>
        <v>Base-P</v>
      </c>
      <c r="C342" s="19"/>
      <c r="D342" s="19"/>
      <c r="E342" s="20"/>
      <c r="F342" s="20"/>
      <c r="G342" s="19"/>
      <c r="H342" s="21"/>
      <c r="I342" s="21"/>
      <c r="J342" s="21"/>
      <c r="K342" s="19"/>
      <c r="M342" s="31" t="str">
        <f>IF(H342&gt;0,"P"&amp;D342&amp;"-"&amp;MAX(E342:F342),"P"&amp;D342&amp;"-"&amp;MAX(E342:F342))</f>
        <v>P-0</v>
      </c>
      <c r="N342" s="32">
        <f>IF(H342&gt;0,C342&amp;"*",C342)</f>
        <v>0</v>
      </c>
      <c r="O342" s="33">
        <f t="shared" si="10"/>
        <v>0</v>
      </c>
      <c r="P342" s="33">
        <f t="shared" si="11"/>
        <v>0</v>
      </c>
    </row>
    <row r="343" spans="2:16" x14ac:dyDescent="0.3">
      <c r="B343" s="25" t="str">
        <f>IF(H343="","Base"&amp;C343&amp;"-"&amp;"P"&amp;D343,"Off")</f>
        <v>Base-P</v>
      </c>
      <c r="C343" s="19"/>
      <c r="D343" s="19"/>
      <c r="E343" s="20"/>
      <c r="F343" s="20"/>
      <c r="G343" s="19"/>
      <c r="H343" s="21"/>
      <c r="I343" s="21"/>
      <c r="J343" s="21"/>
      <c r="K343" s="19"/>
      <c r="M343" s="31" t="str">
        <f>IF(H343&gt;0,"P"&amp;D343&amp;"-"&amp;MAX(E343:F343),"P"&amp;D343&amp;"-"&amp;MAX(E343:F343))</f>
        <v>P-0</v>
      </c>
      <c r="N343" s="32">
        <f>IF(H343&gt;0,C343&amp;"*",C343)</f>
        <v>0</v>
      </c>
      <c r="O343" s="33">
        <f t="shared" si="10"/>
        <v>0</v>
      </c>
      <c r="P343" s="33">
        <f t="shared" si="11"/>
        <v>0</v>
      </c>
    </row>
    <row r="344" spans="2:16" x14ac:dyDescent="0.3">
      <c r="B344" s="25" t="str">
        <f>IF(H344="","Base"&amp;C344&amp;"-"&amp;"P"&amp;D344,"Off")</f>
        <v>Base-P</v>
      </c>
      <c r="C344" s="19"/>
      <c r="D344" s="19"/>
      <c r="E344" s="20"/>
      <c r="F344" s="20"/>
      <c r="G344" s="19"/>
      <c r="H344" s="21"/>
      <c r="I344" s="21"/>
      <c r="J344" s="21"/>
      <c r="K344" s="19"/>
      <c r="M344" s="31" t="str">
        <f>IF(H344&gt;0,"P"&amp;D344&amp;"-"&amp;MAX(E344:F344),"P"&amp;D344&amp;"-"&amp;MAX(E344:F344))</f>
        <v>P-0</v>
      </c>
      <c r="N344" s="32">
        <f>IF(H344&gt;0,C344&amp;"*",C344)</f>
        <v>0</v>
      </c>
      <c r="O344" s="33">
        <f t="shared" si="10"/>
        <v>0</v>
      </c>
      <c r="P344" s="33">
        <f t="shared" si="11"/>
        <v>0</v>
      </c>
    </row>
    <row r="345" spans="2:16" x14ac:dyDescent="0.3">
      <c r="B345" s="25" t="str">
        <f>IF(H345="","Base"&amp;C345&amp;"-"&amp;"P"&amp;D345,"Off")</f>
        <v>Base-P</v>
      </c>
      <c r="C345" s="19"/>
      <c r="D345" s="19"/>
      <c r="E345" s="20"/>
      <c r="F345" s="20"/>
      <c r="G345" s="19"/>
      <c r="H345" s="21"/>
      <c r="I345" s="21"/>
      <c r="J345" s="21"/>
      <c r="K345" s="19"/>
      <c r="M345" s="31" t="str">
        <f>IF(H345&gt;0,"P"&amp;D345&amp;"-"&amp;MAX(E345:F345),"P"&amp;D345&amp;"-"&amp;MAX(E345:F345))</f>
        <v>P-0</v>
      </c>
      <c r="N345" s="32">
        <f>IF(H345&gt;0,C345&amp;"*",C345)</f>
        <v>0</v>
      </c>
      <c r="O345" s="33">
        <f t="shared" si="10"/>
        <v>0</v>
      </c>
      <c r="P345" s="33">
        <f t="shared" si="11"/>
        <v>0</v>
      </c>
    </row>
    <row r="346" spans="2:16" x14ac:dyDescent="0.3">
      <c r="B346" s="25" t="str">
        <f>IF(H346="","Base"&amp;C346&amp;"-"&amp;"P"&amp;D346,"Off")</f>
        <v>Base-P</v>
      </c>
      <c r="C346" s="19"/>
      <c r="D346" s="19"/>
      <c r="E346" s="20"/>
      <c r="F346" s="20"/>
      <c r="G346" s="19"/>
      <c r="H346" s="21"/>
      <c r="I346" s="21"/>
      <c r="J346" s="21"/>
      <c r="K346" s="19"/>
      <c r="M346" s="31" t="str">
        <f>IF(H346&gt;0,"P"&amp;D346&amp;"-"&amp;MAX(E346:F346),"P"&amp;D346&amp;"-"&amp;MAX(E346:F346))</f>
        <v>P-0</v>
      </c>
      <c r="N346" s="32">
        <f>IF(H346&gt;0,C346&amp;"*",C346)</f>
        <v>0</v>
      </c>
      <c r="O346" s="33">
        <f t="shared" si="10"/>
        <v>0</v>
      </c>
      <c r="P346" s="33">
        <f t="shared" si="11"/>
        <v>0</v>
      </c>
    </row>
    <row r="347" spans="2:16" x14ac:dyDescent="0.3">
      <c r="B347" s="25" t="str">
        <f>IF(H347="","Base"&amp;C347&amp;"-"&amp;"P"&amp;D347,"Off")</f>
        <v>Base-P</v>
      </c>
      <c r="C347" s="19"/>
      <c r="D347" s="19"/>
      <c r="E347" s="20"/>
      <c r="F347" s="20"/>
      <c r="G347" s="19"/>
      <c r="H347" s="21"/>
      <c r="I347" s="21"/>
      <c r="J347" s="21"/>
      <c r="K347" s="19"/>
      <c r="M347" s="31" t="str">
        <f>IF(H347&gt;0,"P"&amp;D347&amp;"-"&amp;MAX(E347:F347),"P"&amp;D347&amp;"-"&amp;MAX(E347:F347))</f>
        <v>P-0</v>
      </c>
      <c r="N347" s="32">
        <f>IF(H347&gt;0,C347&amp;"*",C347)</f>
        <v>0</v>
      </c>
      <c r="O347" s="33">
        <f t="shared" si="10"/>
        <v>0</v>
      </c>
      <c r="P347" s="33">
        <f t="shared" si="11"/>
        <v>0</v>
      </c>
    </row>
    <row r="348" spans="2:16" x14ac:dyDescent="0.3">
      <c r="B348" s="25" t="str">
        <f>IF(H348="","Base"&amp;C348&amp;"-"&amp;"P"&amp;D348,"Off")</f>
        <v>Base-P</v>
      </c>
      <c r="C348" s="19"/>
      <c r="D348" s="19"/>
      <c r="E348" s="20"/>
      <c r="F348" s="20"/>
      <c r="G348" s="19"/>
      <c r="H348" s="21"/>
      <c r="I348" s="21"/>
      <c r="J348" s="21"/>
      <c r="K348" s="19"/>
      <c r="M348" s="31" t="str">
        <f>IF(H348&gt;0,"P"&amp;D348&amp;"-"&amp;MAX(E348:F348),"P"&amp;D348&amp;"-"&amp;MAX(E348:F348))</f>
        <v>P-0</v>
      </c>
      <c r="N348" s="32">
        <f>IF(H348&gt;0,C348&amp;"*",C348)</f>
        <v>0</v>
      </c>
      <c r="O348" s="33">
        <f t="shared" si="10"/>
        <v>0</v>
      </c>
      <c r="P348" s="33">
        <f t="shared" si="11"/>
        <v>0</v>
      </c>
    </row>
    <row r="349" spans="2:16" x14ac:dyDescent="0.3">
      <c r="B349" s="25" t="str">
        <f>IF(H349="","Base"&amp;C349&amp;"-"&amp;"P"&amp;D349,"Off")</f>
        <v>Base-P</v>
      </c>
      <c r="C349" s="19"/>
      <c r="D349" s="19"/>
      <c r="E349" s="20"/>
      <c r="F349" s="20"/>
      <c r="G349" s="19"/>
      <c r="H349" s="21"/>
      <c r="I349" s="21"/>
      <c r="J349" s="21"/>
      <c r="K349" s="19"/>
      <c r="M349" s="31" t="str">
        <f>IF(H349&gt;0,"P"&amp;D349&amp;"-"&amp;MAX(E349:F349),"P"&amp;D349&amp;"-"&amp;MAX(E349:F349))</f>
        <v>P-0</v>
      </c>
      <c r="N349" s="32">
        <f>IF(H349&gt;0,C349&amp;"*",C349)</f>
        <v>0</v>
      </c>
      <c r="O349" s="33">
        <f t="shared" si="10"/>
        <v>0</v>
      </c>
      <c r="P349" s="33">
        <f t="shared" si="11"/>
        <v>0</v>
      </c>
    </row>
    <row r="350" spans="2:16" x14ac:dyDescent="0.3">
      <c r="B350" s="25" t="str">
        <f>IF(H350="","Base"&amp;C350&amp;"-"&amp;"P"&amp;D350,"Off")</f>
        <v>Base-P</v>
      </c>
      <c r="C350" s="19"/>
      <c r="D350" s="19"/>
      <c r="E350" s="20"/>
      <c r="F350" s="20"/>
      <c r="G350" s="19"/>
      <c r="H350" s="21"/>
      <c r="I350" s="21"/>
      <c r="J350" s="21"/>
      <c r="K350" s="19"/>
      <c r="M350" s="31" t="str">
        <f>IF(H350&gt;0,"P"&amp;D350&amp;"-"&amp;MAX(E350:F350),"P"&amp;D350&amp;"-"&amp;MAX(E350:F350))</f>
        <v>P-0</v>
      </c>
      <c r="N350" s="32">
        <f>IF(H350&gt;0,C350&amp;"*",C350)</f>
        <v>0</v>
      </c>
      <c r="O350" s="33">
        <f t="shared" si="10"/>
        <v>0</v>
      </c>
      <c r="P350" s="33">
        <f t="shared" si="11"/>
        <v>0</v>
      </c>
    </row>
    <row r="351" spans="2:16" x14ac:dyDescent="0.3">
      <c r="B351" s="25" t="str">
        <f>IF(H351="","Base"&amp;C351&amp;"-"&amp;"P"&amp;D351,"Off")</f>
        <v>Base-P</v>
      </c>
      <c r="C351" s="19"/>
      <c r="D351" s="19"/>
      <c r="E351" s="20"/>
      <c r="F351" s="20"/>
      <c r="G351" s="19"/>
      <c r="H351" s="21"/>
      <c r="I351" s="21"/>
      <c r="J351" s="21"/>
      <c r="K351" s="19"/>
      <c r="M351" s="31" t="str">
        <f>IF(H351&gt;0,"P"&amp;D351&amp;"-"&amp;MAX(E351:F351),"P"&amp;D351&amp;"-"&amp;MAX(E351:F351))</f>
        <v>P-0</v>
      </c>
      <c r="N351" s="32">
        <f>IF(H351&gt;0,C351&amp;"*",C351)</f>
        <v>0</v>
      </c>
      <c r="O351" s="33">
        <f t="shared" si="10"/>
        <v>0</v>
      </c>
      <c r="P351" s="33">
        <f t="shared" si="11"/>
        <v>0</v>
      </c>
    </row>
    <row r="352" spans="2:16" x14ac:dyDescent="0.3">
      <c r="B352" s="25" t="str">
        <f>IF(H352="","Base"&amp;C352&amp;"-"&amp;"P"&amp;D352,"Off")</f>
        <v>Base-P</v>
      </c>
      <c r="C352" s="19"/>
      <c r="D352" s="19"/>
      <c r="E352" s="20"/>
      <c r="F352" s="20"/>
      <c r="G352" s="19"/>
      <c r="H352" s="21"/>
      <c r="I352" s="21"/>
      <c r="J352" s="21"/>
      <c r="K352" s="19"/>
      <c r="M352" s="31" t="str">
        <f>IF(H352&gt;0,"P"&amp;D352&amp;"-"&amp;MAX(E352:F352),"P"&amp;D352&amp;"-"&amp;MAX(E352:F352))</f>
        <v>P-0</v>
      </c>
      <c r="N352" s="32">
        <f>IF(H352&gt;0,C352&amp;"*",C352)</f>
        <v>0</v>
      </c>
      <c r="O352" s="33">
        <f t="shared" si="10"/>
        <v>0</v>
      </c>
      <c r="P352" s="33">
        <f t="shared" si="11"/>
        <v>0</v>
      </c>
    </row>
    <row r="353" spans="2:16" x14ac:dyDescent="0.3">
      <c r="B353" s="25" t="str">
        <f>IF(H353="","Base"&amp;C353&amp;"-"&amp;"P"&amp;D353,"Off")</f>
        <v>Base-P</v>
      </c>
      <c r="C353" s="19"/>
      <c r="D353" s="19"/>
      <c r="E353" s="20"/>
      <c r="F353" s="20"/>
      <c r="G353" s="19"/>
      <c r="H353" s="21"/>
      <c r="I353" s="21"/>
      <c r="J353" s="21"/>
      <c r="K353" s="19"/>
      <c r="M353" s="31" t="str">
        <f>IF(H353&gt;0,"P"&amp;D353&amp;"-"&amp;MAX(E353:F353),"P"&amp;D353&amp;"-"&amp;MAX(E353:F353))</f>
        <v>P-0</v>
      </c>
      <c r="N353" s="32">
        <f>IF(H353&gt;0,C353&amp;"*",C353)</f>
        <v>0</v>
      </c>
      <c r="O353" s="33">
        <f t="shared" si="10"/>
        <v>0</v>
      </c>
      <c r="P353" s="33">
        <f t="shared" si="11"/>
        <v>0</v>
      </c>
    </row>
    <row r="354" spans="2:16" x14ac:dyDescent="0.3">
      <c r="B354" s="25" t="str">
        <f>IF(H354="","Base"&amp;C354&amp;"-"&amp;"P"&amp;D354,"Off")</f>
        <v>Base-P</v>
      </c>
      <c r="C354" s="19"/>
      <c r="D354" s="19"/>
      <c r="E354" s="20"/>
      <c r="F354" s="20"/>
      <c r="G354" s="19"/>
      <c r="H354" s="21"/>
      <c r="I354" s="21"/>
      <c r="J354" s="21"/>
      <c r="K354" s="19"/>
      <c r="M354" s="31" t="str">
        <f>IF(H354&gt;0,"P"&amp;D354&amp;"-"&amp;MAX(E354:F354),"P"&amp;D354&amp;"-"&amp;MAX(E354:F354))</f>
        <v>P-0</v>
      </c>
      <c r="N354" s="32">
        <f>IF(H354&gt;0,C354&amp;"*",C354)</f>
        <v>0</v>
      </c>
      <c r="O354" s="33">
        <f t="shared" si="10"/>
        <v>0</v>
      </c>
      <c r="P354" s="33">
        <f t="shared" si="11"/>
        <v>0</v>
      </c>
    </row>
    <row r="355" spans="2:16" x14ac:dyDescent="0.3">
      <c r="B355" s="25" t="str">
        <f>IF(H355="","Base"&amp;C355&amp;"-"&amp;"P"&amp;D355,"Off")</f>
        <v>Base-P</v>
      </c>
      <c r="C355" s="19"/>
      <c r="D355" s="19"/>
      <c r="E355" s="20"/>
      <c r="F355" s="20"/>
      <c r="G355" s="19"/>
      <c r="H355" s="21"/>
      <c r="I355" s="21"/>
      <c r="J355" s="21"/>
      <c r="K355" s="19"/>
      <c r="M355" s="31" t="str">
        <f>IF(H355&gt;0,"P"&amp;D355&amp;"-"&amp;MAX(E355:F355),"P"&amp;D355&amp;"-"&amp;MAX(E355:F355))</f>
        <v>P-0</v>
      </c>
      <c r="N355" s="32">
        <f>IF(H355&gt;0,C355&amp;"*",C355)</f>
        <v>0</v>
      </c>
      <c r="O355" s="33">
        <f t="shared" si="10"/>
        <v>0</v>
      </c>
      <c r="P355" s="33">
        <f t="shared" si="11"/>
        <v>0</v>
      </c>
    </row>
    <row r="356" spans="2:16" x14ac:dyDescent="0.3">
      <c r="B356" s="25" t="str">
        <f>IF(H356="","Base"&amp;C356&amp;"-"&amp;"P"&amp;D356,"Off")</f>
        <v>Base-P</v>
      </c>
      <c r="C356" s="19"/>
      <c r="D356" s="19"/>
      <c r="E356" s="20"/>
      <c r="F356" s="20"/>
      <c r="G356" s="19"/>
      <c r="H356" s="21"/>
      <c r="I356" s="21"/>
      <c r="J356" s="21"/>
      <c r="K356" s="19"/>
      <c r="M356" s="31" t="str">
        <f>IF(H356&gt;0,"P"&amp;D356&amp;"-"&amp;MAX(E356:F356),"P"&amp;D356&amp;"-"&amp;MAX(E356:F356))</f>
        <v>P-0</v>
      </c>
      <c r="N356" s="32">
        <f>IF(H356&gt;0,C356&amp;"*",C356)</f>
        <v>0</v>
      </c>
      <c r="O356" s="33">
        <f t="shared" si="10"/>
        <v>0</v>
      </c>
      <c r="P356" s="33">
        <f t="shared" si="11"/>
        <v>0</v>
      </c>
    </row>
    <row r="357" spans="2:16" x14ac:dyDescent="0.3">
      <c r="B357" s="25" t="str">
        <f>IF(H357="","Base"&amp;C357&amp;"-"&amp;"P"&amp;D357,"Off")</f>
        <v>Base-P</v>
      </c>
      <c r="C357" s="19"/>
      <c r="D357" s="19"/>
      <c r="E357" s="20"/>
      <c r="F357" s="20"/>
      <c r="G357" s="19"/>
      <c r="H357" s="21"/>
      <c r="I357" s="21"/>
      <c r="J357" s="21"/>
      <c r="K357" s="19"/>
      <c r="M357" s="31" t="str">
        <f>IF(H357&gt;0,"P"&amp;D357&amp;"-"&amp;MAX(E357:F357),"P"&amp;D357&amp;"-"&amp;MAX(E357:F357))</f>
        <v>P-0</v>
      </c>
      <c r="N357" s="32">
        <f>IF(H357&gt;0,C357&amp;"*",C357)</f>
        <v>0</v>
      </c>
      <c r="O357" s="33">
        <f t="shared" si="10"/>
        <v>0</v>
      </c>
      <c r="P357" s="33">
        <f t="shared" si="11"/>
        <v>0</v>
      </c>
    </row>
    <row r="358" spans="2:16" x14ac:dyDescent="0.3">
      <c r="B358" s="25" t="str">
        <f>IF(H358="","Base"&amp;C358&amp;"-"&amp;"P"&amp;D358,"Off")</f>
        <v>Base-P</v>
      </c>
      <c r="C358" s="19"/>
      <c r="D358" s="19"/>
      <c r="E358" s="20"/>
      <c r="F358" s="20"/>
      <c r="G358" s="19"/>
      <c r="H358" s="21"/>
      <c r="I358" s="21"/>
      <c r="J358" s="21"/>
      <c r="K358" s="19"/>
      <c r="M358" s="31" t="str">
        <f>IF(H358&gt;0,"P"&amp;D358&amp;"-"&amp;MAX(E358:F358),"P"&amp;D358&amp;"-"&amp;MAX(E358:F358))</f>
        <v>P-0</v>
      </c>
      <c r="N358" s="32">
        <f>IF(H358&gt;0,C358&amp;"*",C358)</f>
        <v>0</v>
      </c>
      <c r="O358" s="33">
        <f t="shared" si="10"/>
        <v>0</v>
      </c>
      <c r="P358" s="33">
        <f t="shared" si="11"/>
        <v>0</v>
      </c>
    </row>
    <row r="359" spans="2:16" x14ac:dyDescent="0.3">
      <c r="B359" s="25" t="str">
        <f>IF(H359="","Base"&amp;C359&amp;"-"&amp;"P"&amp;D359,"Off")</f>
        <v>Base-P</v>
      </c>
      <c r="C359" s="19"/>
      <c r="D359" s="19"/>
      <c r="E359" s="20"/>
      <c r="F359" s="20"/>
      <c r="G359" s="19"/>
      <c r="H359" s="21"/>
      <c r="I359" s="21"/>
      <c r="J359" s="21"/>
      <c r="K359" s="19"/>
      <c r="M359" s="31" t="str">
        <f>IF(H359&gt;0,"P"&amp;D359&amp;"-"&amp;MAX(E359:F359),"P"&amp;D359&amp;"-"&amp;MAX(E359:F359))</f>
        <v>P-0</v>
      </c>
      <c r="N359" s="32">
        <f>IF(H359&gt;0,C359&amp;"*",C359)</f>
        <v>0</v>
      </c>
      <c r="O359" s="33">
        <f t="shared" si="10"/>
        <v>0</v>
      </c>
      <c r="P359" s="33">
        <f t="shared" si="11"/>
        <v>0</v>
      </c>
    </row>
    <row r="360" spans="2:16" x14ac:dyDescent="0.3">
      <c r="B360" s="25" t="str">
        <f>IF(H360="","Base"&amp;C360&amp;"-"&amp;"P"&amp;D360,"Off")</f>
        <v>Base-P</v>
      </c>
      <c r="C360" s="19"/>
      <c r="D360" s="19"/>
      <c r="E360" s="20"/>
      <c r="F360" s="20"/>
      <c r="G360" s="19"/>
      <c r="H360" s="21"/>
      <c r="I360" s="21"/>
      <c r="J360" s="21"/>
      <c r="K360" s="19"/>
      <c r="M360" s="31" t="str">
        <f>IF(H360&gt;0,"P"&amp;D360&amp;"-"&amp;MAX(E360:F360),"P"&amp;D360&amp;"-"&amp;MAX(E360:F360))</f>
        <v>P-0</v>
      </c>
      <c r="N360" s="32">
        <f>IF(H360&gt;0,C360&amp;"*",C360)</f>
        <v>0</v>
      </c>
      <c r="O360" s="33">
        <f t="shared" si="10"/>
        <v>0</v>
      </c>
      <c r="P360" s="33">
        <f t="shared" si="11"/>
        <v>0</v>
      </c>
    </row>
    <row r="361" spans="2:16" x14ac:dyDescent="0.3">
      <c r="B361" s="25" t="str">
        <f>IF(H361="","Base"&amp;C361&amp;"-"&amp;"P"&amp;D361,"Off")</f>
        <v>Base-P</v>
      </c>
      <c r="C361" s="19"/>
      <c r="D361" s="19"/>
      <c r="E361" s="20"/>
      <c r="F361" s="20"/>
      <c r="G361" s="19"/>
      <c r="H361" s="21"/>
      <c r="I361" s="21"/>
      <c r="J361" s="21"/>
      <c r="K361" s="19"/>
      <c r="M361" s="31" t="str">
        <f>IF(H361&gt;0,"P"&amp;D361&amp;"-"&amp;MAX(E361:F361),"P"&amp;D361&amp;"-"&amp;MAX(E361:F361))</f>
        <v>P-0</v>
      </c>
      <c r="N361" s="32">
        <f>IF(H361&gt;0,C361&amp;"*",C361)</f>
        <v>0</v>
      </c>
      <c r="O361" s="33">
        <f t="shared" si="10"/>
        <v>0</v>
      </c>
      <c r="P361" s="33">
        <f t="shared" si="11"/>
        <v>0</v>
      </c>
    </row>
    <row r="362" spans="2:16" x14ac:dyDescent="0.3">
      <c r="B362" s="25" t="str">
        <f>IF(H362="","Base"&amp;C362&amp;"-"&amp;"P"&amp;D362,"Off")</f>
        <v>Base-P</v>
      </c>
      <c r="C362" s="19"/>
      <c r="D362" s="19"/>
      <c r="E362" s="20"/>
      <c r="F362" s="20"/>
      <c r="G362" s="19"/>
      <c r="H362" s="21"/>
      <c r="I362" s="21"/>
      <c r="J362" s="21"/>
      <c r="K362" s="19"/>
      <c r="M362" s="31" t="str">
        <f>IF(H362&gt;0,"P"&amp;D362&amp;"-"&amp;MAX(E362:F362),"P"&amp;D362&amp;"-"&amp;MAX(E362:F362))</f>
        <v>P-0</v>
      </c>
      <c r="N362" s="32">
        <f>IF(H362&gt;0,C362&amp;"*",C362)</f>
        <v>0</v>
      </c>
      <c r="O362" s="33">
        <f t="shared" si="10"/>
        <v>0</v>
      </c>
      <c r="P362" s="33">
        <f t="shared" si="11"/>
        <v>0</v>
      </c>
    </row>
    <row r="363" spans="2:16" x14ac:dyDescent="0.3">
      <c r="B363" s="25" t="str">
        <f>IF(H363="","Base"&amp;C363&amp;"-"&amp;"P"&amp;D363,"Off")</f>
        <v>Base-P</v>
      </c>
      <c r="C363" s="19"/>
      <c r="D363" s="19"/>
      <c r="E363" s="20"/>
      <c r="F363" s="20"/>
      <c r="G363" s="19"/>
      <c r="H363" s="21"/>
      <c r="I363" s="21"/>
      <c r="J363" s="21"/>
      <c r="K363" s="19"/>
      <c r="M363" s="31" t="str">
        <f>IF(H363&gt;0,"P"&amp;D363&amp;"-"&amp;MAX(E363:F363),"P"&amp;D363&amp;"-"&amp;MAX(E363:F363))</f>
        <v>P-0</v>
      </c>
      <c r="N363" s="32">
        <f>IF(H363&gt;0,C363&amp;"*",C363)</f>
        <v>0</v>
      </c>
      <c r="O363" s="33">
        <f t="shared" si="10"/>
        <v>0</v>
      </c>
      <c r="P363" s="33">
        <f t="shared" si="11"/>
        <v>0</v>
      </c>
    </row>
    <row r="364" spans="2:16" x14ac:dyDescent="0.3">
      <c r="B364" s="25" t="str">
        <f>IF(H364="","Base"&amp;C364&amp;"-"&amp;"P"&amp;D364,"Off")</f>
        <v>Base-P</v>
      </c>
      <c r="C364" s="19"/>
      <c r="D364" s="19"/>
      <c r="E364" s="20"/>
      <c r="F364" s="20"/>
      <c r="G364" s="19"/>
      <c r="H364" s="21"/>
      <c r="I364" s="21"/>
      <c r="J364" s="21"/>
      <c r="K364" s="19"/>
      <c r="M364" s="31" t="str">
        <f>IF(H364&gt;0,"P"&amp;D364&amp;"-"&amp;MAX(E364:F364),"P"&amp;D364&amp;"-"&amp;MAX(E364:F364))</f>
        <v>P-0</v>
      </c>
      <c r="N364" s="32">
        <f>IF(H364&gt;0,C364&amp;"*",C364)</f>
        <v>0</v>
      </c>
      <c r="O364" s="33">
        <f t="shared" si="10"/>
        <v>0</v>
      </c>
      <c r="P364" s="33">
        <f t="shared" si="11"/>
        <v>0</v>
      </c>
    </row>
    <row r="365" spans="2:16" x14ac:dyDescent="0.3">
      <c r="B365" s="25" t="str">
        <f>IF(H365="","Base"&amp;C365&amp;"-"&amp;"P"&amp;D365,"Off")</f>
        <v>Base-P</v>
      </c>
      <c r="C365" s="19"/>
      <c r="D365" s="19"/>
      <c r="E365" s="20"/>
      <c r="F365" s="20"/>
      <c r="G365" s="19"/>
      <c r="H365" s="21"/>
      <c r="I365" s="21"/>
      <c r="J365" s="21"/>
      <c r="K365" s="19"/>
      <c r="M365" s="31" t="str">
        <f>IF(H365&gt;0,"P"&amp;D365&amp;"-"&amp;MAX(E365:F365),"P"&amp;D365&amp;"-"&amp;MAX(E365:F365))</f>
        <v>P-0</v>
      </c>
      <c r="N365" s="32">
        <f>IF(H365&gt;0,C365&amp;"*",C365)</f>
        <v>0</v>
      </c>
      <c r="O365" s="33">
        <f t="shared" si="10"/>
        <v>0</v>
      </c>
      <c r="P365" s="33">
        <f t="shared" si="11"/>
        <v>0</v>
      </c>
    </row>
    <row r="366" spans="2:16" x14ac:dyDescent="0.3">
      <c r="B366" s="25" t="str">
        <f>IF(H366="","Base"&amp;C366&amp;"-"&amp;"P"&amp;D366,"Off")</f>
        <v>Base-P</v>
      </c>
      <c r="C366" s="19"/>
      <c r="D366" s="19"/>
      <c r="E366" s="20"/>
      <c r="F366" s="20"/>
      <c r="G366" s="19"/>
      <c r="H366" s="21"/>
      <c r="I366" s="21"/>
      <c r="J366" s="21"/>
      <c r="K366" s="19"/>
      <c r="M366" s="31" t="str">
        <f>IF(H366&gt;0,"P"&amp;D366&amp;"-"&amp;MAX(E366:F366),"P"&amp;D366&amp;"-"&amp;MAX(E366:F366))</f>
        <v>P-0</v>
      </c>
      <c r="N366" s="32">
        <f>IF(H366&gt;0,C366&amp;"*",C366)</f>
        <v>0</v>
      </c>
      <c r="O366" s="33">
        <f t="shared" si="10"/>
        <v>0</v>
      </c>
      <c r="P366" s="33">
        <f t="shared" si="11"/>
        <v>0</v>
      </c>
    </row>
    <row r="367" spans="2:16" x14ac:dyDescent="0.3">
      <c r="B367" s="25" t="str">
        <f>IF(H367="","Base"&amp;C367&amp;"-"&amp;"P"&amp;D367,"Off")</f>
        <v>Base-P</v>
      </c>
      <c r="C367" s="19"/>
      <c r="D367" s="19"/>
      <c r="E367" s="20"/>
      <c r="F367" s="20"/>
      <c r="G367" s="19"/>
      <c r="H367" s="21"/>
      <c r="I367" s="21"/>
      <c r="J367" s="21"/>
      <c r="K367" s="19"/>
      <c r="M367" s="31" t="str">
        <f>IF(H367&gt;0,"P"&amp;D367&amp;"-"&amp;MAX(E367:F367),"P"&amp;D367&amp;"-"&amp;MAX(E367:F367))</f>
        <v>P-0</v>
      </c>
      <c r="N367" s="32">
        <f>IF(H367&gt;0,C367&amp;"*",C367)</f>
        <v>0</v>
      </c>
      <c r="O367" s="33">
        <f t="shared" si="10"/>
        <v>0</v>
      </c>
      <c r="P367" s="33">
        <f t="shared" si="11"/>
        <v>0</v>
      </c>
    </row>
    <row r="368" spans="2:16" x14ac:dyDescent="0.3">
      <c r="B368" s="25" t="str">
        <f>IF(H368="","Base"&amp;C368&amp;"-"&amp;"P"&amp;D368,"Off")</f>
        <v>Base-P</v>
      </c>
      <c r="C368" s="19"/>
      <c r="D368" s="19"/>
      <c r="E368" s="20"/>
      <c r="F368" s="20"/>
      <c r="G368" s="19"/>
      <c r="H368" s="21"/>
      <c r="I368" s="21"/>
      <c r="J368" s="21"/>
      <c r="K368" s="19"/>
      <c r="M368" s="31" t="str">
        <f>IF(H368&gt;0,"P"&amp;D368&amp;"-"&amp;MAX(E368:F368),"P"&amp;D368&amp;"-"&amp;MAX(E368:F368))</f>
        <v>P-0</v>
      </c>
      <c r="N368" s="32">
        <f>IF(H368&gt;0,C368&amp;"*",C368)</f>
        <v>0</v>
      </c>
      <c r="O368" s="33">
        <f t="shared" si="10"/>
        <v>0</v>
      </c>
      <c r="P368" s="33">
        <f t="shared" si="11"/>
        <v>0</v>
      </c>
    </row>
    <row r="369" spans="2:16" x14ac:dyDescent="0.3">
      <c r="B369" s="25" t="str">
        <f>IF(H369="","Base"&amp;C369&amp;"-"&amp;"P"&amp;D369,"Off")</f>
        <v>Base-P</v>
      </c>
      <c r="C369" s="19"/>
      <c r="D369" s="19"/>
      <c r="E369" s="20"/>
      <c r="F369" s="20"/>
      <c r="G369" s="19"/>
      <c r="H369" s="21"/>
      <c r="I369" s="21"/>
      <c r="J369" s="21"/>
      <c r="K369" s="19"/>
      <c r="M369" s="31" t="str">
        <f>IF(H369&gt;0,"P"&amp;D369&amp;"-"&amp;MAX(E369:F369),"P"&amp;D369&amp;"-"&amp;MAX(E369:F369))</f>
        <v>P-0</v>
      </c>
      <c r="N369" s="32">
        <f>IF(H369&gt;0,C369&amp;"*",C369)</f>
        <v>0</v>
      </c>
      <c r="O369" s="33">
        <f t="shared" si="10"/>
        <v>0</v>
      </c>
      <c r="P369" s="33">
        <f t="shared" si="11"/>
        <v>0</v>
      </c>
    </row>
    <row r="370" spans="2:16" x14ac:dyDescent="0.3">
      <c r="B370" s="25" t="str">
        <f>IF(H370="","Base"&amp;C370&amp;"-"&amp;"P"&amp;D370,"Off")</f>
        <v>Base-P</v>
      </c>
      <c r="C370" s="19"/>
      <c r="D370" s="19"/>
      <c r="E370" s="20"/>
      <c r="F370" s="20"/>
      <c r="G370" s="19"/>
      <c r="H370" s="21"/>
      <c r="I370" s="21"/>
      <c r="J370" s="21"/>
      <c r="K370" s="19"/>
      <c r="M370" s="31" t="str">
        <f>IF(H370&gt;0,"P"&amp;D370&amp;"-"&amp;MAX(E370:F370),"P"&amp;D370&amp;"-"&amp;MAX(E370:F370))</f>
        <v>P-0</v>
      </c>
      <c r="N370" s="32">
        <f>IF(H370&gt;0,C370&amp;"*",C370)</f>
        <v>0</v>
      </c>
      <c r="O370" s="33">
        <f t="shared" si="10"/>
        <v>0</v>
      </c>
      <c r="P370" s="33">
        <f t="shared" si="11"/>
        <v>0</v>
      </c>
    </row>
    <row r="371" spans="2:16" x14ac:dyDescent="0.3">
      <c r="B371" s="25" t="str">
        <f>IF(H371="","Base"&amp;C371&amp;"-"&amp;"P"&amp;D371,"Off")</f>
        <v>Base-P</v>
      </c>
      <c r="C371" s="19"/>
      <c r="D371" s="19"/>
      <c r="E371" s="20"/>
      <c r="F371" s="20"/>
      <c r="G371" s="19"/>
      <c r="H371" s="21"/>
      <c r="I371" s="21"/>
      <c r="J371" s="21"/>
      <c r="K371" s="19"/>
      <c r="M371" s="31" t="str">
        <f>IF(H371&gt;0,"P"&amp;D371&amp;"-"&amp;MAX(E371:F371),"P"&amp;D371&amp;"-"&amp;MAX(E371:F371))</f>
        <v>P-0</v>
      </c>
      <c r="N371" s="32">
        <f>IF(H371&gt;0,C371&amp;"*",C371)</f>
        <v>0</v>
      </c>
      <c r="O371" s="33">
        <f t="shared" si="10"/>
        <v>0</v>
      </c>
      <c r="P371" s="33">
        <f t="shared" si="11"/>
        <v>0</v>
      </c>
    </row>
    <row r="372" spans="2:16" x14ac:dyDescent="0.3">
      <c r="B372" s="25" t="str">
        <f>IF(H372="","Base"&amp;C372&amp;"-"&amp;"P"&amp;D372,"Off")</f>
        <v>Base-P</v>
      </c>
      <c r="C372" s="19"/>
      <c r="D372" s="19"/>
      <c r="E372" s="20"/>
      <c r="F372" s="20"/>
      <c r="G372" s="19"/>
      <c r="H372" s="21"/>
      <c r="I372" s="21"/>
      <c r="J372" s="21"/>
      <c r="K372" s="19"/>
      <c r="M372" s="31" t="str">
        <f>IF(H372&gt;0,"P"&amp;D372&amp;"-"&amp;MAX(E372:F372),"P"&amp;D372&amp;"-"&amp;MAX(E372:F372))</f>
        <v>P-0</v>
      </c>
      <c r="N372" s="32">
        <f>IF(H372&gt;0,C372&amp;"*",C372)</f>
        <v>0</v>
      </c>
      <c r="O372" s="33">
        <f t="shared" si="10"/>
        <v>0</v>
      </c>
      <c r="P372" s="33">
        <f t="shared" si="11"/>
        <v>0</v>
      </c>
    </row>
    <row r="373" spans="2:16" x14ac:dyDescent="0.3">
      <c r="B373" s="25" t="str">
        <f>IF(H373="","Base"&amp;C373&amp;"-"&amp;"P"&amp;D373,"Off")</f>
        <v>Base-P</v>
      </c>
      <c r="C373" s="19"/>
      <c r="D373" s="19"/>
      <c r="E373" s="20"/>
      <c r="F373" s="20"/>
      <c r="G373" s="19"/>
      <c r="H373" s="21"/>
      <c r="I373" s="21"/>
      <c r="J373" s="21"/>
      <c r="K373" s="19"/>
      <c r="M373" s="31" t="str">
        <f>IF(H373&gt;0,"P"&amp;D373&amp;"-"&amp;MAX(E373:F373),"P"&amp;D373&amp;"-"&amp;MAX(E373:F373))</f>
        <v>P-0</v>
      </c>
      <c r="N373" s="32">
        <f>IF(H373&gt;0,C373&amp;"*",C373)</f>
        <v>0</v>
      </c>
      <c r="O373" s="33">
        <f t="shared" si="10"/>
        <v>0</v>
      </c>
      <c r="P373" s="33">
        <f t="shared" si="11"/>
        <v>0</v>
      </c>
    </row>
    <row r="374" spans="2:16" x14ac:dyDescent="0.3">
      <c r="B374" s="25" t="str">
        <f>IF(H374="","Base"&amp;C374&amp;"-"&amp;"P"&amp;D374,"Off")</f>
        <v>Base-P</v>
      </c>
      <c r="C374" s="19"/>
      <c r="D374" s="19"/>
      <c r="E374" s="20"/>
      <c r="F374" s="20"/>
      <c r="G374" s="19"/>
      <c r="H374" s="21"/>
      <c r="I374" s="21"/>
      <c r="J374" s="21"/>
      <c r="K374" s="19"/>
      <c r="M374" s="31" t="str">
        <f>IF(H374&gt;0,"P"&amp;D374&amp;"-"&amp;MAX(E374:F374),"P"&amp;D374&amp;"-"&amp;MAX(E374:F374))</f>
        <v>P-0</v>
      </c>
      <c r="N374" s="32">
        <f>IF(H374&gt;0,C374&amp;"*",C374)</f>
        <v>0</v>
      </c>
      <c r="O374" s="33">
        <f t="shared" si="10"/>
        <v>0</v>
      </c>
      <c r="P374" s="33">
        <f t="shared" si="11"/>
        <v>0</v>
      </c>
    </row>
    <row r="375" spans="2:16" x14ac:dyDescent="0.3">
      <c r="B375" s="25" t="str">
        <f>IF(H375="","Base"&amp;C375&amp;"-"&amp;"P"&amp;D375,"Off")</f>
        <v>Base-P</v>
      </c>
      <c r="C375" s="19"/>
      <c r="D375" s="19"/>
      <c r="E375" s="20"/>
      <c r="F375" s="20"/>
      <c r="G375" s="19"/>
      <c r="H375" s="21"/>
      <c r="I375" s="21"/>
      <c r="J375" s="21"/>
      <c r="K375" s="19"/>
      <c r="M375" s="31" t="str">
        <f>IF(H375&gt;0,"P"&amp;D375&amp;"-"&amp;MAX(E375:F375),"P"&amp;D375&amp;"-"&amp;MAX(E375:F375))</f>
        <v>P-0</v>
      </c>
      <c r="N375" s="32">
        <f>IF(H375&gt;0,C375&amp;"*",C375)</f>
        <v>0</v>
      </c>
      <c r="O375" s="33">
        <f t="shared" si="10"/>
        <v>0</v>
      </c>
      <c r="P375" s="33">
        <f t="shared" si="11"/>
        <v>0</v>
      </c>
    </row>
    <row r="376" spans="2:16" x14ac:dyDescent="0.3">
      <c r="B376" s="25" t="str">
        <f>IF(H376="","Base"&amp;C376&amp;"-"&amp;"P"&amp;D376,"Off")</f>
        <v>Base-P</v>
      </c>
      <c r="C376" s="19"/>
      <c r="D376" s="19"/>
      <c r="E376" s="20"/>
      <c r="F376" s="20"/>
      <c r="G376" s="19"/>
      <c r="H376" s="21"/>
      <c r="I376" s="21"/>
      <c r="J376" s="21"/>
      <c r="K376" s="19"/>
      <c r="M376" s="31" t="str">
        <f>IF(H376&gt;0,"P"&amp;D376&amp;"-"&amp;MAX(E376:F376),"P"&amp;D376&amp;"-"&amp;MAX(E376:F376))</f>
        <v>P-0</v>
      </c>
      <c r="N376" s="32">
        <f>IF(H376&gt;0,C376&amp;"*",C376)</f>
        <v>0</v>
      </c>
      <c r="O376" s="33">
        <f t="shared" si="10"/>
        <v>0</v>
      </c>
      <c r="P376" s="33">
        <f t="shared" si="11"/>
        <v>0</v>
      </c>
    </row>
    <row r="377" spans="2:16" x14ac:dyDescent="0.3">
      <c r="B377" s="25" t="str">
        <f>IF(H377="","Base"&amp;C377&amp;"-"&amp;"P"&amp;D377,"Off")</f>
        <v>Base-P</v>
      </c>
      <c r="C377" s="19"/>
      <c r="D377" s="19"/>
      <c r="E377" s="20"/>
      <c r="F377" s="20"/>
      <c r="G377" s="19"/>
      <c r="H377" s="21"/>
      <c r="I377" s="21"/>
      <c r="J377" s="21"/>
      <c r="K377" s="19"/>
      <c r="M377" s="31" t="str">
        <f>IF(H377&gt;0,"P"&amp;D377&amp;"-"&amp;MAX(E377:F377),"P"&amp;D377&amp;"-"&amp;MAX(E377:F377))</f>
        <v>P-0</v>
      </c>
      <c r="N377" s="32">
        <f>IF(H377&gt;0,C377&amp;"*",C377)</f>
        <v>0</v>
      </c>
      <c r="O377" s="33">
        <f t="shared" si="10"/>
        <v>0</v>
      </c>
      <c r="P377" s="33">
        <f t="shared" si="11"/>
        <v>0</v>
      </c>
    </row>
    <row r="378" spans="2:16" x14ac:dyDescent="0.3">
      <c r="B378" s="25" t="str">
        <f>IF(H378="","Base"&amp;C378&amp;"-"&amp;"P"&amp;D378,"Off")</f>
        <v>Base-P</v>
      </c>
      <c r="C378" s="19"/>
      <c r="D378" s="19"/>
      <c r="E378" s="20"/>
      <c r="F378" s="20"/>
      <c r="G378" s="19"/>
      <c r="H378" s="21"/>
      <c r="I378" s="21"/>
      <c r="J378" s="21"/>
      <c r="K378" s="19"/>
      <c r="M378" s="31" t="str">
        <f>IF(H378&gt;0,"P"&amp;D378&amp;"-"&amp;MAX(E378:F378),"P"&amp;D378&amp;"-"&amp;MAX(E378:F378))</f>
        <v>P-0</v>
      </c>
      <c r="N378" s="32">
        <f>IF(H378&gt;0,C378&amp;"*",C378)</f>
        <v>0</v>
      </c>
      <c r="O378" s="33">
        <f t="shared" si="10"/>
        <v>0</v>
      </c>
      <c r="P378" s="33">
        <f t="shared" si="11"/>
        <v>0</v>
      </c>
    </row>
    <row r="379" spans="2:16" x14ac:dyDescent="0.3">
      <c r="B379" s="25" t="str">
        <f>IF(H379="","Base"&amp;C379&amp;"-"&amp;"P"&amp;D379,"Off")</f>
        <v>Base-P</v>
      </c>
      <c r="C379" s="19"/>
      <c r="D379" s="19"/>
      <c r="E379" s="20"/>
      <c r="F379" s="20"/>
      <c r="G379" s="19"/>
      <c r="H379" s="21"/>
      <c r="I379" s="21"/>
      <c r="J379" s="21"/>
      <c r="K379" s="19"/>
      <c r="M379" s="31" t="str">
        <f>IF(H379&gt;0,"P"&amp;D379&amp;"-"&amp;MAX(E379:F379),"P"&amp;D379&amp;"-"&amp;MAX(E379:F379))</f>
        <v>P-0</v>
      </c>
      <c r="N379" s="32">
        <f>IF(H379&gt;0,C379&amp;"*",C379)</f>
        <v>0</v>
      </c>
      <c r="O379" s="33">
        <f t="shared" si="10"/>
        <v>0</v>
      </c>
      <c r="P379" s="33">
        <f t="shared" si="11"/>
        <v>0</v>
      </c>
    </row>
    <row r="380" spans="2:16" x14ac:dyDescent="0.3">
      <c r="B380" s="25" t="str">
        <f>IF(H380="","Base"&amp;C380&amp;"-"&amp;"P"&amp;D380,"Off")</f>
        <v>Base-P</v>
      </c>
      <c r="C380" s="19"/>
      <c r="D380" s="19"/>
      <c r="E380" s="20"/>
      <c r="F380" s="20"/>
      <c r="G380" s="19"/>
      <c r="H380" s="21"/>
      <c r="I380" s="21"/>
      <c r="J380" s="21"/>
      <c r="K380" s="19"/>
      <c r="M380" s="31" t="str">
        <f>IF(H380&gt;0,"P"&amp;D380&amp;"-"&amp;MAX(E380:F380),"P"&amp;D380&amp;"-"&amp;MAX(E380:F380))</f>
        <v>P-0</v>
      </c>
      <c r="N380" s="32">
        <f>IF(H380&gt;0,C380&amp;"*",C380)</f>
        <v>0</v>
      </c>
      <c r="O380" s="33">
        <f t="shared" si="10"/>
        <v>0</v>
      </c>
      <c r="P380" s="33">
        <f t="shared" si="11"/>
        <v>0</v>
      </c>
    </row>
    <row r="381" spans="2:16" x14ac:dyDescent="0.3">
      <c r="B381" s="25" t="str">
        <f>IF(H381="","Base"&amp;C381&amp;"-"&amp;"P"&amp;D381,"Off")</f>
        <v>Base-P</v>
      </c>
      <c r="C381" s="19"/>
      <c r="D381" s="19"/>
      <c r="E381" s="20"/>
      <c r="F381" s="20"/>
      <c r="G381" s="19"/>
      <c r="H381" s="21"/>
      <c r="I381" s="21"/>
      <c r="J381" s="21"/>
      <c r="K381" s="19"/>
      <c r="M381" s="31" t="str">
        <f>IF(H381&gt;0,"P"&amp;D381&amp;"-"&amp;MAX(E381:F381),"P"&amp;D381&amp;"-"&amp;MAX(E381:F381))</f>
        <v>P-0</v>
      </c>
      <c r="N381" s="32">
        <f>IF(H381&gt;0,C381&amp;"*",C381)</f>
        <v>0</v>
      </c>
      <c r="O381" s="33">
        <f t="shared" si="10"/>
        <v>0</v>
      </c>
      <c r="P381" s="33">
        <f t="shared" si="11"/>
        <v>0</v>
      </c>
    </row>
    <row r="382" spans="2:16" x14ac:dyDescent="0.3">
      <c r="B382" s="25" t="str">
        <f>IF(H382="","Base"&amp;C382&amp;"-"&amp;"P"&amp;D382,"Off")</f>
        <v>Base-P</v>
      </c>
      <c r="C382" s="19"/>
      <c r="D382" s="19"/>
      <c r="E382" s="20"/>
      <c r="F382" s="20"/>
      <c r="G382" s="19"/>
      <c r="H382" s="21"/>
      <c r="I382" s="21"/>
      <c r="J382" s="21"/>
      <c r="K382" s="19"/>
      <c r="M382" s="31" t="str">
        <f>IF(H382&gt;0,"P"&amp;D382&amp;"-"&amp;MAX(E382:F382),"P"&amp;D382&amp;"-"&amp;MAX(E382:F382))</f>
        <v>P-0</v>
      </c>
      <c r="N382" s="32">
        <f>IF(H382&gt;0,C382&amp;"*",C382)</f>
        <v>0</v>
      </c>
      <c r="O382" s="33">
        <f t="shared" si="10"/>
        <v>0</v>
      </c>
      <c r="P382" s="33">
        <f t="shared" si="11"/>
        <v>0</v>
      </c>
    </row>
    <row r="383" spans="2:16" x14ac:dyDescent="0.3">
      <c r="B383" s="25" t="str">
        <f>IF(H383="","Base"&amp;C383&amp;"-"&amp;"P"&amp;D383,"Off")</f>
        <v>Base-P</v>
      </c>
      <c r="C383" s="19"/>
      <c r="D383" s="19"/>
      <c r="E383" s="20"/>
      <c r="F383" s="20"/>
      <c r="G383" s="19"/>
      <c r="H383" s="21"/>
      <c r="I383" s="21"/>
      <c r="J383" s="21"/>
      <c r="K383" s="19"/>
      <c r="M383" s="31" t="str">
        <f>IF(H383&gt;0,"P"&amp;D383&amp;"-"&amp;MAX(E383:F383),"P"&amp;D383&amp;"-"&amp;MAX(E383:F383))</f>
        <v>P-0</v>
      </c>
      <c r="N383" s="32">
        <f>IF(H383&gt;0,C383&amp;"*",C383)</f>
        <v>0</v>
      </c>
      <c r="O383" s="33">
        <f t="shared" si="10"/>
        <v>0</v>
      </c>
      <c r="P383" s="33">
        <f t="shared" si="11"/>
        <v>0</v>
      </c>
    </row>
    <row r="384" spans="2:16" x14ac:dyDescent="0.3">
      <c r="B384" s="25" t="str">
        <f>IF(H384="","Base"&amp;C384&amp;"-"&amp;"P"&amp;D384,"Off")</f>
        <v>Base-P</v>
      </c>
      <c r="C384" s="19"/>
      <c r="D384" s="19"/>
      <c r="E384" s="20"/>
      <c r="F384" s="20"/>
      <c r="G384" s="19"/>
      <c r="H384" s="21"/>
      <c r="I384" s="21"/>
      <c r="J384" s="21"/>
      <c r="K384" s="19"/>
      <c r="M384" s="31" t="str">
        <f>IF(H384&gt;0,"P"&amp;D384&amp;"-"&amp;MAX(E384:F384),"P"&amp;D384&amp;"-"&amp;MAX(E384:F384))</f>
        <v>P-0</v>
      </c>
      <c r="N384" s="32">
        <f>IF(H384&gt;0,C384&amp;"*",C384)</f>
        <v>0</v>
      </c>
      <c r="O384" s="33">
        <f t="shared" si="10"/>
        <v>0</v>
      </c>
      <c r="P384" s="33">
        <f t="shared" si="11"/>
        <v>0</v>
      </c>
    </row>
    <row r="385" spans="2:16" x14ac:dyDescent="0.3">
      <c r="B385" s="25" t="str">
        <f>IF(H385="","Base"&amp;C385&amp;"-"&amp;"P"&amp;D385,"Off")</f>
        <v>Base-P</v>
      </c>
      <c r="C385" s="19"/>
      <c r="D385" s="19"/>
      <c r="E385" s="20"/>
      <c r="F385" s="20"/>
      <c r="G385" s="19"/>
      <c r="H385" s="21"/>
      <c r="I385" s="21"/>
      <c r="J385" s="21"/>
      <c r="K385" s="19"/>
      <c r="M385" s="31" t="str">
        <f>IF(H385&gt;0,"P"&amp;D385&amp;"-"&amp;MAX(E385:F385),"P"&amp;D385&amp;"-"&amp;MAX(E385:F385))</f>
        <v>P-0</v>
      </c>
      <c r="N385" s="32">
        <f>IF(H385&gt;0,C385&amp;"*",C385)</f>
        <v>0</v>
      </c>
      <c r="O385" s="33">
        <f t="shared" si="10"/>
        <v>0</v>
      </c>
      <c r="P385" s="33">
        <f t="shared" si="11"/>
        <v>0</v>
      </c>
    </row>
    <row r="386" spans="2:16" x14ac:dyDescent="0.3">
      <c r="B386" s="25" t="str">
        <f>IF(H386="","Base"&amp;C386&amp;"-"&amp;"P"&amp;D386,"Off")</f>
        <v>Base-P</v>
      </c>
      <c r="C386" s="19"/>
      <c r="D386" s="19"/>
      <c r="E386" s="20"/>
      <c r="F386" s="20"/>
      <c r="G386" s="19"/>
      <c r="H386" s="21"/>
      <c r="I386" s="21"/>
      <c r="J386" s="21"/>
      <c r="K386" s="19"/>
      <c r="M386" s="31" t="str">
        <f>IF(H386&gt;0,"P"&amp;D386&amp;"-"&amp;MAX(E386:F386),"P"&amp;D386&amp;"-"&amp;MAX(E386:F386))</f>
        <v>P-0</v>
      </c>
      <c r="N386" s="32">
        <f>IF(H386&gt;0,C386&amp;"*",C386)</f>
        <v>0</v>
      </c>
      <c r="O386" s="33">
        <f t="shared" si="10"/>
        <v>0</v>
      </c>
      <c r="P386" s="33">
        <f t="shared" si="11"/>
        <v>0</v>
      </c>
    </row>
    <row r="387" spans="2:16" x14ac:dyDescent="0.3">
      <c r="B387" s="25" t="str">
        <f>IF(H387="","Base"&amp;C387&amp;"-"&amp;"P"&amp;D387,"Off")</f>
        <v>Base-P</v>
      </c>
      <c r="C387" s="19"/>
      <c r="D387" s="19"/>
      <c r="E387" s="20"/>
      <c r="F387" s="20"/>
      <c r="G387" s="19"/>
      <c r="H387" s="21"/>
      <c r="I387" s="21"/>
      <c r="J387" s="21"/>
      <c r="K387" s="19"/>
      <c r="M387" s="31" t="str">
        <f>IF(H387&gt;0,"P"&amp;D387&amp;"-"&amp;MAX(E387:F387),"P"&amp;D387&amp;"-"&amp;MAX(E387:F387))</f>
        <v>P-0</v>
      </c>
      <c r="N387" s="32">
        <f>IF(H387&gt;0,C387&amp;"*",C387)</f>
        <v>0</v>
      </c>
      <c r="O387" s="33">
        <f t="shared" si="10"/>
        <v>0</v>
      </c>
      <c r="P387" s="33">
        <f t="shared" si="11"/>
        <v>0</v>
      </c>
    </row>
    <row r="388" spans="2:16" x14ac:dyDescent="0.3">
      <c r="B388" s="25" t="str">
        <f>IF(H388="","Base"&amp;C388&amp;"-"&amp;"P"&amp;D388,"Off")</f>
        <v>Base-P</v>
      </c>
      <c r="C388" s="19"/>
      <c r="D388" s="19"/>
      <c r="E388" s="20"/>
      <c r="F388" s="20"/>
      <c r="G388" s="19"/>
      <c r="H388" s="21"/>
      <c r="I388" s="21"/>
      <c r="J388" s="21"/>
      <c r="K388" s="19"/>
      <c r="M388" s="31" t="str">
        <f>IF(H388&gt;0,"P"&amp;D388&amp;"-"&amp;MAX(E388:F388),"P"&amp;D388&amp;"-"&amp;MAX(E388:F388))</f>
        <v>P-0</v>
      </c>
      <c r="N388" s="32">
        <f>IF(H388&gt;0,C388&amp;"*",C388)</f>
        <v>0</v>
      </c>
      <c r="O388" s="33">
        <f t="shared" si="10"/>
        <v>0</v>
      </c>
      <c r="P388" s="33">
        <f t="shared" si="11"/>
        <v>0</v>
      </c>
    </row>
    <row r="389" spans="2:16" x14ac:dyDescent="0.3">
      <c r="B389" s="25" t="str">
        <f>IF(H389="","Base"&amp;C389&amp;"-"&amp;"P"&amp;D389,"Off")</f>
        <v>Base-P</v>
      </c>
      <c r="C389" s="19"/>
      <c r="D389" s="19"/>
      <c r="E389" s="20"/>
      <c r="F389" s="20"/>
      <c r="G389" s="19"/>
      <c r="H389" s="21"/>
      <c r="I389" s="21"/>
      <c r="J389" s="21"/>
      <c r="K389" s="19"/>
      <c r="M389" s="31" t="str">
        <f>IF(H389&gt;0,"P"&amp;D389&amp;"-"&amp;MAX(E389:F389),"P"&amp;D389&amp;"-"&amp;MAX(E389:F389))</f>
        <v>P-0</v>
      </c>
      <c r="N389" s="32">
        <f>IF(H389&gt;0,C389&amp;"*",C389)</f>
        <v>0</v>
      </c>
      <c r="O389" s="33">
        <f t="shared" ref="O389:O452" si="12">IF($H389=0,E389,"")</f>
        <v>0</v>
      </c>
      <c r="P389" s="33">
        <f t="shared" ref="P389:P452" si="13">IF($H389=0,F389,"")</f>
        <v>0</v>
      </c>
    </row>
    <row r="390" spans="2:16" x14ac:dyDescent="0.3">
      <c r="B390" s="25" t="str">
        <f>IF(H390="","Base"&amp;C390&amp;"-"&amp;"P"&amp;D390,"Off")</f>
        <v>Base-P</v>
      </c>
      <c r="C390" s="19"/>
      <c r="D390" s="19"/>
      <c r="E390" s="20"/>
      <c r="F390" s="20"/>
      <c r="G390" s="19"/>
      <c r="H390" s="21"/>
      <c r="I390" s="21"/>
      <c r="J390" s="21"/>
      <c r="K390" s="19"/>
      <c r="M390" s="31" t="str">
        <f>IF(H390&gt;0,"P"&amp;D390&amp;"-"&amp;MAX(E390:F390),"P"&amp;D390&amp;"-"&amp;MAX(E390:F390))</f>
        <v>P-0</v>
      </c>
      <c r="N390" s="32">
        <f>IF(H390&gt;0,C390&amp;"*",C390)</f>
        <v>0</v>
      </c>
      <c r="O390" s="33">
        <f t="shared" si="12"/>
        <v>0</v>
      </c>
      <c r="P390" s="33">
        <f t="shared" si="13"/>
        <v>0</v>
      </c>
    </row>
    <row r="391" spans="2:16" x14ac:dyDescent="0.3">
      <c r="B391" s="25" t="str">
        <f>IF(H391="","Base"&amp;C391&amp;"-"&amp;"P"&amp;D391,"Off")</f>
        <v>Base-P</v>
      </c>
      <c r="C391" s="19"/>
      <c r="D391" s="19"/>
      <c r="E391" s="20"/>
      <c r="F391" s="20"/>
      <c r="G391" s="19"/>
      <c r="H391" s="21"/>
      <c r="I391" s="21"/>
      <c r="J391" s="21"/>
      <c r="K391" s="19"/>
      <c r="M391" s="31" t="str">
        <f>IF(H391&gt;0,"P"&amp;D391&amp;"-"&amp;MAX(E391:F391),"P"&amp;D391&amp;"-"&amp;MAX(E391:F391))</f>
        <v>P-0</v>
      </c>
      <c r="N391" s="32">
        <f>IF(H391&gt;0,C391&amp;"*",C391)</f>
        <v>0</v>
      </c>
      <c r="O391" s="33">
        <f t="shared" si="12"/>
        <v>0</v>
      </c>
      <c r="P391" s="33">
        <f t="shared" si="13"/>
        <v>0</v>
      </c>
    </row>
    <row r="392" spans="2:16" x14ac:dyDescent="0.3">
      <c r="B392" s="25" t="str">
        <f>IF(H392="","Base"&amp;C392&amp;"-"&amp;"P"&amp;D392,"Off")</f>
        <v>Base-P</v>
      </c>
      <c r="C392" s="19"/>
      <c r="D392" s="19"/>
      <c r="E392" s="20"/>
      <c r="F392" s="20"/>
      <c r="G392" s="19"/>
      <c r="H392" s="21"/>
      <c r="I392" s="21"/>
      <c r="J392" s="21"/>
      <c r="K392" s="19"/>
      <c r="M392" s="31" t="str">
        <f>IF(H392&gt;0,"P"&amp;D392&amp;"-"&amp;MAX(E392:F392),"P"&amp;D392&amp;"-"&amp;MAX(E392:F392))</f>
        <v>P-0</v>
      </c>
      <c r="N392" s="32">
        <f>IF(H392&gt;0,C392&amp;"*",C392)</f>
        <v>0</v>
      </c>
      <c r="O392" s="33">
        <f t="shared" si="12"/>
        <v>0</v>
      </c>
      <c r="P392" s="33">
        <f t="shared" si="13"/>
        <v>0</v>
      </c>
    </row>
    <row r="393" spans="2:16" x14ac:dyDescent="0.3">
      <c r="B393" s="25" t="str">
        <f>IF(H393="","Base"&amp;C393&amp;"-"&amp;"P"&amp;D393,"Off")</f>
        <v>Base-P</v>
      </c>
      <c r="C393" s="19"/>
      <c r="D393" s="19"/>
      <c r="E393" s="20"/>
      <c r="F393" s="20"/>
      <c r="G393" s="19"/>
      <c r="H393" s="21"/>
      <c r="I393" s="21"/>
      <c r="J393" s="21"/>
      <c r="K393" s="19"/>
      <c r="M393" s="31" t="str">
        <f>IF(H393&gt;0,"P"&amp;D393&amp;"-"&amp;MAX(E393:F393),"P"&amp;D393&amp;"-"&amp;MAX(E393:F393))</f>
        <v>P-0</v>
      </c>
      <c r="N393" s="32">
        <f>IF(H393&gt;0,C393&amp;"*",C393)</f>
        <v>0</v>
      </c>
      <c r="O393" s="33">
        <f t="shared" si="12"/>
        <v>0</v>
      </c>
      <c r="P393" s="33">
        <f t="shared" si="13"/>
        <v>0</v>
      </c>
    </row>
    <row r="394" spans="2:16" x14ac:dyDescent="0.3">
      <c r="B394" s="25" t="str">
        <f>IF(H394="","Base"&amp;C394&amp;"-"&amp;"P"&amp;D394,"Off")</f>
        <v>Base-P</v>
      </c>
      <c r="C394" s="19"/>
      <c r="D394" s="19"/>
      <c r="E394" s="20"/>
      <c r="F394" s="20"/>
      <c r="G394" s="19"/>
      <c r="H394" s="21"/>
      <c r="I394" s="21"/>
      <c r="J394" s="21"/>
      <c r="K394" s="19"/>
      <c r="M394" s="31" t="str">
        <f>IF(H394&gt;0,"P"&amp;D394&amp;"-"&amp;MAX(E394:F394),"P"&amp;D394&amp;"-"&amp;MAX(E394:F394))</f>
        <v>P-0</v>
      </c>
      <c r="N394" s="32">
        <f>IF(H394&gt;0,C394&amp;"*",C394)</f>
        <v>0</v>
      </c>
      <c r="O394" s="33">
        <f t="shared" si="12"/>
        <v>0</v>
      </c>
      <c r="P394" s="33">
        <f t="shared" si="13"/>
        <v>0</v>
      </c>
    </row>
    <row r="395" spans="2:16" x14ac:dyDescent="0.3">
      <c r="B395" s="25" t="str">
        <f>IF(H395="","Base"&amp;C395&amp;"-"&amp;"P"&amp;D395,"Off")</f>
        <v>Base-P</v>
      </c>
      <c r="C395" s="19"/>
      <c r="D395" s="19"/>
      <c r="E395" s="20"/>
      <c r="F395" s="20"/>
      <c r="G395" s="19"/>
      <c r="H395" s="21"/>
      <c r="I395" s="21"/>
      <c r="J395" s="21"/>
      <c r="K395" s="19"/>
      <c r="M395" s="31" t="str">
        <f>IF(H395&gt;0,"P"&amp;D395&amp;"-"&amp;MAX(E395:F395),"P"&amp;D395&amp;"-"&amp;MAX(E395:F395))</f>
        <v>P-0</v>
      </c>
      <c r="N395" s="32">
        <f>IF(H395&gt;0,C395&amp;"*",C395)</f>
        <v>0</v>
      </c>
      <c r="O395" s="33">
        <f t="shared" si="12"/>
        <v>0</v>
      </c>
      <c r="P395" s="33">
        <f t="shared" si="13"/>
        <v>0</v>
      </c>
    </row>
    <row r="396" spans="2:16" x14ac:dyDescent="0.3">
      <c r="B396" s="25" t="str">
        <f>IF(H396="","Base"&amp;C396&amp;"-"&amp;"P"&amp;D396,"Off")</f>
        <v>Base-P</v>
      </c>
      <c r="C396" s="19"/>
      <c r="D396" s="19"/>
      <c r="E396" s="20"/>
      <c r="F396" s="20"/>
      <c r="G396" s="19"/>
      <c r="H396" s="21"/>
      <c r="I396" s="21"/>
      <c r="J396" s="21"/>
      <c r="K396" s="19"/>
      <c r="M396" s="31" t="str">
        <f>IF(H396&gt;0,"P"&amp;D396&amp;"-"&amp;MAX(E396:F396),"P"&amp;D396&amp;"-"&amp;MAX(E396:F396))</f>
        <v>P-0</v>
      </c>
      <c r="N396" s="32">
        <f>IF(H396&gt;0,C396&amp;"*",C396)</f>
        <v>0</v>
      </c>
      <c r="O396" s="33">
        <f t="shared" si="12"/>
        <v>0</v>
      </c>
      <c r="P396" s="33">
        <f t="shared" si="13"/>
        <v>0</v>
      </c>
    </row>
    <row r="397" spans="2:16" x14ac:dyDescent="0.3">
      <c r="B397" s="25" t="str">
        <f>IF(H397="","Base"&amp;C397&amp;"-"&amp;"P"&amp;D397,"Off")</f>
        <v>Base-P</v>
      </c>
      <c r="C397" s="19"/>
      <c r="D397" s="19"/>
      <c r="E397" s="20"/>
      <c r="F397" s="20"/>
      <c r="G397" s="19"/>
      <c r="H397" s="21"/>
      <c r="I397" s="21"/>
      <c r="J397" s="21"/>
      <c r="K397" s="19"/>
      <c r="M397" s="31" t="str">
        <f>IF(H397&gt;0,"P"&amp;D397&amp;"-"&amp;MAX(E397:F397),"P"&amp;D397&amp;"-"&amp;MAX(E397:F397))</f>
        <v>P-0</v>
      </c>
      <c r="N397" s="32">
        <f>IF(H397&gt;0,C397&amp;"*",C397)</f>
        <v>0</v>
      </c>
      <c r="O397" s="33">
        <f t="shared" si="12"/>
        <v>0</v>
      </c>
      <c r="P397" s="33">
        <f t="shared" si="13"/>
        <v>0</v>
      </c>
    </row>
    <row r="398" spans="2:16" x14ac:dyDescent="0.3">
      <c r="B398" s="25" t="str">
        <f>IF(H398="","Base"&amp;C398&amp;"-"&amp;"P"&amp;D398,"Off")</f>
        <v>Base-P</v>
      </c>
      <c r="C398" s="19"/>
      <c r="D398" s="19"/>
      <c r="E398" s="20"/>
      <c r="F398" s="20"/>
      <c r="G398" s="19"/>
      <c r="H398" s="21"/>
      <c r="I398" s="21"/>
      <c r="J398" s="21"/>
      <c r="K398" s="19"/>
      <c r="M398" s="31" t="str">
        <f>IF(H398&gt;0,"P"&amp;D398&amp;"-"&amp;MAX(E398:F398),"P"&amp;D398&amp;"-"&amp;MAX(E398:F398))</f>
        <v>P-0</v>
      </c>
      <c r="N398" s="32">
        <f>IF(H398&gt;0,C398&amp;"*",C398)</f>
        <v>0</v>
      </c>
      <c r="O398" s="33">
        <f t="shared" si="12"/>
        <v>0</v>
      </c>
      <c r="P398" s="33">
        <f t="shared" si="13"/>
        <v>0</v>
      </c>
    </row>
    <row r="399" spans="2:16" x14ac:dyDescent="0.3">
      <c r="B399" s="25" t="str">
        <f>IF(H399="","Base"&amp;C399&amp;"-"&amp;"P"&amp;D399,"Off")</f>
        <v>Base-P</v>
      </c>
      <c r="C399" s="19"/>
      <c r="D399" s="19"/>
      <c r="E399" s="20"/>
      <c r="F399" s="20"/>
      <c r="G399" s="19"/>
      <c r="H399" s="21"/>
      <c r="I399" s="21"/>
      <c r="J399" s="21"/>
      <c r="K399" s="19"/>
      <c r="M399" s="31" t="str">
        <f>IF(H399&gt;0,"P"&amp;D399&amp;"-"&amp;MAX(E399:F399),"P"&amp;D399&amp;"-"&amp;MAX(E399:F399))</f>
        <v>P-0</v>
      </c>
      <c r="N399" s="32">
        <f>IF(H399&gt;0,C399&amp;"*",C399)</f>
        <v>0</v>
      </c>
      <c r="O399" s="33">
        <f t="shared" si="12"/>
        <v>0</v>
      </c>
      <c r="P399" s="33">
        <f t="shared" si="13"/>
        <v>0</v>
      </c>
    </row>
    <row r="400" spans="2:16" x14ac:dyDescent="0.3">
      <c r="B400" s="25" t="str">
        <f>IF(H400="","Base"&amp;C400&amp;"-"&amp;"P"&amp;D400,"Off")</f>
        <v>Base-P</v>
      </c>
      <c r="C400" s="19"/>
      <c r="D400" s="19"/>
      <c r="E400" s="20"/>
      <c r="F400" s="20"/>
      <c r="G400" s="19"/>
      <c r="H400" s="21"/>
      <c r="I400" s="21"/>
      <c r="J400" s="21"/>
      <c r="K400" s="19"/>
      <c r="M400" s="31" t="str">
        <f>IF(H400&gt;0,"P"&amp;D400&amp;"-"&amp;MAX(E400:F400),"P"&amp;D400&amp;"-"&amp;MAX(E400:F400))</f>
        <v>P-0</v>
      </c>
      <c r="N400" s="32">
        <f>IF(H400&gt;0,C400&amp;"*",C400)</f>
        <v>0</v>
      </c>
      <c r="O400" s="33">
        <f t="shared" si="12"/>
        <v>0</v>
      </c>
      <c r="P400" s="33">
        <f t="shared" si="13"/>
        <v>0</v>
      </c>
    </row>
    <row r="401" spans="2:16" x14ac:dyDescent="0.3">
      <c r="B401" s="25" t="str">
        <f>IF(H401="","Base"&amp;C401&amp;"-"&amp;"P"&amp;D401,"Off")</f>
        <v>Base-P</v>
      </c>
      <c r="C401" s="19"/>
      <c r="D401" s="19"/>
      <c r="E401" s="20"/>
      <c r="F401" s="20"/>
      <c r="G401" s="19"/>
      <c r="H401" s="21"/>
      <c r="I401" s="21"/>
      <c r="J401" s="21"/>
      <c r="K401" s="19"/>
      <c r="M401" s="31" t="str">
        <f>IF(H401&gt;0,"P"&amp;D401&amp;"-"&amp;MAX(E401:F401),"P"&amp;D401&amp;"-"&amp;MAX(E401:F401))</f>
        <v>P-0</v>
      </c>
      <c r="N401" s="32">
        <f>IF(H401&gt;0,C401&amp;"*",C401)</f>
        <v>0</v>
      </c>
      <c r="O401" s="33">
        <f t="shared" si="12"/>
        <v>0</v>
      </c>
      <c r="P401" s="33">
        <f t="shared" si="13"/>
        <v>0</v>
      </c>
    </row>
    <row r="402" spans="2:16" x14ac:dyDescent="0.3">
      <c r="B402" s="25" t="str">
        <f>IF(H402="","Base"&amp;C402&amp;"-"&amp;"P"&amp;D402,"Off")</f>
        <v>Base-P</v>
      </c>
      <c r="C402" s="19"/>
      <c r="D402" s="19"/>
      <c r="E402" s="20"/>
      <c r="F402" s="20"/>
      <c r="G402" s="19"/>
      <c r="H402" s="21"/>
      <c r="I402" s="21"/>
      <c r="J402" s="21"/>
      <c r="K402" s="19"/>
      <c r="M402" s="31" t="str">
        <f>IF(H402&gt;0,"P"&amp;D402&amp;"-"&amp;MAX(E402:F402),"P"&amp;D402&amp;"-"&amp;MAX(E402:F402))</f>
        <v>P-0</v>
      </c>
      <c r="N402" s="32">
        <f>IF(H402&gt;0,C402&amp;"*",C402)</f>
        <v>0</v>
      </c>
      <c r="O402" s="33">
        <f t="shared" si="12"/>
        <v>0</v>
      </c>
      <c r="P402" s="33">
        <f t="shared" si="13"/>
        <v>0</v>
      </c>
    </row>
    <row r="403" spans="2:16" x14ac:dyDescent="0.3">
      <c r="B403" s="25" t="str">
        <f>IF(H403="","Base"&amp;C403&amp;"-"&amp;"P"&amp;D403,"Off")</f>
        <v>Base-P</v>
      </c>
      <c r="C403" s="19"/>
      <c r="D403" s="19"/>
      <c r="E403" s="20"/>
      <c r="F403" s="20"/>
      <c r="G403" s="19"/>
      <c r="H403" s="21"/>
      <c r="I403" s="21"/>
      <c r="J403" s="21"/>
      <c r="K403" s="19"/>
      <c r="M403" s="31" t="str">
        <f>IF(H403&gt;0,"P"&amp;D403&amp;"-"&amp;MAX(E403:F403),"P"&amp;D403&amp;"-"&amp;MAX(E403:F403))</f>
        <v>P-0</v>
      </c>
      <c r="N403" s="32">
        <f>IF(H403&gt;0,C403&amp;"*",C403)</f>
        <v>0</v>
      </c>
      <c r="O403" s="33">
        <f t="shared" si="12"/>
        <v>0</v>
      </c>
      <c r="P403" s="33">
        <f t="shared" si="13"/>
        <v>0</v>
      </c>
    </row>
    <row r="404" spans="2:16" x14ac:dyDescent="0.3">
      <c r="B404" s="25" t="str">
        <f>IF(H404="","Base"&amp;C404&amp;"-"&amp;"P"&amp;D404,"Off")</f>
        <v>Base-P</v>
      </c>
      <c r="C404" s="19"/>
      <c r="D404" s="19"/>
      <c r="E404" s="20"/>
      <c r="F404" s="20"/>
      <c r="G404" s="19"/>
      <c r="H404" s="21"/>
      <c r="I404" s="21"/>
      <c r="J404" s="21"/>
      <c r="K404" s="19"/>
      <c r="M404" s="31" t="str">
        <f>IF(H404&gt;0,"P"&amp;D404&amp;"-"&amp;MAX(E404:F404),"P"&amp;D404&amp;"-"&amp;MAX(E404:F404))</f>
        <v>P-0</v>
      </c>
      <c r="N404" s="32">
        <f>IF(H404&gt;0,C404&amp;"*",C404)</f>
        <v>0</v>
      </c>
      <c r="O404" s="33">
        <f t="shared" si="12"/>
        <v>0</v>
      </c>
      <c r="P404" s="33">
        <f t="shared" si="13"/>
        <v>0</v>
      </c>
    </row>
    <row r="405" spans="2:16" x14ac:dyDescent="0.3">
      <c r="B405" s="25" t="str">
        <f>IF(H405="","Base"&amp;C405&amp;"-"&amp;"P"&amp;D405,"Off")</f>
        <v>Base-P</v>
      </c>
      <c r="C405" s="19"/>
      <c r="D405" s="19"/>
      <c r="E405" s="20"/>
      <c r="F405" s="20"/>
      <c r="G405" s="19"/>
      <c r="H405" s="21"/>
      <c r="I405" s="21"/>
      <c r="J405" s="21"/>
      <c r="K405" s="19"/>
      <c r="M405" s="31" t="str">
        <f>IF(H405&gt;0,"P"&amp;D405&amp;"-"&amp;MAX(E405:F405),"P"&amp;D405&amp;"-"&amp;MAX(E405:F405))</f>
        <v>P-0</v>
      </c>
      <c r="N405" s="32">
        <f>IF(H405&gt;0,C405&amp;"*",C405)</f>
        <v>0</v>
      </c>
      <c r="O405" s="33">
        <f t="shared" si="12"/>
        <v>0</v>
      </c>
      <c r="P405" s="33">
        <f t="shared" si="13"/>
        <v>0</v>
      </c>
    </row>
    <row r="406" spans="2:16" x14ac:dyDescent="0.3">
      <c r="B406" s="25" t="str">
        <f>IF(H406="","Base"&amp;C406&amp;"-"&amp;"P"&amp;D406,"Off")</f>
        <v>Base-P</v>
      </c>
      <c r="C406" s="19"/>
      <c r="D406" s="19"/>
      <c r="E406" s="20"/>
      <c r="F406" s="20"/>
      <c r="G406" s="19"/>
      <c r="H406" s="21"/>
      <c r="I406" s="21"/>
      <c r="J406" s="21"/>
      <c r="K406" s="19"/>
      <c r="M406" s="31" t="str">
        <f>IF(H406&gt;0,"P"&amp;D406&amp;"-"&amp;MAX(E406:F406),"P"&amp;D406&amp;"-"&amp;MAX(E406:F406))</f>
        <v>P-0</v>
      </c>
      <c r="N406" s="32">
        <f>IF(H406&gt;0,C406&amp;"*",C406)</f>
        <v>0</v>
      </c>
      <c r="O406" s="33">
        <f t="shared" si="12"/>
        <v>0</v>
      </c>
      <c r="P406" s="33">
        <f t="shared" si="13"/>
        <v>0</v>
      </c>
    </row>
    <row r="407" spans="2:16" x14ac:dyDescent="0.3">
      <c r="B407" s="25" t="str">
        <f>IF(H407="","Base"&amp;C407&amp;"-"&amp;"P"&amp;D407,"Off")</f>
        <v>Base-P</v>
      </c>
      <c r="C407" s="19"/>
      <c r="D407" s="19"/>
      <c r="E407" s="20"/>
      <c r="F407" s="20"/>
      <c r="G407" s="19"/>
      <c r="H407" s="21"/>
      <c r="I407" s="21"/>
      <c r="J407" s="21"/>
      <c r="K407" s="19"/>
      <c r="M407" s="31" t="str">
        <f>IF(H407&gt;0,"P"&amp;D407&amp;"-"&amp;MAX(E407:F407),"P"&amp;D407&amp;"-"&amp;MAX(E407:F407))</f>
        <v>P-0</v>
      </c>
      <c r="N407" s="32">
        <f>IF(H407&gt;0,C407&amp;"*",C407)</f>
        <v>0</v>
      </c>
      <c r="O407" s="33">
        <f t="shared" si="12"/>
        <v>0</v>
      </c>
      <c r="P407" s="33">
        <f t="shared" si="13"/>
        <v>0</v>
      </c>
    </row>
    <row r="408" spans="2:16" x14ac:dyDescent="0.3">
      <c r="B408" s="25" t="str">
        <f>IF(H408="","Base"&amp;C408&amp;"-"&amp;"P"&amp;D408,"Off")</f>
        <v>Base-P</v>
      </c>
      <c r="C408" s="19"/>
      <c r="D408" s="19"/>
      <c r="E408" s="20"/>
      <c r="F408" s="20"/>
      <c r="G408" s="19"/>
      <c r="H408" s="21"/>
      <c r="I408" s="21"/>
      <c r="J408" s="21"/>
      <c r="K408" s="19"/>
      <c r="M408" s="31" t="str">
        <f>IF(H408&gt;0,"P"&amp;D408&amp;"-"&amp;MAX(E408:F408),"P"&amp;D408&amp;"-"&amp;MAX(E408:F408))</f>
        <v>P-0</v>
      </c>
      <c r="N408" s="32">
        <f>IF(H408&gt;0,C408&amp;"*",C408)</f>
        <v>0</v>
      </c>
      <c r="O408" s="33">
        <f t="shared" si="12"/>
        <v>0</v>
      </c>
      <c r="P408" s="33">
        <f t="shared" si="13"/>
        <v>0</v>
      </c>
    </row>
    <row r="409" spans="2:16" x14ac:dyDescent="0.3">
      <c r="B409" s="25" t="str">
        <f>IF(H409="","Base"&amp;C409&amp;"-"&amp;"P"&amp;D409,"Off")</f>
        <v>Base-P</v>
      </c>
      <c r="C409" s="19"/>
      <c r="D409" s="19"/>
      <c r="E409" s="20"/>
      <c r="F409" s="20"/>
      <c r="G409" s="19"/>
      <c r="H409" s="21"/>
      <c r="I409" s="21"/>
      <c r="J409" s="21"/>
      <c r="K409" s="19"/>
      <c r="M409" s="31" t="str">
        <f>IF(H409&gt;0,"P"&amp;D409&amp;"-"&amp;MAX(E409:F409),"P"&amp;D409&amp;"-"&amp;MAX(E409:F409))</f>
        <v>P-0</v>
      </c>
      <c r="N409" s="32">
        <f>IF(H409&gt;0,C409&amp;"*",C409)</f>
        <v>0</v>
      </c>
      <c r="O409" s="33">
        <f t="shared" si="12"/>
        <v>0</v>
      </c>
      <c r="P409" s="33">
        <f t="shared" si="13"/>
        <v>0</v>
      </c>
    </row>
    <row r="410" spans="2:16" x14ac:dyDescent="0.3">
      <c r="B410" s="25" t="str">
        <f>IF(H410="","Base"&amp;C410&amp;"-"&amp;"P"&amp;D410,"Off")</f>
        <v>Base-P</v>
      </c>
      <c r="C410" s="19"/>
      <c r="D410" s="19"/>
      <c r="E410" s="20"/>
      <c r="F410" s="20"/>
      <c r="G410" s="19"/>
      <c r="H410" s="21"/>
      <c r="I410" s="21"/>
      <c r="J410" s="21"/>
      <c r="K410" s="19"/>
      <c r="M410" s="31" t="str">
        <f>IF(H410&gt;0,"P"&amp;D410&amp;"-"&amp;MAX(E410:F410),"P"&amp;D410&amp;"-"&amp;MAX(E410:F410))</f>
        <v>P-0</v>
      </c>
      <c r="N410" s="32">
        <f>IF(H410&gt;0,C410&amp;"*",C410)</f>
        <v>0</v>
      </c>
      <c r="O410" s="33">
        <f t="shared" si="12"/>
        <v>0</v>
      </c>
      <c r="P410" s="33">
        <f t="shared" si="13"/>
        <v>0</v>
      </c>
    </row>
    <row r="411" spans="2:16" x14ac:dyDescent="0.3">
      <c r="B411" s="25" t="str">
        <f>IF(H411="","Base"&amp;C411&amp;"-"&amp;"P"&amp;D411,"Off")</f>
        <v>Base-P</v>
      </c>
      <c r="C411" s="19"/>
      <c r="D411" s="19"/>
      <c r="E411" s="20"/>
      <c r="F411" s="20"/>
      <c r="G411" s="19"/>
      <c r="H411" s="21"/>
      <c r="I411" s="21"/>
      <c r="J411" s="21"/>
      <c r="K411" s="19"/>
      <c r="M411" s="31" t="str">
        <f>IF(H411&gt;0,"P"&amp;D411&amp;"-"&amp;MAX(E411:F411),"P"&amp;D411&amp;"-"&amp;MAX(E411:F411))</f>
        <v>P-0</v>
      </c>
      <c r="N411" s="32">
        <f>IF(H411&gt;0,C411&amp;"*",C411)</f>
        <v>0</v>
      </c>
      <c r="O411" s="33">
        <f t="shared" si="12"/>
        <v>0</v>
      </c>
      <c r="P411" s="33">
        <f t="shared" si="13"/>
        <v>0</v>
      </c>
    </row>
    <row r="412" spans="2:16" x14ac:dyDescent="0.3">
      <c r="B412" s="25" t="str">
        <f>IF(H412="","Base"&amp;C412&amp;"-"&amp;"P"&amp;D412,"Off")</f>
        <v>Base-P</v>
      </c>
      <c r="C412" s="19"/>
      <c r="D412" s="19"/>
      <c r="E412" s="20"/>
      <c r="F412" s="20"/>
      <c r="G412" s="19"/>
      <c r="H412" s="21"/>
      <c r="I412" s="21"/>
      <c r="J412" s="21"/>
      <c r="K412" s="19"/>
      <c r="M412" s="31" t="str">
        <f>IF(H412&gt;0,"P"&amp;D412&amp;"-"&amp;MAX(E412:F412),"P"&amp;D412&amp;"-"&amp;MAX(E412:F412))</f>
        <v>P-0</v>
      </c>
      <c r="N412" s="32">
        <f>IF(H412&gt;0,C412&amp;"*",C412)</f>
        <v>0</v>
      </c>
      <c r="O412" s="33">
        <f t="shared" si="12"/>
        <v>0</v>
      </c>
      <c r="P412" s="33">
        <f t="shared" si="13"/>
        <v>0</v>
      </c>
    </row>
    <row r="413" spans="2:16" x14ac:dyDescent="0.3">
      <c r="B413" s="25" t="str">
        <f>IF(H413="","Base"&amp;C413&amp;"-"&amp;"P"&amp;D413,"Off")</f>
        <v>Base-P</v>
      </c>
      <c r="C413" s="19"/>
      <c r="D413" s="19"/>
      <c r="E413" s="20"/>
      <c r="F413" s="20"/>
      <c r="G413" s="19"/>
      <c r="H413" s="21"/>
      <c r="I413" s="21"/>
      <c r="J413" s="21"/>
      <c r="K413" s="19"/>
      <c r="M413" s="31" t="str">
        <f>IF(H413&gt;0,"P"&amp;D413&amp;"-"&amp;MAX(E413:F413),"P"&amp;D413&amp;"-"&amp;MAX(E413:F413))</f>
        <v>P-0</v>
      </c>
      <c r="N413" s="32">
        <f>IF(H413&gt;0,C413&amp;"*",C413)</f>
        <v>0</v>
      </c>
      <c r="O413" s="33">
        <f t="shared" si="12"/>
        <v>0</v>
      </c>
      <c r="P413" s="33">
        <f t="shared" si="13"/>
        <v>0</v>
      </c>
    </row>
    <row r="414" spans="2:16" x14ac:dyDescent="0.3">
      <c r="B414" s="25" t="str">
        <f>IF(H414="","Base"&amp;C414&amp;"-"&amp;"P"&amp;D414,"Off")</f>
        <v>Base-P</v>
      </c>
      <c r="C414" s="19"/>
      <c r="D414" s="19"/>
      <c r="E414" s="20"/>
      <c r="F414" s="20"/>
      <c r="G414" s="19"/>
      <c r="H414" s="21"/>
      <c r="I414" s="21"/>
      <c r="J414" s="21"/>
      <c r="K414" s="19"/>
      <c r="M414" s="31" t="str">
        <f>IF(H414&gt;0,"P"&amp;D414&amp;"-"&amp;MAX(E414:F414),"P"&amp;D414&amp;"-"&amp;MAX(E414:F414))</f>
        <v>P-0</v>
      </c>
      <c r="N414" s="32">
        <f>IF(H414&gt;0,C414&amp;"*",C414)</f>
        <v>0</v>
      </c>
      <c r="O414" s="33">
        <f t="shared" si="12"/>
        <v>0</v>
      </c>
      <c r="P414" s="33">
        <f t="shared" si="13"/>
        <v>0</v>
      </c>
    </row>
    <row r="415" spans="2:16" x14ac:dyDescent="0.3">
      <c r="B415" s="25" t="str">
        <f>IF(H415="","Base"&amp;C415&amp;"-"&amp;"P"&amp;D415,"Off")</f>
        <v>Base-P</v>
      </c>
      <c r="C415" s="19"/>
      <c r="D415" s="19"/>
      <c r="E415" s="20"/>
      <c r="F415" s="20"/>
      <c r="G415" s="19"/>
      <c r="H415" s="21"/>
      <c r="I415" s="21"/>
      <c r="J415" s="21"/>
      <c r="K415" s="19"/>
      <c r="M415" s="31" t="str">
        <f>IF(H415&gt;0,"P"&amp;D415&amp;"-"&amp;MAX(E415:F415),"P"&amp;D415&amp;"-"&amp;MAX(E415:F415))</f>
        <v>P-0</v>
      </c>
      <c r="N415" s="32">
        <f>IF(H415&gt;0,C415&amp;"*",C415)</f>
        <v>0</v>
      </c>
      <c r="O415" s="33">
        <f t="shared" si="12"/>
        <v>0</v>
      </c>
      <c r="P415" s="33">
        <f t="shared" si="13"/>
        <v>0</v>
      </c>
    </row>
    <row r="416" spans="2:16" x14ac:dyDescent="0.3">
      <c r="B416" s="25" t="str">
        <f>IF(H416="","Base"&amp;C416&amp;"-"&amp;"P"&amp;D416,"Off")</f>
        <v>Base-P</v>
      </c>
      <c r="C416" s="19"/>
      <c r="D416" s="19"/>
      <c r="E416" s="20"/>
      <c r="F416" s="20"/>
      <c r="G416" s="19"/>
      <c r="H416" s="21"/>
      <c r="I416" s="21"/>
      <c r="J416" s="21"/>
      <c r="K416" s="19"/>
      <c r="M416" s="31" t="str">
        <f>IF(H416&gt;0,"P"&amp;D416&amp;"-"&amp;MAX(E416:F416),"P"&amp;D416&amp;"-"&amp;MAX(E416:F416))</f>
        <v>P-0</v>
      </c>
      <c r="N416" s="32">
        <f>IF(H416&gt;0,C416&amp;"*",C416)</f>
        <v>0</v>
      </c>
      <c r="O416" s="33">
        <f t="shared" si="12"/>
        <v>0</v>
      </c>
      <c r="P416" s="33">
        <f t="shared" si="13"/>
        <v>0</v>
      </c>
    </row>
    <row r="417" spans="2:16" x14ac:dyDescent="0.3">
      <c r="B417" s="25" t="str">
        <f>IF(H417="","Base"&amp;C417&amp;"-"&amp;"P"&amp;D417,"Off")</f>
        <v>Base-P</v>
      </c>
      <c r="C417" s="19"/>
      <c r="D417" s="19"/>
      <c r="E417" s="20"/>
      <c r="F417" s="20"/>
      <c r="G417" s="19"/>
      <c r="H417" s="21"/>
      <c r="I417" s="21"/>
      <c r="J417" s="21"/>
      <c r="K417" s="19"/>
      <c r="M417" s="31" t="str">
        <f>IF(H417&gt;0,"P"&amp;D417&amp;"-"&amp;MAX(E417:F417),"P"&amp;D417&amp;"-"&amp;MAX(E417:F417))</f>
        <v>P-0</v>
      </c>
      <c r="N417" s="32">
        <f>IF(H417&gt;0,C417&amp;"*",C417)</f>
        <v>0</v>
      </c>
      <c r="O417" s="33">
        <f t="shared" si="12"/>
        <v>0</v>
      </c>
      <c r="P417" s="33">
        <f t="shared" si="13"/>
        <v>0</v>
      </c>
    </row>
    <row r="418" spans="2:16" x14ac:dyDescent="0.3">
      <c r="B418" s="25" t="str">
        <f>IF(H418="","Base"&amp;C418&amp;"-"&amp;"P"&amp;D418,"Off")</f>
        <v>Base-P</v>
      </c>
      <c r="C418" s="19"/>
      <c r="D418" s="19"/>
      <c r="E418" s="20"/>
      <c r="F418" s="20"/>
      <c r="G418" s="19"/>
      <c r="H418" s="21"/>
      <c r="I418" s="21"/>
      <c r="J418" s="21"/>
      <c r="K418" s="19"/>
      <c r="M418" s="31" t="str">
        <f>IF(H418&gt;0,"P"&amp;D418&amp;"-"&amp;MAX(E418:F418),"P"&amp;D418&amp;"-"&amp;MAX(E418:F418))</f>
        <v>P-0</v>
      </c>
      <c r="N418" s="32">
        <f>IF(H418&gt;0,C418&amp;"*",C418)</f>
        <v>0</v>
      </c>
      <c r="O418" s="33">
        <f t="shared" si="12"/>
        <v>0</v>
      </c>
      <c r="P418" s="33">
        <f t="shared" si="13"/>
        <v>0</v>
      </c>
    </row>
    <row r="419" spans="2:16" x14ac:dyDescent="0.3">
      <c r="B419" s="25" t="str">
        <f>IF(H419="","Base"&amp;C419&amp;"-"&amp;"P"&amp;D419,"Off")</f>
        <v>Base-P</v>
      </c>
      <c r="C419" s="19"/>
      <c r="D419" s="19"/>
      <c r="E419" s="20"/>
      <c r="F419" s="20"/>
      <c r="G419" s="19"/>
      <c r="H419" s="21"/>
      <c r="I419" s="21"/>
      <c r="J419" s="21"/>
      <c r="K419" s="19"/>
      <c r="M419" s="31" t="str">
        <f>IF(H419&gt;0,"P"&amp;D419&amp;"-"&amp;MAX(E419:F419),"P"&amp;D419&amp;"-"&amp;MAX(E419:F419))</f>
        <v>P-0</v>
      </c>
      <c r="N419" s="32">
        <f>IF(H419&gt;0,C419&amp;"*",C419)</f>
        <v>0</v>
      </c>
      <c r="O419" s="33">
        <f t="shared" si="12"/>
        <v>0</v>
      </c>
      <c r="P419" s="33">
        <f t="shared" si="13"/>
        <v>0</v>
      </c>
    </row>
    <row r="420" spans="2:16" x14ac:dyDescent="0.3">
      <c r="B420" s="25" t="str">
        <f>IF(H420="","Base"&amp;C420&amp;"-"&amp;"P"&amp;D420,"Off")</f>
        <v>Base-P</v>
      </c>
      <c r="C420" s="19"/>
      <c r="D420" s="19"/>
      <c r="E420" s="20"/>
      <c r="F420" s="20"/>
      <c r="G420" s="19"/>
      <c r="H420" s="21"/>
      <c r="I420" s="21"/>
      <c r="J420" s="21"/>
      <c r="K420" s="19"/>
      <c r="M420" s="31" t="str">
        <f>IF(H420&gt;0,"P"&amp;D420&amp;"-"&amp;MAX(E420:F420),"P"&amp;D420&amp;"-"&amp;MAX(E420:F420))</f>
        <v>P-0</v>
      </c>
      <c r="N420" s="32">
        <f>IF(H420&gt;0,C420&amp;"*",C420)</f>
        <v>0</v>
      </c>
      <c r="O420" s="33">
        <f t="shared" si="12"/>
        <v>0</v>
      </c>
      <c r="P420" s="33">
        <f t="shared" si="13"/>
        <v>0</v>
      </c>
    </row>
    <row r="421" spans="2:16" x14ac:dyDescent="0.3">
      <c r="B421" s="25" t="str">
        <f>IF(H421="","Base"&amp;C421&amp;"-"&amp;"P"&amp;D421,"Off")</f>
        <v>Base-P</v>
      </c>
      <c r="C421" s="19"/>
      <c r="D421" s="19"/>
      <c r="E421" s="20"/>
      <c r="F421" s="20"/>
      <c r="G421" s="19"/>
      <c r="H421" s="21"/>
      <c r="I421" s="21"/>
      <c r="J421" s="21"/>
      <c r="K421" s="19"/>
      <c r="M421" s="31" t="str">
        <f>IF(H421&gt;0,"P"&amp;D421&amp;"-"&amp;MAX(E421:F421),"P"&amp;D421&amp;"-"&amp;MAX(E421:F421))</f>
        <v>P-0</v>
      </c>
      <c r="N421" s="32">
        <f>IF(H421&gt;0,C421&amp;"*",C421)</f>
        <v>0</v>
      </c>
      <c r="O421" s="33">
        <f t="shared" si="12"/>
        <v>0</v>
      </c>
      <c r="P421" s="33">
        <f t="shared" si="13"/>
        <v>0</v>
      </c>
    </row>
    <row r="422" spans="2:16" x14ac:dyDescent="0.3">
      <c r="B422" s="25" t="str">
        <f>IF(H422="","Base"&amp;C422&amp;"-"&amp;"P"&amp;D422,"Off")</f>
        <v>Base-P</v>
      </c>
      <c r="C422" s="19"/>
      <c r="D422" s="19"/>
      <c r="E422" s="20"/>
      <c r="F422" s="20"/>
      <c r="G422" s="19"/>
      <c r="H422" s="21"/>
      <c r="I422" s="21"/>
      <c r="J422" s="21"/>
      <c r="K422" s="19"/>
      <c r="M422" s="31" t="str">
        <f>IF(H422&gt;0,"P"&amp;D422&amp;"-"&amp;MAX(E422:F422),"P"&amp;D422&amp;"-"&amp;MAX(E422:F422))</f>
        <v>P-0</v>
      </c>
      <c r="N422" s="32">
        <f>IF(H422&gt;0,C422&amp;"*",C422)</f>
        <v>0</v>
      </c>
      <c r="O422" s="33">
        <f t="shared" si="12"/>
        <v>0</v>
      </c>
      <c r="P422" s="33">
        <f t="shared" si="13"/>
        <v>0</v>
      </c>
    </row>
    <row r="423" spans="2:16" x14ac:dyDescent="0.3">
      <c r="B423" s="25" t="str">
        <f>IF(H423="","Base"&amp;C423&amp;"-"&amp;"P"&amp;D423,"Off")</f>
        <v>Base-P</v>
      </c>
      <c r="C423" s="19"/>
      <c r="D423" s="19"/>
      <c r="E423" s="20"/>
      <c r="F423" s="20"/>
      <c r="G423" s="19"/>
      <c r="H423" s="21"/>
      <c r="I423" s="21"/>
      <c r="J423" s="21"/>
      <c r="K423" s="19"/>
      <c r="M423" s="31" t="str">
        <f>IF(H423&gt;0,"P"&amp;D423&amp;"-"&amp;MAX(E423:F423),"P"&amp;D423&amp;"-"&amp;MAX(E423:F423))</f>
        <v>P-0</v>
      </c>
      <c r="N423" s="32">
        <f>IF(H423&gt;0,C423&amp;"*",C423)</f>
        <v>0</v>
      </c>
      <c r="O423" s="33">
        <f t="shared" si="12"/>
        <v>0</v>
      </c>
      <c r="P423" s="33">
        <f t="shared" si="13"/>
        <v>0</v>
      </c>
    </row>
    <row r="424" spans="2:16" x14ac:dyDescent="0.3">
      <c r="B424" s="25" t="str">
        <f>IF(H424="","Base"&amp;C424&amp;"-"&amp;"P"&amp;D424,"Off")</f>
        <v>Base-P</v>
      </c>
      <c r="C424" s="19"/>
      <c r="D424" s="19"/>
      <c r="E424" s="20"/>
      <c r="F424" s="20"/>
      <c r="G424" s="19"/>
      <c r="H424" s="21"/>
      <c r="I424" s="21"/>
      <c r="J424" s="21"/>
      <c r="K424" s="19"/>
      <c r="M424" s="31" t="str">
        <f>IF(H424&gt;0,"P"&amp;D424&amp;"-"&amp;MAX(E424:F424),"P"&amp;D424&amp;"-"&amp;MAX(E424:F424))</f>
        <v>P-0</v>
      </c>
      <c r="N424" s="32">
        <f>IF(H424&gt;0,C424&amp;"*",C424)</f>
        <v>0</v>
      </c>
      <c r="O424" s="33">
        <f t="shared" si="12"/>
        <v>0</v>
      </c>
      <c r="P424" s="33">
        <f t="shared" si="13"/>
        <v>0</v>
      </c>
    </row>
    <row r="425" spans="2:16" x14ac:dyDescent="0.3">
      <c r="B425" s="25" t="str">
        <f>IF(H425="","Base"&amp;C425&amp;"-"&amp;"P"&amp;D425,"Off")</f>
        <v>Base-P</v>
      </c>
      <c r="C425" s="19"/>
      <c r="D425" s="19"/>
      <c r="E425" s="20"/>
      <c r="F425" s="20"/>
      <c r="G425" s="19"/>
      <c r="H425" s="21"/>
      <c r="I425" s="21"/>
      <c r="J425" s="21"/>
      <c r="K425" s="19"/>
      <c r="M425" s="31" t="str">
        <f>IF(H425&gt;0,"P"&amp;D425&amp;"-"&amp;MAX(E425:F425),"P"&amp;D425&amp;"-"&amp;MAX(E425:F425))</f>
        <v>P-0</v>
      </c>
      <c r="N425" s="32">
        <f>IF(H425&gt;0,C425&amp;"*",C425)</f>
        <v>0</v>
      </c>
      <c r="O425" s="33">
        <f t="shared" si="12"/>
        <v>0</v>
      </c>
      <c r="P425" s="33">
        <f t="shared" si="13"/>
        <v>0</v>
      </c>
    </row>
    <row r="426" spans="2:16" x14ac:dyDescent="0.3">
      <c r="B426" s="25" t="str">
        <f>IF(H426="","Base"&amp;C426&amp;"-"&amp;"P"&amp;D426,"Off")</f>
        <v>Base-P</v>
      </c>
      <c r="C426" s="19"/>
      <c r="D426" s="19"/>
      <c r="E426" s="20"/>
      <c r="F426" s="20"/>
      <c r="G426" s="19"/>
      <c r="H426" s="21"/>
      <c r="I426" s="21"/>
      <c r="J426" s="21"/>
      <c r="K426" s="19"/>
      <c r="M426" s="31" t="str">
        <f>IF(H426&gt;0,"P"&amp;D426&amp;"-"&amp;MAX(E426:F426),"P"&amp;D426&amp;"-"&amp;MAX(E426:F426))</f>
        <v>P-0</v>
      </c>
      <c r="N426" s="32">
        <f>IF(H426&gt;0,C426&amp;"*",C426)</f>
        <v>0</v>
      </c>
      <c r="O426" s="33">
        <f t="shared" si="12"/>
        <v>0</v>
      </c>
      <c r="P426" s="33">
        <f t="shared" si="13"/>
        <v>0</v>
      </c>
    </row>
    <row r="427" spans="2:16" x14ac:dyDescent="0.3">
      <c r="B427" s="25" t="str">
        <f>IF(H427="","Base"&amp;C427&amp;"-"&amp;"P"&amp;D427,"Off")</f>
        <v>Base-P</v>
      </c>
      <c r="C427" s="19"/>
      <c r="D427" s="19"/>
      <c r="E427" s="20"/>
      <c r="F427" s="20"/>
      <c r="G427" s="19"/>
      <c r="H427" s="21"/>
      <c r="I427" s="21"/>
      <c r="J427" s="21"/>
      <c r="K427" s="19"/>
      <c r="M427" s="31" t="str">
        <f>IF(H427&gt;0,"P"&amp;D427&amp;"-"&amp;MAX(E427:F427),"P"&amp;D427&amp;"-"&amp;MAX(E427:F427))</f>
        <v>P-0</v>
      </c>
      <c r="N427" s="32">
        <f>IF(H427&gt;0,C427&amp;"*",C427)</f>
        <v>0</v>
      </c>
      <c r="O427" s="33">
        <f t="shared" si="12"/>
        <v>0</v>
      </c>
      <c r="P427" s="33">
        <f t="shared" si="13"/>
        <v>0</v>
      </c>
    </row>
    <row r="428" spans="2:16" x14ac:dyDescent="0.3">
      <c r="B428" s="25" t="str">
        <f>IF(H428="","Base"&amp;C428&amp;"-"&amp;"P"&amp;D428,"Off")</f>
        <v>Base-P</v>
      </c>
      <c r="C428" s="19"/>
      <c r="D428" s="19"/>
      <c r="E428" s="20"/>
      <c r="F428" s="20"/>
      <c r="G428" s="19"/>
      <c r="H428" s="21"/>
      <c r="I428" s="21"/>
      <c r="J428" s="21"/>
      <c r="K428" s="19"/>
      <c r="M428" s="31" t="str">
        <f>IF(H428&gt;0,"P"&amp;D428&amp;"-"&amp;MAX(E428:F428),"P"&amp;D428&amp;"-"&amp;MAX(E428:F428))</f>
        <v>P-0</v>
      </c>
      <c r="N428" s="32">
        <f>IF(H428&gt;0,C428&amp;"*",C428)</f>
        <v>0</v>
      </c>
      <c r="O428" s="33">
        <f t="shared" si="12"/>
        <v>0</v>
      </c>
      <c r="P428" s="33">
        <f t="shared" si="13"/>
        <v>0</v>
      </c>
    </row>
    <row r="429" spans="2:16" x14ac:dyDescent="0.3">
      <c r="B429" s="25" t="str">
        <f>IF(H429="","Base"&amp;C429&amp;"-"&amp;"P"&amp;D429,"Off")</f>
        <v>Base-P</v>
      </c>
      <c r="C429" s="19"/>
      <c r="D429" s="19"/>
      <c r="E429" s="20"/>
      <c r="F429" s="20"/>
      <c r="G429" s="19"/>
      <c r="H429" s="21"/>
      <c r="I429" s="21"/>
      <c r="J429" s="21"/>
      <c r="K429" s="19"/>
      <c r="M429" s="31" t="str">
        <f>IF(H429&gt;0,"P"&amp;D429&amp;"-"&amp;MAX(E429:F429),"P"&amp;D429&amp;"-"&amp;MAX(E429:F429))</f>
        <v>P-0</v>
      </c>
      <c r="N429" s="32">
        <f>IF(H429&gt;0,C429&amp;"*",C429)</f>
        <v>0</v>
      </c>
      <c r="O429" s="33">
        <f t="shared" si="12"/>
        <v>0</v>
      </c>
      <c r="P429" s="33">
        <f t="shared" si="13"/>
        <v>0</v>
      </c>
    </row>
    <row r="430" spans="2:16" x14ac:dyDescent="0.3">
      <c r="B430" s="25" t="str">
        <f>IF(H430="","Base"&amp;C430&amp;"-"&amp;"P"&amp;D430,"Off")</f>
        <v>Base-P</v>
      </c>
      <c r="C430" s="19"/>
      <c r="D430" s="19"/>
      <c r="E430" s="20"/>
      <c r="F430" s="20"/>
      <c r="G430" s="19"/>
      <c r="H430" s="21"/>
      <c r="I430" s="21"/>
      <c r="J430" s="21"/>
      <c r="K430" s="19"/>
      <c r="M430" s="31" t="str">
        <f>IF(H430&gt;0,"P"&amp;D430&amp;"-"&amp;MAX(E430:F430),"P"&amp;D430&amp;"-"&amp;MAX(E430:F430))</f>
        <v>P-0</v>
      </c>
      <c r="N430" s="32">
        <f>IF(H430&gt;0,C430&amp;"*",C430)</f>
        <v>0</v>
      </c>
      <c r="O430" s="33">
        <f t="shared" si="12"/>
        <v>0</v>
      </c>
      <c r="P430" s="33">
        <f t="shared" si="13"/>
        <v>0</v>
      </c>
    </row>
    <row r="431" spans="2:16" x14ac:dyDescent="0.3">
      <c r="B431" s="25" t="str">
        <f>IF(H431="","Base"&amp;C431&amp;"-"&amp;"P"&amp;D431,"Off")</f>
        <v>Base-P</v>
      </c>
      <c r="C431" s="19"/>
      <c r="D431" s="19"/>
      <c r="E431" s="20"/>
      <c r="F431" s="20"/>
      <c r="G431" s="19"/>
      <c r="H431" s="21"/>
      <c r="I431" s="21"/>
      <c r="J431" s="21"/>
      <c r="K431" s="19"/>
      <c r="M431" s="31" t="str">
        <f>IF(H431&gt;0,"P"&amp;D431&amp;"-"&amp;MAX(E431:F431),"P"&amp;D431&amp;"-"&amp;MAX(E431:F431))</f>
        <v>P-0</v>
      </c>
      <c r="N431" s="32">
        <f>IF(H431&gt;0,C431&amp;"*",C431)</f>
        <v>0</v>
      </c>
      <c r="O431" s="33">
        <f t="shared" si="12"/>
        <v>0</v>
      </c>
      <c r="P431" s="33">
        <f t="shared" si="13"/>
        <v>0</v>
      </c>
    </row>
    <row r="432" spans="2:16" x14ac:dyDescent="0.3">
      <c r="B432" s="25" t="str">
        <f>IF(H432="","Base"&amp;C432&amp;"-"&amp;"P"&amp;D432,"Off")</f>
        <v>Base-P</v>
      </c>
      <c r="C432" s="19"/>
      <c r="D432" s="19"/>
      <c r="E432" s="20"/>
      <c r="F432" s="20"/>
      <c r="G432" s="19"/>
      <c r="H432" s="21"/>
      <c r="I432" s="21"/>
      <c r="J432" s="21"/>
      <c r="K432" s="19"/>
      <c r="M432" s="31" t="str">
        <f>IF(H432&gt;0,"P"&amp;D432&amp;"-"&amp;MAX(E432:F432),"P"&amp;D432&amp;"-"&amp;MAX(E432:F432))</f>
        <v>P-0</v>
      </c>
      <c r="N432" s="32">
        <f>IF(H432&gt;0,C432&amp;"*",C432)</f>
        <v>0</v>
      </c>
      <c r="O432" s="33">
        <f t="shared" si="12"/>
        <v>0</v>
      </c>
      <c r="P432" s="33">
        <f t="shared" si="13"/>
        <v>0</v>
      </c>
    </row>
    <row r="433" spans="2:16" x14ac:dyDescent="0.3">
      <c r="B433" s="25" t="str">
        <f>IF(H433="","Base"&amp;C433&amp;"-"&amp;"P"&amp;D433,"Off")</f>
        <v>Base-P</v>
      </c>
      <c r="C433" s="19"/>
      <c r="D433" s="19"/>
      <c r="E433" s="20"/>
      <c r="F433" s="20"/>
      <c r="G433" s="19"/>
      <c r="H433" s="21"/>
      <c r="I433" s="21"/>
      <c r="J433" s="21"/>
      <c r="K433" s="19"/>
      <c r="M433" s="31" t="str">
        <f>IF(H433&gt;0,"P"&amp;D433&amp;"-"&amp;MAX(E433:F433),"P"&amp;D433&amp;"-"&amp;MAX(E433:F433))</f>
        <v>P-0</v>
      </c>
      <c r="N433" s="32">
        <f>IF(H433&gt;0,C433&amp;"*",C433)</f>
        <v>0</v>
      </c>
      <c r="O433" s="33">
        <f t="shared" si="12"/>
        <v>0</v>
      </c>
      <c r="P433" s="33">
        <f t="shared" si="13"/>
        <v>0</v>
      </c>
    </row>
    <row r="434" spans="2:16" x14ac:dyDescent="0.3">
      <c r="B434" s="25" t="str">
        <f>IF(H434="","Base"&amp;C434&amp;"-"&amp;"P"&amp;D434,"Off")</f>
        <v>Base-P</v>
      </c>
      <c r="C434" s="19"/>
      <c r="D434" s="19"/>
      <c r="E434" s="20"/>
      <c r="F434" s="20"/>
      <c r="G434" s="19"/>
      <c r="H434" s="21"/>
      <c r="I434" s="21"/>
      <c r="J434" s="21"/>
      <c r="K434" s="19"/>
      <c r="M434" s="31" t="str">
        <f>IF(H434&gt;0,"P"&amp;D434&amp;"-"&amp;MAX(E434:F434),"P"&amp;D434&amp;"-"&amp;MAX(E434:F434))</f>
        <v>P-0</v>
      </c>
      <c r="N434" s="32">
        <f>IF(H434&gt;0,C434&amp;"*",C434)</f>
        <v>0</v>
      </c>
      <c r="O434" s="33">
        <f t="shared" si="12"/>
        <v>0</v>
      </c>
      <c r="P434" s="33">
        <f t="shared" si="13"/>
        <v>0</v>
      </c>
    </row>
    <row r="435" spans="2:16" x14ac:dyDescent="0.3">
      <c r="B435" s="25" t="str">
        <f>IF(H435="","Base"&amp;C435&amp;"-"&amp;"P"&amp;D435,"Off")</f>
        <v>Base-P</v>
      </c>
      <c r="C435" s="19"/>
      <c r="D435" s="19"/>
      <c r="E435" s="20"/>
      <c r="F435" s="20"/>
      <c r="G435" s="19"/>
      <c r="H435" s="21"/>
      <c r="I435" s="21"/>
      <c r="J435" s="21"/>
      <c r="K435" s="19"/>
      <c r="M435" s="31" t="str">
        <f>IF(H435&gt;0,"P"&amp;D435&amp;"-"&amp;MAX(E435:F435),"P"&amp;D435&amp;"-"&amp;MAX(E435:F435))</f>
        <v>P-0</v>
      </c>
      <c r="N435" s="32">
        <f>IF(H435&gt;0,C435&amp;"*",C435)</f>
        <v>0</v>
      </c>
      <c r="O435" s="33">
        <f t="shared" si="12"/>
        <v>0</v>
      </c>
      <c r="P435" s="33">
        <f t="shared" si="13"/>
        <v>0</v>
      </c>
    </row>
    <row r="436" spans="2:16" x14ac:dyDescent="0.3">
      <c r="B436" s="25" t="str">
        <f>IF(H436="","Base"&amp;C436&amp;"-"&amp;"P"&amp;D436,"Off")</f>
        <v>Base-P</v>
      </c>
      <c r="C436" s="19"/>
      <c r="D436" s="19"/>
      <c r="E436" s="20"/>
      <c r="F436" s="20"/>
      <c r="G436" s="19"/>
      <c r="H436" s="21"/>
      <c r="I436" s="21"/>
      <c r="J436" s="21"/>
      <c r="K436" s="19"/>
      <c r="M436" s="31" t="str">
        <f>IF(H436&gt;0,"P"&amp;D436&amp;"-"&amp;MAX(E436:F436),"P"&amp;D436&amp;"-"&amp;MAX(E436:F436))</f>
        <v>P-0</v>
      </c>
      <c r="N436" s="32">
        <f>IF(H436&gt;0,C436&amp;"*",C436)</f>
        <v>0</v>
      </c>
      <c r="O436" s="33">
        <f t="shared" si="12"/>
        <v>0</v>
      </c>
      <c r="P436" s="33">
        <f t="shared" si="13"/>
        <v>0</v>
      </c>
    </row>
    <row r="437" spans="2:16" x14ac:dyDescent="0.3">
      <c r="B437" s="25" t="str">
        <f>IF(H437="","Base"&amp;C437&amp;"-"&amp;"P"&amp;D437,"Off")</f>
        <v>Base-P</v>
      </c>
      <c r="C437" s="19"/>
      <c r="D437" s="19"/>
      <c r="E437" s="20"/>
      <c r="F437" s="20"/>
      <c r="G437" s="19"/>
      <c r="H437" s="21"/>
      <c r="I437" s="21"/>
      <c r="J437" s="21"/>
      <c r="K437" s="19"/>
      <c r="M437" s="31" t="str">
        <f>IF(H437&gt;0,"P"&amp;D437&amp;"-"&amp;MAX(E437:F437),"P"&amp;D437&amp;"-"&amp;MAX(E437:F437))</f>
        <v>P-0</v>
      </c>
      <c r="N437" s="32">
        <f>IF(H437&gt;0,C437&amp;"*",C437)</f>
        <v>0</v>
      </c>
      <c r="O437" s="33">
        <f t="shared" si="12"/>
        <v>0</v>
      </c>
      <c r="P437" s="33">
        <f t="shared" si="13"/>
        <v>0</v>
      </c>
    </row>
    <row r="438" spans="2:16" x14ac:dyDescent="0.3">
      <c r="B438" s="25" t="str">
        <f>IF(H438="","Base"&amp;C438&amp;"-"&amp;"P"&amp;D438,"Off")</f>
        <v>Base-P</v>
      </c>
      <c r="C438" s="19"/>
      <c r="D438" s="19"/>
      <c r="E438" s="20"/>
      <c r="F438" s="20"/>
      <c r="G438" s="19"/>
      <c r="H438" s="21"/>
      <c r="I438" s="21"/>
      <c r="J438" s="21"/>
      <c r="K438" s="19"/>
      <c r="M438" s="31" t="str">
        <f>IF(H438&gt;0,"P"&amp;D438&amp;"-"&amp;MAX(E438:F438),"P"&amp;D438&amp;"-"&amp;MAX(E438:F438))</f>
        <v>P-0</v>
      </c>
      <c r="N438" s="32">
        <f>IF(H438&gt;0,C438&amp;"*",C438)</f>
        <v>0</v>
      </c>
      <c r="O438" s="33">
        <f t="shared" si="12"/>
        <v>0</v>
      </c>
      <c r="P438" s="33">
        <f t="shared" si="13"/>
        <v>0</v>
      </c>
    </row>
    <row r="439" spans="2:16" x14ac:dyDescent="0.3">
      <c r="B439" s="25" t="str">
        <f>IF(H439="","Base"&amp;C439&amp;"-"&amp;"P"&amp;D439,"Off")</f>
        <v>Base-P</v>
      </c>
      <c r="C439" s="19"/>
      <c r="D439" s="19"/>
      <c r="E439" s="20"/>
      <c r="F439" s="20"/>
      <c r="G439" s="19"/>
      <c r="H439" s="21"/>
      <c r="I439" s="21"/>
      <c r="J439" s="21"/>
      <c r="K439" s="19"/>
      <c r="M439" s="31" t="str">
        <f>IF(H439&gt;0,"P"&amp;D439&amp;"-"&amp;MAX(E439:F439),"P"&amp;D439&amp;"-"&amp;MAX(E439:F439))</f>
        <v>P-0</v>
      </c>
      <c r="N439" s="32">
        <f>IF(H439&gt;0,C439&amp;"*",C439)</f>
        <v>0</v>
      </c>
      <c r="O439" s="33">
        <f t="shared" si="12"/>
        <v>0</v>
      </c>
      <c r="P439" s="33">
        <f t="shared" si="13"/>
        <v>0</v>
      </c>
    </row>
    <row r="440" spans="2:16" x14ac:dyDescent="0.3">
      <c r="B440" s="25" t="str">
        <f>IF(H440="","Base"&amp;C440&amp;"-"&amp;"P"&amp;D440,"Off")</f>
        <v>Base-P</v>
      </c>
      <c r="C440" s="19"/>
      <c r="D440" s="19"/>
      <c r="E440" s="20"/>
      <c r="F440" s="20"/>
      <c r="G440" s="19"/>
      <c r="H440" s="21"/>
      <c r="I440" s="21"/>
      <c r="J440" s="21"/>
      <c r="K440" s="19"/>
      <c r="M440" s="31" t="str">
        <f>IF(H440&gt;0,"P"&amp;D440&amp;"-"&amp;MAX(E440:F440),"P"&amp;D440&amp;"-"&amp;MAX(E440:F440))</f>
        <v>P-0</v>
      </c>
      <c r="N440" s="32">
        <f>IF(H440&gt;0,C440&amp;"*",C440)</f>
        <v>0</v>
      </c>
      <c r="O440" s="33">
        <f t="shared" si="12"/>
        <v>0</v>
      </c>
      <c r="P440" s="33">
        <f t="shared" si="13"/>
        <v>0</v>
      </c>
    </row>
    <row r="441" spans="2:16" x14ac:dyDescent="0.3">
      <c r="B441" s="25" t="str">
        <f>IF(H441="","Base"&amp;C441&amp;"-"&amp;"P"&amp;D441,"Off")</f>
        <v>Base-P</v>
      </c>
      <c r="C441" s="19"/>
      <c r="D441" s="19"/>
      <c r="E441" s="20"/>
      <c r="F441" s="20"/>
      <c r="G441" s="19"/>
      <c r="H441" s="21"/>
      <c r="I441" s="21"/>
      <c r="J441" s="21"/>
      <c r="K441" s="19"/>
      <c r="M441" s="31" t="str">
        <f>IF(H441&gt;0,"P"&amp;D441&amp;"-"&amp;MAX(E441:F441),"P"&amp;D441&amp;"-"&amp;MAX(E441:F441))</f>
        <v>P-0</v>
      </c>
      <c r="N441" s="32">
        <f>IF(H441&gt;0,C441&amp;"*",C441)</f>
        <v>0</v>
      </c>
      <c r="O441" s="33">
        <f t="shared" si="12"/>
        <v>0</v>
      </c>
      <c r="P441" s="33">
        <f t="shared" si="13"/>
        <v>0</v>
      </c>
    </row>
    <row r="442" spans="2:16" x14ac:dyDescent="0.3">
      <c r="B442" s="25" t="str">
        <f>IF(H442="","Base"&amp;C442&amp;"-"&amp;"P"&amp;D442,"Off")</f>
        <v>Base-P</v>
      </c>
      <c r="C442" s="19"/>
      <c r="D442" s="19"/>
      <c r="E442" s="20"/>
      <c r="F442" s="20"/>
      <c r="G442" s="19"/>
      <c r="H442" s="21"/>
      <c r="I442" s="21"/>
      <c r="J442" s="21"/>
      <c r="K442" s="19"/>
      <c r="M442" s="31" t="str">
        <f>IF(H442&gt;0,"P"&amp;D442&amp;"-"&amp;MAX(E442:F442),"P"&amp;D442&amp;"-"&amp;MAX(E442:F442))</f>
        <v>P-0</v>
      </c>
      <c r="N442" s="32">
        <f>IF(H442&gt;0,C442&amp;"*",C442)</f>
        <v>0</v>
      </c>
      <c r="O442" s="33">
        <f t="shared" si="12"/>
        <v>0</v>
      </c>
      <c r="P442" s="33">
        <f t="shared" si="13"/>
        <v>0</v>
      </c>
    </row>
    <row r="443" spans="2:16" x14ac:dyDescent="0.3">
      <c r="B443" s="25" t="str">
        <f>IF(H443="","Base"&amp;C443&amp;"-"&amp;"P"&amp;D443,"Off")</f>
        <v>Base-P</v>
      </c>
      <c r="C443" s="19"/>
      <c r="D443" s="19"/>
      <c r="E443" s="20"/>
      <c r="F443" s="20"/>
      <c r="G443" s="19"/>
      <c r="H443" s="21"/>
      <c r="I443" s="21"/>
      <c r="J443" s="21"/>
      <c r="K443" s="19"/>
      <c r="M443" s="31" t="str">
        <f>IF(H443&gt;0,"P"&amp;D443&amp;"-"&amp;MAX(E443:F443),"P"&amp;D443&amp;"-"&amp;MAX(E443:F443))</f>
        <v>P-0</v>
      </c>
      <c r="N443" s="32">
        <f>IF(H443&gt;0,C443&amp;"*",C443)</f>
        <v>0</v>
      </c>
      <c r="O443" s="33">
        <f t="shared" si="12"/>
        <v>0</v>
      </c>
      <c r="P443" s="33">
        <f t="shared" si="13"/>
        <v>0</v>
      </c>
    </row>
    <row r="444" spans="2:16" x14ac:dyDescent="0.3">
      <c r="B444" s="25" t="str">
        <f>IF(H444="","Base"&amp;C444&amp;"-"&amp;"P"&amp;D444,"Off")</f>
        <v>Base-P</v>
      </c>
      <c r="C444" s="19"/>
      <c r="D444" s="19"/>
      <c r="E444" s="20"/>
      <c r="F444" s="20"/>
      <c r="G444" s="19"/>
      <c r="H444" s="21"/>
      <c r="I444" s="21"/>
      <c r="J444" s="21"/>
      <c r="K444" s="19"/>
      <c r="M444" s="31" t="str">
        <f>IF(H444&gt;0,"P"&amp;D444&amp;"-"&amp;MAX(E444:F444),"P"&amp;D444&amp;"-"&amp;MAX(E444:F444))</f>
        <v>P-0</v>
      </c>
      <c r="N444" s="32">
        <f>IF(H444&gt;0,C444&amp;"*",C444)</f>
        <v>0</v>
      </c>
      <c r="O444" s="33">
        <f t="shared" si="12"/>
        <v>0</v>
      </c>
      <c r="P444" s="33">
        <f t="shared" si="13"/>
        <v>0</v>
      </c>
    </row>
    <row r="445" spans="2:16" x14ac:dyDescent="0.3">
      <c r="B445" s="25" t="str">
        <f>IF(H445="","Base"&amp;C445&amp;"-"&amp;"P"&amp;D445,"Off")</f>
        <v>Base-P</v>
      </c>
      <c r="C445" s="19"/>
      <c r="D445" s="19"/>
      <c r="E445" s="20"/>
      <c r="F445" s="20"/>
      <c r="G445" s="19"/>
      <c r="H445" s="21"/>
      <c r="I445" s="21"/>
      <c r="J445" s="21"/>
      <c r="K445" s="19"/>
      <c r="M445" s="31" t="str">
        <f>IF(H445&gt;0,"P"&amp;D445&amp;"-"&amp;MAX(E445:F445),"P"&amp;D445&amp;"-"&amp;MAX(E445:F445))</f>
        <v>P-0</v>
      </c>
      <c r="N445" s="32">
        <f>IF(H445&gt;0,C445&amp;"*",C445)</f>
        <v>0</v>
      </c>
      <c r="O445" s="33">
        <f t="shared" si="12"/>
        <v>0</v>
      </c>
      <c r="P445" s="33">
        <f t="shared" si="13"/>
        <v>0</v>
      </c>
    </row>
    <row r="446" spans="2:16" x14ac:dyDescent="0.3">
      <c r="B446" s="25" t="str">
        <f>IF(H446="","Base"&amp;C446&amp;"-"&amp;"P"&amp;D446,"Off")</f>
        <v>Base-P</v>
      </c>
      <c r="C446" s="19"/>
      <c r="D446" s="19"/>
      <c r="E446" s="20"/>
      <c r="F446" s="20"/>
      <c r="G446" s="19"/>
      <c r="H446" s="21"/>
      <c r="I446" s="21"/>
      <c r="J446" s="21"/>
      <c r="K446" s="19"/>
      <c r="M446" s="31" t="str">
        <f>IF(H446&gt;0,"P"&amp;D446&amp;"-"&amp;MAX(E446:F446),"P"&amp;D446&amp;"-"&amp;MAX(E446:F446))</f>
        <v>P-0</v>
      </c>
      <c r="N446" s="32">
        <f>IF(H446&gt;0,C446&amp;"*",C446)</f>
        <v>0</v>
      </c>
      <c r="O446" s="33">
        <f t="shared" si="12"/>
        <v>0</v>
      </c>
      <c r="P446" s="33">
        <f t="shared" si="13"/>
        <v>0</v>
      </c>
    </row>
    <row r="447" spans="2:16" x14ac:dyDescent="0.3">
      <c r="B447" s="25" t="str">
        <f>IF(H447="","Base"&amp;C447&amp;"-"&amp;"P"&amp;D447,"Off")</f>
        <v>Base-P</v>
      </c>
      <c r="C447" s="19"/>
      <c r="D447" s="19"/>
      <c r="E447" s="20"/>
      <c r="F447" s="20"/>
      <c r="G447" s="19"/>
      <c r="H447" s="21"/>
      <c r="I447" s="21"/>
      <c r="J447" s="21"/>
      <c r="K447" s="19"/>
      <c r="M447" s="31" t="str">
        <f>IF(H447&gt;0,"P"&amp;D447&amp;"-"&amp;MAX(E447:F447),"P"&amp;D447&amp;"-"&amp;MAX(E447:F447))</f>
        <v>P-0</v>
      </c>
      <c r="N447" s="32">
        <f>IF(H447&gt;0,C447&amp;"*",C447)</f>
        <v>0</v>
      </c>
      <c r="O447" s="33">
        <f t="shared" si="12"/>
        <v>0</v>
      </c>
      <c r="P447" s="33">
        <f t="shared" si="13"/>
        <v>0</v>
      </c>
    </row>
    <row r="448" spans="2:16" x14ac:dyDescent="0.3">
      <c r="B448" s="25" t="str">
        <f>IF(H448="","Base"&amp;C448&amp;"-"&amp;"P"&amp;D448,"Off")</f>
        <v>Base-P</v>
      </c>
      <c r="C448" s="19"/>
      <c r="D448" s="19"/>
      <c r="E448" s="20"/>
      <c r="F448" s="20"/>
      <c r="G448" s="19"/>
      <c r="H448" s="21"/>
      <c r="I448" s="21"/>
      <c r="J448" s="21"/>
      <c r="K448" s="19"/>
      <c r="M448" s="31" t="str">
        <f>IF(H448&gt;0,"P"&amp;D448&amp;"-"&amp;MAX(E448:F448),"P"&amp;D448&amp;"-"&amp;MAX(E448:F448))</f>
        <v>P-0</v>
      </c>
      <c r="N448" s="32">
        <f>IF(H448&gt;0,C448&amp;"*",C448)</f>
        <v>0</v>
      </c>
      <c r="O448" s="33">
        <f t="shared" si="12"/>
        <v>0</v>
      </c>
      <c r="P448" s="33">
        <f t="shared" si="13"/>
        <v>0</v>
      </c>
    </row>
    <row r="449" spans="2:16" x14ac:dyDescent="0.3">
      <c r="B449" s="25" t="str">
        <f>IF(H449="","Base"&amp;C449&amp;"-"&amp;"P"&amp;D449,"Off")</f>
        <v>Base-P</v>
      </c>
      <c r="C449" s="19"/>
      <c r="D449" s="19"/>
      <c r="E449" s="20"/>
      <c r="F449" s="20"/>
      <c r="G449" s="19"/>
      <c r="H449" s="21"/>
      <c r="I449" s="21"/>
      <c r="J449" s="21"/>
      <c r="K449" s="19"/>
      <c r="M449" s="31" t="str">
        <f>IF(H449&gt;0,"P"&amp;D449&amp;"-"&amp;MAX(E449:F449),"P"&amp;D449&amp;"-"&amp;MAX(E449:F449))</f>
        <v>P-0</v>
      </c>
      <c r="N449" s="32">
        <f>IF(H449&gt;0,C449&amp;"*",C449)</f>
        <v>0</v>
      </c>
      <c r="O449" s="33">
        <f t="shared" si="12"/>
        <v>0</v>
      </c>
      <c r="P449" s="33">
        <f t="shared" si="13"/>
        <v>0</v>
      </c>
    </row>
    <row r="450" spans="2:16" x14ac:dyDescent="0.3">
      <c r="B450" s="25" t="str">
        <f>IF(H450="","Base"&amp;C450&amp;"-"&amp;"P"&amp;D450,"Off")</f>
        <v>Base-P</v>
      </c>
      <c r="C450" s="19"/>
      <c r="D450" s="19"/>
      <c r="E450" s="20"/>
      <c r="F450" s="20"/>
      <c r="G450" s="19"/>
      <c r="H450" s="21"/>
      <c r="I450" s="21"/>
      <c r="J450" s="21"/>
      <c r="K450" s="19"/>
      <c r="M450" s="31" t="str">
        <f>IF(H450&gt;0,"P"&amp;D450&amp;"-"&amp;MAX(E450:F450),"P"&amp;D450&amp;"-"&amp;MAX(E450:F450))</f>
        <v>P-0</v>
      </c>
      <c r="N450" s="32">
        <f>IF(H450&gt;0,C450&amp;"*",C450)</f>
        <v>0</v>
      </c>
      <c r="O450" s="33">
        <f t="shared" si="12"/>
        <v>0</v>
      </c>
      <c r="P450" s="33">
        <f t="shared" si="13"/>
        <v>0</v>
      </c>
    </row>
    <row r="451" spans="2:16" x14ac:dyDescent="0.3">
      <c r="B451" s="25" t="str">
        <f>IF(H451="","Base"&amp;C451&amp;"-"&amp;"P"&amp;D451,"Off")</f>
        <v>Base-P</v>
      </c>
      <c r="C451" s="19"/>
      <c r="D451" s="19"/>
      <c r="E451" s="20"/>
      <c r="F451" s="20"/>
      <c r="G451" s="19"/>
      <c r="H451" s="21"/>
      <c r="I451" s="21"/>
      <c r="J451" s="21"/>
      <c r="K451" s="19"/>
      <c r="M451" s="31" t="str">
        <f>IF(H451&gt;0,"P"&amp;D451&amp;"-"&amp;MAX(E451:F451),"P"&amp;D451&amp;"-"&amp;MAX(E451:F451))</f>
        <v>P-0</v>
      </c>
      <c r="N451" s="32">
        <f>IF(H451&gt;0,C451&amp;"*",C451)</f>
        <v>0</v>
      </c>
      <c r="O451" s="33">
        <f t="shared" si="12"/>
        <v>0</v>
      </c>
      <c r="P451" s="33">
        <f t="shared" si="13"/>
        <v>0</v>
      </c>
    </row>
    <row r="452" spans="2:16" x14ac:dyDescent="0.3">
      <c r="B452" s="25" t="str">
        <f>IF(H452="","Base"&amp;C452&amp;"-"&amp;"P"&amp;D452,"Off")</f>
        <v>Base-P</v>
      </c>
      <c r="C452" s="19"/>
      <c r="D452" s="19"/>
      <c r="E452" s="20"/>
      <c r="F452" s="20"/>
      <c r="G452" s="19"/>
      <c r="H452" s="21"/>
      <c r="I452" s="21"/>
      <c r="J452" s="21"/>
      <c r="K452" s="19"/>
      <c r="M452" s="31" t="str">
        <f>IF(H452&gt;0,"P"&amp;D452&amp;"-"&amp;MAX(E452:F452),"P"&amp;D452&amp;"-"&amp;MAX(E452:F452))</f>
        <v>P-0</v>
      </c>
      <c r="N452" s="32">
        <f>IF(H452&gt;0,C452&amp;"*",C452)</f>
        <v>0</v>
      </c>
      <c r="O452" s="33">
        <f t="shared" si="12"/>
        <v>0</v>
      </c>
      <c r="P452" s="33">
        <f t="shared" si="13"/>
        <v>0</v>
      </c>
    </row>
    <row r="453" spans="2:16" x14ac:dyDescent="0.3">
      <c r="B453" s="25" t="str">
        <f>IF(H453="","Base"&amp;C453&amp;"-"&amp;"P"&amp;D453,"Off")</f>
        <v>Base-P</v>
      </c>
      <c r="C453" s="19"/>
      <c r="D453" s="19"/>
      <c r="E453" s="20"/>
      <c r="F453" s="20"/>
      <c r="G453" s="19"/>
      <c r="H453" s="21"/>
      <c r="I453" s="21"/>
      <c r="J453" s="21"/>
      <c r="K453" s="19"/>
      <c r="M453" s="31" t="str">
        <f>IF(H453&gt;0,"P"&amp;D453&amp;"-"&amp;MAX(E453:F453),"P"&amp;D453&amp;"-"&amp;MAX(E453:F453))</f>
        <v>P-0</v>
      </c>
      <c r="N453" s="32">
        <f>IF(H453&gt;0,C453&amp;"*",C453)</f>
        <v>0</v>
      </c>
      <c r="O453" s="33">
        <f t="shared" ref="O453:O516" si="14">IF($H453=0,E453,"")</f>
        <v>0</v>
      </c>
      <c r="P453" s="33">
        <f t="shared" ref="P453:P516" si="15">IF($H453=0,F453,"")</f>
        <v>0</v>
      </c>
    </row>
    <row r="454" spans="2:16" x14ac:dyDescent="0.3">
      <c r="B454" s="25" t="str">
        <f>IF(H454="","Base"&amp;C454&amp;"-"&amp;"P"&amp;D454,"Off")</f>
        <v>Base-P</v>
      </c>
      <c r="C454" s="19"/>
      <c r="D454" s="19"/>
      <c r="E454" s="20"/>
      <c r="F454" s="20"/>
      <c r="G454" s="19"/>
      <c r="H454" s="21"/>
      <c r="I454" s="21"/>
      <c r="J454" s="21"/>
      <c r="K454" s="19"/>
      <c r="M454" s="31" t="str">
        <f>IF(H454&gt;0,"P"&amp;D454&amp;"-"&amp;MAX(E454:F454),"P"&amp;D454&amp;"-"&amp;MAX(E454:F454))</f>
        <v>P-0</v>
      </c>
      <c r="N454" s="32">
        <f>IF(H454&gt;0,C454&amp;"*",C454)</f>
        <v>0</v>
      </c>
      <c r="O454" s="33">
        <f t="shared" si="14"/>
        <v>0</v>
      </c>
      <c r="P454" s="33">
        <f t="shared" si="15"/>
        <v>0</v>
      </c>
    </row>
    <row r="455" spans="2:16" x14ac:dyDescent="0.3">
      <c r="B455" s="25" t="str">
        <f>IF(H455="","Base"&amp;C455&amp;"-"&amp;"P"&amp;D455,"Off")</f>
        <v>Base-P</v>
      </c>
      <c r="C455" s="19"/>
      <c r="D455" s="19"/>
      <c r="E455" s="20"/>
      <c r="F455" s="20"/>
      <c r="G455" s="19"/>
      <c r="H455" s="21"/>
      <c r="I455" s="21"/>
      <c r="J455" s="21"/>
      <c r="K455" s="19"/>
      <c r="M455" s="31" t="str">
        <f>IF(H455&gt;0,"P"&amp;D455&amp;"-"&amp;MAX(E455:F455),"P"&amp;D455&amp;"-"&amp;MAX(E455:F455))</f>
        <v>P-0</v>
      </c>
      <c r="N455" s="32">
        <f>IF(H455&gt;0,C455&amp;"*",C455)</f>
        <v>0</v>
      </c>
      <c r="O455" s="33">
        <f t="shared" si="14"/>
        <v>0</v>
      </c>
      <c r="P455" s="33">
        <f t="shared" si="15"/>
        <v>0</v>
      </c>
    </row>
    <row r="456" spans="2:16" x14ac:dyDescent="0.3">
      <c r="B456" s="25" t="str">
        <f>IF(H456="","Base"&amp;C456&amp;"-"&amp;"P"&amp;D456,"Off")</f>
        <v>Base-P</v>
      </c>
      <c r="C456" s="19"/>
      <c r="D456" s="19"/>
      <c r="E456" s="20"/>
      <c r="F456" s="20"/>
      <c r="G456" s="19"/>
      <c r="H456" s="21"/>
      <c r="I456" s="21"/>
      <c r="J456" s="21"/>
      <c r="K456" s="19"/>
      <c r="M456" s="31" t="str">
        <f>IF(H456&gt;0,"P"&amp;D456&amp;"-"&amp;MAX(E456:F456),"P"&amp;D456&amp;"-"&amp;MAX(E456:F456))</f>
        <v>P-0</v>
      </c>
      <c r="N456" s="32">
        <f>IF(H456&gt;0,C456&amp;"*",C456)</f>
        <v>0</v>
      </c>
      <c r="O456" s="33">
        <f t="shared" si="14"/>
        <v>0</v>
      </c>
      <c r="P456" s="33">
        <f t="shared" si="15"/>
        <v>0</v>
      </c>
    </row>
    <row r="457" spans="2:16" x14ac:dyDescent="0.3">
      <c r="B457" s="25" t="str">
        <f>IF(H457="","Base"&amp;C457&amp;"-"&amp;"P"&amp;D457,"Off")</f>
        <v>Base-P</v>
      </c>
      <c r="C457" s="19"/>
      <c r="D457" s="19"/>
      <c r="E457" s="20"/>
      <c r="F457" s="20"/>
      <c r="G457" s="19"/>
      <c r="H457" s="21"/>
      <c r="I457" s="21"/>
      <c r="J457" s="21"/>
      <c r="K457" s="19"/>
      <c r="M457" s="31" t="str">
        <f>IF(H457&gt;0,"P"&amp;D457&amp;"-"&amp;MAX(E457:F457),"P"&amp;D457&amp;"-"&amp;MAX(E457:F457))</f>
        <v>P-0</v>
      </c>
      <c r="N457" s="32">
        <f>IF(H457&gt;0,C457&amp;"*",C457)</f>
        <v>0</v>
      </c>
      <c r="O457" s="33">
        <f t="shared" si="14"/>
        <v>0</v>
      </c>
      <c r="P457" s="33">
        <f t="shared" si="15"/>
        <v>0</v>
      </c>
    </row>
    <row r="458" spans="2:16" x14ac:dyDescent="0.3">
      <c r="B458" s="25" t="str">
        <f>IF(H458="","Base"&amp;C458&amp;"-"&amp;"P"&amp;D458,"Off")</f>
        <v>Base-P</v>
      </c>
      <c r="C458" s="19"/>
      <c r="D458" s="19"/>
      <c r="E458" s="20"/>
      <c r="F458" s="20"/>
      <c r="G458" s="19"/>
      <c r="H458" s="21"/>
      <c r="I458" s="21"/>
      <c r="J458" s="21"/>
      <c r="K458" s="19"/>
      <c r="M458" s="31" t="str">
        <f>IF(H458&gt;0,"P"&amp;D458&amp;"-"&amp;MAX(E458:F458),"P"&amp;D458&amp;"-"&amp;MAX(E458:F458))</f>
        <v>P-0</v>
      </c>
      <c r="N458" s="32">
        <f>IF(H458&gt;0,C458&amp;"*",C458)</f>
        <v>0</v>
      </c>
      <c r="O458" s="33">
        <f t="shared" si="14"/>
        <v>0</v>
      </c>
      <c r="P458" s="33">
        <f t="shared" si="15"/>
        <v>0</v>
      </c>
    </row>
    <row r="459" spans="2:16" x14ac:dyDescent="0.3">
      <c r="B459" s="25" t="str">
        <f>IF(H459="","Base"&amp;C459&amp;"-"&amp;"P"&amp;D459,"Off")</f>
        <v>Base-P</v>
      </c>
      <c r="C459" s="19"/>
      <c r="D459" s="19"/>
      <c r="E459" s="20"/>
      <c r="F459" s="20"/>
      <c r="G459" s="19"/>
      <c r="H459" s="21"/>
      <c r="I459" s="21"/>
      <c r="J459" s="21"/>
      <c r="K459" s="19"/>
      <c r="M459" s="31" t="str">
        <f>IF(H459&gt;0,"P"&amp;D459&amp;"-"&amp;MAX(E459:F459),"P"&amp;D459&amp;"-"&amp;MAX(E459:F459))</f>
        <v>P-0</v>
      </c>
      <c r="N459" s="32">
        <f>IF(H459&gt;0,C459&amp;"*",C459)</f>
        <v>0</v>
      </c>
      <c r="O459" s="33">
        <f t="shared" si="14"/>
        <v>0</v>
      </c>
      <c r="P459" s="33">
        <f t="shared" si="15"/>
        <v>0</v>
      </c>
    </row>
    <row r="460" spans="2:16" x14ac:dyDescent="0.3">
      <c r="B460" s="25" t="str">
        <f>IF(H460="","Base"&amp;C460&amp;"-"&amp;"P"&amp;D460,"Off")</f>
        <v>Base-P</v>
      </c>
      <c r="C460" s="19"/>
      <c r="D460" s="19"/>
      <c r="E460" s="20"/>
      <c r="F460" s="20"/>
      <c r="G460" s="19"/>
      <c r="H460" s="21"/>
      <c r="I460" s="21"/>
      <c r="J460" s="21"/>
      <c r="K460" s="19"/>
      <c r="M460" s="31" t="str">
        <f>IF(H460&gt;0,"P"&amp;D460&amp;"-"&amp;MAX(E460:F460),"P"&amp;D460&amp;"-"&amp;MAX(E460:F460))</f>
        <v>P-0</v>
      </c>
      <c r="N460" s="32">
        <f>IF(H460&gt;0,C460&amp;"*",C460)</f>
        <v>0</v>
      </c>
      <c r="O460" s="33">
        <f t="shared" si="14"/>
        <v>0</v>
      </c>
      <c r="P460" s="33">
        <f t="shared" si="15"/>
        <v>0</v>
      </c>
    </row>
    <row r="461" spans="2:16" x14ac:dyDescent="0.3">
      <c r="B461" s="25" t="str">
        <f>IF(H461="","Base"&amp;C461&amp;"-"&amp;"P"&amp;D461,"Off")</f>
        <v>Base-P</v>
      </c>
      <c r="C461" s="19"/>
      <c r="D461" s="19"/>
      <c r="E461" s="20"/>
      <c r="F461" s="20"/>
      <c r="G461" s="19"/>
      <c r="H461" s="21"/>
      <c r="I461" s="21"/>
      <c r="J461" s="21"/>
      <c r="K461" s="19"/>
      <c r="M461" s="31" t="str">
        <f>IF(H461&gt;0,"P"&amp;D461&amp;"-"&amp;MAX(E461:F461),"P"&amp;D461&amp;"-"&amp;MAX(E461:F461))</f>
        <v>P-0</v>
      </c>
      <c r="N461" s="32">
        <f>IF(H461&gt;0,C461&amp;"*",C461)</f>
        <v>0</v>
      </c>
      <c r="O461" s="33">
        <f t="shared" si="14"/>
        <v>0</v>
      </c>
      <c r="P461" s="33">
        <f t="shared" si="15"/>
        <v>0</v>
      </c>
    </row>
    <row r="462" spans="2:16" x14ac:dyDescent="0.3">
      <c r="B462" s="25" t="str">
        <f>IF(H462="","Base"&amp;C462&amp;"-"&amp;"P"&amp;D462,"Off")</f>
        <v>Base-P</v>
      </c>
      <c r="C462" s="19"/>
      <c r="D462" s="19"/>
      <c r="E462" s="20"/>
      <c r="F462" s="20"/>
      <c r="G462" s="19"/>
      <c r="H462" s="21"/>
      <c r="I462" s="21"/>
      <c r="J462" s="21"/>
      <c r="K462" s="19"/>
      <c r="M462" s="31" t="str">
        <f>IF(H462&gt;0,"P"&amp;D462&amp;"-"&amp;MAX(E462:F462),"P"&amp;D462&amp;"-"&amp;MAX(E462:F462))</f>
        <v>P-0</v>
      </c>
      <c r="N462" s="32">
        <f>IF(H462&gt;0,C462&amp;"*",C462)</f>
        <v>0</v>
      </c>
      <c r="O462" s="33">
        <f t="shared" si="14"/>
        <v>0</v>
      </c>
      <c r="P462" s="33">
        <f t="shared" si="15"/>
        <v>0</v>
      </c>
    </row>
    <row r="463" spans="2:16" x14ac:dyDescent="0.3">
      <c r="B463" s="25" t="str">
        <f>IF(H463="","Base"&amp;C463&amp;"-"&amp;"P"&amp;D463,"Off")</f>
        <v>Base-P</v>
      </c>
      <c r="C463" s="19"/>
      <c r="D463" s="19"/>
      <c r="E463" s="20"/>
      <c r="F463" s="20"/>
      <c r="G463" s="19"/>
      <c r="H463" s="21"/>
      <c r="I463" s="21"/>
      <c r="J463" s="21"/>
      <c r="K463" s="19"/>
      <c r="M463" s="31" t="str">
        <f>IF(H463&gt;0,"P"&amp;D463&amp;"-"&amp;MAX(E463:F463),"P"&amp;D463&amp;"-"&amp;MAX(E463:F463))</f>
        <v>P-0</v>
      </c>
      <c r="N463" s="32">
        <f>IF(H463&gt;0,C463&amp;"*",C463)</f>
        <v>0</v>
      </c>
      <c r="O463" s="33">
        <f t="shared" si="14"/>
        <v>0</v>
      </c>
      <c r="P463" s="33">
        <f t="shared" si="15"/>
        <v>0</v>
      </c>
    </row>
    <row r="464" spans="2:16" x14ac:dyDescent="0.3">
      <c r="B464" s="25" t="str">
        <f>IF(H464="","Base"&amp;C464&amp;"-"&amp;"P"&amp;D464,"Off")</f>
        <v>Base-P</v>
      </c>
      <c r="C464" s="19"/>
      <c r="D464" s="19"/>
      <c r="E464" s="20"/>
      <c r="F464" s="20"/>
      <c r="G464" s="19"/>
      <c r="H464" s="21"/>
      <c r="I464" s="21"/>
      <c r="J464" s="21"/>
      <c r="K464" s="19"/>
      <c r="M464" s="31" t="str">
        <f>IF(H464&gt;0,"P"&amp;D464&amp;"-"&amp;MAX(E464:F464),"P"&amp;D464&amp;"-"&amp;MAX(E464:F464))</f>
        <v>P-0</v>
      </c>
      <c r="N464" s="32">
        <f>IF(H464&gt;0,C464&amp;"*",C464)</f>
        <v>0</v>
      </c>
      <c r="O464" s="33">
        <f t="shared" si="14"/>
        <v>0</v>
      </c>
      <c r="P464" s="33">
        <f t="shared" si="15"/>
        <v>0</v>
      </c>
    </row>
    <row r="465" spans="2:16" x14ac:dyDescent="0.3">
      <c r="B465" s="25" t="str">
        <f>IF(H465="","Base"&amp;C465&amp;"-"&amp;"P"&amp;D465,"Off")</f>
        <v>Base-P</v>
      </c>
      <c r="C465" s="19"/>
      <c r="D465" s="19"/>
      <c r="E465" s="20"/>
      <c r="F465" s="20"/>
      <c r="G465" s="19"/>
      <c r="H465" s="21"/>
      <c r="I465" s="21"/>
      <c r="J465" s="21"/>
      <c r="K465" s="19"/>
      <c r="M465" s="31" t="str">
        <f>IF(H465&gt;0,"P"&amp;D465&amp;"-"&amp;MAX(E465:F465),"P"&amp;D465&amp;"-"&amp;MAX(E465:F465))</f>
        <v>P-0</v>
      </c>
      <c r="N465" s="32">
        <f>IF(H465&gt;0,C465&amp;"*",C465)</f>
        <v>0</v>
      </c>
      <c r="O465" s="33">
        <f t="shared" si="14"/>
        <v>0</v>
      </c>
      <c r="P465" s="33">
        <f t="shared" si="15"/>
        <v>0</v>
      </c>
    </row>
    <row r="466" spans="2:16" x14ac:dyDescent="0.3">
      <c r="B466" s="25" t="str">
        <f>IF(H466="","Base"&amp;C466&amp;"-"&amp;"P"&amp;D466,"Off")</f>
        <v>Base-P</v>
      </c>
      <c r="C466" s="19"/>
      <c r="D466" s="19"/>
      <c r="E466" s="20"/>
      <c r="F466" s="20"/>
      <c r="G466" s="19"/>
      <c r="H466" s="21"/>
      <c r="I466" s="21"/>
      <c r="J466" s="21"/>
      <c r="K466" s="19"/>
      <c r="M466" s="31" t="str">
        <f>IF(H466&gt;0,"P"&amp;D466&amp;"-"&amp;MAX(E466:F466),"P"&amp;D466&amp;"-"&amp;MAX(E466:F466))</f>
        <v>P-0</v>
      </c>
      <c r="N466" s="32">
        <f>IF(H466&gt;0,C466&amp;"*",C466)</f>
        <v>0</v>
      </c>
      <c r="O466" s="33">
        <f t="shared" si="14"/>
        <v>0</v>
      </c>
      <c r="P466" s="33">
        <f t="shared" si="15"/>
        <v>0</v>
      </c>
    </row>
    <row r="467" spans="2:16" x14ac:dyDescent="0.3">
      <c r="B467" s="25" t="str">
        <f>IF(H467="","Base"&amp;C467&amp;"-"&amp;"P"&amp;D467,"Off")</f>
        <v>Base-P</v>
      </c>
      <c r="C467" s="19"/>
      <c r="D467" s="19"/>
      <c r="E467" s="20"/>
      <c r="F467" s="20"/>
      <c r="G467" s="19"/>
      <c r="H467" s="21"/>
      <c r="I467" s="21"/>
      <c r="J467" s="21"/>
      <c r="K467" s="19"/>
      <c r="M467" s="31" t="str">
        <f>IF(H467&gt;0,"P"&amp;D467&amp;"-"&amp;MAX(E467:F467),"P"&amp;D467&amp;"-"&amp;MAX(E467:F467))</f>
        <v>P-0</v>
      </c>
      <c r="N467" s="32">
        <f>IF(H467&gt;0,C467&amp;"*",C467)</f>
        <v>0</v>
      </c>
      <c r="O467" s="33">
        <f t="shared" si="14"/>
        <v>0</v>
      </c>
      <c r="P467" s="33">
        <f t="shared" si="15"/>
        <v>0</v>
      </c>
    </row>
    <row r="468" spans="2:16" x14ac:dyDescent="0.3">
      <c r="B468" s="25" t="str">
        <f>IF(H468="","Base"&amp;C468&amp;"-"&amp;"P"&amp;D468,"Off")</f>
        <v>Base-P</v>
      </c>
      <c r="C468" s="19"/>
      <c r="D468" s="19"/>
      <c r="E468" s="20"/>
      <c r="F468" s="20"/>
      <c r="G468" s="19"/>
      <c r="H468" s="21"/>
      <c r="I468" s="21"/>
      <c r="J468" s="21"/>
      <c r="K468" s="19"/>
      <c r="M468" s="31" t="str">
        <f>IF(H468&gt;0,"P"&amp;D468&amp;"-"&amp;MAX(E468:F468),"P"&amp;D468&amp;"-"&amp;MAX(E468:F468))</f>
        <v>P-0</v>
      </c>
      <c r="N468" s="32">
        <f>IF(H468&gt;0,C468&amp;"*",C468)</f>
        <v>0</v>
      </c>
      <c r="O468" s="33">
        <f t="shared" si="14"/>
        <v>0</v>
      </c>
      <c r="P468" s="33">
        <f t="shared" si="15"/>
        <v>0</v>
      </c>
    </row>
    <row r="469" spans="2:16" x14ac:dyDescent="0.3">
      <c r="B469" s="25" t="str">
        <f>IF(H469="","Base"&amp;C469&amp;"-"&amp;"P"&amp;D469,"Off")</f>
        <v>Base-P</v>
      </c>
      <c r="C469" s="19"/>
      <c r="D469" s="19"/>
      <c r="E469" s="20"/>
      <c r="F469" s="20"/>
      <c r="G469" s="19"/>
      <c r="H469" s="21"/>
      <c r="I469" s="21"/>
      <c r="J469" s="21"/>
      <c r="K469" s="19"/>
      <c r="M469" s="31" t="str">
        <f>IF(H469&gt;0,"P"&amp;D469&amp;"-"&amp;MAX(E469:F469),"P"&amp;D469&amp;"-"&amp;MAX(E469:F469))</f>
        <v>P-0</v>
      </c>
      <c r="N469" s="32">
        <f>IF(H469&gt;0,C469&amp;"*",C469)</f>
        <v>0</v>
      </c>
      <c r="O469" s="33">
        <f t="shared" si="14"/>
        <v>0</v>
      </c>
      <c r="P469" s="33">
        <f t="shared" si="15"/>
        <v>0</v>
      </c>
    </row>
    <row r="470" spans="2:16" x14ac:dyDescent="0.3">
      <c r="B470" s="25" t="str">
        <f>IF(H470="","Base"&amp;C470&amp;"-"&amp;"P"&amp;D470,"Off")</f>
        <v>Base-P</v>
      </c>
      <c r="C470" s="19"/>
      <c r="D470" s="19"/>
      <c r="E470" s="20"/>
      <c r="F470" s="20"/>
      <c r="G470" s="19"/>
      <c r="H470" s="21"/>
      <c r="I470" s="21"/>
      <c r="J470" s="21"/>
      <c r="K470" s="19"/>
      <c r="M470" s="31" t="str">
        <f>IF(H470&gt;0,"P"&amp;D470&amp;"-"&amp;MAX(E470:F470),"P"&amp;D470&amp;"-"&amp;MAX(E470:F470))</f>
        <v>P-0</v>
      </c>
      <c r="N470" s="32">
        <f>IF(H470&gt;0,C470&amp;"*",C470)</f>
        <v>0</v>
      </c>
      <c r="O470" s="33">
        <f t="shared" si="14"/>
        <v>0</v>
      </c>
      <c r="P470" s="33">
        <f t="shared" si="15"/>
        <v>0</v>
      </c>
    </row>
    <row r="471" spans="2:16" x14ac:dyDescent="0.3">
      <c r="B471" s="25" t="str">
        <f>IF(H471="","Base"&amp;C471&amp;"-"&amp;"P"&amp;D471,"Off")</f>
        <v>Base-P</v>
      </c>
      <c r="C471" s="19"/>
      <c r="D471" s="19"/>
      <c r="E471" s="20"/>
      <c r="F471" s="20"/>
      <c r="G471" s="19"/>
      <c r="H471" s="21"/>
      <c r="I471" s="21"/>
      <c r="J471" s="21"/>
      <c r="K471" s="19"/>
      <c r="M471" s="31" t="str">
        <f>IF(H471&gt;0,"P"&amp;D471&amp;"-"&amp;MAX(E471:F471),"P"&amp;D471&amp;"-"&amp;MAX(E471:F471))</f>
        <v>P-0</v>
      </c>
      <c r="N471" s="32">
        <f>IF(H471&gt;0,C471&amp;"*",C471)</f>
        <v>0</v>
      </c>
      <c r="O471" s="33">
        <f t="shared" si="14"/>
        <v>0</v>
      </c>
      <c r="P471" s="33">
        <f t="shared" si="15"/>
        <v>0</v>
      </c>
    </row>
    <row r="472" spans="2:16" x14ac:dyDescent="0.3">
      <c r="B472" s="25" t="str">
        <f>IF(H472="","Base"&amp;C472&amp;"-"&amp;"P"&amp;D472,"Off")</f>
        <v>Base-P</v>
      </c>
      <c r="C472" s="19"/>
      <c r="D472" s="19"/>
      <c r="E472" s="20"/>
      <c r="F472" s="20"/>
      <c r="G472" s="19"/>
      <c r="H472" s="21"/>
      <c r="I472" s="21"/>
      <c r="J472" s="21"/>
      <c r="K472" s="19"/>
      <c r="M472" s="31" t="str">
        <f>IF(H472&gt;0,"P"&amp;D472&amp;"-"&amp;MAX(E472:F472),"P"&amp;D472&amp;"-"&amp;MAX(E472:F472))</f>
        <v>P-0</v>
      </c>
      <c r="N472" s="32">
        <f>IF(H472&gt;0,C472&amp;"*",C472)</f>
        <v>0</v>
      </c>
      <c r="O472" s="33">
        <f t="shared" si="14"/>
        <v>0</v>
      </c>
      <c r="P472" s="33">
        <f t="shared" si="15"/>
        <v>0</v>
      </c>
    </row>
    <row r="473" spans="2:16" x14ac:dyDescent="0.3">
      <c r="B473" s="25" t="str">
        <f>IF(H473="","Base"&amp;C473&amp;"-"&amp;"P"&amp;D473,"Off")</f>
        <v>Base-P</v>
      </c>
      <c r="C473" s="19"/>
      <c r="D473" s="19"/>
      <c r="E473" s="20"/>
      <c r="F473" s="20"/>
      <c r="G473" s="19"/>
      <c r="H473" s="21"/>
      <c r="I473" s="21"/>
      <c r="J473" s="21"/>
      <c r="K473" s="19"/>
      <c r="M473" s="31" t="str">
        <f>IF(H473&gt;0,"P"&amp;D473&amp;"-"&amp;MAX(E473:F473),"P"&amp;D473&amp;"-"&amp;MAX(E473:F473))</f>
        <v>P-0</v>
      </c>
      <c r="N473" s="32">
        <f>IF(H473&gt;0,C473&amp;"*",C473)</f>
        <v>0</v>
      </c>
      <c r="O473" s="33">
        <f t="shared" si="14"/>
        <v>0</v>
      </c>
      <c r="P473" s="33">
        <f t="shared" si="15"/>
        <v>0</v>
      </c>
    </row>
    <row r="474" spans="2:16" x14ac:dyDescent="0.3">
      <c r="B474" s="25" t="str">
        <f>IF(H474="","Base"&amp;C474&amp;"-"&amp;"P"&amp;D474,"Off")</f>
        <v>Base-P</v>
      </c>
      <c r="C474" s="19"/>
      <c r="D474" s="19"/>
      <c r="E474" s="20"/>
      <c r="F474" s="20"/>
      <c r="G474" s="19"/>
      <c r="H474" s="21"/>
      <c r="I474" s="21"/>
      <c r="J474" s="21"/>
      <c r="K474" s="19"/>
      <c r="M474" s="31" t="str">
        <f>IF(H474&gt;0,"P"&amp;D474&amp;"-"&amp;MAX(E474:F474),"P"&amp;D474&amp;"-"&amp;MAX(E474:F474))</f>
        <v>P-0</v>
      </c>
      <c r="N474" s="32">
        <f>IF(H474&gt;0,C474&amp;"*",C474)</f>
        <v>0</v>
      </c>
      <c r="O474" s="33">
        <f t="shared" si="14"/>
        <v>0</v>
      </c>
      <c r="P474" s="33">
        <f t="shared" si="15"/>
        <v>0</v>
      </c>
    </row>
    <row r="475" spans="2:16" x14ac:dyDescent="0.3">
      <c r="B475" s="25" t="str">
        <f>IF(H475="","Base"&amp;C475&amp;"-"&amp;"P"&amp;D475,"Off")</f>
        <v>Base-P</v>
      </c>
      <c r="C475" s="19"/>
      <c r="D475" s="19"/>
      <c r="E475" s="20"/>
      <c r="F475" s="20"/>
      <c r="G475" s="19"/>
      <c r="H475" s="21"/>
      <c r="I475" s="21"/>
      <c r="J475" s="21"/>
      <c r="K475" s="19"/>
      <c r="M475" s="31" t="str">
        <f>IF(H475&gt;0,"P"&amp;D475&amp;"-"&amp;MAX(E475:F475),"P"&amp;D475&amp;"-"&amp;MAX(E475:F475))</f>
        <v>P-0</v>
      </c>
      <c r="N475" s="32">
        <f>IF(H475&gt;0,C475&amp;"*",C475)</f>
        <v>0</v>
      </c>
      <c r="O475" s="33">
        <f t="shared" si="14"/>
        <v>0</v>
      </c>
      <c r="P475" s="33">
        <f t="shared" si="15"/>
        <v>0</v>
      </c>
    </row>
    <row r="476" spans="2:16" x14ac:dyDescent="0.3">
      <c r="B476" s="25" t="str">
        <f>IF(H476="","Base"&amp;C476&amp;"-"&amp;"P"&amp;D476,"Off")</f>
        <v>Base-P</v>
      </c>
      <c r="C476" s="19"/>
      <c r="D476" s="19"/>
      <c r="E476" s="20"/>
      <c r="F476" s="20"/>
      <c r="G476" s="19"/>
      <c r="H476" s="21"/>
      <c r="I476" s="21"/>
      <c r="J476" s="21"/>
      <c r="K476" s="19"/>
      <c r="M476" s="31" t="str">
        <f>IF(H476&gt;0,"P"&amp;D476&amp;"-"&amp;MAX(E476:F476),"P"&amp;D476&amp;"-"&amp;MAX(E476:F476))</f>
        <v>P-0</v>
      </c>
      <c r="N476" s="32">
        <f>IF(H476&gt;0,C476&amp;"*",C476)</f>
        <v>0</v>
      </c>
      <c r="O476" s="33">
        <f t="shared" si="14"/>
        <v>0</v>
      </c>
      <c r="P476" s="33">
        <f t="shared" si="15"/>
        <v>0</v>
      </c>
    </row>
    <row r="477" spans="2:16" x14ac:dyDescent="0.3">
      <c r="B477" s="25" t="str">
        <f>IF(H477="","Base"&amp;C477&amp;"-"&amp;"P"&amp;D477,"Off")</f>
        <v>Base-P</v>
      </c>
      <c r="C477" s="19"/>
      <c r="D477" s="19"/>
      <c r="E477" s="20"/>
      <c r="F477" s="20"/>
      <c r="G477" s="19"/>
      <c r="H477" s="21"/>
      <c r="I477" s="21"/>
      <c r="J477" s="21"/>
      <c r="K477" s="19"/>
      <c r="M477" s="31" t="str">
        <f>IF(H477&gt;0,"P"&amp;D477&amp;"-"&amp;MAX(E477:F477),"P"&amp;D477&amp;"-"&amp;MAX(E477:F477))</f>
        <v>P-0</v>
      </c>
      <c r="N477" s="32">
        <f>IF(H477&gt;0,C477&amp;"*",C477)</f>
        <v>0</v>
      </c>
      <c r="O477" s="33">
        <f t="shared" si="14"/>
        <v>0</v>
      </c>
      <c r="P477" s="33">
        <f t="shared" si="15"/>
        <v>0</v>
      </c>
    </row>
    <row r="478" spans="2:16" x14ac:dyDescent="0.3">
      <c r="B478" s="25" t="str">
        <f>IF(H478="","Base"&amp;C478&amp;"-"&amp;"P"&amp;D478,"Off")</f>
        <v>Base-P</v>
      </c>
      <c r="C478" s="19"/>
      <c r="D478" s="19"/>
      <c r="E478" s="20"/>
      <c r="F478" s="20"/>
      <c r="G478" s="19"/>
      <c r="H478" s="21"/>
      <c r="I478" s="21"/>
      <c r="J478" s="21"/>
      <c r="K478" s="19"/>
      <c r="M478" s="31" t="str">
        <f>IF(H478&gt;0,"P"&amp;D478&amp;"-"&amp;MAX(E478:F478),"P"&amp;D478&amp;"-"&amp;MAX(E478:F478))</f>
        <v>P-0</v>
      </c>
      <c r="N478" s="32">
        <f>IF(H478&gt;0,C478&amp;"*",C478)</f>
        <v>0</v>
      </c>
      <c r="O478" s="33">
        <f t="shared" si="14"/>
        <v>0</v>
      </c>
      <c r="P478" s="33">
        <f t="shared" si="15"/>
        <v>0</v>
      </c>
    </row>
    <row r="479" spans="2:16" x14ac:dyDescent="0.3">
      <c r="B479" s="25" t="str">
        <f>IF(H479="","Base"&amp;C479&amp;"-"&amp;"P"&amp;D479,"Off")</f>
        <v>Base-P</v>
      </c>
      <c r="C479" s="19"/>
      <c r="D479" s="19"/>
      <c r="E479" s="20"/>
      <c r="F479" s="20"/>
      <c r="G479" s="19"/>
      <c r="H479" s="21"/>
      <c r="I479" s="21"/>
      <c r="J479" s="21"/>
      <c r="K479" s="19"/>
      <c r="M479" s="31" t="str">
        <f>IF(H479&gt;0,"P"&amp;D479&amp;"-"&amp;MAX(E479:F479),"P"&amp;D479&amp;"-"&amp;MAX(E479:F479))</f>
        <v>P-0</v>
      </c>
      <c r="N479" s="32">
        <f>IF(H479&gt;0,C479&amp;"*",C479)</f>
        <v>0</v>
      </c>
      <c r="O479" s="33">
        <f t="shared" si="14"/>
        <v>0</v>
      </c>
      <c r="P479" s="33">
        <f t="shared" si="15"/>
        <v>0</v>
      </c>
    </row>
    <row r="480" spans="2:16" x14ac:dyDescent="0.3">
      <c r="B480" s="25" t="str">
        <f>IF(H480="","Base"&amp;C480&amp;"-"&amp;"P"&amp;D480,"Off")</f>
        <v>Base-P</v>
      </c>
      <c r="C480" s="19"/>
      <c r="D480" s="19"/>
      <c r="E480" s="20"/>
      <c r="F480" s="20"/>
      <c r="G480" s="19"/>
      <c r="H480" s="21"/>
      <c r="I480" s="21"/>
      <c r="J480" s="21"/>
      <c r="K480" s="19"/>
      <c r="M480" s="31" t="str">
        <f>IF(H480&gt;0,"P"&amp;D480&amp;"-"&amp;MAX(E480:F480),"P"&amp;D480&amp;"-"&amp;MAX(E480:F480))</f>
        <v>P-0</v>
      </c>
      <c r="N480" s="32">
        <f>IF(H480&gt;0,C480&amp;"*",C480)</f>
        <v>0</v>
      </c>
      <c r="O480" s="33">
        <f t="shared" si="14"/>
        <v>0</v>
      </c>
      <c r="P480" s="33">
        <f t="shared" si="15"/>
        <v>0</v>
      </c>
    </row>
    <row r="481" spans="2:16" x14ac:dyDescent="0.3">
      <c r="B481" s="25" t="str">
        <f>IF(H481="","Base"&amp;C481&amp;"-"&amp;"P"&amp;D481,"Off")</f>
        <v>Base-P</v>
      </c>
      <c r="C481" s="19"/>
      <c r="D481" s="19"/>
      <c r="E481" s="20"/>
      <c r="F481" s="20"/>
      <c r="G481" s="19"/>
      <c r="H481" s="21"/>
      <c r="I481" s="21"/>
      <c r="J481" s="21"/>
      <c r="K481" s="19"/>
      <c r="M481" s="31" t="str">
        <f>IF(H481&gt;0,"P"&amp;D481&amp;"-"&amp;MAX(E481:F481),"P"&amp;D481&amp;"-"&amp;MAX(E481:F481))</f>
        <v>P-0</v>
      </c>
      <c r="N481" s="32">
        <f>IF(H481&gt;0,C481&amp;"*",C481)</f>
        <v>0</v>
      </c>
      <c r="O481" s="33">
        <f t="shared" si="14"/>
        <v>0</v>
      </c>
      <c r="P481" s="33">
        <f t="shared" si="15"/>
        <v>0</v>
      </c>
    </row>
    <row r="482" spans="2:16" x14ac:dyDescent="0.3">
      <c r="B482" s="25" t="str">
        <f>IF(H482="","Base"&amp;C482&amp;"-"&amp;"P"&amp;D482,"Off")</f>
        <v>Base-P</v>
      </c>
      <c r="C482" s="19"/>
      <c r="D482" s="19"/>
      <c r="E482" s="20"/>
      <c r="F482" s="20"/>
      <c r="G482" s="19"/>
      <c r="H482" s="21"/>
      <c r="I482" s="21"/>
      <c r="J482" s="21"/>
      <c r="K482" s="19"/>
      <c r="M482" s="31" t="str">
        <f>IF(H482&gt;0,"P"&amp;D482&amp;"-"&amp;MAX(E482:F482),"P"&amp;D482&amp;"-"&amp;MAX(E482:F482))</f>
        <v>P-0</v>
      </c>
      <c r="N482" s="32">
        <f>IF(H482&gt;0,C482&amp;"*",C482)</f>
        <v>0</v>
      </c>
      <c r="O482" s="33">
        <f t="shared" si="14"/>
        <v>0</v>
      </c>
      <c r="P482" s="33">
        <f t="shared" si="15"/>
        <v>0</v>
      </c>
    </row>
    <row r="483" spans="2:16" x14ac:dyDescent="0.3">
      <c r="B483" s="25" t="str">
        <f>IF(H483="","Base"&amp;C483&amp;"-"&amp;"P"&amp;D483,"Off")</f>
        <v>Base-P</v>
      </c>
      <c r="C483" s="19"/>
      <c r="D483" s="19"/>
      <c r="E483" s="20"/>
      <c r="F483" s="20"/>
      <c r="G483" s="19"/>
      <c r="H483" s="21"/>
      <c r="I483" s="21"/>
      <c r="J483" s="21"/>
      <c r="K483" s="19"/>
      <c r="M483" s="31" t="str">
        <f>IF(H483&gt;0,"P"&amp;D483&amp;"-"&amp;MAX(E483:F483),"P"&amp;D483&amp;"-"&amp;MAX(E483:F483))</f>
        <v>P-0</v>
      </c>
      <c r="N483" s="32">
        <f>IF(H483&gt;0,C483&amp;"*",C483)</f>
        <v>0</v>
      </c>
      <c r="O483" s="33">
        <f t="shared" si="14"/>
        <v>0</v>
      </c>
      <c r="P483" s="33">
        <f t="shared" si="15"/>
        <v>0</v>
      </c>
    </row>
    <row r="484" spans="2:16" x14ac:dyDescent="0.3">
      <c r="B484" s="25" t="str">
        <f>IF(H484="","Base"&amp;C484&amp;"-"&amp;"P"&amp;D484,"Off")</f>
        <v>Base-P</v>
      </c>
      <c r="C484" s="19"/>
      <c r="D484" s="19"/>
      <c r="E484" s="20"/>
      <c r="F484" s="20"/>
      <c r="G484" s="19"/>
      <c r="H484" s="21"/>
      <c r="I484" s="21"/>
      <c r="J484" s="21"/>
      <c r="K484" s="19"/>
      <c r="M484" s="31" t="str">
        <f>IF(H484&gt;0,"P"&amp;D484&amp;"-"&amp;MAX(E484:F484),"P"&amp;D484&amp;"-"&amp;MAX(E484:F484))</f>
        <v>P-0</v>
      </c>
      <c r="N484" s="32">
        <f>IF(H484&gt;0,C484&amp;"*",C484)</f>
        <v>0</v>
      </c>
      <c r="O484" s="33">
        <f t="shared" si="14"/>
        <v>0</v>
      </c>
      <c r="P484" s="33">
        <f t="shared" si="15"/>
        <v>0</v>
      </c>
    </row>
    <row r="485" spans="2:16" x14ac:dyDescent="0.3">
      <c r="B485" s="25" t="str">
        <f>IF(H485="","Base"&amp;C485&amp;"-"&amp;"P"&amp;D485,"Off")</f>
        <v>Base-P</v>
      </c>
      <c r="C485" s="19"/>
      <c r="D485" s="19"/>
      <c r="E485" s="20"/>
      <c r="F485" s="20"/>
      <c r="G485" s="19"/>
      <c r="H485" s="21"/>
      <c r="I485" s="21"/>
      <c r="J485" s="21"/>
      <c r="K485" s="19"/>
      <c r="M485" s="31" t="str">
        <f>IF(H485&gt;0,"P"&amp;D485&amp;"-"&amp;MAX(E485:F485),"P"&amp;D485&amp;"-"&amp;MAX(E485:F485))</f>
        <v>P-0</v>
      </c>
      <c r="N485" s="32">
        <f>IF(H485&gt;0,C485&amp;"*",C485)</f>
        <v>0</v>
      </c>
      <c r="O485" s="33">
        <f t="shared" si="14"/>
        <v>0</v>
      </c>
      <c r="P485" s="33">
        <f t="shared" si="15"/>
        <v>0</v>
      </c>
    </row>
    <row r="486" spans="2:16" x14ac:dyDescent="0.3">
      <c r="B486" s="25" t="str">
        <f>IF(H486="","Base"&amp;C486&amp;"-"&amp;"P"&amp;D486,"Off")</f>
        <v>Base-P</v>
      </c>
      <c r="C486" s="19"/>
      <c r="D486" s="19"/>
      <c r="E486" s="20"/>
      <c r="F486" s="20"/>
      <c r="G486" s="19"/>
      <c r="H486" s="21"/>
      <c r="I486" s="21"/>
      <c r="J486" s="21"/>
      <c r="K486" s="19"/>
      <c r="M486" s="31" t="str">
        <f>IF(H486&gt;0,"P"&amp;D486&amp;"-"&amp;MAX(E486:F486),"P"&amp;D486&amp;"-"&amp;MAX(E486:F486))</f>
        <v>P-0</v>
      </c>
      <c r="N486" s="32">
        <f>IF(H486&gt;0,C486&amp;"*",C486)</f>
        <v>0</v>
      </c>
      <c r="O486" s="33">
        <f t="shared" si="14"/>
        <v>0</v>
      </c>
      <c r="P486" s="33">
        <f t="shared" si="15"/>
        <v>0</v>
      </c>
    </row>
    <row r="487" spans="2:16" x14ac:dyDescent="0.3">
      <c r="B487" s="25" t="str">
        <f>IF(H487="","Base"&amp;C487&amp;"-"&amp;"P"&amp;D487,"Off")</f>
        <v>Base-P</v>
      </c>
      <c r="C487" s="19"/>
      <c r="D487" s="19"/>
      <c r="E487" s="20"/>
      <c r="F487" s="20"/>
      <c r="G487" s="19"/>
      <c r="H487" s="21"/>
      <c r="I487" s="21"/>
      <c r="J487" s="21"/>
      <c r="K487" s="19"/>
      <c r="M487" s="31" t="str">
        <f>IF(H487&gt;0,"P"&amp;D487&amp;"-"&amp;MAX(E487:F487),"P"&amp;D487&amp;"-"&amp;MAX(E487:F487))</f>
        <v>P-0</v>
      </c>
      <c r="N487" s="32">
        <f>IF(H487&gt;0,C487&amp;"*",C487)</f>
        <v>0</v>
      </c>
      <c r="O487" s="33">
        <f t="shared" si="14"/>
        <v>0</v>
      </c>
      <c r="P487" s="33">
        <f t="shared" si="15"/>
        <v>0</v>
      </c>
    </row>
    <row r="488" spans="2:16" x14ac:dyDescent="0.3">
      <c r="B488" s="25" t="str">
        <f>IF(H488="","Base"&amp;C488&amp;"-"&amp;"P"&amp;D488,"Off")</f>
        <v>Base-P</v>
      </c>
      <c r="C488" s="19"/>
      <c r="D488" s="19"/>
      <c r="E488" s="20"/>
      <c r="F488" s="20"/>
      <c r="G488" s="19"/>
      <c r="H488" s="21"/>
      <c r="I488" s="21"/>
      <c r="J488" s="21"/>
      <c r="K488" s="19"/>
      <c r="M488" s="31" t="str">
        <f>IF(H488&gt;0,"P"&amp;D488&amp;"-"&amp;MAX(E488:F488),"P"&amp;D488&amp;"-"&amp;MAX(E488:F488))</f>
        <v>P-0</v>
      </c>
      <c r="N488" s="32">
        <f>IF(H488&gt;0,C488&amp;"*",C488)</f>
        <v>0</v>
      </c>
      <c r="O488" s="33">
        <f t="shared" si="14"/>
        <v>0</v>
      </c>
      <c r="P488" s="33">
        <f t="shared" si="15"/>
        <v>0</v>
      </c>
    </row>
    <row r="489" spans="2:16" x14ac:dyDescent="0.3">
      <c r="B489" s="25" t="str">
        <f>IF(H489="","Base"&amp;C489&amp;"-"&amp;"P"&amp;D489,"Off")</f>
        <v>Base-P</v>
      </c>
      <c r="C489" s="19"/>
      <c r="D489" s="19"/>
      <c r="E489" s="20"/>
      <c r="F489" s="20"/>
      <c r="G489" s="19"/>
      <c r="H489" s="21"/>
      <c r="I489" s="21"/>
      <c r="J489" s="21"/>
      <c r="K489" s="19"/>
      <c r="M489" s="31" t="str">
        <f>IF(H489&gt;0,"P"&amp;D489&amp;"-"&amp;MAX(E489:F489),"P"&amp;D489&amp;"-"&amp;MAX(E489:F489))</f>
        <v>P-0</v>
      </c>
      <c r="N489" s="32">
        <f>IF(H489&gt;0,C489&amp;"*",C489)</f>
        <v>0</v>
      </c>
      <c r="O489" s="33">
        <f t="shared" si="14"/>
        <v>0</v>
      </c>
      <c r="P489" s="33">
        <f t="shared" si="15"/>
        <v>0</v>
      </c>
    </row>
    <row r="490" spans="2:16" x14ac:dyDescent="0.3">
      <c r="B490" s="25" t="str">
        <f>IF(H490="","Base"&amp;C490&amp;"-"&amp;"P"&amp;D490,"Off")</f>
        <v>Base-P</v>
      </c>
      <c r="C490" s="19"/>
      <c r="D490" s="19"/>
      <c r="E490" s="20"/>
      <c r="F490" s="20"/>
      <c r="G490" s="19"/>
      <c r="H490" s="21"/>
      <c r="I490" s="21"/>
      <c r="J490" s="21"/>
      <c r="K490" s="19"/>
      <c r="M490" s="31" t="str">
        <f>IF(H490&gt;0,"P"&amp;D490&amp;"-"&amp;MAX(E490:F490),"P"&amp;D490&amp;"-"&amp;MAX(E490:F490))</f>
        <v>P-0</v>
      </c>
      <c r="N490" s="32">
        <f>IF(H490&gt;0,C490&amp;"*",C490)</f>
        <v>0</v>
      </c>
      <c r="O490" s="33">
        <f t="shared" si="14"/>
        <v>0</v>
      </c>
      <c r="P490" s="33">
        <f t="shared" si="15"/>
        <v>0</v>
      </c>
    </row>
    <row r="491" spans="2:16" x14ac:dyDescent="0.3">
      <c r="B491" s="25" t="str">
        <f>IF(H491="","Base"&amp;C491&amp;"-"&amp;"P"&amp;D491,"Off")</f>
        <v>Base-P</v>
      </c>
      <c r="C491" s="19"/>
      <c r="D491" s="19"/>
      <c r="E491" s="20"/>
      <c r="F491" s="20"/>
      <c r="G491" s="19"/>
      <c r="H491" s="21"/>
      <c r="I491" s="21"/>
      <c r="J491" s="21"/>
      <c r="K491" s="19"/>
      <c r="M491" s="31" t="str">
        <f>IF(H491&gt;0,"P"&amp;D491&amp;"-"&amp;MAX(E491:F491),"P"&amp;D491&amp;"-"&amp;MAX(E491:F491))</f>
        <v>P-0</v>
      </c>
      <c r="N491" s="32">
        <f>IF(H491&gt;0,C491&amp;"*",C491)</f>
        <v>0</v>
      </c>
      <c r="O491" s="33">
        <f t="shared" si="14"/>
        <v>0</v>
      </c>
      <c r="P491" s="33">
        <f t="shared" si="15"/>
        <v>0</v>
      </c>
    </row>
    <row r="492" spans="2:16" x14ac:dyDescent="0.3">
      <c r="B492" s="25" t="str">
        <f>IF(H492="","Base"&amp;C492&amp;"-"&amp;"P"&amp;D492,"Off")</f>
        <v>Base-P</v>
      </c>
      <c r="C492" s="19"/>
      <c r="D492" s="19"/>
      <c r="E492" s="20"/>
      <c r="F492" s="20"/>
      <c r="G492" s="19"/>
      <c r="H492" s="21"/>
      <c r="I492" s="21"/>
      <c r="J492" s="21"/>
      <c r="K492" s="19"/>
      <c r="M492" s="31" t="str">
        <f>IF(H492&gt;0,"P"&amp;D492&amp;"-"&amp;MAX(E492:F492),"P"&amp;D492&amp;"-"&amp;MAX(E492:F492))</f>
        <v>P-0</v>
      </c>
      <c r="N492" s="32">
        <f>IF(H492&gt;0,C492&amp;"*",C492)</f>
        <v>0</v>
      </c>
      <c r="O492" s="33">
        <f t="shared" si="14"/>
        <v>0</v>
      </c>
      <c r="P492" s="33">
        <f t="shared" si="15"/>
        <v>0</v>
      </c>
    </row>
    <row r="493" spans="2:16" x14ac:dyDescent="0.3">
      <c r="B493" s="25" t="str">
        <f>IF(H493="","Base"&amp;C493&amp;"-"&amp;"P"&amp;D493,"Off")</f>
        <v>Base-P</v>
      </c>
      <c r="C493" s="19"/>
      <c r="D493" s="19"/>
      <c r="E493" s="20"/>
      <c r="F493" s="20"/>
      <c r="G493" s="19"/>
      <c r="H493" s="21"/>
      <c r="I493" s="21"/>
      <c r="J493" s="21"/>
      <c r="K493" s="19"/>
      <c r="M493" s="31" t="str">
        <f>IF(H493&gt;0,"P"&amp;D493&amp;"-"&amp;MAX(E493:F493),"P"&amp;D493&amp;"-"&amp;MAX(E493:F493))</f>
        <v>P-0</v>
      </c>
      <c r="N493" s="32">
        <f>IF(H493&gt;0,C493&amp;"*",C493)</f>
        <v>0</v>
      </c>
      <c r="O493" s="33">
        <f t="shared" si="14"/>
        <v>0</v>
      </c>
      <c r="P493" s="33">
        <f t="shared" si="15"/>
        <v>0</v>
      </c>
    </row>
    <row r="494" spans="2:16" x14ac:dyDescent="0.3">
      <c r="B494" s="25" t="str">
        <f>IF(H494="","Base"&amp;C494&amp;"-"&amp;"P"&amp;D494,"Off")</f>
        <v>Base-P</v>
      </c>
      <c r="C494" s="19"/>
      <c r="D494" s="19"/>
      <c r="E494" s="20"/>
      <c r="F494" s="20"/>
      <c r="G494" s="19"/>
      <c r="H494" s="21"/>
      <c r="I494" s="21"/>
      <c r="J494" s="21"/>
      <c r="K494" s="19"/>
      <c r="M494" s="31" t="str">
        <f>IF(H494&gt;0,"P"&amp;D494&amp;"-"&amp;MAX(E494:F494),"P"&amp;D494&amp;"-"&amp;MAX(E494:F494))</f>
        <v>P-0</v>
      </c>
      <c r="N494" s="32">
        <f>IF(H494&gt;0,C494&amp;"*",C494)</f>
        <v>0</v>
      </c>
      <c r="O494" s="33">
        <f t="shared" si="14"/>
        <v>0</v>
      </c>
      <c r="P494" s="33">
        <f t="shared" si="15"/>
        <v>0</v>
      </c>
    </row>
    <row r="495" spans="2:16" x14ac:dyDescent="0.3">
      <c r="B495" s="25" t="str">
        <f>IF(H495="","Base"&amp;C495&amp;"-"&amp;"P"&amp;D495,"Off")</f>
        <v>Base-P</v>
      </c>
      <c r="C495" s="19"/>
      <c r="D495" s="19"/>
      <c r="E495" s="20"/>
      <c r="F495" s="20"/>
      <c r="G495" s="19"/>
      <c r="H495" s="21"/>
      <c r="I495" s="21"/>
      <c r="J495" s="21"/>
      <c r="K495" s="19"/>
      <c r="M495" s="31" t="str">
        <f>IF(H495&gt;0,"P"&amp;D495&amp;"-"&amp;MAX(E495:F495),"P"&amp;D495&amp;"-"&amp;MAX(E495:F495))</f>
        <v>P-0</v>
      </c>
      <c r="N495" s="32">
        <f>IF(H495&gt;0,C495&amp;"*",C495)</f>
        <v>0</v>
      </c>
      <c r="O495" s="33">
        <f t="shared" si="14"/>
        <v>0</v>
      </c>
      <c r="P495" s="33">
        <f t="shared" si="15"/>
        <v>0</v>
      </c>
    </row>
    <row r="496" spans="2:16" x14ac:dyDescent="0.3">
      <c r="B496" s="25" t="str">
        <f>IF(H496="","Base"&amp;C496&amp;"-"&amp;"P"&amp;D496,"Off")</f>
        <v>Base-P</v>
      </c>
      <c r="C496" s="19"/>
      <c r="D496" s="19"/>
      <c r="E496" s="20"/>
      <c r="F496" s="20"/>
      <c r="G496" s="19"/>
      <c r="H496" s="21"/>
      <c r="I496" s="21"/>
      <c r="J496" s="21"/>
      <c r="K496" s="19"/>
      <c r="M496" s="31" t="str">
        <f>IF(H496&gt;0,"P"&amp;D496&amp;"-"&amp;MAX(E496:F496),"P"&amp;D496&amp;"-"&amp;MAX(E496:F496))</f>
        <v>P-0</v>
      </c>
      <c r="N496" s="32">
        <f>IF(H496&gt;0,C496&amp;"*",C496)</f>
        <v>0</v>
      </c>
      <c r="O496" s="33">
        <f t="shared" si="14"/>
        <v>0</v>
      </c>
      <c r="P496" s="33">
        <f t="shared" si="15"/>
        <v>0</v>
      </c>
    </row>
    <row r="497" spans="2:16" x14ac:dyDescent="0.3">
      <c r="B497" s="25" t="str">
        <f>IF(H497="","Base"&amp;C497&amp;"-"&amp;"P"&amp;D497,"Off")</f>
        <v>Base-P</v>
      </c>
      <c r="C497" s="19"/>
      <c r="D497" s="19"/>
      <c r="E497" s="20"/>
      <c r="F497" s="20"/>
      <c r="G497" s="19"/>
      <c r="H497" s="21"/>
      <c r="I497" s="21"/>
      <c r="J497" s="21"/>
      <c r="K497" s="19"/>
      <c r="M497" s="31" t="str">
        <f>IF(H497&gt;0,"P"&amp;D497&amp;"-"&amp;MAX(E497:F497),"P"&amp;D497&amp;"-"&amp;MAX(E497:F497))</f>
        <v>P-0</v>
      </c>
      <c r="N497" s="32">
        <f>IF(H497&gt;0,C497&amp;"*",C497)</f>
        <v>0</v>
      </c>
      <c r="O497" s="33">
        <f t="shared" si="14"/>
        <v>0</v>
      </c>
      <c r="P497" s="33">
        <f t="shared" si="15"/>
        <v>0</v>
      </c>
    </row>
    <row r="498" spans="2:16" x14ac:dyDescent="0.3">
      <c r="B498" s="25" t="str">
        <f>IF(H498="","Base"&amp;C498&amp;"-"&amp;"P"&amp;D498,"Off")</f>
        <v>Base-P</v>
      </c>
      <c r="C498" s="19"/>
      <c r="D498" s="19"/>
      <c r="E498" s="20"/>
      <c r="F498" s="20"/>
      <c r="G498" s="19"/>
      <c r="H498" s="21"/>
      <c r="I498" s="21"/>
      <c r="J498" s="21"/>
      <c r="K498" s="19"/>
      <c r="M498" s="31" t="str">
        <f>IF(H498&gt;0,"P"&amp;D498&amp;"-"&amp;MAX(E498:F498),"P"&amp;D498&amp;"-"&amp;MAX(E498:F498))</f>
        <v>P-0</v>
      </c>
      <c r="N498" s="32">
        <f>IF(H498&gt;0,C498&amp;"*",C498)</f>
        <v>0</v>
      </c>
      <c r="O498" s="33">
        <f t="shared" si="14"/>
        <v>0</v>
      </c>
      <c r="P498" s="33">
        <f t="shared" si="15"/>
        <v>0</v>
      </c>
    </row>
    <row r="499" spans="2:16" x14ac:dyDescent="0.3">
      <c r="B499" s="25" t="str">
        <f>IF(H499="","Base"&amp;C499&amp;"-"&amp;"P"&amp;D499,"Off")</f>
        <v>Base-P</v>
      </c>
      <c r="C499" s="19"/>
      <c r="D499" s="19"/>
      <c r="E499" s="20"/>
      <c r="F499" s="20"/>
      <c r="G499" s="19"/>
      <c r="H499" s="21"/>
      <c r="I499" s="21"/>
      <c r="J499" s="21"/>
      <c r="K499" s="19"/>
      <c r="M499" s="31" t="str">
        <f>IF(H499&gt;0,"P"&amp;D499&amp;"-"&amp;MAX(E499:F499),"P"&amp;D499&amp;"-"&amp;MAX(E499:F499))</f>
        <v>P-0</v>
      </c>
      <c r="N499" s="32">
        <f>IF(H499&gt;0,C499&amp;"*",C499)</f>
        <v>0</v>
      </c>
      <c r="O499" s="33">
        <f t="shared" si="14"/>
        <v>0</v>
      </c>
      <c r="P499" s="33">
        <f t="shared" si="15"/>
        <v>0</v>
      </c>
    </row>
    <row r="500" spans="2:16" x14ac:dyDescent="0.3">
      <c r="B500" s="25" t="str">
        <f>IF(H500="","Base"&amp;C500&amp;"-"&amp;"P"&amp;D500,"Off")</f>
        <v>Base-P</v>
      </c>
      <c r="C500" s="19"/>
      <c r="D500" s="19"/>
      <c r="E500" s="20"/>
      <c r="F500" s="20"/>
      <c r="G500" s="19"/>
      <c r="H500" s="21"/>
      <c r="I500" s="21"/>
      <c r="J500" s="21"/>
      <c r="K500" s="19"/>
      <c r="M500" s="31" t="str">
        <f>IF(H500&gt;0,"P"&amp;D500&amp;"-"&amp;MAX(E500:F500),"P"&amp;D500&amp;"-"&amp;MAX(E500:F500))</f>
        <v>P-0</v>
      </c>
      <c r="N500" s="32">
        <f>IF(H500&gt;0,C500&amp;"*",C500)</f>
        <v>0</v>
      </c>
      <c r="O500" s="33">
        <f t="shared" si="14"/>
        <v>0</v>
      </c>
      <c r="P500" s="33">
        <f t="shared" si="15"/>
        <v>0</v>
      </c>
    </row>
    <row r="501" spans="2:16" x14ac:dyDescent="0.3">
      <c r="B501" s="25" t="str">
        <f>IF(H501="","Base"&amp;C501&amp;"-"&amp;"P"&amp;D501,"Off")</f>
        <v>Base-P</v>
      </c>
      <c r="C501" s="19"/>
      <c r="D501" s="19"/>
      <c r="E501" s="20"/>
      <c r="F501" s="20"/>
      <c r="G501" s="19"/>
      <c r="H501" s="21"/>
      <c r="I501" s="21"/>
      <c r="J501" s="21"/>
      <c r="K501" s="19"/>
      <c r="M501" s="31" t="str">
        <f>IF(H501&gt;0,"P"&amp;D501&amp;"-"&amp;MAX(E501:F501),"P"&amp;D501&amp;"-"&amp;MAX(E501:F501))</f>
        <v>P-0</v>
      </c>
      <c r="N501" s="32">
        <f>IF(H501&gt;0,C501&amp;"*",C501)</f>
        <v>0</v>
      </c>
      <c r="O501" s="33">
        <f t="shared" si="14"/>
        <v>0</v>
      </c>
      <c r="P501" s="33">
        <f t="shared" si="15"/>
        <v>0</v>
      </c>
    </row>
    <row r="502" spans="2:16" x14ac:dyDescent="0.3">
      <c r="B502" s="25" t="str">
        <f>IF(H502="","Base"&amp;C502&amp;"-"&amp;"P"&amp;D502,"Off")</f>
        <v>Base-P</v>
      </c>
      <c r="C502" s="19"/>
      <c r="D502" s="19"/>
      <c r="E502" s="20"/>
      <c r="F502" s="20"/>
      <c r="G502" s="19"/>
      <c r="H502" s="21"/>
      <c r="I502" s="21"/>
      <c r="J502" s="21"/>
      <c r="K502" s="19"/>
      <c r="M502" s="31" t="str">
        <f>IF(H502&gt;0,"P"&amp;D502&amp;"-"&amp;MAX(E502:F502),"P"&amp;D502&amp;"-"&amp;MAX(E502:F502))</f>
        <v>P-0</v>
      </c>
      <c r="N502" s="32">
        <f>IF(H502&gt;0,C502&amp;"*",C502)</f>
        <v>0</v>
      </c>
      <c r="O502" s="33">
        <f t="shared" si="14"/>
        <v>0</v>
      </c>
      <c r="P502" s="33">
        <f t="shared" si="15"/>
        <v>0</v>
      </c>
    </row>
    <row r="503" spans="2:16" x14ac:dyDescent="0.3">
      <c r="B503" s="25" t="str">
        <f>IF(H503="","Base"&amp;C503&amp;"-"&amp;"P"&amp;D503,"Off")</f>
        <v>Base-P</v>
      </c>
      <c r="C503" s="19"/>
      <c r="D503" s="19"/>
      <c r="E503" s="20"/>
      <c r="F503" s="20"/>
      <c r="G503" s="19"/>
      <c r="H503" s="21"/>
      <c r="I503" s="21"/>
      <c r="J503" s="21"/>
      <c r="K503" s="19"/>
      <c r="M503" s="31" t="str">
        <f>IF(H503&gt;0,"P"&amp;D503&amp;"-"&amp;MAX(E503:F503),"P"&amp;D503&amp;"-"&amp;MAX(E503:F503))</f>
        <v>P-0</v>
      </c>
      <c r="N503" s="32">
        <f>IF(H503&gt;0,C503&amp;"*",C503)</f>
        <v>0</v>
      </c>
      <c r="O503" s="33">
        <f t="shared" si="14"/>
        <v>0</v>
      </c>
      <c r="P503" s="33">
        <f t="shared" si="15"/>
        <v>0</v>
      </c>
    </row>
    <row r="504" spans="2:16" x14ac:dyDescent="0.3">
      <c r="B504" s="25" t="str">
        <f>IF(H504="","Base"&amp;C504&amp;"-"&amp;"P"&amp;D504,"Off")</f>
        <v>Base-P</v>
      </c>
      <c r="C504" s="19"/>
      <c r="D504" s="19"/>
      <c r="E504" s="20"/>
      <c r="F504" s="20"/>
      <c r="G504" s="19"/>
      <c r="H504" s="21"/>
      <c r="I504" s="21"/>
      <c r="J504" s="21"/>
      <c r="K504" s="19"/>
      <c r="M504" s="31" t="str">
        <f>IF(H504&gt;0,"P"&amp;D504&amp;"-"&amp;MAX(E504:F504),"P"&amp;D504&amp;"-"&amp;MAX(E504:F504))</f>
        <v>P-0</v>
      </c>
      <c r="N504" s="32">
        <f>IF(H504&gt;0,C504&amp;"*",C504)</f>
        <v>0</v>
      </c>
      <c r="O504" s="33">
        <f t="shared" si="14"/>
        <v>0</v>
      </c>
      <c r="P504" s="33">
        <f t="shared" si="15"/>
        <v>0</v>
      </c>
    </row>
    <row r="505" spans="2:16" x14ac:dyDescent="0.3">
      <c r="B505" s="25" t="str">
        <f>IF(H505="","Base"&amp;C505&amp;"-"&amp;"P"&amp;D505,"Off")</f>
        <v>Base-P</v>
      </c>
      <c r="C505" s="19"/>
      <c r="D505" s="19"/>
      <c r="E505" s="20"/>
      <c r="F505" s="20"/>
      <c r="G505" s="19"/>
      <c r="H505" s="21"/>
      <c r="I505" s="21"/>
      <c r="J505" s="21"/>
      <c r="K505" s="19"/>
      <c r="M505" s="31" t="str">
        <f>IF(H505&gt;0,"P"&amp;D505&amp;"-"&amp;MAX(E505:F505),"P"&amp;D505&amp;"-"&amp;MAX(E505:F505))</f>
        <v>P-0</v>
      </c>
      <c r="N505" s="32">
        <f>IF(H505&gt;0,C505&amp;"*",C505)</f>
        <v>0</v>
      </c>
      <c r="O505" s="33">
        <f t="shared" si="14"/>
        <v>0</v>
      </c>
      <c r="P505" s="33">
        <f t="shared" si="15"/>
        <v>0</v>
      </c>
    </row>
    <row r="506" spans="2:16" x14ac:dyDescent="0.3">
      <c r="B506" s="25" t="str">
        <f>IF(H506="","Base"&amp;C506&amp;"-"&amp;"P"&amp;D506,"Off")</f>
        <v>Base-P</v>
      </c>
      <c r="C506" s="19"/>
      <c r="D506" s="19"/>
      <c r="E506" s="20"/>
      <c r="F506" s="20"/>
      <c r="G506" s="19"/>
      <c r="H506" s="21"/>
      <c r="I506" s="21"/>
      <c r="J506" s="21"/>
      <c r="K506" s="19"/>
      <c r="M506" s="31" t="str">
        <f>IF(H506&gt;0,"P"&amp;D506&amp;"-"&amp;MAX(E506:F506),"P"&amp;D506&amp;"-"&amp;MAX(E506:F506))</f>
        <v>P-0</v>
      </c>
      <c r="N506" s="32">
        <f>IF(H506&gt;0,C506&amp;"*",C506)</f>
        <v>0</v>
      </c>
      <c r="O506" s="33">
        <f t="shared" si="14"/>
        <v>0</v>
      </c>
      <c r="P506" s="33">
        <f t="shared" si="15"/>
        <v>0</v>
      </c>
    </row>
    <row r="507" spans="2:16" x14ac:dyDescent="0.3">
      <c r="B507" s="25" t="str">
        <f>IF(H507="","Base"&amp;C507&amp;"-"&amp;"P"&amp;D507,"Off")</f>
        <v>Base-P</v>
      </c>
      <c r="C507" s="19"/>
      <c r="D507" s="19"/>
      <c r="E507" s="20"/>
      <c r="F507" s="20"/>
      <c r="G507" s="19"/>
      <c r="H507" s="21"/>
      <c r="I507" s="21"/>
      <c r="J507" s="21"/>
      <c r="K507" s="19"/>
      <c r="M507" s="31" t="str">
        <f>IF(H507&gt;0,"P"&amp;D507&amp;"-"&amp;MAX(E507:F507),"P"&amp;D507&amp;"-"&amp;MAX(E507:F507))</f>
        <v>P-0</v>
      </c>
      <c r="N507" s="32">
        <f>IF(H507&gt;0,C507&amp;"*",C507)</f>
        <v>0</v>
      </c>
      <c r="O507" s="33">
        <f t="shared" si="14"/>
        <v>0</v>
      </c>
      <c r="P507" s="33">
        <f t="shared" si="15"/>
        <v>0</v>
      </c>
    </row>
    <row r="508" spans="2:16" x14ac:dyDescent="0.3">
      <c r="B508" s="25" t="str">
        <f>IF(H508="","Base"&amp;C508&amp;"-"&amp;"P"&amp;D508,"Off")</f>
        <v>Base-P</v>
      </c>
      <c r="C508" s="19"/>
      <c r="D508" s="19"/>
      <c r="E508" s="20"/>
      <c r="F508" s="20"/>
      <c r="G508" s="19"/>
      <c r="H508" s="21"/>
      <c r="I508" s="21"/>
      <c r="J508" s="21"/>
      <c r="K508" s="19"/>
      <c r="M508" s="31" t="str">
        <f>IF(H508&gt;0,"P"&amp;D508&amp;"-"&amp;MAX(E508:F508),"P"&amp;D508&amp;"-"&amp;MAX(E508:F508))</f>
        <v>P-0</v>
      </c>
      <c r="N508" s="32">
        <f>IF(H508&gt;0,C508&amp;"*",C508)</f>
        <v>0</v>
      </c>
      <c r="O508" s="33">
        <f t="shared" si="14"/>
        <v>0</v>
      </c>
      <c r="P508" s="33">
        <f t="shared" si="15"/>
        <v>0</v>
      </c>
    </row>
    <row r="509" spans="2:16" x14ac:dyDescent="0.3">
      <c r="B509" s="25" t="str">
        <f>IF(H509="","Base"&amp;C509&amp;"-"&amp;"P"&amp;D509,"Off")</f>
        <v>Base-P</v>
      </c>
      <c r="C509" s="19"/>
      <c r="D509" s="19"/>
      <c r="E509" s="20"/>
      <c r="F509" s="20"/>
      <c r="G509" s="19"/>
      <c r="H509" s="21"/>
      <c r="I509" s="21"/>
      <c r="J509" s="21"/>
      <c r="K509" s="19"/>
      <c r="M509" s="31" t="str">
        <f>IF(H509&gt;0,"P"&amp;D509&amp;"-"&amp;MAX(E509:F509),"P"&amp;D509&amp;"-"&amp;MAX(E509:F509))</f>
        <v>P-0</v>
      </c>
      <c r="N509" s="32">
        <f>IF(H509&gt;0,C509&amp;"*",C509)</f>
        <v>0</v>
      </c>
      <c r="O509" s="33">
        <f t="shared" si="14"/>
        <v>0</v>
      </c>
      <c r="P509" s="33">
        <f t="shared" si="15"/>
        <v>0</v>
      </c>
    </row>
    <row r="510" spans="2:16" x14ac:dyDescent="0.3">
      <c r="B510" s="25" t="str">
        <f>IF(H510="","Base"&amp;C510&amp;"-"&amp;"P"&amp;D510,"Off")</f>
        <v>Base-P</v>
      </c>
      <c r="C510" s="19"/>
      <c r="D510" s="19"/>
      <c r="E510" s="20"/>
      <c r="F510" s="20"/>
      <c r="G510" s="19"/>
      <c r="H510" s="21"/>
      <c r="I510" s="21"/>
      <c r="J510" s="21"/>
      <c r="K510" s="19"/>
      <c r="M510" s="31" t="str">
        <f>IF(H510&gt;0,"P"&amp;D510&amp;"-"&amp;MAX(E510:F510),"P"&amp;D510&amp;"-"&amp;MAX(E510:F510))</f>
        <v>P-0</v>
      </c>
      <c r="N510" s="32">
        <f>IF(H510&gt;0,C510&amp;"*",C510)</f>
        <v>0</v>
      </c>
      <c r="O510" s="33">
        <f t="shared" si="14"/>
        <v>0</v>
      </c>
      <c r="P510" s="33">
        <f t="shared" si="15"/>
        <v>0</v>
      </c>
    </row>
    <row r="511" spans="2:16" x14ac:dyDescent="0.3">
      <c r="B511" s="25" t="str">
        <f>IF(H511="","Base"&amp;C511&amp;"-"&amp;"P"&amp;D511,"Off")</f>
        <v>Base-P</v>
      </c>
      <c r="C511" s="19"/>
      <c r="D511" s="19"/>
      <c r="E511" s="20"/>
      <c r="F511" s="20"/>
      <c r="G511" s="19"/>
      <c r="H511" s="21"/>
      <c r="I511" s="21"/>
      <c r="J511" s="21"/>
      <c r="K511" s="19"/>
      <c r="M511" s="31" t="str">
        <f>IF(H511&gt;0,"P"&amp;D511&amp;"-"&amp;MAX(E511:F511),"P"&amp;D511&amp;"-"&amp;MAX(E511:F511))</f>
        <v>P-0</v>
      </c>
      <c r="N511" s="32">
        <f>IF(H511&gt;0,C511&amp;"*",C511)</f>
        <v>0</v>
      </c>
      <c r="O511" s="33">
        <f t="shared" si="14"/>
        <v>0</v>
      </c>
      <c r="P511" s="33">
        <f t="shared" si="15"/>
        <v>0</v>
      </c>
    </row>
    <row r="512" spans="2:16" x14ac:dyDescent="0.3">
      <c r="B512" s="25" t="str">
        <f>IF(H512="","Base"&amp;C512&amp;"-"&amp;"P"&amp;D512,"Off")</f>
        <v>Base-P</v>
      </c>
      <c r="C512" s="19"/>
      <c r="D512" s="19"/>
      <c r="E512" s="20"/>
      <c r="F512" s="20"/>
      <c r="G512" s="19"/>
      <c r="H512" s="21"/>
      <c r="I512" s="21"/>
      <c r="J512" s="21"/>
      <c r="K512" s="19"/>
      <c r="M512" s="31" t="str">
        <f>IF(H512&gt;0,"P"&amp;D512&amp;"-"&amp;MAX(E512:F512),"P"&amp;D512&amp;"-"&amp;MAX(E512:F512))</f>
        <v>P-0</v>
      </c>
      <c r="N512" s="32">
        <f>IF(H512&gt;0,C512&amp;"*",C512)</f>
        <v>0</v>
      </c>
      <c r="O512" s="33">
        <f t="shared" si="14"/>
        <v>0</v>
      </c>
      <c r="P512" s="33">
        <f t="shared" si="15"/>
        <v>0</v>
      </c>
    </row>
    <row r="513" spans="2:16" x14ac:dyDescent="0.3">
      <c r="B513" s="25" t="str">
        <f>IF(H513="","Base"&amp;C513&amp;"-"&amp;"P"&amp;D513,"Off")</f>
        <v>Base-P</v>
      </c>
      <c r="C513" s="19"/>
      <c r="D513" s="19"/>
      <c r="E513" s="20"/>
      <c r="F513" s="20"/>
      <c r="G513" s="19"/>
      <c r="H513" s="21"/>
      <c r="I513" s="21"/>
      <c r="J513" s="21"/>
      <c r="K513" s="19"/>
      <c r="M513" s="31" t="str">
        <f>IF(H513&gt;0,"P"&amp;D513&amp;"-"&amp;MAX(E513:F513),"P"&amp;D513&amp;"-"&amp;MAX(E513:F513))</f>
        <v>P-0</v>
      </c>
      <c r="N513" s="32">
        <f>IF(H513&gt;0,C513&amp;"*",C513)</f>
        <v>0</v>
      </c>
      <c r="O513" s="33">
        <f t="shared" si="14"/>
        <v>0</v>
      </c>
      <c r="P513" s="33">
        <f t="shared" si="15"/>
        <v>0</v>
      </c>
    </row>
    <row r="514" spans="2:16" x14ac:dyDescent="0.3">
      <c r="B514" s="25" t="str">
        <f>IF(H514="","Base"&amp;C514&amp;"-"&amp;"P"&amp;D514,"Off")</f>
        <v>Base-P</v>
      </c>
      <c r="C514" s="19"/>
      <c r="D514" s="19"/>
      <c r="E514" s="20"/>
      <c r="F514" s="20"/>
      <c r="G514" s="19"/>
      <c r="H514" s="21"/>
      <c r="I514" s="21"/>
      <c r="J514" s="21"/>
      <c r="K514" s="19"/>
      <c r="M514" s="31" t="str">
        <f>IF(H514&gt;0,"P"&amp;D514&amp;"-"&amp;MAX(E514:F514),"P"&amp;D514&amp;"-"&amp;MAX(E514:F514))</f>
        <v>P-0</v>
      </c>
      <c r="N514" s="32">
        <f>IF(H514&gt;0,C514&amp;"*",C514)</f>
        <v>0</v>
      </c>
      <c r="O514" s="33">
        <f t="shared" si="14"/>
        <v>0</v>
      </c>
      <c r="P514" s="33">
        <f t="shared" si="15"/>
        <v>0</v>
      </c>
    </row>
    <row r="515" spans="2:16" x14ac:dyDescent="0.3">
      <c r="B515" s="25" t="str">
        <f>IF(H515="","Base"&amp;C515&amp;"-"&amp;"P"&amp;D515,"Off")</f>
        <v>Base-P</v>
      </c>
      <c r="C515" s="19"/>
      <c r="D515" s="19"/>
      <c r="E515" s="20"/>
      <c r="F515" s="20"/>
      <c r="G515" s="19"/>
      <c r="H515" s="21"/>
      <c r="I515" s="21"/>
      <c r="J515" s="21"/>
      <c r="K515" s="19"/>
      <c r="M515" s="31" t="str">
        <f>IF(H515&gt;0,"P"&amp;D515&amp;"-"&amp;MAX(E515:F515),"P"&amp;D515&amp;"-"&amp;MAX(E515:F515))</f>
        <v>P-0</v>
      </c>
      <c r="N515" s="32">
        <f>IF(H515&gt;0,C515&amp;"*",C515)</f>
        <v>0</v>
      </c>
      <c r="O515" s="33">
        <f t="shared" si="14"/>
        <v>0</v>
      </c>
      <c r="P515" s="33">
        <f t="shared" si="15"/>
        <v>0</v>
      </c>
    </row>
    <row r="516" spans="2:16" x14ac:dyDescent="0.3">
      <c r="B516" s="25" t="str">
        <f>IF(H516="","Base"&amp;C516&amp;"-"&amp;"P"&amp;D516,"Off")</f>
        <v>Base-P</v>
      </c>
      <c r="C516" s="19"/>
      <c r="D516" s="19"/>
      <c r="E516" s="20"/>
      <c r="F516" s="20"/>
      <c r="G516" s="19"/>
      <c r="H516" s="21"/>
      <c r="I516" s="21"/>
      <c r="J516" s="21"/>
      <c r="K516" s="19"/>
      <c r="M516" s="31" t="str">
        <f>IF(H516&gt;0,"P"&amp;D516&amp;"-"&amp;MAX(E516:F516),"P"&amp;D516&amp;"-"&amp;MAX(E516:F516))</f>
        <v>P-0</v>
      </c>
      <c r="N516" s="32">
        <f>IF(H516&gt;0,C516&amp;"*",C516)</f>
        <v>0</v>
      </c>
      <c r="O516" s="33">
        <f t="shared" si="14"/>
        <v>0</v>
      </c>
      <c r="P516" s="33">
        <f t="shared" si="15"/>
        <v>0</v>
      </c>
    </row>
    <row r="517" spans="2:16" x14ac:dyDescent="0.3">
      <c r="B517" s="25" t="str">
        <f>IF(H517="","Base"&amp;C517&amp;"-"&amp;"P"&amp;D517,"Off")</f>
        <v>Base-P</v>
      </c>
      <c r="C517" s="19"/>
      <c r="D517" s="19"/>
      <c r="E517" s="20"/>
      <c r="F517" s="20"/>
      <c r="G517" s="19"/>
      <c r="H517" s="21"/>
      <c r="I517" s="21"/>
      <c r="J517" s="21"/>
      <c r="K517" s="19"/>
      <c r="M517" s="31" t="str">
        <f>IF(H517&gt;0,"P"&amp;D517&amp;"-"&amp;MAX(E517:F517),"P"&amp;D517&amp;"-"&amp;MAX(E517:F517))</f>
        <v>P-0</v>
      </c>
      <c r="N517" s="32">
        <f>IF(H517&gt;0,C517&amp;"*",C517)</f>
        <v>0</v>
      </c>
      <c r="O517" s="33">
        <f t="shared" ref="O517:O580" si="16">IF($H517=0,E517,"")</f>
        <v>0</v>
      </c>
      <c r="P517" s="33">
        <f t="shared" ref="P517:P580" si="17">IF($H517=0,F517,"")</f>
        <v>0</v>
      </c>
    </row>
    <row r="518" spans="2:16" x14ac:dyDescent="0.3">
      <c r="B518" s="25" t="str">
        <f>IF(H518="","Base"&amp;C518&amp;"-"&amp;"P"&amp;D518,"Off")</f>
        <v>Base-P</v>
      </c>
      <c r="C518" s="19"/>
      <c r="D518" s="19"/>
      <c r="E518" s="20"/>
      <c r="F518" s="20"/>
      <c r="G518" s="19"/>
      <c r="H518" s="21"/>
      <c r="I518" s="21"/>
      <c r="J518" s="21"/>
      <c r="K518" s="19"/>
      <c r="M518" s="31" t="str">
        <f>IF(H518&gt;0,"P"&amp;D518&amp;"-"&amp;MAX(E518:F518),"P"&amp;D518&amp;"-"&amp;MAX(E518:F518))</f>
        <v>P-0</v>
      </c>
      <c r="N518" s="32">
        <f>IF(H518&gt;0,C518&amp;"*",C518)</f>
        <v>0</v>
      </c>
      <c r="O518" s="33">
        <f t="shared" si="16"/>
        <v>0</v>
      </c>
      <c r="P518" s="33">
        <f t="shared" si="17"/>
        <v>0</v>
      </c>
    </row>
    <row r="519" spans="2:16" x14ac:dyDescent="0.3">
      <c r="B519" s="25" t="str">
        <f>IF(H519="","Base"&amp;C519&amp;"-"&amp;"P"&amp;D519,"Off")</f>
        <v>Base-P</v>
      </c>
      <c r="C519" s="19"/>
      <c r="D519" s="19"/>
      <c r="E519" s="20"/>
      <c r="F519" s="20"/>
      <c r="G519" s="19"/>
      <c r="H519" s="21"/>
      <c r="I519" s="21"/>
      <c r="J519" s="21"/>
      <c r="K519" s="19"/>
      <c r="M519" s="31" t="str">
        <f>IF(H519&gt;0,"P"&amp;D519&amp;"-"&amp;MAX(E519:F519),"P"&amp;D519&amp;"-"&amp;MAX(E519:F519))</f>
        <v>P-0</v>
      </c>
      <c r="N519" s="32">
        <f>IF(H519&gt;0,C519&amp;"*",C519)</f>
        <v>0</v>
      </c>
      <c r="O519" s="33">
        <f t="shared" si="16"/>
        <v>0</v>
      </c>
      <c r="P519" s="33">
        <f t="shared" si="17"/>
        <v>0</v>
      </c>
    </row>
    <row r="520" spans="2:16" x14ac:dyDescent="0.3">
      <c r="B520" s="25" t="str">
        <f>IF(H520="","Base"&amp;C520&amp;"-"&amp;"P"&amp;D520,"Off")</f>
        <v>Base-P</v>
      </c>
      <c r="C520" s="19"/>
      <c r="D520" s="19"/>
      <c r="E520" s="20"/>
      <c r="F520" s="20"/>
      <c r="G520" s="19"/>
      <c r="H520" s="21"/>
      <c r="I520" s="21"/>
      <c r="J520" s="21"/>
      <c r="K520" s="19"/>
      <c r="M520" s="31" t="str">
        <f>IF(H520&gt;0,"P"&amp;D520&amp;"-"&amp;MAX(E520:F520),"P"&amp;D520&amp;"-"&amp;MAX(E520:F520))</f>
        <v>P-0</v>
      </c>
      <c r="N520" s="32">
        <f>IF(H520&gt;0,C520&amp;"*",C520)</f>
        <v>0</v>
      </c>
      <c r="O520" s="33">
        <f t="shared" si="16"/>
        <v>0</v>
      </c>
      <c r="P520" s="33">
        <f t="shared" si="17"/>
        <v>0</v>
      </c>
    </row>
    <row r="521" spans="2:16" x14ac:dyDescent="0.3">
      <c r="B521" s="25" t="str">
        <f>IF(H521="","Base"&amp;C521&amp;"-"&amp;"P"&amp;D521,"Off")</f>
        <v>Base-P</v>
      </c>
      <c r="C521" s="19"/>
      <c r="D521" s="19"/>
      <c r="E521" s="20"/>
      <c r="F521" s="20"/>
      <c r="G521" s="19"/>
      <c r="H521" s="21"/>
      <c r="I521" s="21"/>
      <c r="J521" s="21"/>
      <c r="K521" s="19"/>
      <c r="M521" s="31" t="str">
        <f>IF(H521&gt;0,"P"&amp;D521&amp;"-"&amp;MAX(E521:F521),"P"&amp;D521&amp;"-"&amp;MAX(E521:F521))</f>
        <v>P-0</v>
      </c>
      <c r="N521" s="32">
        <f>IF(H521&gt;0,C521&amp;"*",C521)</f>
        <v>0</v>
      </c>
      <c r="O521" s="33">
        <f t="shared" si="16"/>
        <v>0</v>
      </c>
      <c r="P521" s="33">
        <f t="shared" si="17"/>
        <v>0</v>
      </c>
    </row>
    <row r="522" spans="2:16" x14ac:dyDescent="0.3">
      <c r="B522" s="25" t="str">
        <f>IF(H522="","Base"&amp;C522&amp;"-"&amp;"P"&amp;D522,"Off")</f>
        <v>Base-P</v>
      </c>
      <c r="C522" s="19"/>
      <c r="D522" s="19"/>
      <c r="E522" s="20"/>
      <c r="F522" s="20"/>
      <c r="G522" s="19"/>
      <c r="H522" s="21"/>
      <c r="I522" s="21"/>
      <c r="J522" s="21"/>
      <c r="K522" s="19"/>
      <c r="M522" s="31" t="str">
        <f>IF(H522&gt;0,"P"&amp;D522&amp;"-"&amp;MAX(E522:F522),"P"&amp;D522&amp;"-"&amp;MAX(E522:F522))</f>
        <v>P-0</v>
      </c>
      <c r="N522" s="32">
        <f>IF(H522&gt;0,C522&amp;"*",C522)</f>
        <v>0</v>
      </c>
      <c r="O522" s="33">
        <f t="shared" si="16"/>
        <v>0</v>
      </c>
      <c r="P522" s="33">
        <f t="shared" si="17"/>
        <v>0</v>
      </c>
    </row>
    <row r="523" spans="2:16" x14ac:dyDescent="0.3">
      <c r="B523" s="25" t="str">
        <f>IF(H523="","Base"&amp;C523&amp;"-"&amp;"P"&amp;D523,"Off")</f>
        <v>Base-P</v>
      </c>
      <c r="C523" s="19"/>
      <c r="D523" s="19"/>
      <c r="E523" s="20"/>
      <c r="F523" s="20"/>
      <c r="G523" s="19"/>
      <c r="H523" s="21"/>
      <c r="I523" s="21"/>
      <c r="J523" s="21"/>
      <c r="K523" s="19"/>
      <c r="M523" s="31" t="str">
        <f>IF(H523&gt;0,"P"&amp;D523&amp;"-"&amp;MAX(E523:F523),"P"&amp;D523&amp;"-"&amp;MAX(E523:F523))</f>
        <v>P-0</v>
      </c>
      <c r="N523" s="32">
        <f>IF(H523&gt;0,C523&amp;"*",C523)</f>
        <v>0</v>
      </c>
      <c r="O523" s="33">
        <f t="shared" si="16"/>
        <v>0</v>
      </c>
      <c r="P523" s="33">
        <f t="shared" si="17"/>
        <v>0</v>
      </c>
    </row>
    <row r="524" spans="2:16" x14ac:dyDescent="0.3">
      <c r="B524" s="25" t="str">
        <f>IF(H524="","Base"&amp;C524&amp;"-"&amp;"P"&amp;D524,"Off")</f>
        <v>Base-P</v>
      </c>
      <c r="C524" s="19"/>
      <c r="D524" s="19"/>
      <c r="E524" s="20"/>
      <c r="F524" s="20"/>
      <c r="G524" s="19"/>
      <c r="H524" s="21"/>
      <c r="I524" s="21"/>
      <c r="J524" s="21"/>
      <c r="K524" s="19"/>
      <c r="M524" s="31" t="str">
        <f>IF(H524&gt;0,"P"&amp;D524&amp;"-"&amp;MAX(E524:F524),"P"&amp;D524&amp;"-"&amp;MAX(E524:F524))</f>
        <v>P-0</v>
      </c>
      <c r="N524" s="32">
        <f>IF(H524&gt;0,C524&amp;"*",C524)</f>
        <v>0</v>
      </c>
      <c r="O524" s="33">
        <f t="shared" si="16"/>
        <v>0</v>
      </c>
      <c r="P524" s="33">
        <f t="shared" si="17"/>
        <v>0</v>
      </c>
    </row>
    <row r="525" spans="2:16" x14ac:dyDescent="0.3">
      <c r="B525" s="25" t="str">
        <f>IF(H525="","Base"&amp;C525&amp;"-"&amp;"P"&amp;D525,"Off")</f>
        <v>Base-P</v>
      </c>
      <c r="C525" s="19"/>
      <c r="D525" s="19"/>
      <c r="E525" s="20"/>
      <c r="F525" s="20"/>
      <c r="G525" s="19"/>
      <c r="H525" s="21"/>
      <c r="I525" s="21"/>
      <c r="J525" s="21"/>
      <c r="K525" s="19"/>
      <c r="M525" s="31" t="str">
        <f>IF(H525&gt;0,"P"&amp;D525&amp;"-"&amp;MAX(E525:F525),"P"&amp;D525&amp;"-"&amp;MAX(E525:F525))</f>
        <v>P-0</v>
      </c>
      <c r="N525" s="32">
        <f>IF(H525&gt;0,C525&amp;"*",C525)</f>
        <v>0</v>
      </c>
      <c r="O525" s="33">
        <f t="shared" si="16"/>
        <v>0</v>
      </c>
      <c r="P525" s="33">
        <f t="shared" si="17"/>
        <v>0</v>
      </c>
    </row>
    <row r="526" spans="2:16" x14ac:dyDescent="0.3">
      <c r="B526" s="25" t="str">
        <f>IF(H526="","Base"&amp;C526&amp;"-"&amp;"P"&amp;D526,"Off")</f>
        <v>Base-P</v>
      </c>
      <c r="C526" s="19"/>
      <c r="D526" s="19"/>
      <c r="E526" s="20"/>
      <c r="F526" s="20"/>
      <c r="G526" s="19"/>
      <c r="H526" s="21"/>
      <c r="I526" s="21"/>
      <c r="J526" s="21"/>
      <c r="K526" s="19"/>
      <c r="M526" s="31" t="str">
        <f>IF(H526&gt;0,"P"&amp;D526&amp;"-"&amp;MAX(E526:F526),"P"&amp;D526&amp;"-"&amp;MAX(E526:F526))</f>
        <v>P-0</v>
      </c>
      <c r="N526" s="32">
        <f>IF(H526&gt;0,C526&amp;"*",C526)</f>
        <v>0</v>
      </c>
      <c r="O526" s="33">
        <f t="shared" si="16"/>
        <v>0</v>
      </c>
      <c r="P526" s="33">
        <f t="shared" si="17"/>
        <v>0</v>
      </c>
    </row>
    <row r="527" spans="2:16" x14ac:dyDescent="0.3">
      <c r="B527" s="25" t="str">
        <f>IF(H527="","Base"&amp;C527&amp;"-"&amp;"P"&amp;D527,"Off")</f>
        <v>Base-P</v>
      </c>
      <c r="C527" s="19"/>
      <c r="D527" s="19"/>
      <c r="E527" s="20"/>
      <c r="F527" s="20"/>
      <c r="G527" s="19"/>
      <c r="H527" s="21"/>
      <c r="I527" s="21"/>
      <c r="J527" s="21"/>
      <c r="K527" s="19"/>
      <c r="M527" s="31" t="str">
        <f>IF(H527&gt;0,"P"&amp;D527&amp;"-"&amp;MAX(E527:F527),"P"&amp;D527&amp;"-"&amp;MAX(E527:F527))</f>
        <v>P-0</v>
      </c>
      <c r="N527" s="32">
        <f>IF(H527&gt;0,C527&amp;"*",C527)</f>
        <v>0</v>
      </c>
      <c r="O527" s="33">
        <f t="shared" si="16"/>
        <v>0</v>
      </c>
      <c r="P527" s="33">
        <f t="shared" si="17"/>
        <v>0</v>
      </c>
    </row>
    <row r="528" spans="2:16" x14ac:dyDescent="0.3">
      <c r="B528" s="25" t="str">
        <f>IF(H528="","Base"&amp;C528&amp;"-"&amp;"P"&amp;D528,"Off")</f>
        <v>Base-P</v>
      </c>
      <c r="C528" s="19"/>
      <c r="D528" s="19"/>
      <c r="E528" s="20"/>
      <c r="F528" s="20"/>
      <c r="G528" s="19"/>
      <c r="H528" s="21"/>
      <c r="I528" s="21"/>
      <c r="J528" s="21"/>
      <c r="K528" s="19"/>
      <c r="M528" s="31" t="str">
        <f>IF(H528&gt;0,"P"&amp;D528&amp;"-"&amp;MAX(E528:F528),"P"&amp;D528&amp;"-"&amp;MAX(E528:F528))</f>
        <v>P-0</v>
      </c>
      <c r="N528" s="32">
        <f>IF(H528&gt;0,C528&amp;"*",C528)</f>
        <v>0</v>
      </c>
      <c r="O528" s="33">
        <f t="shared" si="16"/>
        <v>0</v>
      </c>
      <c r="P528" s="33">
        <f t="shared" si="17"/>
        <v>0</v>
      </c>
    </row>
    <row r="529" spans="2:16" x14ac:dyDescent="0.3">
      <c r="B529" s="25" t="str">
        <f>IF(H529="","Base"&amp;C529&amp;"-"&amp;"P"&amp;D529,"Off")</f>
        <v>Base-P</v>
      </c>
      <c r="C529" s="19"/>
      <c r="D529" s="19"/>
      <c r="E529" s="20"/>
      <c r="F529" s="20"/>
      <c r="G529" s="19"/>
      <c r="H529" s="21"/>
      <c r="I529" s="21"/>
      <c r="J529" s="21"/>
      <c r="K529" s="19"/>
      <c r="M529" s="31" t="str">
        <f>IF(H529&gt;0,"P"&amp;D529&amp;"-"&amp;MAX(E529:F529),"P"&amp;D529&amp;"-"&amp;MAX(E529:F529))</f>
        <v>P-0</v>
      </c>
      <c r="N529" s="32">
        <f>IF(H529&gt;0,C529&amp;"*",C529)</f>
        <v>0</v>
      </c>
      <c r="O529" s="33">
        <f t="shared" si="16"/>
        <v>0</v>
      </c>
      <c r="P529" s="33">
        <f t="shared" si="17"/>
        <v>0</v>
      </c>
    </row>
    <row r="530" spans="2:16" x14ac:dyDescent="0.3">
      <c r="B530" s="25" t="str">
        <f>IF(H530="","Base"&amp;C530&amp;"-"&amp;"P"&amp;D530,"Off")</f>
        <v>Base-P</v>
      </c>
      <c r="C530" s="19"/>
      <c r="D530" s="19"/>
      <c r="E530" s="20"/>
      <c r="F530" s="20"/>
      <c r="G530" s="19"/>
      <c r="H530" s="21"/>
      <c r="I530" s="21"/>
      <c r="J530" s="21"/>
      <c r="K530" s="19"/>
      <c r="M530" s="31" t="str">
        <f>IF(H530&gt;0,"P"&amp;D530&amp;"-"&amp;MAX(E530:F530),"P"&amp;D530&amp;"-"&amp;MAX(E530:F530))</f>
        <v>P-0</v>
      </c>
      <c r="N530" s="32">
        <f>IF(H530&gt;0,C530&amp;"*",C530)</f>
        <v>0</v>
      </c>
      <c r="O530" s="33">
        <f t="shared" si="16"/>
        <v>0</v>
      </c>
      <c r="P530" s="33">
        <f t="shared" si="17"/>
        <v>0</v>
      </c>
    </row>
    <row r="531" spans="2:16" x14ac:dyDescent="0.3">
      <c r="B531" s="25" t="str">
        <f>IF(H531="","Base"&amp;C531&amp;"-"&amp;"P"&amp;D531,"Off")</f>
        <v>Base-P</v>
      </c>
      <c r="C531" s="19"/>
      <c r="D531" s="19"/>
      <c r="E531" s="20"/>
      <c r="F531" s="20"/>
      <c r="G531" s="19"/>
      <c r="H531" s="21"/>
      <c r="I531" s="21"/>
      <c r="J531" s="21"/>
      <c r="K531" s="19"/>
      <c r="M531" s="31" t="str">
        <f>IF(H531&gt;0,"P"&amp;D531&amp;"-"&amp;MAX(E531:F531),"P"&amp;D531&amp;"-"&amp;MAX(E531:F531))</f>
        <v>P-0</v>
      </c>
      <c r="N531" s="32">
        <f>IF(H531&gt;0,C531&amp;"*",C531)</f>
        <v>0</v>
      </c>
      <c r="O531" s="33">
        <f t="shared" si="16"/>
        <v>0</v>
      </c>
      <c r="P531" s="33">
        <f t="shared" si="17"/>
        <v>0</v>
      </c>
    </row>
    <row r="532" spans="2:16" x14ac:dyDescent="0.3">
      <c r="B532" s="25" t="str">
        <f>IF(H532="","Base"&amp;C532&amp;"-"&amp;"P"&amp;D532,"Off")</f>
        <v>Base-P</v>
      </c>
      <c r="C532" s="19"/>
      <c r="D532" s="19"/>
      <c r="E532" s="20"/>
      <c r="F532" s="20"/>
      <c r="G532" s="19"/>
      <c r="H532" s="21"/>
      <c r="I532" s="21"/>
      <c r="J532" s="21"/>
      <c r="K532" s="19"/>
      <c r="M532" s="31" t="str">
        <f>IF(H532&gt;0,"P"&amp;D532&amp;"-"&amp;MAX(E532:F532),"P"&amp;D532&amp;"-"&amp;MAX(E532:F532))</f>
        <v>P-0</v>
      </c>
      <c r="N532" s="32">
        <f>IF(H532&gt;0,C532&amp;"*",C532)</f>
        <v>0</v>
      </c>
      <c r="O532" s="33">
        <f t="shared" si="16"/>
        <v>0</v>
      </c>
      <c r="P532" s="33">
        <f t="shared" si="17"/>
        <v>0</v>
      </c>
    </row>
    <row r="533" spans="2:16" x14ac:dyDescent="0.3">
      <c r="B533" s="25" t="str">
        <f>IF(H533="","Base"&amp;C533&amp;"-"&amp;"P"&amp;D533,"Off")</f>
        <v>Base-P</v>
      </c>
      <c r="C533" s="19"/>
      <c r="D533" s="19"/>
      <c r="E533" s="20"/>
      <c r="F533" s="20"/>
      <c r="G533" s="19"/>
      <c r="H533" s="21"/>
      <c r="I533" s="21"/>
      <c r="J533" s="21"/>
      <c r="K533" s="19"/>
      <c r="M533" s="31" t="str">
        <f>IF(H533&gt;0,"P"&amp;D533&amp;"-"&amp;MAX(E533:F533),"P"&amp;D533&amp;"-"&amp;MAX(E533:F533))</f>
        <v>P-0</v>
      </c>
      <c r="N533" s="32">
        <f>IF(H533&gt;0,C533&amp;"*",C533)</f>
        <v>0</v>
      </c>
      <c r="O533" s="33">
        <f t="shared" si="16"/>
        <v>0</v>
      </c>
      <c r="P533" s="33">
        <f t="shared" si="17"/>
        <v>0</v>
      </c>
    </row>
    <row r="534" spans="2:16" x14ac:dyDescent="0.3">
      <c r="B534" s="25" t="str">
        <f>IF(H534="","Base"&amp;C534&amp;"-"&amp;"P"&amp;D534,"Off")</f>
        <v>Base-P</v>
      </c>
      <c r="C534" s="19"/>
      <c r="D534" s="19"/>
      <c r="E534" s="20"/>
      <c r="F534" s="20"/>
      <c r="G534" s="19"/>
      <c r="H534" s="21"/>
      <c r="I534" s="21"/>
      <c r="J534" s="21"/>
      <c r="K534" s="19"/>
      <c r="M534" s="31" t="str">
        <f>IF(H534&gt;0,"P"&amp;D534&amp;"-"&amp;MAX(E534:F534),"P"&amp;D534&amp;"-"&amp;MAX(E534:F534))</f>
        <v>P-0</v>
      </c>
      <c r="N534" s="32">
        <f>IF(H534&gt;0,C534&amp;"*",C534)</f>
        <v>0</v>
      </c>
      <c r="O534" s="33">
        <f t="shared" si="16"/>
        <v>0</v>
      </c>
      <c r="P534" s="33">
        <f t="shared" si="17"/>
        <v>0</v>
      </c>
    </row>
    <row r="535" spans="2:16" x14ac:dyDescent="0.3">
      <c r="B535" s="25" t="str">
        <f>IF(H535="","Base"&amp;C535&amp;"-"&amp;"P"&amp;D535,"Off")</f>
        <v>Base-P</v>
      </c>
      <c r="C535" s="19"/>
      <c r="D535" s="19"/>
      <c r="E535" s="20"/>
      <c r="F535" s="20"/>
      <c r="G535" s="19"/>
      <c r="H535" s="21"/>
      <c r="I535" s="21"/>
      <c r="J535" s="21"/>
      <c r="K535" s="19"/>
      <c r="M535" s="31" t="str">
        <f>IF(H535&gt;0,"P"&amp;D535&amp;"-"&amp;MAX(E535:F535),"P"&amp;D535&amp;"-"&amp;MAX(E535:F535))</f>
        <v>P-0</v>
      </c>
      <c r="N535" s="32">
        <f>IF(H535&gt;0,C535&amp;"*",C535)</f>
        <v>0</v>
      </c>
      <c r="O535" s="33">
        <f t="shared" si="16"/>
        <v>0</v>
      </c>
      <c r="P535" s="33">
        <f t="shared" si="17"/>
        <v>0</v>
      </c>
    </row>
    <row r="536" spans="2:16" x14ac:dyDescent="0.3">
      <c r="B536" s="25" t="str">
        <f>IF(H536="","Base"&amp;C536&amp;"-"&amp;"P"&amp;D536,"Off")</f>
        <v>Base-P</v>
      </c>
      <c r="C536" s="19"/>
      <c r="D536" s="19"/>
      <c r="E536" s="20"/>
      <c r="F536" s="20"/>
      <c r="G536" s="19"/>
      <c r="H536" s="21"/>
      <c r="I536" s="21"/>
      <c r="J536" s="21"/>
      <c r="K536" s="19"/>
      <c r="M536" s="31" t="str">
        <f>IF(H536&gt;0,"P"&amp;D536&amp;"-"&amp;MAX(E536:F536),"P"&amp;D536&amp;"-"&amp;MAX(E536:F536))</f>
        <v>P-0</v>
      </c>
      <c r="N536" s="32">
        <f>IF(H536&gt;0,C536&amp;"*",C536)</f>
        <v>0</v>
      </c>
      <c r="O536" s="33">
        <f t="shared" si="16"/>
        <v>0</v>
      </c>
      <c r="P536" s="33">
        <f t="shared" si="17"/>
        <v>0</v>
      </c>
    </row>
    <row r="537" spans="2:16" x14ac:dyDescent="0.3">
      <c r="B537" s="25" t="str">
        <f>IF(H537="","Base"&amp;C537&amp;"-"&amp;"P"&amp;D537,"Off")</f>
        <v>Base-P</v>
      </c>
      <c r="C537" s="19"/>
      <c r="D537" s="19"/>
      <c r="E537" s="20"/>
      <c r="F537" s="20"/>
      <c r="G537" s="19"/>
      <c r="H537" s="21"/>
      <c r="I537" s="21"/>
      <c r="J537" s="21"/>
      <c r="K537" s="19"/>
      <c r="M537" s="31" t="str">
        <f>IF(H537&gt;0,"P"&amp;D537&amp;"-"&amp;MAX(E537:F537),"P"&amp;D537&amp;"-"&amp;MAX(E537:F537))</f>
        <v>P-0</v>
      </c>
      <c r="N537" s="32">
        <f>IF(H537&gt;0,C537&amp;"*",C537)</f>
        <v>0</v>
      </c>
      <c r="O537" s="33">
        <f t="shared" si="16"/>
        <v>0</v>
      </c>
      <c r="P537" s="33">
        <f t="shared" si="17"/>
        <v>0</v>
      </c>
    </row>
    <row r="538" spans="2:16" x14ac:dyDescent="0.3">
      <c r="B538" s="25" t="str">
        <f>IF(H538="","Base"&amp;C538&amp;"-"&amp;"P"&amp;D538,"Off")</f>
        <v>Base-P</v>
      </c>
      <c r="C538" s="19"/>
      <c r="D538" s="19"/>
      <c r="E538" s="20"/>
      <c r="F538" s="20"/>
      <c r="G538" s="19"/>
      <c r="H538" s="21"/>
      <c r="I538" s="21"/>
      <c r="J538" s="21"/>
      <c r="K538" s="19"/>
      <c r="M538" s="31" t="str">
        <f>IF(H538&gt;0,"P"&amp;D538&amp;"-"&amp;MAX(E538:F538),"P"&amp;D538&amp;"-"&amp;MAX(E538:F538))</f>
        <v>P-0</v>
      </c>
      <c r="N538" s="32">
        <f>IF(H538&gt;0,C538&amp;"*",C538)</f>
        <v>0</v>
      </c>
      <c r="O538" s="33">
        <f t="shared" si="16"/>
        <v>0</v>
      </c>
      <c r="P538" s="33">
        <f t="shared" si="17"/>
        <v>0</v>
      </c>
    </row>
    <row r="539" spans="2:16" x14ac:dyDescent="0.3">
      <c r="B539" s="25" t="str">
        <f>IF(H539="","Base"&amp;C539&amp;"-"&amp;"P"&amp;D539,"Off")</f>
        <v>Base-P</v>
      </c>
      <c r="C539" s="19"/>
      <c r="D539" s="19"/>
      <c r="E539" s="20"/>
      <c r="F539" s="20"/>
      <c r="G539" s="19"/>
      <c r="H539" s="21"/>
      <c r="I539" s="21"/>
      <c r="J539" s="21"/>
      <c r="K539" s="19"/>
      <c r="M539" s="31" t="str">
        <f>IF(H539&gt;0,"P"&amp;D539&amp;"-"&amp;MAX(E539:F539),"P"&amp;D539&amp;"-"&amp;MAX(E539:F539))</f>
        <v>P-0</v>
      </c>
      <c r="N539" s="32">
        <f>IF(H539&gt;0,C539&amp;"*",C539)</f>
        <v>0</v>
      </c>
      <c r="O539" s="33">
        <f t="shared" si="16"/>
        <v>0</v>
      </c>
      <c r="P539" s="33">
        <f t="shared" si="17"/>
        <v>0</v>
      </c>
    </row>
    <row r="540" spans="2:16" x14ac:dyDescent="0.3">
      <c r="B540" s="25" t="str">
        <f>IF(H540="","Base"&amp;C540&amp;"-"&amp;"P"&amp;D540,"Off")</f>
        <v>Base-P</v>
      </c>
      <c r="C540" s="19"/>
      <c r="D540" s="19"/>
      <c r="E540" s="20"/>
      <c r="F540" s="20"/>
      <c r="G540" s="19"/>
      <c r="H540" s="21"/>
      <c r="I540" s="21"/>
      <c r="J540" s="21"/>
      <c r="K540" s="19"/>
      <c r="M540" s="31" t="str">
        <f>IF(H540&gt;0,"P"&amp;D540&amp;"-"&amp;MAX(E540:F540),"P"&amp;D540&amp;"-"&amp;MAX(E540:F540))</f>
        <v>P-0</v>
      </c>
      <c r="N540" s="32">
        <f>IF(H540&gt;0,C540&amp;"*",C540)</f>
        <v>0</v>
      </c>
      <c r="O540" s="33">
        <f t="shared" si="16"/>
        <v>0</v>
      </c>
      <c r="P540" s="33">
        <f t="shared" si="17"/>
        <v>0</v>
      </c>
    </row>
    <row r="541" spans="2:16" x14ac:dyDescent="0.3">
      <c r="B541" s="25" t="str">
        <f>IF(H541="","Base"&amp;C541&amp;"-"&amp;"P"&amp;D541,"Off")</f>
        <v>Base-P</v>
      </c>
      <c r="C541" s="19"/>
      <c r="D541" s="19"/>
      <c r="E541" s="20"/>
      <c r="F541" s="20"/>
      <c r="G541" s="19"/>
      <c r="H541" s="21"/>
      <c r="I541" s="21"/>
      <c r="J541" s="21"/>
      <c r="K541" s="19"/>
      <c r="M541" s="31" t="str">
        <f>IF(H541&gt;0,"P"&amp;D541&amp;"-"&amp;MAX(E541:F541),"P"&amp;D541&amp;"-"&amp;MAX(E541:F541))</f>
        <v>P-0</v>
      </c>
      <c r="N541" s="32">
        <f>IF(H541&gt;0,C541&amp;"*",C541)</f>
        <v>0</v>
      </c>
      <c r="O541" s="33">
        <f t="shared" si="16"/>
        <v>0</v>
      </c>
      <c r="P541" s="33">
        <f t="shared" si="17"/>
        <v>0</v>
      </c>
    </row>
    <row r="542" spans="2:16" x14ac:dyDescent="0.3">
      <c r="B542" s="25" t="str">
        <f>IF(H542="","Base"&amp;C542&amp;"-"&amp;"P"&amp;D542,"Off")</f>
        <v>Base-P</v>
      </c>
      <c r="C542" s="19"/>
      <c r="D542" s="19"/>
      <c r="E542" s="20"/>
      <c r="F542" s="20"/>
      <c r="G542" s="19"/>
      <c r="H542" s="21"/>
      <c r="I542" s="21"/>
      <c r="J542" s="21"/>
      <c r="K542" s="19"/>
      <c r="M542" s="31" t="str">
        <f>IF(H542&gt;0,"P"&amp;D542&amp;"-"&amp;MAX(E542:F542),"P"&amp;D542&amp;"-"&amp;MAX(E542:F542))</f>
        <v>P-0</v>
      </c>
      <c r="N542" s="32">
        <f>IF(H542&gt;0,C542&amp;"*",C542)</f>
        <v>0</v>
      </c>
      <c r="O542" s="33">
        <f t="shared" si="16"/>
        <v>0</v>
      </c>
      <c r="P542" s="33">
        <f t="shared" si="17"/>
        <v>0</v>
      </c>
    </row>
    <row r="543" spans="2:16" x14ac:dyDescent="0.3">
      <c r="B543" s="25" t="str">
        <f>IF(H543="","Base"&amp;C543&amp;"-"&amp;"P"&amp;D543,"Off")</f>
        <v>Base-P</v>
      </c>
      <c r="C543" s="19"/>
      <c r="D543" s="19"/>
      <c r="E543" s="20"/>
      <c r="F543" s="20"/>
      <c r="G543" s="19"/>
      <c r="H543" s="21"/>
      <c r="I543" s="21"/>
      <c r="J543" s="21"/>
      <c r="K543" s="19"/>
      <c r="M543" s="31" t="str">
        <f>IF(H543&gt;0,"P"&amp;D543&amp;"-"&amp;MAX(E543:F543),"P"&amp;D543&amp;"-"&amp;MAX(E543:F543))</f>
        <v>P-0</v>
      </c>
      <c r="N543" s="32">
        <f>IF(H543&gt;0,C543&amp;"*",C543)</f>
        <v>0</v>
      </c>
      <c r="O543" s="33">
        <f t="shared" si="16"/>
        <v>0</v>
      </c>
      <c r="P543" s="33">
        <f t="shared" si="17"/>
        <v>0</v>
      </c>
    </row>
    <row r="544" spans="2:16" x14ac:dyDescent="0.3">
      <c r="B544" s="25" t="str">
        <f>IF(H544="","Base"&amp;C544&amp;"-"&amp;"P"&amp;D544,"Off")</f>
        <v>Base-P</v>
      </c>
      <c r="C544" s="19"/>
      <c r="D544" s="19"/>
      <c r="E544" s="20"/>
      <c r="F544" s="20"/>
      <c r="G544" s="19"/>
      <c r="H544" s="21"/>
      <c r="I544" s="21"/>
      <c r="J544" s="21"/>
      <c r="K544" s="19"/>
      <c r="M544" s="31" t="str">
        <f>IF(H544&gt;0,"P"&amp;D544&amp;"-"&amp;MAX(E544:F544),"P"&amp;D544&amp;"-"&amp;MAX(E544:F544))</f>
        <v>P-0</v>
      </c>
      <c r="N544" s="32">
        <f>IF(H544&gt;0,C544&amp;"*",C544)</f>
        <v>0</v>
      </c>
      <c r="O544" s="33">
        <f t="shared" si="16"/>
        <v>0</v>
      </c>
      <c r="P544" s="33">
        <f t="shared" si="17"/>
        <v>0</v>
      </c>
    </row>
    <row r="545" spans="2:16" x14ac:dyDescent="0.3">
      <c r="B545" s="25" t="str">
        <f>IF(H545="","Base"&amp;C545&amp;"-"&amp;"P"&amp;D545,"Off")</f>
        <v>Base-P</v>
      </c>
      <c r="C545" s="19"/>
      <c r="D545" s="19"/>
      <c r="E545" s="20"/>
      <c r="F545" s="20"/>
      <c r="G545" s="19"/>
      <c r="H545" s="21"/>
      <c r="I545" s="21"/>
      <c r="J545" s="21"/>
      <c r="K545" s="19"/>
      <c r="M545" s="31" t="str">
        <f>IF(H545&gt;0,"P"&amp;D545&amp;"-"&amp;MAX(E545:F545),"P"&amp;D545&amp;"-"&amp;MAX(E545:F545))</f>
        <v>P-0</v>
      </c>
      <c r="N545" s="32">
        <f>IF(H545&gt;0,C545&amp;"*",C545)</f>
        <v>0</v>
      </c>
      <c r="O545" s="33">
        <f t="shared" si="16"/>
        <v>0</v>
      </c>
      <c r="P545" s="33">
        <f t="shared" si="17"/>
        <v>0</v>
      </c>
    </row>
    <row r="546" spans="2:16" x14ac:dyDescent="0.3">
      <c r="B546" s="25" t="str">
        <f>IF(H546="","Base"&amp;C546&amp;"-"&amp;"P"&amp;D546,"Off")</f>
        <v>Base-P</v>
      </c>
      <c r="C546" s="19"/>
      <c r="D546" s="19"/>
      <c r="E546" s="20"/>
      <c r="F546" s="20"/>
      <c r="G546" s="19"/>
      <c r="H546" s="21"/>
      <c r="I546" s="21"/>
      <c r="J546" s="21"/>
      <c r="K546" s="19"/>
      <c r="M546" s="31" t="str">
        <f>IF(H546&gt;0,"P"&amp;D546&amp;"-"&amp;MAX(E546:F546),"P"&amp;D546&amp;"-"&amp;MAX(E546:F546))</f>
        <v>P-0</v>
      </c>
      <c r="N546" s="32">
        <f>IF(H546&gt;0,C546&amp;"*",C546)</f>
        <v>0</v>
      </c>
      <c r="O546" s="33">
        <f t="shared" si="16"/>
        <v>0</v>
      </c>
      <c r="P546" s="33">
        <f t="shared" si="17"/>
        <v>0</v>
      </c>
    </row>
    <row r="547" spans="2:16" x14ac:dyDescent="0.3">
      <c r="B547" s="25" t="str">
        <f>IF(H547="","Base"&amp;C547&amp;"-"&amp;"P"&amp;D547,"Off")</f>
        <v>Base-P</v>
      </c>
      <c r="C547" s="19"/>
      <c r="D547" s="19"/>
      <c r="E547" s="20"/>
      <c r="F547" s="20"/>
      <c r="G547" s="19"/>
      <c r="H547" s="21"/>
      <c r="I547" s="21"/>
      <c r="J547" s="21"/>
      <c r="K547" s="19"/>
      <c r="M547" s="31" t="str">
        <f>IF(H547&gt;0,"P"&amp;D547&amp;"-"&amp;MAX(E547:F547),"P"&amp;D547&amp;"-"&amp;MAX(E547:F547))</f>
        <v>P-0</v>
      </c>
      <c r="N547" s="32">
        <f>IF(H547&gt;0,C547&amp;"*",C547)</f>
        <v>0</v>
      </c>
      <c r="O547" s="33">
        <f t="shared" si="16"/>
        <v>0</v>
      </c>
      <c r="P547" s="33">
        <f t="shared" si="17"/>
        <v>0</v>
      </c>
    </row>
    <row r="548" spans="2:16" x14ac:dyDescent="0.3">
      <c r="B548" s="25" t="str">
        <f>IF(H548="","Base"&amp;C548&amp;"-"&amp;"P"&amp;D548,"Off")</f>
        <v>Base-P</v>
      </c>
      <c r="C548" s="19"/>
      <c r="D548" s="19"/>
      <c r="E548" s="20"/>
      <c r="F548" s="20"/>
      <c r="G548" s="19"/>
      <c r="H548" s="21"/>
      <c r="I548" s="21"/>
      <c r="J548" s="21"/>
      <c r="K548" s="19"/>
      <c r="M548" s="31" t="str">
        <f>IF(H548&gt;0,"P"&amp;D548&amp;"-"&amp;MAX(E548:F548),"P"&amp;D548&amp;"-"&amp;MAX(E548:F548))</f>
        <v>P-0</v>
      </c>
      <c r="N548" s="32">
        <f>IF(H548&gt;0,C548&amp;"*",C548)</f>
        <v>0</v>
      </c>
      <c r="O548" s="33">
        <f t="shared" si="16"/>
        <v>0</v>
      </c>
      <c r="P548" s="33">
        <f t="shared" si="17"/>
        <v>0</v>
      </c>
    </row>
    <row r="549" spans="2:16" x14ac:dyDescent="0.3">
      <c r="B549" s="25" t="str">
        <f>IF(H549="","Base"&amp;C549&amp;"-"&amp;"P"&amp;D549,"Off")</f>
        <v>Base-P</v>
      </c>
      <c r="C549" s="19"/>
      <c r="D549" s="19"/>
      <c r="E549" s="20"/>
      <c r="F549" s="20"/>
      <c r="G549" s="19"/>
      <c r="H549" s="21"/>
      <c r="I549" s="21"/>
      <c r="J549" s="21"/>
      <c r="K549" s="19"/>
      <c r="M549" s="31" t="str">
        <f>IF(H549&gt;0,"P"&amp;D549&amp;"-"&amp;MAX(E549:F549),"P"&amp;D549&amp;"-"&amp;MAX(E549:F549))</f>
        <v>P-0</v>
      </c>
      <c r="N549" s="32">
        <f>IF(H549&gt;0,C549&amp;"*",C549)</f>
        <v>0</v>
      </c>
      <c r="O549" s="33">
        <f t="shared" si="16"/>
        <v>0</v>
      </c>
      <c r="P549" s="33">
        <f t="shared" si="17"/>
        <v>0</v>
      </c>
    </row>
    <row r="550" spans="2:16" x14ac:dyDescent="0.3">
      <c r="B550" s="25" t="str">
        <f>IF(H550="","Base"&amp;C550&amp;"-"&amp;"P"&amp;D550,"Off")</f>
        <v>Base-P</v>
      </c>
      <c r="C550" s="19"/>
      <c r="D550" s="19"/>
      <c r="E550" s="20"/>
      <c r="F550" s="20"/>
      <c r="G550" s="19"/>
      <c r="H550" s="21"/>
      <c r="I550" s="21"/>
      <c r="J550" s="21"/>
      <c r="K550" s="19"/>
      <c r="M550" s="31" t="str">
        <f>IF(H550&gt;0,"P"&amp;D550&amp;"-"&amp;MAX(E550:F550),"P"&amp;D550&amp;"-"&amp;MAX(E550:F550))</f>
        <v>P-0</v>
      </c>
      <c r="N550" s="32">
        <f>IF(H550&gt;0,C550&amp;"*",C550)</f>
        <v>0</v>
      </c>
      <c r="O550" s="33">
        <f t="shared" si="16"/>
        <v>0</v>
      </c>
      <c r="P550" s="33">
        <f t="shared" si="17"/>
        <v>0</v>
      </c>
    </row>
    <row r="551" spans="2:16" x14ac:dyDescent="0.3">
      <c r="B551" s="25" t="str">
        <f>IF(H551="","Base"&amp;C551&amp;"-"&amp;"P"&amp;D551,"Off")</f>
        <v>Base-P</v>
      </c>
      <c r="C551" s="19"/>
      <c r="D551" s="19"/>
      <c r="E551" s="20"/>
      <c r="F551" s="20"/>
      <c r="G551" s="19"/>
      <c r="H551" s="21"/>
      <c r="I551" s="21"/>
      <c r="J551" s="21"/>
      <c r="K551" s="19"/>
      <c r="M551" s="31" t="str">
        <f>IF(H551&gt;0,"P"&amp;D551&amp;"-"&amp;MAX(E551:F551),"P"&amp;D551&amp;"-"&amp;MAX(E551:F551))</f>
        <v>P-0</v>
      </c>
      <c r="N551" s="32">
        <f>IF(H551&gt;0,C551&amp;"*",C551)</f>
        <v>0</v>
      </c>
      <c r="O551" s="33">
        <f t="shared" si="16"/>
        <v>0</v>
      </c>
      <c r="P551" s="33">
        <f t="shared" si="17"/>
        <v>0</v>
      </c>
    </row>
    <row r="552" spans="2:16" x14ac:dyDescent="0.3">
      <c r="B552" s="25" t="str">
        <f>IF(H552="","Base"&amp;C552&amp;"-"&amp;"P"&amp;D552,"Off")</f>
        <v>Base-P</v>
      </c>
      <c r="C552" s="19"/>
      <c r="D552" s="19"/>
      <c r="E552" s="20"/>
      <c r="F552" s="20"/>
      <c r="G552" s="19"/>
      <c r="H552" s="21"/>
      <c r="I552" s="21"/>
      <c r="J552" s="21"/>
      <c r="K552" s="19"/>
      <c r="M552" s="31" t="str">
        <f>IF(H552&gt;0,"P"&amp;D552&amp;"-"&amp;MAX(E552:F552),"P"&amp;D552&amp;"-"&amp;MAX(E552:F552))</f>
        <v>P-0</v>
      </c>
      <c r="N552" s="32">
        <f>IF(H552&gt;0,C552&amp;"*",C552)</f>
        <v>0</v>
      </c>
      <c r="O552" s="33">
        <f t="shared" si="16"/>
        <v>0</v>
      </c>
      <c r="P552" s="33">
        <f t="shared" si="17"/>
        <v>0</v>
      </c>
    </row>
    <row r="553" spans="2:16" x14ac:dyDescent="0.3">
      <c r="B553" s="25" t="str">
        <f>IF(H553="","Base"&amp;C553&amp;"-"&amp;"P"&amp;D553,"Off")</f>
        <v>Base-P</v>
      </c>
      <c r="C553" s="19"/>
      <c r="D553" s="19"/>
      <c r="E553" s="20"/>
      <c r="F553" s="20"/>
      <c r="G553" s="19"/>
      <c r="H553" s="21"/>
      <c r="I553" s="21"/>
      <c r="J553" s="21"/>
      <c r="K553" s="19"/>
      <c r="M553" s="31" t="str">
        <f>IF(H553&gt;0,"P"&amp;D553&amp;"-"&amp;MAX(E553:F553),"P"&amp;D553&amp;"-"&amp;MAX(E553:F553))</f>
        <v>P-0</v>
      </c>
      <c r="N553" s="32">
        <f>IF(H553&gt;0,C553&amp;"*",C553)</f>
        <v>0</v>
      </c>
      <c r="O553" s="33">
        <f t="shared" si="16"/>
        <v>0</v>
      </c>
      <c r="P553" s="33">
        <f t="shared" si="17"/>
        <v>0</v>
      </c>
    </row>
    <row r="554" spans="2:16" x14ac:dyDescent="0.3">
      <c r="B554" s="25" t="str">
        <f>IF(H554="","Base"&amp;C554&amp;"-"&amp;"P"&amp;D554,"Off")</f>
        <v>Base-P</v>
      </c>
      <c r="C554" s="19"/>
      <c r="D554" s="19"/>
      <c r="E554" s="20"/>
      <c r="F554" s="20"/>
      <c r="G554" s="19"/>
      <c r="H554" s="21"/>
      <c r="I554" s="21"/>
      <c r="J554" s="21"/>
      <c r="K554" s="19"/>
      <c r="M554" s="31" t="str">
        <f>IF(H554&gt;0,"P"&amp;D554&amp;"-"&amp;MAX(E554:F554),"P"&amp;D554&amp;"-"&amp;MAX(E554:F554))</f>
        <v>P-0</v>
      </c>
      <c r="N554" s="32">
        <f>IF(H554&gt;0,C554&amp;"*",C554)</f>
        <v>0</v>
      </c>
      <c r="O554" s="33">
        <f t="shared" si="16"/>
        <v>0</v>
      </c>
      <c r="P554" s="33">
        <f t="shared" si="17"/>
        <v>0</v>
      </c>
    </row>
    <row r="555" spans="2:16" x14ac:dyDescent="0.3">
      <c r="B555" s="25" t="str">
        <f>IF(H555="","Base"&amp;C555&amp;"-"&amp;"P"&amp;D555,"Off")</f>
        <v>Base-P</v>
      </c>
      <c r="C555" s="19"/>
      <c r="D555" s="19"/>
      <c r="E555" s="20"/>
      <c r="F555" s="20"/>
      <c r="G555" s="19"/>
      <c r="H555" s="21"/>
      <c r="I555" s="21"/>
      <c r="J555" s="21"/>
      <c r="K555" s="19"/>
      <c r="M555" s="31" t="str">
        <f>IF(H555&gt;0,"P"&amp;D555&amp;"-"&amp;MAX(E555:F555),"P"&amp;D555&amp;"-"&amp;MAX(E555:F555))</f>
        <v>P-0</v>
      </c>
      <c r="N555" s="32">
        <f>IF(H555&gt;0,C555&amp;"*",C555)</f>
        <v>0</v>
      </c>
      <c r="O555" s="33">
        <f t="shared" si="16"/>
        <v>0</v>
      </c>
      <c r="P555" s="33">
        <f t="shared" si="17"/>
        <v>0</v>
      </c>
    </row>
    <row r="556" spans="2:16" x14ac:dyDescent="0.3">
      <c r="B556" s="25" t="str">
        <f>IF(H556="","Base"&amp;C556&amp;"-"&amp;"P"&amp;D556,"Off")</f>
        <v>Base-P</v>
      </c>
      <c r="C556" s="19"/>
      <c r="D556" s="19"/>
      <c r="E556" s="20"/>
      <c r="F556" s="20"/>
      <c r="G556" s="19"/>
      <c r="H556" s="21"/>
      <c r="I556" s="21"/>
      <c r="J556" s="21"/>
      <c r="K556" s="19"/>
      <c r="M556" s="31" t="str">
        <f>IF(H556&gt;0,"P"&amp;D556&amp;"-"&amp;MAX(E556:F556),"P"&amp;D556&amp;"-"&amp;MAX(E556:F556))</f>
        <v>P-0</v>
      </c>
      <c r="N556" s="32">
        <f>IF(H556&gt;0,C556&amp;"*",C556)</f>
        <v>0</v>
      </c>
      <c r="O556" s="33">
        <f t="shared" si="16"/>
        <v>0</v>
      </c>
      <c r="P556" s="33">
        <f t="shared" si="17"/>
        <v>0</v>
      </c>
    </row>
    <row r="557" spans="2:16" x14ac:dyDescent="0.3">
      <c r="B557" s="25" t="str">
        <f>IF(H557="","Base"&amp;C557&amp;"-"&amp;"P"&amp;D557,"Off")</f>
        <v>Base-P</v>
      </c>
      <c r="C557" s="19"/>
      <c r="D557" s="19"/>
      <c r="E557" s="20"/>
      <c r="F557" s="20"/>
      <c r="G557" s="19"/>
      <c r="H557" s="21"/>
      <c r="I557" s="21"/>
      <c r="J557" s="21"/>
      <c r="K557" s="19"/>
      <c r="M557" s="31" t="str">
        <f>IF(H557&gt;0,"P"&amp;D557&amp;"-"&amp;MAX(E557:F557),"P"&amp;D557&amp;"-"&amp;MAX(E557:F557))</f>
        <v>P-0</v>
      </c>
      <c r="N557" s="32">
        <f>IF(H557&gt;0,C557&amp;"*",C557)</f>
        <v>0</v>
      </c>
      <c r="O557" s="33">
        <f t="shared" si="16"/>
        <v>0</v>
      </c>
      <c r="P557" s="33">
        <f t="shared" si="17"/>
        <v>0</v>
      </c>
    </row>
    <row r="558" spans="2:16" x14ac:dyDescent="0.3">
      <c r="B558" s="25" t="str">
        <f>IF(H558="","Base"&amp;C558&amp;"-"&amp;"P"&amp;D558,"Off")</f>
        <v>Base-P</v>
      </c>
      <c r="C558" s="19"/>
      <c r="D558" s="19"/>
      <c r="E558" s="20"/>
      <c r="F558" s="20"/>
      <c r="G558" s="19"/>
      <c r="H558" s="21"/>
      <c r="I558" s="21"/>
      <c r="J558" s="21"/>
      <c r="K558" s="19"/>
      <c r="M558" s="31" t="str">
        <f>IF(H558&gt;0,"P"&amp;D558&amp;"-"&amp;MAX(E558:F558),"P"&amp;D558&amp;"-"&amp;MAX(E558:F558))</f>
        <v>P-0</v>
      </c>
      <c r="N558" s="32">
        <f>IF(H558&gt;0,C558&amp;"*",C558)</f>
        <v>0</v>
      </c>
      <c r="O558" s="33">
        <f t="shared" si="16"/>
        <v>0</v>
      </c>
      <c r="P558" s="33">
        <f t="shared" si="17"/>
        <v>0</v>
      </c>
    </row>
    <row r="559" spans="2:16" x14ac:dyDescent="0.3">
      <c r="B559" s="25" t="str">
        <f>IF(H559="","Base"&amp;C559&amp;"-"&amp;"P"&amp;D559,"Off")</f>
        <v>Base-P</v>
      </c>
      <c r="C559" s="19"/>
      <c r="D559" s="19"/>
      <c r="E559" s="20"/>
      <c r="F559" s="20"/>
      <c r="G559" s="19"/>
      <c r="H559" s="21"/>
      <c r="I559" s="21"/>
      <c r="J559" s="21"/>
      <c r="K559" s="19"/>
      <c r="M559" s="31" t="str">
        <f>IF(H559&gt;0,"P"&amp;D559&amp;"-"&amp;MAX(E559:F559),"P"&amp;D559&amp;"-"&amp;MAX(E559:F559))</f>
        <v>P-0</v>
      </c>
      <c r="N559" s="32">
        <f>IF(H559&gt;0,C559&amp;"*",C559)</f>
        <v>0</v>
      </c>
      <c r="O559" s="33">
        <f t="shared" si="16"/>
        <v>0</v>
      </c>
      <c r="P559" s="33">
        <f t="shared" si="17"/>
        <v>0</v>
      </c>
    </row>
    <row r="560" spans="2:16" x14ac:dyDescent="0.3">
      <c r="B560" s="25" t="str">
        <f>IF(H560="","Base"&amp;C560&amp;"-"&amp;"P"&amp;D560,"Off")</f>
        <v>Base-P</v>
      </c>
      <c r="C560" s="19"/>
      <c r="D560" s="19"/>
      <c r="E560" s="20"/>
      <c r="F560" s="20"/>
      <c r="G560" s="19"/>
      <c r="H560" s="21"/>
      <c r="I560" s="21"/>
      <c r="J560" s="21"/>
      <c r="K560" s="19"/>
      <c r="M560" s="31" t="str">
        <f>IF(H560&gt;0,"P"&amp;D560&amp;"-"&amp;MAX(E560:F560),"P"&amp;D560&amp;"-"&amp;MAX(E560:F560))</f>
        <v>P-0</v>
      </c>
      <c r="N560" s="32">
        <f>IF(H560&gt;0,C560&amp;"*",C560)</f>
        <v>0</v>
      </c>
      <c r="O560" s="33">
        <f t="shared" si="16"/>
        <v>0</v>
      </c>
      <c r="P560" s="33">
        <f t="shared" si="17"/>
        <v>0</v>
      </c>
    </row>
    <row r="561" spans="2:16" x14ac:dyDescent="0.3">
      <c r="B561" s="25" t="str">
        <f>IF(H561="","Base"&amp;C561&amp;"-"&amp;"P"&amp;D561,"Off")</f>
        <v>Base-P</v>
      </c>
      <c r="C561" s="19"/>
      <c r="D561" s="19"/>
      <c r="E561" s="20"/>
      <c r="F561" s="20"/>
      <c r="G561" s="19"/>
      <c r="H561" s="21"/>
      <c r="I561" s="21"/>
      <c r="J561" s="21"/>
      <c r="K561" s="19"/>
      <c r="M561" s="31" t="str">
        <f>IF(H561&gt;0,"P"&amp;D561&amp;"-"&amp;MAX(E561:F561),"P"&amp;D561&amp;"-"&amp;MAX(E561:F561))</f>
        <v>P-0</v>
      </c>
      <c r="N561" s="32">
        <f>IF(H561&gt;0,C561&amp;"*",C561)</f>
        <v>0</v>
      </c>
      <c r="O561" s="33">
        <f t="shared" si="16"/>
        <v>0</v>
      </c>
      <c r="P561" s="33">
        <f t="shared" si="17"/>
        <v>0</v>
      </c>
    </row>
    <row r="562" spans="2:16" x14ac:dyDescent="0.3">
      <c r="B562" s="25" t="str">
        <f>IF(H562="","Base"&amp;C562&amp;"-"&amp;"P"&amp;D562,"Off")</f>
        <v>Base-P</v>
      </c>
      <c r="C562" s="19"/>
      <c r="D562" s="19"/>
      <c r="E562" s="20"/>
      <c r="F562" s="20"/>
      <c r="G562" s="19"/>
      <c r="H562" s="21"/>
      <c r="I562" s="21"/>
      <c r="J562" s="21"/>
      <c r="K562" s="19"/>
      <c r="M562" s="31" t="str">
        <f>IF(H562&gt;0,"P"&amp;D562&amp;"-"&amp;MAX(E562:F562),"P"&amp;D562&amp;"-"&amp;MAX(E562:F562))</f>
        <v>P-0</v>
      </c>
      <c r="N562" s="32">
        <f>IF(H562&gt;0,C562&amp;"*",C562)</f>
        <v>0</v>
      </c>
      <c r="O562" s="33">
        <f t="shared" si="16"/>
        <v>0</v>
      </c>
      <c r="P562" s="33">
        <f t="shared" si="17"/>
        <v>0</v>
      </c>
    </row>
    <row r="563" spans="2:16" x14ac:dyDescent="0.3">
      <c r="B563" s="25" t="str">
        <f>IF(H563="","Base"&amp;C563&amp;"-"&amp;"P"&amp;D563,"Off")</f>
        <v>Base-P</v>
      </c>
      <c r="C563" s="19"/>
      <c r="D563" s="19"/>
      <c r="E563" s="20"/>
      <c r="F563" s="20"/>
      <c r="G563" s="19"/>
      <c r="H563" s="21"/>
      <c r="I563" s="21"/>
      <c r="J563" s="21"/>
      <c r="K563" s="19"/>
      <c r="M563" s="31" t="str">
        <f>IF(H563&gt;0,"P"&amp;D563&amp;"-"&amp;MAX(E563:F563),"P"&amp;D563&amp;"-"&amp;MAX(E563:F563))</f>
        <v>P-0</v>
      </c>
      <c r="N563" s="32">
        <f>IF(H563&gt;0,C563&amp;"*",C563)</f>
        <v>0</v>
      </c>
      <c r="O563" s="33">
        <f t="shared" si="16"/>
        <v>0</v>
      </c>
      <c r="P563" s="33">
        <f t="shared" si="17"/>
        <v>0</v>
      </c>
    </row>
    <row r="564" spans="2:16" x14ac:dyDescent="0.3">
      <c r="B564" s="25" t="str">
        <f>IF(H564="","Base"&amp;C564&amp;"-"&amp;"P"&amp;D564,"Off")</f>
        <v>Base-P</v>
      </c>
      <c r="C564" s="19"/>
      <c r="D564" s="19"/>
      <c r="E564" s="20"/>
      <c r="F564" s="20"/>
      <c r="G564" s="19"/>
      <c r="H564" s="21"/>
      <c r="I564" s="21"/>
      <c r="J564" s="21"/>
      <c r="K564" s="19"/>
      <c r="M564" s="31" t="str">
        <f>IF(H564&gt;0,"P"&amp;D564&amp;"-"&amp;MAX(E564:F564),"P"&amp;D564&amp;"-"&amp;MAX(E564:F564))</f>
        <v>P-0</v>
      </c>
      <c r="N564" s="32">
        <f>IF(H564&gt;0,C564&amp;"*",C564)</f>
        <v>0</v>
      </c>
      <c r="O564" s="33">
        <f t="shared" si="16"/>
        <v>0</v>
      </c>
      <c r="P564" s="33">
        <f t="shared" si="17"/>
        <v>0</v>
      </c>
    </row>
    <row r="565" spans="2:16" x14ac:dyDescent="0.3">
      <c r="B565" s="25" t="str">
        <f>IF(H565="","Base"&amp;C565&amp;"-"&amp;"P"&amp;D565,"Off")</f>
        <v>Base-P</v>
      </c>
      <c r="C565" s="19"/>
      <c r="D565" s="19"/>
      <c r="E565" s="20"/>
      <c r="F565" s="20"/>
      <c r="G565" s="19"/>
      <c r="H565" s="21"/>
      <c r="I565" s="21"/>
      <c r="J565" s="21"/>
      <c r="K565" s="19"/>
      <c r="M565" s="31" t="str">
        <f>IF(H565&gt;0,"P"&amp;D565&amp;"-"&amp;MAX(E565:F565),"P"&amp;D565&amp;"-"&amp;MAX(E565:F565))</f>
        <v>P-0</v>
      </c>
      <c r="N565" s="32">
        <f>IF(H565&gt;0,C565&amp;"*",C565)</f>
        <v>0</v>
      </c>
      <c r="O565" s="33">
        <f t="shared" si="16"/>
        <v>0</v>
      </c>
      <c r="P565" s="33">
        <f t="shared" si="17"/>
        <v>0</v>
      </c>
    </row>
    <row r="566" spans="2:16" x14ac:dyDescent="0.3">
      <c r="B566" s="25" t="str">
        <f>IF(H566="","Base"&amp;C566&amp;"-"&amp;"P"&amp;D566,"Off")</f>
        <v>Base-P</v>
      </c>
      <c r="C566" s="19"/>
      <c r="D566" s="19"/>
      <c r="E566" s="20"/>
      <c r="F566" s="20"/>
      <c r="G566" s="19"/>
      <c r="H566" s="21"/>
      <c r="I566" s="21"/>
      <c r="J566" s="21"/>
      <c r="K566" s="19"/>
      <c r="M566" s="31" t="str">
        <f>IF(H566&gt;0,"P"&amp;D566&amp;"-"&amp;MAX(E566:F566),"P"&amp;D566&amp;"-"&amp;MAX(E566:F566))</f>
        <v>P-0</v>
      </c>
      <c r="N566" s="32">
        <f>IF(H566&gt;0,C566&amp;"*",C566)</f>
        <v>0</v>
      </c>
      <c r="O566" s="33">
        <f t="shared" si="16"/>
        <v>0</v>
      </c>
      <c r="P566" s="33">
        <f t="shared" si="17"/>
        <v>0</v>
      </c>
    </row>
    <row r="567" spans="2:16" x14ac:dyDescent="0.3">
      <c r="B567" s="25" t="str">
        <f>IF(H567="","Base"&amp;C567&amp;"-"&amp;"P"&amp;D567,"Off")</f>
        <v>Base-P</v>
      </c>
      <c r="C567" s="19"/>
      <c r="D567" s="19"/>
      <c r="E567" s="20"/>
      <c r="F567" s="20"/>
      <c r="G567" s="19"/>
      <c r="H567" s="21"/>
      <c r="I567" s="21"/>
      <c r="J567" s="21"/>
      <c r="K567" s="19"/>
      <c r="M567" s="31" t="str">
        <f>IF(H567&gt;0,"P"&amp;D567&amp;"-"&amp;MAX(E567:F567),"P"&amp;D567&amp;"-"&amp;MAX(E567:F567))</f>
        <v>P-0</v>
      </c>
      <c r="N567" s="32">
        <f>IF(H567&gt;0,C567&amp;"*",C567)</f>
        <v>0</v>
      </c>
      <c r="O567" s="33">
        <f t="shared" si="16"/>
        <v>0</v>
      </c>
      <c r="P567" s="33">
        <f t="shared" si="17"/>
        <v>0</v>
      </c>
    </row>
    <row r="568" spans="2:16" x14ac:dyDescent="0.3">
      <c r="B568" s="25" t="str">
        <f>IF(H568="","Base"&amp;C568&amp;"-"&amp;"P"&amp;D568,"Off")</f>
        <v>Base-P</v>
      </c>
      <c r="C568" s="19"/>
      <c r="D568" s="19"/>
      <c r="E568" s="20"/>
      <c r="F568" s="20"/>
      <c r="G568" s="19"/>
      <c r="H568" s="21"/>
      <c r="I568" s="21"/>
      <c r="J568" s="21"/>
      <c r="K568" s="19"/>
      <c r="M568" s="31" t="str">
        <f>IF(H568&gt;0,"P"&amp;D568&amp;"-"&amp;MAX(E568:F568),"P"&amp;D568&amp;"-"&amp;MAX(E568:F568))</f>
        <v>P-0</v>
      </c>
      <c r="N568" s="32">
        <f>IF(H568&gt;0,C568&amp;"*",C568)</f>
        <v>0</v>
      </c>
      <c r="O568" s="33">
        <f t="shared" si="16"/>
        <v>0</v>
      </c>
      <c r="P568" s="33">
        <f t="shared" si="17"/>
        <v>0</v>
      </c>
    </row>
    <row r="569" spans="2:16" x14ac:dyDescent="0.3">
      <c r="B569" s="25" t="str">
        <f>IF(H569="","Base"&amp;C569&amp;"-"&amp;"P"&amp;D569,"Off")</f>
        <v>Base-P</v>
      </c>
      <c r="C569" s="19"/>
      <c r="D569" s="19"/>
      <c r="E569" s="20"/>
      <c r="F569" s="20"/>
      <c r="G569" s="19"/>
      <c r="H569" s="21"/>
      <c r="I569" s="21"/>
      <c r="J569" s="21"/>
      <c r="K569" s="19"/>
      <c r="M569" s="31" t="str">
        <f>IF(H569&gt;0,"P"&amp;D569&amp;"-"&amp;MAX(E569:F569),"P"&amp;D569&amp;"-"&amp;MAX(E569:F569))</f>
        <v>P-0</v>
      </c>
      <c r="N569" s="32">
        <f>IF(H569&gt;0,C569&amp;"*",C569)</f>
        <v>0</v>
      </c>
      <c r="O569" s="33">
        <f t="shared" si="16"/>
        <v>0</v>
      </c>
      <c r="P569" s="33">
        <f t="shared" si="17"/>
        <v>0</v>
      </c>
    </row>
    <row r="570" spans="2:16" x14ac:dyDescent="0.3">
      <c r="B570" s="25" t="str">
        <f>IF(H570="","Base"&amp;C570&amp;"-"&amp;"P"&amp;D570,"Off")</f>
        <v>Base-P</v>
      </c>
      <c r="C570" s="19"/>
      <c r="D570" s="19"/>
      <c r="E570" s="20"/>
      <c r="F570" s="20"/>
      <c r="G570" s="19"/>
      <c r="H570" s="21"/>
      <c r="I570" s="21"/>
      <c r="J570" s="21"/>
      <c r="K570" s="19"/>
      <c r="M570" s="31" t="str">
        <f>IF(H570&gt;0,"P"&amp;D570&amp;"-"&amp;MAX(E570:F570),"P"&amp;D570&amp;"-"&amp;MAX(E570:F570))</f>
        <v>P-0</v>
      </c>
      <c r="N570" s="32">
        <f>IF(H570&gt;0,C570&amp;"*",C570)</f>
        <v>0</v>
      </c>
      <c r="O570" s="33">
        <f t="shared" si="16"/>
        <v>0</v>
      </c>
      <c r="P570" s="33">
        <f t="shared" si="17"/>
        <v>0</v>
      </c>
    </row>
    <row r="571" spans="2:16" x14ac:dyDescent="0.3">
      <c r="B571" s="25" t="str">
        <f>IF(H571="","Base"&amp;C571&amp;"-"&amp;"P"&amp;D571,"Off")</f>
        <v>Base-P</v>
      </c>
      <c r="C571" s="19"/>
      <c r="D571" s="19"/>
      <c r="E571" s="20"/>
      <c r="F571" s="20"/>
      <c r="G571" s="19"/>
      <c r="H571" s="21"/>
      <c r="I571" s="21"/>
      <c r="J571" s="21"/>
      <c r="K571" s="19"/>
      <c r="M571" s="31" t="str">
        <f>IF(H571&gt;0,"P"&amp;D571&amp;"-"&amp;MAX(E571:F571),"P"&amp;D571&amp;"-"&amp;MAX(E571:F571))</f>
        <v>P-0</v>
      </c>
      <c r="N571" s="32">
        <f>IF(H571&gt;0,C571&amp;"*",C571)</f>
        <v>0</v>
      </c>
      <c r="O571" s="33">
        <f t="shared" si="16"/>
        <v>0</v>
      </c>
      <c r="P571" s="33">
        <f t="shared" si="17"/>
        <v>0</v>
      </c>
    </row>
    <row r="572" spans="2:16" x14ac:dyDescent="0.3">
      <c r="B572" s="25" t="str">
        <f>IF(H572="","Base"&amp;C572&amp;"-"&amp;"P"&amp;D572,"Off")</f>
        <v>Base-P</v>
      </c>
      <c r="C572" s="19"/>
      <c r="D572" s="19"/>
      <c r="E572" s="20"/>
      <c r="F572" s="20"/>
      <c r="G572" s="19"/>
      <c r="H572" s="21"/>
      <c r="I572" s="21"/>
      <c r="J572" s="21"/>
      <c r="K572" s="19"/>
      <c r="M572" s="31" t="str">
        <f>IF(H572&gt;0,"P"&amp;D572&amp;"-"&amp;MAX(E572:F572),"P"&amp;D572&amp;"-"&amp;MAX(E572:F572))</f>
        <v>P-0</v>
      </c>
      <c r="N572" s="32">
        <f>IF(H572&gt;0,C572&amp;"*",C572)</f>
        <v>0</v>
      </c>
      <c r="O572" s="33">
        <f t="shared" si="16"/>
        <v>0</v>
      </c>
      <c r="P572" s="33">
        <f t="shared" si="17"/>
        <v>0</v>
      </c>
    </row>
    <row r="573" spans="2:16" x14ac:dyDescent="0.3">
      <c r="B573" s="25" t="str">
        <f>IF(H573="","Base"&amp;C573&amp;"-"&amp;"P"&amp;D573,"Off")</f>
        <v>Base-P</v>
      </c>
      <c r="C573" s="19"/>
      <c r="D573" s="19"/>
      <c r="E573" s="20"/>
      <c r="F573" s="20"/>
      <c r="G573" s="19"/>
      <c r="H573" s="21"/>
      <c r="I573" s="21"/>
      <c r="J573" s="21"/>
      <c r="K573" s="19"/>
      <c r="M573" s="31" t="str">
        <f>IF(H573&gt;0,"P"&amp;D573&amp;"-"&amp;MAX(E573:F573),"P"&amp;D573&amp;"-"&amp;MAX(E573:F573))</f>
        <v>P-0</v>
      </c>
      <c r="N573" s="32">
        <f>IF(H573&gt;0,C573&amp;"*",C573)</f>
        <v>0</v>
      </c>
      <c r="O573" s="33">
        <f t="shared" si="16"/>
        <v>0</v>
      </c>
      <c r="P573" s="33">
        <f t="shared" si="17"/>
        <v>0</v>
      </c>
    </row>
    <row r="574" spans="2:16" x14ac:dyDescent="0.3">
      <c r="B574" s="25" t="str">
        <f>IF(H574="","Base"&amp;C574&amp;"-"&amp;"P"&amp;D574,"Off")</f>
        <v>Base-P</v>
      </c>
      <c r="C574" s="19"/>
      <c r="D574" s="19"/>
      <c r="E574" s="20"/>
      <c r="F574" s="20"/>
      <c r="G574" s="19"/>
      <c r="H574" s="21"/>
      <c r="I574" s="21"/>
      <c r="J574" s="21"/>
      <c r="K574" s="19"/>
      <c r="M574" s="31" t="str">
        <f>IF(H574&gt;0,"P"&amp;D574&amp;"-"&amp;MAX(E574:F574),"P"&amp;D574&amp;"-"&amp;MAX(E574:F574))</f>
        <v>P-0</v>
      </c>
      <c r="N574" s="32">
        <f>IF(H574&gt;0,C574&amp;"*",C574)</f>
        <v>0</v>
      </c>
      <c r="O574" s="33">
        <f t="shared" si="16"/>
        <v>0</v>
      </c>
      <c r="P574" s="33">
        <f t="shared" si="17"/>
        <v>0</v>
      </c>
    </row>
    <row r="575" spans="2:16" x14ac:dyDescent="0.3">
      <c r="B575" s="25" t="str">
        <f>IF(H575="","Base"&amp;C575&amp;"-"&amp;"P"&amp;D575,"Off")</f>
        <v>Base-P</v>
      </c>
      <c r="C575" s="19"/>
      <c r="D575" s="19"/>
      <c r="E575" s="20"/>
      <c r="F575" s="20"/>
      <c r="G575" s="19"/>
      <c r="H575" s="21"/>
      <c r="I575" s="21"/>
      <c r="J575" s="21"/>
      <c r="K575" s="19"/>
      <c r="M575" s="31" t="str">
        <f>IF(H575&gt;0,"P"&amp;D575&amp;"-"&amp;MAX(E575:F575),"P"&amp;D575&amp;"-"&amp;MAX(E575:F575))</f>
        <v>P-0</v>
      </c>
      <c r="N575" s="32">
        <f>IF(H575&gt;0,C575&amp;"*",C575)</f>
        <v>0</v>
      </c>
      <c r="O575" s="33">
        <f t="shared" si="16"/>
        <v>0</v>
      </c>
      <c r="P575" s="33">
        <f t="shared" si="17"/>
        <v>0</v>
      </c>
    </row>
    <row r="576" spans="2:16" x14ac:dyDescent="0.3">
      <c r="B576" s="25" t="str">
        <f>IF(H576="","Base"&amp;C576&amp;"-"&amp;"P"&amp;D576,"Off")</f>
        <v>Base-P</v>
      </c>
      <c r="C576" s="19"/>
      <c r="D576" s="19"/>
      <c r="E576" s="20"/>
      <c r="F576" s="20"/>
      <c r="G576" s="19"/>
      <c r="H576" s="21"/>
      <c r="I576" s="21"/>
      <c r="J576" s="21"/>
      <c r="K576" s="19"/>
      <c r="M576" s="31" t="str">
        <f>IF(H576&gt;0,"P"&amp;D576&amp;"-"&amp;MAX(E576:F576),"P"&amp;D576&amp;"-"&amp;MAX(E576:F576))</f>
        <v>P-0</v>
      </c>
      <c r="N576" s="32">
        <f>IF(H576&gt;0,C576&amp;"*",C576)</f>
        <v>0</v>
      </c>
      <c r="O576" s="33">
        <f t="shared" si="16"/>
        <v>0</v>
      </c>
      <c r="P576" s="33">
        <f t="shared" si="17"/>
        <v>0</v>
      </c>
    </row>
    <row r="577" spans="2:16" x14ac:dyDescent="0.3">
      <c r="B577" s="25" t="str">
        <f>IF(H577="","Base"&amp;C577&amp;"-"&amp;"P"&amp;D577,"Off")</f>
        <v>Base-P</v>
      </c>
      <c r="C577" s="19"/>
      <c r="D577" s="19"/>
      <c r="E577" s="20"/>
      <c r="F577" s="20"/>
      <c r="G577" s="19"/>
      <c r="H577" s="21"/>
      <c r="I577" s="21"/>
      <c r="J577" s="21"/>
      <c r="K577" s="19"/>
      <c r="M577" s="31" t="str">
        <f>IF(H577&gt;0,"P"&amp;D577&amp;"-"&amp;MAX(E577:F577),"P"&amp;D577&amp;"-"&amp;MAX(E577:F577))</f>
        <v>P-0</v>
      </c>
      <c r="N577" s="32">
        <f>IF(H577&gt;0,C577&amp;"*",C577)</f>
        <v>0</v>
      </c>
      <c r="O577" s="33">
        <f t="shared" si="16"/>
        <v>0</v>
      </c>
      <c r="P577" s="33">
        <f t="shared" si="17"/>
        <v>0</v>
      </c>
    </row>
    <row r="578" spans="2:16" x14ac:dyDescent="0.3">
      <c r="B578" s="25" t="str">
        <f>IF(H578="","Base"&amp;C578&amp;"-"&amp;"P"&amp;D578,"Off")</f>
        <v>Base-P</v>
      </c>
      <c r="C578" s="19"/>
      <c r="D578" s="19"/>
      <c r="E578" s="20"/>
      <c r="F578" s="20"/>
      <c r="G578" s="19"/>
      <c r="H578" s="21"/>
      <c r="I578" s="21"/>
      <c r="J578" s="21"/>
      <c r="K578" s="19"/>
      <c r="M578" s="31" t="str">
        <f>IF(H578&gt;0,"P"&amp;D578&amp;"-"&amp;MAX(E578:F578),"P"&amp;D578&amp;"-"&amp;MAX(E578:F578))</f>
        <v>P-0</v>
      </c>
      <c r="N578" s="32">
        <f>IF(H578&gt;0,C578&amp;"*",C578)</f>
        <v>0</v>
      </c>
      <c r="O578" s="33">
        <f t="shared" si="16"/>
        <v>0</v>
      </c>
      <c r="P578" s="33">
        <f t="shared" si="17"/>
        <v>0</v>
      </c>
    </row>
    <row r="579" spans="2:16" x14ac:dyDescent="0.3">
      <c r="B579" s="25" t="str">
        <f>IF(H579="","Base"&amp;C579&amp;"-"&amp;"P"&amp;D579,"Off")</f>
        <v>Base-P</v>
      </c>
      <c r="C579" s="19"/>
      <c r="D579" s="19"/>
      <c r="E579" s="20"/>
      <c r="F579" s="20"/>
      <c r="G579" s="19"/>
      <c r="H579" s="21"/>
      <c r="I579" s="21"/>
      <c r="J579" s="21"/>
      <c r="K579" s="19"/>
      <c r="M579" s="31" t="str">
        <f>IF(H579&gt;0,"P"&amp;D579&amp;"-"&amp;MAX(E579:F579),"P"&amp;D579&amp;"-"&amp;MAX(E579:F579))</f>
        <v>P-0</v>
      </c>
      <c r="N579" s="32">
        <f>IF(H579&gt;0,C579&amp;"*",C579)</f>
        <v>0</v>
      </c>
      <c r="O579" s="33">
        <f t="shared" si="16"/>
        <v>0</v>
      </c>
      <c r="P579" s="33">
        <f t="shared" si="17"/>
        <v>0</v>
      </c>
    </row>
    <row r="580" spans="2:16" x14ac:dyDescent="0.3">
      <c r="B580" s="25" t="str">
        <f>IF(H580="","Base"&amp;C580&amp;"-"&amp;"P"&amp;D580,"Off")</f>
        <v>Base-P</v>
      </c>
      <c r="C580" s="19"/>
      <c r="D580" s="19"/>
      <c r="E580" s="20"/>
      <c r="F580" s="20"/>
      <c r="G580" s="19"/>
      <c r="H580" s="21"/>
      <c r="I580" s="21"/>
      <c r="J580" s="21"/>
      <c r="K580" s="19"/>
      <c r="M580" s="31" t="str">
        <f>IF(H580&gt;0,"P"&amp;D580&amp;"-"&amp;MAX(E580:F580),"P"&amp;D580&amp;"-"&amp;MAX(E580:F580))</f>
        <v>P-0</v>
      </c>
      <c r="N580" s="32">
        <f>IF(H580&gt;0,C580&amp;"*",C580)</f>
        <v>0</v>
      </c>
      <c r="O580" s="33">
        <f t="shared" si="16"/>
        <v>0</v>
      </c>
      <c r="P580" s="33">
        <f t="shared" si="17"/>
        <v>0</v>
      </c>
    </row>
    <row r="581" spans="2:16" x14ac:dyDescent="0.3">
      <c r="B581" s="25" t="str">
        <f>IF(H581="","Base"&amp;C581&amp;"-"&amp;"P"&amp;D581,"Off")</f>
        <v>Base-P</v>
      </c>
      <c r="C581" s="19"/>
      <c r="D581" s="19"/>
      <c r="E581" s="20"/>
      <c r="F581" s="20"/>
      <c r="G581" s="19"/>
      <c r="H581" s="21"/>
      <c r="I581" s="21"/>
      <c r="J581" s="21"/>
      <c r="K581" s="19"/>
      <c r="M581" s="31" t="str">
        <f>IF(H581&gt;0,"P"&amp;D581&amp;"-"&amp;MAX(E581:F581),"P"&amp;D581&amp;"-"&amp;MAX(E581:F581))</f>
        <v>P-0</v>
      </c>
      <c r="N581" s="32">
        <f>IF(H581&gt;0,C581&amp;"*",C581)</f>
        <v>0</v>
      </c>
      <c r="O581" s="33">
        <f t="shared" ref="O581:O644" si="18">IF($H581=0,E581,"")</f>
        <v>0</v>
      </c>
      <c r="P581" s="33">
        <f t="shared" ref="P581:P644" si="19">IF($H581=0,F581,"")</f>
        <v>0</v>
      </c>
    </row>
    <row r="582" spans="2:16" x14ac:dyDescent="0.3">
      <c r="B582" s="25" t="str">
        <f>IF(H582="","Base"&amp;C582&amp;"-"&amp;"P"&amp;D582,"Off")</f>
        <v>Base-P</v>
      </c>
      <c r="C582" s="19"/>
      <c r="D582" s="19"/>
      <c r="E582" s="20"/>
      <c r="F582" s="20"/>
      <c r="G582" s="19"/>
      <c r="H582" s="21"/>
      <c r="I582" s="21"/>
      <c r="J582" s="21"/>
      <c r="K582" s="19"/>
      <c r="M582" s="31" t="str">
        <f>IF(H582&gt;0,"P"&amp;D582&amp;"-"&amp;MAX(E582:F582),"P"&amp;D582&amp;"-"&amp;MAX(E582:F582))</f>
        <v>P-0</v>
      </c>
      <c r="N582" s="32">
        <f>IF(H582&gt;0,C582&amp;"*",C582)</f>
        <v>0</v>
      </c>
      <c r="O582" s="33">
        <f t="shared" si="18"/>
        <v>0</v>
      </c>
      <c r="P582" s="33">
        <f t="shared" si="19"/>
        <v>0</v>
      </c>
    </row>
    <row r="583" spans="2:16" x14ac:dyDescent="0.3">
      <c r="B583" s="25" t="str">
        <f>IF(H583="","Base"&amp;C583&amp;"-"&amp;"P"&amp;D583,"Off")</f>
        <v>Base-P</v>
      </c>
      <c r="C583" s="19"/>
      <c r="D583" s="19"/>
      <c r="E583" s="20"/>
      <c r="F583" s="20"/>
      <c r="G583" s="19"/>
      <c r="H583" s="21"/>
      <c r="I583" s="21"/>
      <c r="J583" s="21"/>
      <c r="K583" s="19"/>
      <c r="M583" s="31" t="str">
        <f>IF(H583&gt;0,"P"&amp;D583&amp;"-"&amp;MAX(E583:F583),"P"&amp;D583&amp;"-"&amp;MAX(E583:F583))</f>
        <v>P-0</v>
      </c>
      <c r="N583" s="32">
        <f>IF(H583&gt;0,C583&amp;"*",C583)</f>
        <v>0</v>
      </c>
      <c r="O583" s="33">
        <f t="shared" si="18"/>
        <v>0</v>
      </c>
      <c r="P583" s="33">
        <f t="shared" si="19"/>
        <v>0</v>
      </c>
    </row>
    <row r="584" spans="2:16" x14ac:dyDescent="0.3">
      <c r="B584" s="25" t="str">
        <f>IF(H584="","Base"&amp;C584&amp;"-"&amp;"P"&amp;D584,"Off")</f>
        <v>Base-P</v>
      </c>
      <c r="C584" s="19"/>
      <c r="D584" s="19"/>
      <c r="E584" s="20"/>
      <c r="F584" s="20"/>
      <c r="G584" s="19"/>
      <c r="H584" s="21"/>
      <c r="I584" s="21"/>
      <c r="J584" s="21"/>
      <c r="K584" s="19"/>
      <c r="M584" s="31" t="str">
        <f>IF(H584&gt;0,"P"&amp;D584&amp;"-"&amp;MAX(E584:F584),"P"&amp;D584&amp;"-"&amp;MAX(E584:F584))</f>
        <v>P-0</v>
      </c>
      <c r="N584" s="32">
        <f>IF(H584&gt;0,C584&amp;"*",C584)</f>
        <v>0</v>
      </c>
      <c r="O584" s="33">
        <f t="shared" si="18"/>
        <v>0</v>
      </c>
      <c r="P584" s="33">
        <f t="shared" si="19"/>
        <v>0</v>
      </c>
    </row>
    <row r="585" spans="2:16" x14ac:dyDescent="0.3">
      <c r="B585" s="25" t="str">
        <f>IF(H585="","Base"&amp;C585&amp;"-"&amp;"P"&amp;D585,"Off")</f>
        <v>Base-P</v>
      </c>
      <c r="C585" s="19"/>
      <c r="D585" s="19"/>
      <c r="E585" s="20"/>
      <c r="F585" s="20"/>
      <c r="G585" s="19"/>
      <c r="H585" s="21"/>
      <c r="I585" s="21"/>
      <c r="J585" s="21"/>
      <c r="K585" s="19"/>
      <c r="M585" s="31" t="str">
        <f>IF(H585&gt;0,"P"&amp;D585&amp;"-"&amp;MAX(E585:F585),"P"&amp;D585&amp;"-"&amp;MAX(E585:F585))</f>
        <v>P-0</v>
      </c>
      <c r="N585" s="32">
        <f>IF(H585&gt;0,C585&amp;"*",C585)</f>
        <v>0</v>
      </c>
      <c r="O585" s="33">
        <f t="shared" si="18"/>
        <v>0</v>
      </c>
      <c r="P585" s="33">
        <f t="shared" si="19"/>
        <v>0</v>
      </c>
    </row>
    <row r="586" spans="2:16" x14ac:dyDescent="0.3">
      <c r="B586" s="25" t="str">
        <f>IF(H586="","Base"&amp;C586&amp;"-"&amp;"P"&amp;D586,"Off")</f>
        <v>Base-P</v>
      </c>
      <c r="C586" s="19"/>
      <c r="D586" s="19"/>
      <c r="E586" s="20"/>
      <c r="F586" s="20"/>
      <c r="G586" s="19"/>
      <c r="H586" s="21"/>
      <c r="I586" s="21"/>
      <c r="J586" s="21"/>
      <c r="K586" s="19"/>
      <c r="M586" s="31" t="str">
        <f>IF(H586&gt;0,"P"&amp;D586&amp;"-"&amp;MAX(E586:F586),"P"&amp;D586&amp;"-"&amp;MAX(E586:F586))</f>
        <v>P-0</v>
      </c>
      <c r="N586" s="32">
        <f>IF(H586&gt;0,C586&amp;"*",C586)</f>
        <v>0</v>
      </c>
      <c r="O586" s="33">
        <f t="shared" si="18"/>
        <v>0</v>
      </c>
      <c r="P586" s="33">
        <f t="shared" si="19"/>
        <v>0</v>
      </c>
    </row>
    <row r="587" spans="2:16" x14ac:dyDescent="0.3">
      <c r="B587" s="25" t="str">
        <f>IF(H587="","Base"&amp;C587&amp;"-"&amp;"P"&amp;D587,"Off")</f>
        <v>Base-P</v>
      </c>
      <c r="C587" s="19"/>
      <c r="D587" s="19"/>
      <c r="E587" s="20"/>
      <c r="F587" s="20"/>
      <c r="G587" s="19"/>
      <c r="H587" s="21"/>
      <c r="I587" s="21"/>
      <c r="J587" s="21"/>
      <c r="K587" s="19"/>
      <c r="M587" s="31" t="str">
        <f>IF(H587&gt;0,"P"&amp;D587&amp;"-"&amp;MAX(E587:F587),"P"&amp;D587&amp;"-"&amp;MAX(E587:F587))</f>
        <v>P-0</v>
      </c>
      <c r="N587" s="32">
        <f>IF(H587&gt;0,C587&amp;"*",C587)</f>
        <v>0</v>
      </c>
      <c r="O587" s="33">
        <f t="shared" si="18"/>
        <v>0</v>
      </c>
      <c r="P587" s="33">
        <f t="shared" si="19"/>
        <v>0</v>
      </c>
    </row>
    <row r="588" spans="2:16" x14ac:dyDescent="0.3">
      <c r="B588" s="25" t="str">
        <f>IF(H588="","Base"&amp;C588&amp;"-"&amp;"P"&amp;D588,"Off")</f>
        <v>Base-P</v>
      </c>
      <c r="C588" s="19"/>
      <c r="D588" s="19"/>
      <c r="E588" s="20"/>
      <c r="F588" s="20"/>
      <c r="G588" s="19"/>
      <c r="H588" s="21"/>
      <c r="I588" s="21"/>
      <c r="J588" s="21"/>
      <c r="K588" s="19"/>
      <c r="M588" s="31" t="str">
        <f>IF(H588&gt;0,"P"&amp;D588&amp;"-"&amp;MAX(E588:F588),"P"&amp;D588&amp;"-"&amp;MAX(E588:F588))</f>
        <v>P-0</v>
      </c>
      <c r="N588" s="32">
        <f>IF(H588&gt;0,C588&amp;"*",C588)</f>
        <v>0</v>
      </c>
      <c r="O588" s="33">
        <f t="shared" si="18"/>
        <v>0</v>
      </c>
      <c r="P588" s="33">
        <f t="shared" si="19"/>
        <v>0</v>
      </c>
    </row>
    <row r="589" spans="2:16" x14ac:dyDescent="0.3">
      <c r="B589" s="25" t="str">
        <f>IF(H589="","Base"&amp;C589&amp;"-"&amp;"P"&amp;D589,"Off")</f>
        <v>Base-P</v>
      </c>
      <c r="C589" s="19"/>
      <c r="D589" s="19"/>
      <c r="E589" s="20"/>
      <c r="F589" s="20"/>
      <c r="G589" s="19"/>
      <c r="H589" s="21"/>
      <c r="I589" s="21"/>
      <c r="J589" s="21"/>
      <c r="K589" s="19"/>
      <c r="M589" s="31" t="str">
        <f>IF(H589&gt;0,"P"&amp;D589&amp;"-"&amp;MAX(E589:F589),"P"&amp;D589&amp;"-"&amp;MAX(E589:F589))</f>
        <v>P-0</v>
      </c>
      <c r="N589" s="32">
        <f>IF(H589&gt;0,C589&amp;"*",C589)</f>
        <v>0</v>
      </c>
      <c r="O589" s="33">
        <f t="shared" si="18"/>
        <v>0</v>
      </c>
      <c r="P589" s="33">
        <f t="shared" si="19"/>
        <v>0</v>
      </c>
    </row>
    <row r="590" spans="2:16" x14ac:dyDescent="0.3">
      <c r="B590" s="25" t="str">
        <f>IF(H590="","Base"&amp;C590&amp;"-"&amp;"P"&amp;D590,"Off")</f>
        <v>Base-P</v>
      </c>
      <c r="C590" s="19"/>
      <c r="D590" s="19"/>
      <c r="E590" s="20"/>
      <c r="F590" s="20"/>
      <c r="G590" s="19"/>
      <c r="H590" s="21"/>
      <c r="I590" s="21"/>
      <c r="J590" s="21"/>
      <c r="K590" s="19"/>
      <c r="M590" s="31" t="str">
        <f>IF(H590&gt;0,"P"&amp;D590&amp;"-"&amp;MAX(E590:F590),"P"&amp;D590&amp;"-"&amp;MAX(E590:F590))</f>
        <v>P-0</v>
      </c>
      <c r="N590" s="32">
        <f>IF(H590&gt;0,C590&amp;"*",C590)</f>
        <v>0</v>
      </c>
      <c r="O590" s="33">
        <f t="shared" si="18"/>
        <v>0</v>
      </c>
      <c r="P590" s="33">
        <f t="shared" si="19"/>
        <v>0</v>
      </c>
    </row>
    <row r="591" spans="2:16" x14ac:dyDescent="0.3">
      <c r="B591" s="25" t="str">
        <f>IF(H591="","Base"&amp;C591&amp;"-"&amp;"P"&amp;D591,"Off")</f>
        <v>Base-P</v>
      </c>
      <c r="C591" s="19"/>
      <c r="D591" s="19"/>
      <c r="E591" s="20"/>
      <c r="F591" s="20"/>
      <c r="G591" s="19"/>
      <c r="H591" s="21"/>
      <c r="I591" s="21"/>
      <c r="J591" s="21"/>
      <c r="K591" s="19"/>
      <c r="M591" s="31" t="str">
        <f>IF(H591&gt;0,"P"&amp;D591&amp;"-"&amp;MAX(E591:F591),"P"&amp;D591&amp;"-"&amp;MAX(E591:F591))</f>
        <v>P-0</v>
      </c>
      <c r="N591" s="32">
        <f>IF(H591&gt;0,C591&amp;"*",C591)</f>
        <v>0</v>
      </c>
      <c r="O591" s="33">
        <f t="shared" si="18"/>
        <v>0</v>
      </c>
      <c r="P591" s="33">
        <f t="shared" si="19"/>
        <v>0</v>
      </c>
    </row>
    <row r="592" spans="2:16" x14ac:dyDescent="0.3">
      <c r="B592" s="25" t="str">
        <f>IF(H592="","Base"&amp;C592&amp;"-"&amp;"P"&amp;D592,"Off")</f>
        <v>Base-P</v>
      </c>
      <c r="C592" s="19"/>
      <c r="D592" s="19"/>
      <c r="E592" s="20"/>
      <c r="F592" s="20"/>
      <c r="G592" s="19"/>
      <c r="H592" s="21"/>
      <c r="I592" s="21"/>
      <c r="J592" s="21"/>
      <c r="K592" s="19"/>
      <c r="M592" s="31" t="str">
        <f>IF(H592&gt;0,"P"&amp;D592&amp;"-"&amp;MAX(E592:F592),"P"&amp;D592&amp;"-"&amp;MAX(E592:F592))</f>
        <v>P-0</v>
      </c>
      <c r="N592" s="32">
        <f>IF(H592&gt;0,C592&amp;"*",C592)</f>
        <v>0</v>
      </c>
      <c r="O592" s="33">
        <f t="shared" si="18"/>
        <v>0</v>
      </c>
      <c r="P592" s="33">
        <f t="shared" si="19"/>
        <v>0</v>
      </c>
    </row>
    <row r="593" spans="2:16" x14ac:dyDescent="0.3">
      <c r="B593" s="25" t="str">
        <f>IF(H593="","Base"&amp;C593&amp;"-"&amp;"P"&amp;D593,"Off")</f>
        <v>Base-P</v>
      </c>
      <c r="C593" s="19"/>
      <c r="D593" s="19"/>
      <c r="E593" s="20"/>
      <c r="F593" s="20"/>
      <c r="G593" s="19"/>
      <c r="H593" s="21"/>
      <c r="I593" s="21"/>
      <c r="J593" s="21"/>
      <c r="K593" s="19"/>
      <c r="M593" s="31" t="str">
        <f>IF(H593&gt;0,"P"&amp;D593&amp;"-"&amp;MAX(E593:F593),"P"&amp;D593&amp;"-"&amp;MAX(E593:F593))</f>
        <v>P-0</v>
      </c>
      <c r="N593" s="32">
        <f>IF(H593&gt;0,C593&amp;"*",C593)</f>
        <v>0</v>
      </c>
      <c r="O593" s="33">
        <f t="shared" si="18"/>
        <v>0</v>
      </c>
      <c r="P593" s="33">
        <f t="shared" si="19"/>
        <v>0</v>
      </c>
    </row>
    <row r="594" spans="2:16" x14ac:dyDescent="0.3">
      <c r="B594" s="25" t="str">
        <f>IF(H594="","Base"&amp;C594&amp;"-"&amp;"P"&amp;D594,"Off")</f>
        <v>Base-P</v>
      </c>
      <c r="C594" s="19"/>
      <c r="D594" s="19"/>
      <c r="E594" s="20"/>
      <c r="F594" s="20"/>
      <c r="G594" s="19"/>
      <c r="H594" s="21"/>
      <c r="I594" s="21"/>
      <c r="J594" s="21"/>
      <c r="K594" s="19"/>
      <c r="M594" s="31" t="str">
        <f>IF(H594&gt;0,"P"&amp;D594&amp;"-"&amp;MAX(E594:F594),"P"&amp;D594&amp;"-"&amp;MAX(E594:F594))</f>
        <v>P-0</v>
      </c>
      <c r="N594" s="32">
        <f>IF(H594&gt;0,C594&amp;"*",C594)</f>
        <v>0</v>
      </c>
      <c r="O594" s="33">
        <f t="shared" si="18"/>
        <v>0</v>
      </c>
      <c r="P594" s="33">
        <f t="shared" si="19"/>
        <v>0</v>
      </c>
    </row>
    <row r="595" spans="2:16" x14ac:dyDescent="0.3">
      <c r="B595" s="25" t="str">
        <f>IF(H595="","Base"&amp;C595&amp;"-"&amp;"P"&amp;D595,"Off")</f>
        <v>Base-P</v>
      </c>
      <c r="C595" s="19"/>
      <c r="D595" s="19"/>
      <c r="E595" s="20"/>
      <c r="F595" s="20"/>
      <c r="G595" s="19"/>
      <c r="H595" s="21"/>
      <c r="I595" s="21"/>
      <c r="J595" s="21"/>
      <c r="K595" s="19"/>
      <c r="M595" s="31" t="str">
        <f>IF(H595&gt;0,"P"&amp;D595&amp;"-"&amp;MAX(E595:F595),"P"&amp;D595&amp;"-"&amp;MAX(E595:F595))</f>
        <v>P-0</v>
      </c>
      <c r="N595" s="32">
        <f>IF(H595&gt;0,C595&amp;"*",C595)</f>
        <v>0</v>
      </c>
      <c r="O595" s="33">
        <f t="shared" si="18"/>
        <v>0</v>
      </c>
      <c r="P595" s="33">
        <f t="shared" si="19"/>
        <v>0</v>
      </c>
    </row>
    <row r="596" spans="2:16" x14ac:dyDescent="0.3">
      <c r="B596" s="25" t="str">
        <f>IF(H596="","Base"&amp;C596&amp;"-"&amp;"P"&amp;D596,"Off")</f>
        <v>Base-P</v>
      </c>
      <c r="C596" s="19"/>
      <c r="D596" s="19"/>
      <c r="E596" s="20"/>
      <c r="F596" s="20"/>
      <c r="G596" s="19"/>
      <c r="H596" s="21"/>
      <c r="I596" s="21"/>
      <c r="J596" s="21"/>
      <c r="K596" s="19"/>
      <c r="M596" s="31" t="str">
        <f>IF(H596&gt;0,"P"&amp;D596&amp;"-"&amp;MAX(E596:F596),"P"&amp;D596&amp;"-"&amp;MAX(E596:F596))</f>
        <v>P-0</v>
      </c>
      <c r="N596" s="32">
        <f>IF(H596&gt;0,C596&amp;"*",C596)</f>
        <v>0</v>
      </c>
      <c r="O596" s="33">
        <f t="shared" si="18"/>
        <v>0</v>
      </c>
      <c r="P596" s="33">
        <f t="shared" si="19"/>
        <v>0</v>
      </c>
    </row>
    <row r="597" spans="2:16" x14ac:dyDescent="0.3">
      <c r="B597" s="25" t="str">
        <f>IF(H597="","Base"&amp;C597&amp;"-"&amp;"P"&amp;D597,"Off")</f>
        <v>Base-P</v>
      </c>
      <c r="C597" s="19"/>
      <c r="D597" s="19"/>
      <c r="E597" s="20"/>
      <c r="F597" s="20"/>
      <c r="G597" s="19"/>
      <c r="H597" s="21"/>
      <c r="I597" s="21"/>
      <c r="J597" s="21"/>
      <c r="K597" s="19"/>
      <c r="M597" s="31" t="str">
        <f>IF(H597&gt;0,"P"&amp;D597&amp;"-"&amp;MAX(E597:F597),"P"&amp;D597&amp;"-"&amp;MAX(E597:F597))</f>
        <v>P-0</v>
      </c>
      <c r="N597" s="32">
        <f>IF(H597&gt;0,C597&amp;"*",C597)</f>
        <v>0</v>
      </c>
      <c r="O597" s="33">
        <f t="shared" si="18"/>
        <v>0</v>
      </c>
      <c r="P597" s="33">
        <f t="shared" si="19"/>
        <v>0</v>
      </c>
    </row>
    <row r="598" spans="2:16" x14ac:dyDescent="0.3">
      <c r="B598" s="25" t="str">
        <f>IF(H598="","Base"&amp;C598&amp;"-"&amp;"P"&amp;D598,"Off")</f>
        <v>Base-P</v>
      </c>
      <c r="C598" s="19"/>
      <c r="D598" s="19"/>
      <c r="E598" s="20"/>
      <c r="F598" s="20"/>
      <c r="G598" s="19"/>
      <c r="H598" s="21"/>
      <c r="I598" s="21"/>
      <c r="J598" s="21"/>
      <c r="K598" s="19"/>
      <c r="M598" s="31" t="str">
        <f>IF(H598&gt;0,"P"&amp;D598&amp;"-"&amp;MAX(E598:F598),"P"&amp;D598&amp;"-"&amp;MAX(E598:F598))</f>
        <v>P-0</v>
      </c>
      <c r="N598" s="32">
        <f>IF(H598&gt;0,C598&amp;"*",C598)</f>
        <v>0</v>
      </c>
      <c r="O598" s="33">
        <f t="shared" si="18"/>
        <v>0</v>
      </c>
      <c r="P598" s="33">
        <f t="shared" si="19"/>
        <v>0</v>
      </c>
    </row>
    <row r="599" spans="2:16" x14ac:dyDescent="0.3">
      <c r="B599" s="25" t="str">
        <f>IF(H599="","Base"&amp;C599&amp;"-"&amp;"P"&amp;D599,"Off")</f>
        <v>Base-P</v>
      </c>
      <c r="C599" s="19"/>
      <c r="D599" s="19"/>
      <c r="E599" s="20"/>
      <c r="F599" s="20"/>
      <c r="G599" s="19"/>
      <c r="H599" s="21"/>
      <c r="I599" s="21"/>
      <c r="J599" s="21"/>
      <c r="K599" s="19"/>
      <c r="M599" s="31" t="str">
        <f>IF(H599&gt;0,"P"&amp;D599&amp;"-"&amp;MAX(E599:F599),"P"&amp;D599&amp;"-"&amp;MAX(E599:F599))</f>
        <v>P-0</v>
      </c>
      <c r="N599" s="32">
        <f>IF(H599&gt;0,C599&amp;"*",C599)</f>
        <v>0</v>
      </c>
      <c r="O599" s="33">
        <f t="shared" si="18"/>
        <v>0</v>
      </c>
      <c r="P599" s="33">
        <f t="shared" si="19"/>
        <v>0</v>
      </c>
    </row>
    <row r="600" spans="2:16" x14ac:dyDescent="0.3">
      <c r="B600" s="25" t="str">
        <f>IF(H600="","Base"&amp;C600&amp;"-"&amp;"P"&amp;D600,"Off")</f>
        <v>Base-P</v>
      </c>
      <c r="C600" s="19"/>
      <c r="D600" s="19"/>
      <c r="E600" s="20"/>
      <c r="F600" s="20"/>
      <c r="G600" s="19"/>
      <c r="H600" s="21"/>
      <c r="I600" s="21"/>
      <c r="J600" s="21"/>
      <c r="K600" s="19"/>
      <c r="M600" s="31" t="str">
        <f>IF(H600&gt;0,"P"&amp;D600&amp;"-"&amp;MAX(E600:F600),"P"&amp;D600&amp;"-"&amp;MAX(E600:F600))</f>
        <v>P-0</v>
      </c>
      <c r="N600" s="32">
        <f>IF(H600&gt;0,C600&amp;"*",C600)</f>
        <v>0</v>
      </c>
      <c r="O600" s="33">
        <f t="shared" si="18"/>
        <v>0</v>
      </c>
      <c r="P600" s="33">
        <f t="shared" si="19"/>
        <v>0</v>
      </c>
    </row>
    <row r="601" spans="2:16" x14ac:dyDescent="0.3">
      <c r="B601" s="25" t="str">
        <f>IF(H601="","Base"&amp;C601&amp;"-"&amp;"P"&amp;D601,"Off")</f>
        <v>Base-P</v>
      </c>
      <c r="C601" s="19"/>
      <c r="D601" s="19"/>
      <c r="E601" s="20"/>
      <c r="F601" s="20"/>
      <c r="G601" s="19"/>
      <c r="H601" s="21"/>
      <c r="I601" s="21"/>
      <c r="J601" s="21"/>
      <c r="K601" s="19"/>
      <c r="M601" s="31" t="str">
        <f>IF(H601&gt;0,"P"&amp;D601&amp;"-"&amp;MAX(E601:F601),"P"&amp;D601&amp;"-"&amp;MAX(E601:F601))</f>
        <v>P-0</v>
      </c>
      <c r="N601" s="32">
        <f>IF(H601&gt;0,C601&amp;"*",C601)</f>
        <v>0</v>
      </c>
      <c r="O601" s="33">
        <f t="shared" si="18"/>
        <v>0</v>
      </c>
      <c r="P601" s="33">
        <f t="shared" si="19"/>
        <v>0</v>
      </c>
    </row>
    <row r="602" spans="2:16" x14ac:dyDescent="0.3">
      <c r="B602" s="25" t="str">
        <f>IF(H602="","Base"&amp;C602&amp;"-"&amp;"P"&amp;D602,"Off")</f>
        <v>Base-P</v>
      </c>
      <c r="C602" s="19"/>
      <c r="D602" s="19"/>
      <c r="E602" s="20"/>
      <c r="F602" s="20"/>
      <c r="G602" s="19"/>
      <c r="H602" s="21"/>
      <c r="I602" s="21"/>
      <c r="J602" s="21"/>
      <c r="K602" s="19"/>
      <c r="M602" s="31" t="str">
        <f>IF(H602&gt;0,"P"&amp;D602&amp;"-"&amp;MAX(E602:F602),"P"&amp;D602&amp;"-"&amp;MAX(E602:F602))</f>
        <v>P-0</v>
      </c>
      <c r="N602" s="32">
        <f>IF(H602&gt;0,C602&amp;"*",C602)</f>
        <v>0</v>
      </c>
      <c r="O602" s="33">
        <f t="shared" si="18"/>
        <v>0</v>
      </c>
      <c r="P602" s="33">
        <f t="shared" si="19"/>
        <v>0</v>
      </c>
    </row>
    <row r="603" spans="2:16" x14ac:dyDescent="0.3">
      <c r="B603" s="25" t="str">
        <f>IF(H603="","Base"&amp;C603&amp;"-"&amp;"P"&amp;D603,"Off")</f>
        <v>Base-P</v>
      </c>
      <c r="C603" s="19"/>
      <c r="D603" s="19"/>
      <c r="E603" s="20"/>
      <c r="F603" s="20"/>
      <c r="G603" s="19"/>
      <c r="H603" s="21"/>
      <c r="I603" s="21"/>
      <c r="J603" s="21"/>
      <c r="K603" s="19"/>
      <c r="M603" s="31" t="str">
        <f>IF(H603&gt;0,"P"&amp;D603&amp;"-"&amp;MAX(E603:F603),"P"&amp;D603&amp;"-"&amp;MAX(E603:F603))</f>
        <v>P-0</v>
      </c>
      <c r="N603" s="32">
        <f>IF(H603&gt;0,C603&amp;"*",C603)</f>
        <v>0</v>
      </c>
      <c r="O603" s="33">
        <f t="shared" si="18"/>
        <v>0</v>
      </c>
      <c r="P603" s="33">
        <f t="shared" si="19"/>
        <v>0</v>
      </c>
    </row>
    <row r="604" spans="2:16" x14ac:dyDescent="0.3">
      <c r="B604" s="25" t="str">
        <f>IF(H604="","Base"&amp;C604&amp;"-"&amp;"P"&amp;D604,"Off")</f>
        <v>Base-P</v>
      </c>
      <c r="C604" s="19"/>
      <c r="D604" s="19"/>
      <c r="E604" s="20"/>
      <c r="F604" s="20"/>
      <c r="G604" s="19"/>
      <c r="H604" s="21"/>
      <c r="I604" s="21"/>
      <c r="J604" s="21"/>
      <c r="K604" s="19"/>
      <c r="M604" s="31" t="str">
        <f>IF(H604&gt;0,"P"&amp;D604&amp;"-"&amp;MAX(E604:F604),"P"&amp;D604&amp;"-"&amp;MAX(E604:F604))</f>
        <v>P-0</v>
      </c>
      <c r="N604" s="32">
        <f>IF(H604&gt;0,C604&amp;"*",C604)</f>
        <v>0</v>
      </c>
      <c r="O604" s="33">
        <f t="shared" si="18"/>
        <v>0</v>
      </c>
      <c r="P604" s="33">
        <f t="shared" si="19"/>
        <v>0</v>
      </c>
    </row>
    <row r="605" spans="2:16" x14ac:dyDescent="0.3">
      <c r="B605" s="25" t="str">
        <f>IF(H605="","Base"&amp;C605&amp;"-"&amp;"P"&amp;D605,"Off")</f>
        <v>Base-P</v>
      </c>
      <c r="C605" s="19"/>
      <c r="D605" s="19"/>
      <c r="E605" s="20"/>
      <c r="F605" s="20"/>
      <c r="G605" s="19"/>
      <c r="H605" s="21"/>
      <c r="I605" s="21"/>
      <c r="J605" s="21"/>
      <c r="K605" s="19"/>
      <c r="M605" s="31" t="str">
        <f>IF(H605&gt;0,"P"&amp;D605&amp;"-"&amp;MAX(E605:F605),"P"&amp;D605&amp;"-"&amp;MAX(E605:F605))</f>
        <v>P-0</v>
      </c>
      <c r="N605" s="32">
        <f>IF(H605&gt;0,C605&amp;"*",C605)</f>
        <v>0</v>
      </c>
      <c r="O605" s="33">
        <f t="shared" si="18"/>
        <v>0</v>
      </c>
      <c r="P605" s="33">
        <f t="shared" si="19"/>
        <v>0</v>
      </c>
    </row>
    <row r="606" spans="2:16" x14ac:dyDescent="0.3">
      <c r="B606" s="25" t="str">
        <f>IF(H606="","Base"&amp;C606&amp;"-"&amp;"P"&amp;D606,"Off")</f>
        <v>Base-P</v>
      </c>
      <c r="C606" s="19"/>
      <c r="D606" s="19"/>
      <c r="E606" s="20"/>
      <c r="F606" s="20"/>
      <c r="G606" s="19"/>
      <c r="H606" s="21"/>
      <c r="I606" s="21"/>
      <c r="J606" s="21"/>
      <c r="K606" s="19"/>
      <c r="M606" s="31" t="str">
        <f>IF(H606&gt;0,"P"&amp;D606&amp;"-"&amp;MAX(E606:F606),"P"&amp;D606&amp;"-"&amp;MAX(E606:F606))</f>
        <v>P-0</v>
      </c>
      <c r="N606" s="32">
        <f>IF(H606&gt;0,C606&amp;"*",C606)</f>
        <v>0</v>
      </c>
      <c r="O606" s="33">
        <f t="shared" si="18"/>
        <v>0</v>
      </c>
      <c r="P606" s="33">
        <f t="shared" si="19"/>
        <v>0</v>
      </c>
    </row>
    <row r="607" spans="2:16" x14ac:dyDescent="0.3">
      <c r="B607" s="25" t="str">
        <f>IF(H607="","Base"&amp;C607&amp;"-"&amp;"P"&amp;D607,"Off")</f>
        <v>Base-P</v>
      </c>
      <c r="C607" s="19"/>
      <c r="D607" s="19"/>
      <c r="E607" s="20"/>
      <c r="F607" s="20"/>
      <c r="G607" s="19"/>
      <c r="H607" s="21"/>
      <c r="I607" s="21"/>
      <c r="J607" s="21"/>
      <c r="K607" s="19"/>
      <c r="M607" s="31" t="str">
        <f>IF(H607&gt;0,"P"&amp;D607&amp;"-"&amp;MAX(E607:F607),"P"&amp;D607&amp;"-"&amp;MAX(E607:F607))</f>
        <v>P-0</v>
      </c>
      <c r="N607" s="32">
        <f>IF(H607&gt;0,C607&amp;"*",C607)</f>
        <v>0</v>
      </c>
      <c r="O607" s="33">
        <f t="shared" si="18"/>
        <v>0</v>
      </c>
      <c r="P607" s="33">
        <f t="shared" si="19"/>
        <v>0</v>
      </c>
    </row>
    <row r="608" spans="2:16" x14ac:dyDescent="0.3">
      <c r="B608" s="25" t="str">
        <f>IF(H608="","Base"&amp;C608&amp;"-"&amp;"P"&amp;D608,"Off")</f>
        <v>Base-P</v>
      </c>
      <c r="C608" s="19"/>
      <c r="D608" s="19"/>
      <c r="E608" s="20"/>
      <c r="F608" s="20"/>
      <c r="G608" s="19"/>
      <c r="H608" s="21"/>
      <c r="I608" s="21"/>
      <c r="J608" s="21"/>
      <c r="K608" s="19"/>
      <c r="M608" s="31" t="str">
        <f>IF(H608&gt;0,"P"&amp;D608&amp;"-"&amp;MAX(E608:F608),"P"&amp;D608&amp;"-"&amp;MAX(E608:F608))</f>
        <v>P-0</v>
      </c>
      <c r="N608" s="32">
        <f>IF(H608&gt;0,C608&amp;"*",C608)</f>
        <v>0</v>
      </c>
      <c r="O608" s="33">
        <f t="shared" si="18"/>
        <v>0</v>
      </c>
      <c r="P608" s="33">
        <f t="shared" si="19"/>
        <v>0</v>
      </c>
    </row>
    <row r="609" spans="2:16" x14ac:dyDescent="0.3">
      <c r="B609" s="25" t="str">
        <f>IF(H609="","Base"&amp;C609&amp;"-"&amp;"P"&amp;D609,"Off")</f>
        <v>Base-P</v>
      </c>
      <c r="C609" s="19"/>
      <c r="D609" s="19"/>
      <c r="E609" s="20"/>
      <c r="F609" s="20"/>
      <c r="G609" s="19"/>
      <c r="H609" s="21"/>
      <c r="I609" s="21"/>
      <c r="J609" s="21"/>
      <c r="K609" s="19"/>
      <c r="M609" s="31" t="str">
        <f>IF(H609&gt;0,"P"&amp;D609&amp;"-"&amp;MAX(E609:F609),"P"&amp;D609&amp;"-"&amp;MAX(E609:F609))</f>
        <v>P-0</v>
      </c>
      <c r="N609" s="32">
        <f>IF(H609&gt;0,C609&amp;"*",C609)</f>
        <v>0</v>
      </c>
      <c r="O609" s="33">
        <f t="shared" si="18"/>
        <v>0</v>
      </c>
      <c r="P609" s="33">
        <f t="shared" si="19"/>
        <v>0</v>
      </c>
    </row>
    <row r="610" spans="2:16" x14ac:dyDescent="0.3">
      <c r="B610" s="25" t="str">
        <f>IF(H610="","Base"&amp;C610&amp;"-"&amp;"P"&amp;D610,"Off")</f>
        <v>Base-P</v>
      </c>
      <c r="C610" s="19"/>
      <c r="D610" s="19"/>
      <c r="E610" s="20"/>
      <c r="F610" s="20"/>
      <c r="G610" s="19"/>
      <c r="H610" s="21"/>
      <c r="I610" s="21"/>
      <c r="J610" s="21"/>
      <c r="K610" s="19"/>
      <c r="M610" s="31" t="str">
        <f>IF(H610&gt;0,"P"&amp;D610&amp;"-"&amp;MAX(E610:F610),"P"&amp;D610&amp;"-"&amp;MAX(E610:F610))</f>
        <v>P-0</v>
      </c>
      <c r="N610" s="32">
        <f>IF(H610&gt;0,C610&amp;"*",C610)</f>
        <v>0</v>
      </c>
      <c r="O610" s="33">
        <f t="shared" si="18"/>
        <v>0</v>
      </c>
      <c r="P610" s="33">
        <f t="shared" si="19"/>
        <v>0</v>
      </c>
    </row>
    <row r="611" spans="2:16" x14ac:dyDescent="0.3">
      <c r="B611" s="25" t="str">
        <f>IF(H611="","Base"&amp;C611&amp;"-"&amp;"P"&amp;D611,"Off")</f>
        <v>Base-P</v>
      </c>
      <c r="C611" s="19"/>
      <c r="D611" s="19"/>
      <c r="E611" s="20"/>
      <c r="F611" s="20"/>
      <c r="G611" s="19"/>
      <c r="H611" s="21"/>
      <c r="I611" s="21"/>
      <c r="J611" s="21"/>
      <c r="K611" s="19"/>
      <c r="M611" s="31" t="str">
        <f>IF(H611&gt;0,"P"&amp;D611&amp;"-"&amp;MAX(E611:F611),"P"&amp;D611&amp;"-"&amp;MAX(E611:F611))</f>
        <v>P-0</v>
      </c>
      <c r="N611" s="32">
        <f>IF(H611&gt;0,C611&amp;"*",C611)</f>
        <v>0</v>
      </c>
      <c r="O611" s="33">
        <f t="shared" si="18"/>
        <v>0</v>
      </c>
      <c r="P611" s="33">
        <f t="shared" si="19"/>
        <v>0</v>
      </c>
    </row>
    <row r="612" spans="2:16" x14ac:dyDescent="0.3">
      <c r="B612" s="25" t="str">
        <f>IF(H612="","Base"&amp;C612&amp;"-"&amp;"P"&amp;D612,"Off")</f>
        <v>Base-P</v>
      </c>
      <c r="C612" s="19"/>
      <c r="D612" s="19"/>
      <c r="E612" s="20"/>
      <c r="F612" s="20"/>
      <c r="G612" s="19"/>
      <c r="H612" s="21"/>
      <c r="I612" s="21"/>
      <c r="J612" s="21"/>
      <c r="K612" s="19"/>
      <c r="M612" s="31" t="str">
        <f>IF(H612&gt;0,"P"&amp;D612&amp;"-"&amp;MAX(E612:F612),"P"&amp;D612&amp;"-"&amp;MAX(E612:F612))</f>
        <v>P-0</v>
      </c>
      <c r="N612" s="32">
        <f>IF(H612&gt;0,C612&amp;"*",C612)</f>
        <v>0</v>
      </c>
      <c r="O612" s="33">
        <f t="shared" si="18"/>
        <v>0</v>
      </c>
      <c r="P612" s="33">
        <f t="shared" si="19"/>
        <v>0</v>
      </c>
    </row>
    <row r="613" spans="2:16" x14ac:dyDescent="0.3">
      <c r="B613" s="25" t="str">
        <f>IF(H613="","Base"&amp;C613&amp;"-"&amp;"P"&amp;D613,"Off")</f>
        <v>Base-P</v>
      </c>
      <c r="C613" s="19"/>
      <c r="D613" s="19"/>
      <c r="E613" s="20"/>
      <c r="F613" s="20"/>
      <c r="G613" s="19"/>
      <c r="H613" s="21"/>
      <c r="I613" s="21"/>
      <c r="J613" s="21"/>
      <c r="K613" s="19"/>
      <c r="M613" s="31" t="str">
        <f>IF(H613&gt;0,"P"&amp;D613&amp;"-"&amp;MAX(E613:F613),"P"&amp;D613&amp;"-"&amp;MAX(E613:F613))</f>
        <v>P-0</v>
      </c>
      <c r="N613" s="32">
        <f>IF(H613&gt;0,C613&amp;"*",C613)</f>
        <v>0</v>
      </c>
      <c r="O613" s="33">
        <f t="shared" si="18"/>
        <v>0</v>
      </c>
      <c r="P613" s="33">
        <f t="shared" si="19"/>
        <v>0</v>
      </c>
    </row>
    <row r="614" spans="2:16" x14ac:dyDescent="0.3">
      <c r="B614" s="25" t="str">
        <f>IF(H614="","Base"&amp;C614&amp;"-"&amp;"P"&amp;D614,"Off")</f>
        <v>Base-P</v>
      </c>
      <c r="C614" s="19"/>
      <c r="D614" s="19"/>
      <c r="E614" s="20"/>
      <c r="F614" s="20"/>
      <c r="G614" s="19"/>
      <c r="H614" s="21"/>
      <c r="I614" s="21"/>
      <c r="J614" s="21"/>
      <c r="K614" s="19"/>
      <c r="M614" s="31" t="str">
        <f>IF(H614&gt;0,"P"&amp;D614&amp;"-"&amp;MAX(E614:F614),"P"&amp;D614&amp;"-"&amp;MAX(E614:F614))</f>
        <v>P-0</v>
      </c>
      <c r="N614" s="32">
        <f>IF(H614&gt;0,C614&amp;"*",C614)</f>
        <v>0</v>
      </c>
      <c r="O614" s="33">
        <f t="shared" si="18"/>
        <v>0</v>
      </c>
      <c r="P614" s="33">
        <f t="shared" si="19"/>
        <v>0</v>
      </c>
    </row>
    <row r="615" spans="2:16" x14ac:dyDescent="0.3">
      <c r="B615" s="25" t="str">
        <f>IF(H615="","Base"&amp;C615&amp;"-"&amp;"P"&amp;D615,"Off")</f>
        <v>Base-P</v>
      </c>
      <c r="C615" s="19"/>
      <c r="D615" s="19"/>
      <c r="E615" s="20"/>
      <c r="F615" s="20"/>
      <c r="G615" s="19"/>
      <c r="H615" s="21"/>
      <c r="I615" s="21"/>
      <c r="J615" s="21"/>
      <c r="K615" s="19"/>
      <c r="M615" s="31" t="str">
        <f>IF(H615&gt;0,"P"&amp;D615&amp;"-"&amp;MAX(E615:F615),"P"&amp;D615&amp;"-"&amp;MAX(E615:F615))</f>
        <v>P-0</v>
      </c>
      <c r="N615" s="32">
        <f>IF(H615&gt;0,C615&amp;"*",C615)</f>
        <v>0</v>
      </c>
      <c r="O615" s="33">
        <f t="shared" si="18"/>
        <v>0</v>
      </c>
      <c r="P615" s="33">
        <f t="shared" si="19"/>
        <v>0</v>
      </c>
    </row>
    <row r="616" spans="2:16" x14ac:dyDescent="0.3">
      <c r="B616" s="25" t="str">
        <f>IF(H616="","Base"&amp;C616&amp;"-"&amp;"P"&amp;D616,"Off")</f>
        <v>Base-P</v>
      </c>
      <c r="C616" s="19"/>
      <c r="D616" s="19"/>
      <c r="E616" s="20"/>
      <c r="F616" s="20"/>
      <c r="G616" s="19"/>
      <c r="H616" s="21"/>
      <c r="I616" s="21"/>
      <c r="J616" s="21"/>
      <c r="K616" s="19"/>
      <c r="M616" s="31" t="str">
        <f>IF(H616&gt;0,"P"&amp;D616&amp;"-"&amp;MAX(E616:F616),"P"&amp;D616&amp;"-"&amp;MAX(E616:F616))</f>
        <v>P-0</v>
      </c>
      <c r="N616" s="32">
        <f>IF(H616&gt;0,C616&amp;"*",C616)</f>
        <v>0</v>
      </c>
      <c r="O616" s="33">
        <f t="shared" si="18"/>
        <v>0</v>
      </c>
      <c r="P616" s="33">
        <f t="shared" si="19"/>
        <v>0</v>
      </c>
    </row>
    <row r="617" spans="2:16" x14ac:dyDescent="0.3">
      <c r="B617" s="25" t="str">
        <f>IF(H617="","Base"&amp;C617&amp;"-"&amp;"P"&amp;D617,"Off")</f>
        <v>Base-P</v>
      </c>
      <c r="C617" s="19"/>
      <c r="D617" s="19"/>
      <c r="E617" s="20"/>
      <c r="F617" s="20"/>
      <c r="G617" s="19"/>
      <c r="H617" s="21"/>
      <c r="I617" s="21"/>
      <c r="J617" s="21"/>
      <c r="K617" s="19"/>
      <c r="M617" s="31" t="str">
        <f>IF(H617&gt;0,"P"&amp;D617&amp;"-"&amp;MAX(E617:F617),"P"&amp;D617&amp;"-"&amp;MAX(E617:F617))</f>
        <v>P-0</v>
      </c>
      <c r="N617" s="32">
        <f>IF(H617&gt;0,C617&amp;"*",C617)</f>
        <v>0</v>
      </c>
      <c r="O617" s="33">
        <f t="shared" si="18"/>
        <v>0</v>
      </c>
      <c r="P617" s="33">
        <f t="shared" si="19"/>
        <v>0</v>
      </c>
    </row>
    <row r="618" spans="2:16" x14ac:dyDescent="0.3">
      <c r="B618" s="25" t="str">
        <f>IF(H618="","Base"&amp;C618&amp;"-"&amp;"P"&amp;D618,"Off")</f>
        <v>Base-P</v>
      </c>
      <c r="C618" s="19"/>
      <c r="D618" s="19"/>
      <c r="E618" s="20"/>
      <c r="F618" s="20"/>
      <c r="G618" s="19"/>
      <c r="H618" s="21"/>
      <c r="I618" s="21"/>
      <c r="J618" s="21"/>
      <c r="K618" s="19"/>
      <c r="M618" s="31" t="str">
        <f>IF(H618&gt;0,"P"&amp;D618&amp;"-"&amp;MAX(E618:F618),"P"&amp;D618&amp;"-"&amp;MAX(E618:F618))</f>
        <v>P-0</v>
      </c>
      <c r="N618" s="32">
        <f>IF(H618&gt;0,C618&amp;"*",C618)</f>
        <v>0</v>
      </c>
      <c r="O618" s="33">
        <f t="shared" si="18"/>
        <v>0</v>
      </c>
      <c r="P618" s="33">
        <f t="shared" si="19"/>
        <v>0</v>
      </c>
    </row>
    <row r="619" spans="2:16" x14ac:dyDescent="0.3">
      <c r="B619" s="25" t="str">
        <f>IF(H619="","Base"&amp;C619&amp;"-"&amp;"P"&amp;D619,"Off")</f>
        <v>Base-P</v>
      </c>
      <c r="C619" s="19"/>
      <c r="D619" s="19"/>
      <c r="E619" s="20"/>
      <c r="F619" s="20"/>
      <c r="G619" s="19"/>
      <c r="H619" s="21"/>
      <c r="I619" s="21"/>
      <c r="J619" s="21"/>
      <c r="K619" s="19"/>
      <c r="M619" s="31" t="str">
        <f>IF(H619&gt;0,"P"&amp;D619&amp;"-"&amp;MAX(E619:F619),"P"&amp;D619&amp;"-"&amp;MAX(E619:F619))</f>
        <v>P-0</v>
      </c>
      <c r="N619" s="32">
        <f>IF(H619&gt;0,C619&amp;"*",C619)</f>
        <v>0</v>
      </c>
      <c r="O619" s="33">
        <f t="shared" si="18"/>
        <v>0</v>
      </c>
      <c r="P619" s="33">
        <f t="shared" si="19"/>
        <v>0</v>
      </c>
    </row>
    <row r="620" spans="2:16" x14ac:dyDescent="0.3">
      <c r="B620" s="25" t="str">
        <f>IF(H620="","Base"&amp;C620&amp;"-"&amp;"P"&amp;D620,"Off")</f>
        <v>Base-P</v>
      </c>
      <c r="C620" s="19"/>
      <c r="D620" s="19"/>
      <c r="E620" s="20"/>
      <c r="F620" s="20"/>
      <c r="G620" s="19"/>
      <c r="H620" s="21"/>
      <c r="I620" s="21"/>
      <c r="J620" s="21"/>
      <c r="K620" s="19"/>
      <c r="M620" s="31" t="str">
        <f>IF(H620&gt;0,"P"&amp;D620&amp;"-"&amp;MAX(E620:F620),"P"&amp;D620&amp;"-"&amp;MAX(E620:F620))</f>
        <v>P-0</v>
      </c>
      <c r="N620" s="32">
        <f>IF(H620&gt;0,C620&amp;"*",C620)</f>
        <v>0</v>
      </c>
      <c r="O620" s="33">
        <f t="shared" si="18"/>
        <v>0</v>
      </c>
      <c r="P620" s="33">
        <f t="shared" si="19"/>
        <v>0</v>
      </c>
    </row>
    <row r="621" spans="2:16" x14ac:dyDescent="0.3">
      <c r="B621" s="25" t="str">
        <f>IF(H621="","Base"&amp;C621&amp;"-"&amp;"P"&amp;D621,"Off")</f>
        <v>Base-P</v>
      </c>
      <c r="C621" s="19"/>
      <c r="D621" s="19"/>
      <c r="E621" s="20"/>
      <c r="F621" s="20"/>
      <c r="G621" s="19"/>
      <c r="H621" s="21"/>
      <c r="I621" s="21"/>
      <c r="J621" s="21"/>
      <c r="K621" s="19"/>
      <c r="M621" s="31" t="str">
        <f>IF(H621&gt;0,"P"&amp;D621&amp;"-"&amp;MAX(E621:F621),"P"&amp;D621&amp;"-"&amp;MAX(E621:F621))</f>
        <v>P-0</v>
      </c>
      <c r="N621" s="32">
        <f>IF(H621&gt;0,C621&amp;"*",C621)</f>
        <v>0</v>
      </c>
      <c r="O621" s="33">
        <f t="shared" si="18"/>
        <v>0</v>
      </c>
      <c r="P621" s="33">
        <f t="shared" si="19"/>
        <v>0</v>
      </c>
    </row>
    <row r="622" spans="2:16" x14ac:dyDescent="0.3">
      <c r="B622" s="25" t="str">
        <f>IF(H622="","Base"&amp;C622&amp;"-"&amp;"P"&amp;D622,"Off")</f>
        <v>Base-P</v>
      </c>
      <c r="C622" s="19"/>
      <c r="D622" s="19"/>
      <c r="E622" s="20"/>
      <c r="F622" s="20"/>
      <c r="G622" s="19"/>
      <c r="H622" s="21"/>
      <c r="I622" s="21"/>
      <c r="J622" s="21"/>
      <c r="K622" s="19"/>
      <c r="M622" s="31" t="str">
        <f>IF(H622&gt;0,"P"&amp;D622&amp;"-"&amp;MAX(E622:F622),"P"&amp;D622&amp;"-"&amp;MAX(E622:F622))</f>
        <v>P-0</v>
      </c>
      <c r="N622" s="32">
        <f>IF(H622&gt;0,C622&amp;"*",C622)</f>
        <v>0</v>
      </c>
      <c r="O622" s="33">
        <f t="shared" si="18"/>
        <v>0</v>
      </c>
      <c r="P622" s="33">
        <f t="shared" si="19"/>
        <v>0</v>
      </c>
    </row>
    <row r="623" spans="2:16" x14ac:dyDescent="0.3">
      <c r="B623" s="25" t="str">
        <f>IF(H623="","Base"&amp;C623&amp;"-"&amp;"P"&amp;D623,"Off")</f>
        <v>Base-P</v>
      </c>
      <c r="C623" s="19"/>
      <c r="D623" s="19"/>
      <c r="E623" s="20"/>
      <c r="F623" s="20"/>
      <c r="G623" s="19"/>
      <c r="H623" s="21"/>
      <c r="I623" s="21"/>
      <c r="J623" s="21"/>
      <c r="K623" s="19"/>
      <c r="M623" s="31" t="str">
        <f>IF(H623&gt;0,"P"&amp;D623&amp;"-"&amp;MAX(E623:F623),"P"&amp;D623&amp;"-"&amp;MAX(E623:F623))</f>
        <v>P-0</v>
      </c>
      <c r="N623" s="32">
        <f>IF(H623&gt;0,C623&amp;"*",C623)</f>
        <v>0</v>
      </c>
      <c r="O623" s="33">
        <f t="shared" si="18"/>
        <v>0</v>
      </c>
      <c r="P623" s="33">
        <f t="shared" si="19"/>
        <v>0</v>
      </c>
    </row>
    <row r="624" spans="2:16" x14ac:dyDescent="0.3">
      <c r="B624" s="25" t="str">
        <f>IF(H624="","Base"&amp;C624&amp;"-"&amp;"P"&amp;D624,"Off")</f>
        <v>Base-P</v>
      </c>
      <c r="C624" s="19"/>
      <c r="D624" s="19"/>
      <c r="E624" s="20"/>
      <c r="F624" s="20"/>
      <c r="G624" s="19"/>
      <c r="H624" s="21"/>
      <c r="I624" s="21"/>
      <c r="J624" s="21"/>
      <c r="K624" s="19"/>
      <c r="M624" s="31" t="str">
        <f>IF(H624&gt;0,"P"&amp;D624&amp;"-"&amp;MAX(E624:F624),"P"&amp;D624&amp;"-"&amp;MAX(E624:F624))</f>
        <v>P-0</v>
      </c>
      <c r="N624" s="32">
        <f>IF(H624&gt;0,C624&amp;"*",C624)</f>
        <v>0</v>
      </c>
      <c r="O624" s="33">
        <f t="shared" si="18"/>
        <v>0</v>
      </c>
      <c r="P624" s="33">
        <f t="shared" si="19"/>
        <v>0</v>
      </c>
    </row>
    <row r="625" spans="2:16" x14ac:dyDescent="0.3">
      <c r="B625" s="25" t="str">
        <f>IF(H625="","Base"&amp;C625&amp;"-"&amp;"P"&amp;D625,"Off")</f>
        <v>Base-P</v>
      </c>
      <c r="C625" s="19"/>
      <c r="D625" s="19"/>
      <c r="E625" s="20"/>
      <c r="F625" s="20"/>
      <c r="G625" s="19"/>
      <c r="H625" s="21"/>
      <c r="I625" s="21"/>
      <c r="J625" s="21"/>
      <c r="K625" s="19"/>
      <c r="M625" s="31" t="str">
        <f>IF(H625&gt;0,"P"&amp;D625&amp;"-"&amp;MAX(E625:F625),"P"&amp;D625&amp;"-"&amp;MAX(E625:F625))</f>
        <v>P-0</v>
      </c>
      <c r="N625" s="32">
        <f>IF(H625&gt;0,C625&amp;"*",C625)</f>
        <v>0</v>
      </c>
      <c r="O625" s="33">
        <f t="shared" si="18"/>
        <v>0</v>
      </c>
      <c r="P625" s="33">
        <f t="shared" si="19"/>
        <v>0</v>
      </c>
    </row>
    <row r="626" spans="2:16" x14ac:dyDescent="0.3">
      <c r="B626" s="25" t="str">
        <f>IF(H626="","Base"&amp;C626&amp;"-"&amp;"P"&amp;D626,"Off")</f>
        <v>Base-P</v>
      </c>
      <c r="C626" s="19"/>
      <c r="D626" s="19"/>
      <c r="E626" s="20"/>
      <c r="F626" s="20"/>
      <c r="G626" s="19"/>
      <c r="H626" s="21"/>
      <c r="I626" s="21"/>
      <c r="J626" s="21"/>
      <c r="K626" s="19"/>
      <c r="M626" s="31" t="str">
        <f>IF(H626&gt;0,"P"&amp;D626&amp;"-"&amp;MAX(E626:F626),"P"&amp;D626&amp;"-"&amp;MAX(E626:F626))</f>
        <v>P-0</v>
      </c>
      <c r="N626" s="32">
        <f>IF(H626&gt;0,C626&amp;"*",C626)</f>
        <v>0</v>
      </c>
      <c r="O626" s="33">
        <f t="shared" si="18"/>
        <v>0</v>
      </c>
      <c r="P626" s="33">
        <f t="shared" si="19"/>
        <v>0</v>
      </c>
    </row>
    <row r="627" spans="2:16" x14ac:dyDescent="0.3">
      <c r="B627" s="25" t="str">
        <f>IF(H627="","Base"&amp;C627&amp;"-"&amp;"P"&amp;D627,"Off")</f>
        <v>Base-P</v>
      </c>
      <c r="C627" s="19"/>
      <c r="D627" s="19"/>
      <c r="E627" s="20"/>
      <c r="F627" s="20"/>
      <c r="G627" s="19"/>
      <c r="H627" s="21"/>
      <c r="I627" s="21"/>
      <c r="J627" s="21"/>
      <c r="K627" s="19"/>
      <c r="M627" s="31" t="str">
        <f>IF(H627&gt;0,"P"&amp;D627&amp;"-"&amp;MAX(E627:F627),"P"&amp;D627&amp;"-"&amp;MAX(E627:F627))</f>
        <v>P-0</v>
      </c>
      <c r="N627" s="32">
        <f>IF(H627&gt;0,C627&amp;"*",C627)</f>
        <v>0</v>
      </c>
      <c r="O627" s="33">
        <f t="shared" si="18"/>
        <v>0</v>
      </c>
      <c r="P627" s="33">
        <f t="shared" si="19"/>
        <v>0</v>
      </c>
    </row>
    <row r="628" spans="2:16" x14ac:dyDescent="0.3">
      <c r="B628" s="25" t="str">
        <f>IF(H628="","Base"&amp;C628&amp;"-"&amp;"P"&amp;D628,"Off")</f>
        <v>Base-P</v>
      </c>
      <c r="C628" s="19"/>
      <c r="D628" s="19"/>
      <c r="E628" s="20"/>
      <c r="F628" s="20"/>
      <c r="G628" s="19"/>
      <c r="H628" s="21"/>
      <c r="I628" s="21"/>
      <c r="J628" s="21"/>
      <c r="K628" s="19"/>
      <c r="M628" s="31" t="str">
        <f>IF(H628&gt;0,"P"&amp;D628&amp;"-"&amp;MAX(E628:F628),"P"&amp;D628&amp;"-"&amp;MAX(E628:F628))</f>
        <v>P-0</v>
      </c>
      <c r="N628" s="32">
        <f>IF(H628&gt;0,C628&amp;"*",C628)</f>
        <v>0</v>
      </c>
      <c r="O628" s="33">
        <f t="shared" si="18"/>
        <v>0</v>
      </c>
      <c r="P628" s="33">
        <f t="shared" si="19"/>
        <v>0</v>
      </c>
    </row>
    <row r="629" spans="2:16" x14ac:dyDescent="0.3">
      <c r="B629" s="25" t="str">
        <f>IF(H629="","Base"&amp;C629&amp;"-"&amp;"P"&amp;D629,"Off")</f>
        <v>Base-P</v>
      </c>
      <c r="C629" s="19"/>
      <c r="D629" s="19"/>
      <c r="E629" s="20"/>
      <c r="F629" s="20"/>
      <c r="G629" s="19"/>
      <c r="H629" s="21"/>
      <c r="I629" s="21"/>
      <c r="J629" s="21"/>
      <c r="K629" s="19"/>
      <c r="M629" s="31" t="str">
        <f>IF(H629&gt;0,"P"&amp;D629&amp;"-"&amp;MAX(E629:F629),"P"&amp;D629&amp;"-"&amp;MAX(E629:F629))</f>
        <v>P-0</v>
      </c>
      <c r="N629" s="32">
        <f>IF(H629&gt;0,C629&amp;"*",C629)</f>
        <v>0</v>
      </c>
      <c r="O629" s="33">
        <f t="shared" si="18"/>
        <v>0</v>
      </c>
      <c r="P629" s="33">
        <f t="shared" si="19"/>
        <v>0</v>
      </c>
    </row>
    <row r="630" spans="2:16" x14ac:dyDescent="0.3">
      <c r="B630" s="25" t="str">
        <f>IF(H630="","Base"&amp;C630&amp;"-"&amp;"P"&amp;D630,"Off")</f>
        <v>Base-P</v>
      </c>
      <c r="C630" s="19"/>
      <c r="D630" s="19"/>
      <c r="E630" s="20"/>
      <c r="F630" s="20"/>
      <c r="G630" s="19"/>
      <c r="H630" s="21"/>
      <c r="I630" s="21"/>
      <c r="J630" s="21"/>
      <c r="K630" s="19"/>
      <c r="M630" s="31" t="str">
        <f>IF(H630&gt;0,"P"&amp;D630&amp;"-"&amp;MAX(E630:F630),"P"&amp;D630&amp;"-"&amp;MAX(E630:F630))</f>
        <v>P-0</v>
      </c>
      <c r="N630" s="32">
        <f>IF(H630&gt;0,C630&amp;"*",C630)</f>
        <v>0</v>
      </c>
      <c r="O630" s="33">
        <f t="shared" si="18"/>
        <v>0</v>
      </c>
      <c r="P630" s="33">
        <f t="shared" si="19"/>
        <v>0</v>
      </c>
    </row>
    <row r="631" spans="2:16" x14ac:dyDescent="0.3">
      <c r="B631" s="25" t="str">
        <f>IF(H631="","Base"&amp;C631&amp;"-"&amp;"P"&amp;D631,"Off")</f>
        <v>Base-P</v>
      </c>
      <c r="C631" s="19"/>
      <c r="D631" s="19"/>
      <c r="E631" s="20"/>
      <c r="F631" s="20"/>
      <c r="G631" s="19"/>
      <c r="H631" s="21"/>
      <c r="I631" s="21"/>
      <c r="J631" s="21"/>
      <c r="K631" s="19"/>
      <c r="M631" s="31" t="str">
        <f>IF(H631&gt;0,"P"&amp;D631&amp;"-"&amp;MAX(E631:F631),"P"&amp;D631&amp;"-"&amp;MAX(E631:F631))</f>
        <v>P-0</v>
      </c>
      <c r="N631" s="32">
        <f>IF(H631&gt;0,C631&amp;"*",C631)</f>
        <v>0</v>
      </c>
      <c r="O631" s="33">
        <f t="shared" si="18"/>
        <v>0</v>
      </c>
      <c r="P631" s="33">
        <f t="shared" si="19"/>
        <v>0</v>
      </c>
    </row>
    <row r="632" spans="2:16" x14ac:dyDescent="0.3">
      <c r="B632" s="25" t="str">
        <f>IF(H632="","Base"&amp;C632&amp;"-"&amp;"P"&amp;D632,"Off")</f>
        <v>Base-P</v>
      </c>
      <c r="C632" s="19"/>
      <c r="D632" s="19"/>
      <c r="E632" s="20"/>
      <c r="F632" s="20"/>
      <c r="G632" s="19"/>
      <c r="H632" s="21"/>
      <c r="I632" s="21"/>
      <c r="J632" s="21"/>
      <c r="K632" s="19"/>
      <c r="M632" s="31" t="str">
        <f>IF(H632&gt;0,"P"&amp;D632&amp;"-"&amp;MAX(E632:F632),"P"&amp;D632&amp;"-"&amp;MAX(E632:F632))</f>
        <v>P-0</v>
      </c>
      <c r="N632" s="32">
        <f>IF(H632&gt;0,C632&amp;"*",C632)</f>
        <v>0</v>
      </c>
      <c r="O632" s="33">
        <f t="shared" si="18"/>
        <v>0</v>
      </c>
      <c r="P632" s="33">
        <f t="shared" si="19"/>
        <v>0</v>
      </c>
    </row>
    <row r="633" spans="2:16" x14ac:dyDescent="0.3">
      <c r="B633" s="25" t="str">
        <f>IF(H633="","Base"&amp;C633&amp;"-"&amp;"P"&amp;D633,"Off")</f>
        <v>Base-P</v>
      </c>
      <c r="C633" s="19"/>
      <c r="D633" s="19"/>
      <c r="E633" s="20"/>
      <c r="F633" s="20"/>
      <c r="G633" s="19"/>
      <c r="H633" s="19"/>
      <c r="I633" s="19"/>
      <c r="J633" s="19"/>
      <c r="K633" s="19"/>
      <c r="M633" s="31" t="str">
        <f>IF(H633&gt;0,"P"&amp;D633&amp;"-"&amp;MAX(E633:F633),"P"&amp;D633&amp;"-"&amp;MAX(E633:F633))</f>
        <v>P-0</v>
      </c>
      <c r="N633" s="32">
        <f>IF(H633&gt;0,C633&amp;"*",C633)</f>
        <v>0</v>
      </c>
      <c r="O633" s="33">
        <f t="shared" si="18"/>
        <v>0</v>
      </c>
      <c r="P633" s="33">
        <f t="shared" si="19"/>
        <v>0</v>
      </c>
    </row>
    <row r="634" spans="2:16" x14ac:dyDescent="0.3">
      <c r="B634" s="25" t="str">
        <f>IF(H634="","Base"&amp;C634&amp;"-"&amp;"P"&amp;D634,"Off")</f>
        <v>Base-P</v>
      </c>
      <c r="C634" s="19"/>
      <c r="D634" s="19"/>
      <c r="E634" s="20"/>
      <c r="F634" s="20"/>
      <c r="G634" s="19"/>
      <c r="H634" s="19"/>
      <c r="I634" s="19"/>
      <c r="J634" s="19"/>
      <c r="K634" s="19"/>
      <c r="M634" s="31" t="str">
        <f>IF(H634&gt;0,"P"&amp;D634&amp;"-"&amp;MAX(E634:F634),"P"&amp;D634&amp;"-"&amp;MAX(E634:F634))</f>
        <v>P-0</v>
      </c>
      <c r="N634" s="32">
        <f>IF(H634&gt;0,C634&amp;"*",C634)</f>
        <v>0</v>
      </c>
      <c r="O634" s="33">
        <f t="shared" si="18"/>
        <v>0</v>
      </c>
      <c r="P634" s="33">
        <f t="shared" si="19"/>
        <v>0</v>
      </c>
    </row>
    <row r="635" spans="2:16" x14ac:dyDescent="0.3">
      <c r="B635" s="25" t="str">
        <f>IF(H635="","Base"&amp;C635&amp;"-"&amp;"P"&amp;D635,"Off")</f>
        <v>Base-P</v>
      </c>
      <c r="C635" s="19"/>
      <c r="D635" s="19"/>
      <c r="E635" s="20"/>
      <c r="F635" s="20"/>
      <c r="G635" s="19"/>
      <c r="H635" s="19"/>
      <c r="I635" s="19"/>
      <c r="J635" s="19"/>
      <c r="K635" s="19"/>
      <c r="M635" s="31" t="str">
        <f>IF(H635&gt;0,"P"&amp;D635&amp;"-"&amp;MAX(E635:F635),"P"&amp;D635&amp;"-"&amp;MAX(E635:F635))</f>
        <v>P-0</v>
      </c>
      <c r="N635" s="32">
        <f>IF(H635&gt;0,C635&amp;"*",C635)</f>
        <v>0</v>
      </c>
      <c r="O635" s="33">
        <f t="shared" si="18"/>
        <v>0</v>
      </c>
      <c r="P635" s="33">
        <f t="shared" si="19"/>
        <v>0</v>
      </c>
    </row>
    <row r="636" spans="2:16" x14ac:dyDescent="0.3">
      <c r="B636" s="25" t="str">
        <f>IF(H636="","Base"&amp;C636&amp;"-"&amp;"P"&amp;D636,"Off")</f>
        <v>Base-P</v>
      </c>
      <c r="C636" s="19"/>
      <c r="D636" s="19"/>
      <c r="E636" s="20"/>
      <c r="F636" s="20"/>
      <c r="G636" s="19"/>
      <c r="H636" s="19"/>
      <c r="I636" s="19"/>
      <c r="J636" s="19"/>
      <c r="K636" s="19"/>
      <c r="M636" s="31" t="str">
        <f>IF(H636&gt;0,"P"&amp;D636&amp;"-"&amp;MAX(E636:F636),"P"&amp;D636&amp;"-"&amp;MAX(E636:F636))</f>
        <v>P-0</v>
      </c>
      <c r="N636" s="32">
        <f>IF(H636&gt;0,C636&amp;"*",C636)</f>
        <v>0</v>
      </c>
      <c r="O636" s="33">
        <f t="shared" si="18"/>
        <v>0</v>
      </c>
      <c r="P636" s="33">
        <f t="shared" si="19"/>
        <v>0</v>
      </c>
    </row>
    <row r="637" spans="2:16" x14ac:dyDescent="0.3">
      <c r="B637" s="25" t="str">
        <f>IF(H637="","Base"&amp;C637&amp;"-"&amp;"P"&amp;D637,"Off")</f>
        <v>Base-P</v>
      </c>
      <c r="C637" s="19"/>
      <c r="D637" s="19"/>
      <c r="E637" s="20"/>
      <c r="F637" s="20"/>
      <c r="G637" s="19"/>
      <c r="H637" s="19"/>
      <c r="I637" s="19"/>
      <c r="J637" s="19"/>
      <c r="K637" s="19"/>
      <c r="M637" s="31" t="str">
        <f>IF(H637&gt;0,"P"&amp;D637&amp;"-"&amp;MAX(E637:F637),"P"&amp;D637&amp;"-"&amp;MAX(E637:F637))</f>
        <v>P-0</v>
      </c>
      <c r="N637" s="32">
        <f>IF(H637&gt;0,C637&amp;"*",C637)</f>
        <v>0</v>
      </c>
      <c r="O637" s="33">
        <f t="shared" si="18"/>
        <v>0</v>
      </c>
      <c r="P637" s="33">
        <f t="shared" si="19"/>
        <v>0</v>
      </c>
    </row>
    <row r="638" spans="2:16" x14ac:dyDescent="0.3">
      <c r="B638" s="25" t="str">
        <f>IF(H638="","Base"&amp;C638&amp;"-"&amp;"P"&amp;D638,"Off")</f>
        <v>Base-P</v>
      </c>
      <c r="C638" s="19"/>
      <c r="D638" s="19"/>
      <c r="E638" s="20"/>
      <c r="F638" s="20"/>
      <c r="G638" s="19"/>
      <c r="H638" s="19"/>
      <c r="I638" s="19"/>
      <c r="J638" s="19"/>
      <c r="K638" s="19"/>
      <c r="M638" s="31" t="str">
        <f>IF(H638&gt;0,"P"&amp;D638&amp;"-"&amp;MAX(E638:F638),"P"&amp;D638&amp;"-"&amp;MAX(E638:F638))</f>
        <v>P-0</v>
      </c>
      <c r="N638" s="32">
        <f>IF(H638&gt;0,C638&amp;"*",C638)</f>
        <v>0</v>
      </c>
      <c r="O638" s="33">
        <f t="shared" si="18"/>
        <v>0</v>
      </c>
      <c r="P638" s="33">
        <f t="shared" si="19"/>
        <v>0</v>
      </c>
    </row>
    <row r="639" spans="2:16" x14ac:dyDescent="0.3">
      <c r="B639" s="25" t="str">
        <f>IF(H639="","Base"&amp;C639&amp;"-"&amp;"P"&amp;D639,"Off")</f>
        <v>Base-P</v>
      </c>
      <c r="C639" s="19"/>
      <c r="D639" s="19"/>
      <c r="E639" s="20"/>
      <c r="F639" s="20"/>
      <c r="G639" s="19"/>
      <c r="H639" s="19"/>
      <c r="I639" s="19"/>
      <c r="J639" s="19"/>
      <c r="K639" s="19"/>
      <c r="M639" s="31" t="str">
        <f>IF(H639&gt;0,"P"&amp;D639&amp;"-"&amp;MAX(E639:F639),"P"&amp;D639&amp;"-"&amp;MAX(E639:F639))</f>
        <v>P-0</v>
      </c>
      <c r="N639" s="32">
        <f>IF(H639&gt;0,C639&amp;"*",C639)</f>
        <v>0</v>
      </c>
      <c r="O639" s="33">
        <f t="shared" si="18"/>
        <v>0</v>
      </c>
      <c r="P639" s="33">
        <f t="shared" si="19"/>
        <v>0</v>
      </c>
    </row>
    <row r="640" spans="2:16" x14ac:dyDescent="0.3">
      <c r="B640" s="25" t="str">
        <f>IF(H640="","Base"&amp;C640&amp;"-"&amp;"P"&amp;D640,"Off")</f>
        <v>Base-P</v>
      </c>
      <c r="C640" s="19"/>
      <c r="D640" s="19"/>
      <c r="E640" s="20"/>
      <c r="F640" s="20"/>
      <c r="G640" s="19"/>
      <c r="H640" s="19"/>
      <c r="I640" s="19"/>
      <c r="J640" s="19"/>
      <c r="K640" s="19"/>
      <c r="M640" s="31" t="str">
        <f>IF(H640&gt;0,"P"&amp;D640&amp;"-"&amp;MAX(E640:F640),"P"&amp;D640&amp;"-"&amp;MAX(E640:F640))</f>
        <v>P-0</v>
      </c>
      <c r="N640" s="32">
        <f>IF(H640&gt;0,C640&amp;"*",C640)</f>
        <v>0</v>
      </c>
      <c r="O640" s="33">
        <f t="shared" si="18"/>
        <v>0</v>
      </c>
      <c r="P640" s="33">
        <f t="shared" si="19"/>
        <v>0</v>
      </c>
    </row>
    <row r="641" spans="2:16" x14ac:dyDescent="0.3">
      <c r="B641" s="25" t="str">
        <f>IF(H641="","Base"&amp;C641&amp;"-"&amp;"P"&amp;D641,"Off")</f>
        <v>Base-P</v>
      </c>
      <c r="C641" s="19"/>
      <c r="D641" s="19"/>
      <c r="E641" s="20"/>
      <c r="F641" s="20"/>
      <c r="G641" s="19"/>
      <c r="H641" s="19"/>
      <c r="I641" s="19"/>
      <c r="J641" s="19"/>
      <c r="K641" s="19"/>
      <c r="M641" s="31" t="str">
        <f>IF(H641&gt;0,"P"&amp;D641&amp;"-"&amp;MAX(E641:F641),"P"&amp;D641&amp;"-"&amp;MAX(E641:F641))</f>
        <v>P-0</v>
      </c>
      <c r="N641" s="32">
        <f>IF(H641&gt;0,C641&amp;"*",C641)</f>
        <v>0</v>
      </c>
      <c r="O641" s="33">
        <f t="shared" si="18"/>
        <v>0</v>
      </c>
      <c r="P641" s="33">
        <f t="shared" si="19"/>
        <v>0</v>
      </c>
    </row>
    <row r="642" spans="2:16" x14ac:dyDescent="0.3">
      <c r="B642" s="25" t="str">
        <f>IF(H642="","Base"&amp;C642&amp;"-"&amp;"P"&amp;D642,"Off")</f>
        <v>Base-P</v>
      </c>
      <c r="C642" s="19"/>
      <c r="D642" s="19"/>
      <c r="E642" s="20"/>
      <c r="F642" s="20"/>
      <c r="G642" s="19"/>
      <c r="H642" s="19"/>
      <c r="I642" s="19"/>
      <c r="J642" s="19"/>
      <c r="K642" s="19"/>
      <c r="M642" s="31" t="str">
        <f>IF(H642&gt;0,"P"&amp;D642&amp;"-"&amp;MAX(E642:F642),"P"&amp;D642&amp;"-"&amp;MAX(E642:F642))</f>
        <v>P-0</v>
      </c>
      <c r="N642" s="32">
        <f>IF(H642&gt;0,C642&amp;"*",C642)</f>
        <v>0</v>
      </c>
      <c r="O642" s="33">
        <f t="shared" si="18"/>
        <v>0</v>
      </c>
      <c r="P642" s="33">
        <f t="shared" si="19"/>
        <v>0</v>
      </c>
    </row>
    <row r="643" spans="2:16" x14ac:dyDescent="0.3">
      <c r="B643" s="25" t="str">
        <f>IF(H643="","Base"&amp;C643&amp;"-"&amp;"P"&amp;D643,"Off")</f>
        <v>Base-P</v>
      </c>
      <c r="C643" s="19"/>
      <c r="D643" s="19"/>
      <c r="E643" s="20"/>
      <c r="F643" s="20"/>
      <c r="G643" s="19"/>
      <c r="H643" s="19"/>
      <c r="I643" s="19"/>
      <c r="J643" s="19"/>
      <c r="K643" s="19"/>
      <c r="M643" s="31" t="str">
        <f>IF(H643&gt;0,"P"&amp;D643&amp;"-"&amp;MAX(E643:F643),"P"&amp;D643&amp;"-"&amp;MAX(E643:F643))</f>
        <v>P-0</v>
      </c>
      <c r="N643" s="32">
        <f>IF(H643&gt;0,C643&amp;"*",C643)</f>
        <v>0</v>
      </c>
      <c r="O643" s="33">
        <f t="shared" si="18"/>
        <v>0</v>
      </c>
      <c r="P643" s="33">
        <f t="shared" si="19"/>
        <v>0</v>
      </c>
    </row>
    <row r="644" spans="2:16" x14ac:dyDescent="0.3">
      <c r="B644" s="25" t="str">
        <f>IF(H644="","Base"&amp;C644&amp;"-"&amp;"P"&amp;D644,"Off")</f>
        <v>Base-P</v>
      </c>
      <c r="C644" s="19"/>
      <c r="D644" s="19"/>
      <c r="E644" s="20"/>
      <c r="F644" s="20"/>
      <c r="G644" s="19"/>
      <c r="H644" s="19"/>
      <c r="I644" s="19"/>
      <c r="J644" s="19"/>
      <c r="K644" s="19"/>
      <c r="M644" s="31" t="str">
        <f>IF(H644&gt;0,"P"&amp;D644&amp;"-"&amp;MAX(E644:F644),"P"&amp;D644&amp;"-"&amp;MAX(E644:F644))</f>
        <v>P-0</v>
      </c>
      <c r="N644" s="32">
        <f>IF(H644&gt;0,C644&amp;"*",C644)</f>
        <v>0</v>
      </c>
      <c r="O644" s="33">
        <f t="shared" si="18"/>
        <v>0</v>
      </c>
      <c r="P644" s="33">
        <f t="shared" si="19"/>
        <v>0</v>
      </c>
    </row>
    <row r="645" spans="2:16" x14ac:dyDescent="0.3">
      <c r="B645" s="25" t="str">
        <f>IF(H645="","Base"&amp;C645&amp;"-"&amp;"P"&amp;D645,"Off")</f>
        <v>Base-P</v>
      </c>
      <c r="C645" s="19"/>
      <c r="D645" s="19"/>
      <c r="E645" s="20"/>
      <c r="F645" s="20"/>
      <c r="G645" s="19"/>
      <c r="H645" s="19"/>
      <c r="I645" s="19"/>
      <c r="J645" s="19"/>
      <c r="K645" s="19"/>
      <c r="M645" s="31" t="str">
        <f>IF(H645&gt;0,"P"&amp;D645&amp;"-"&amp;MAX(E645:F645),"P"&amp;D645&amp;"-"&amp;MAX(E645:F645))</f>
        <v>P-0</v>
      </c>
      <c r="N645" s="32">
        <f>IF(H645&gt;0,C645&amp;"*",C645)</f>
        <v>0</v>
      </c>
      <c r="O645" s="33">
        <f t="shared" ref="O645:O708" si="20">IF($H645=0,E645,"")</f>
        <v>0</v>
      </c>
      <c r="P645" s="33">
        <f t="shared" ref="P645:P708" si="21">IF($H645=0,F645,"")</f>
        <v>0</v>
      </c>
    </row>
    <row r="646" spans="2:16" x14ac:dyDescent="0.3">
      <c r="B646" s="25" t="str">
        <f>IF(H646="","Base"&amp;C646&amp;"-"&amp;"P"&amp;D646,"Off")</f>
        <v>Base-P</v>
      </c>
      <c r="C646" s="19"/>
      <c r="D646" s="19"/>
      <c r="E646" s="20"/>
      <c r="F646" s="20"/>
      <c r="G646" s="19"/>
      <c r="H646" s="19"/>
      <c r="I646" s="19"/>
      <c r="J646" s="19"/>
      <c r="K646" s="19"/>
      <c r="M646" s="31" t="str">
        <f>IF(H646&gt;0,"P"&amp;D646&amp;"-"&amp;MAX(E646:F646),"P"&amp;D646&amp;"-"&amp;MAX(E646:F646))</f>
        <v>P-0</v>
      </c>
      <c r="N646" s="32">
        <f>IF(H646&gt;0,C646&amp;"*",C646)</f>
        <v>0</v>
      </c>
      <c r="O646" s="33">
        <f t="shared" si="20"/>
        <v>0</v>
      </c>
      <c r="P646" s="33">
        <f t="shared" si="21"/>
        <v>0</v>
      </c>
    </row>
    <row r="647" spans="2:16" x14ac:dyDescent="0.3">
      <c r="B647" s="25" t="str">
        <f>IF(H647="","Base"&amp;C647&amp;"-"&amp;"P"&amp;D647,"Off")</f>
        <v>Base-P</v>
      </c>
      <c r="C647" s="19"/>
      <c r="D647" s="19"/>
      <c r="E647" s="20"/>
      <c r="F647" s="20"/>
      <c r="G647" s="19"/>
      <c r="H647" s="19"/>
      <c r="I647" s="19"/>
      <c r="J647" s="19"/>
      <c r="K647" s="19"/>
      <c r="M647" s="31" t="str">
        <f>IF(H647&gt;0,"P"&amp;D647&amp;"-"&amp;MAX(E647:F647),"P"&amp;D647&amp;"-"&amp;MAX(E647:F647))</f>
        <v>P-0</v>
      </c>
      <c r="N647" s="32">
        <f>IF(H647&gt;0,C647&amp;"*",C647)</f>
        <v>0</v>
      </c>
      <c r="O647" s="33">
        <f t="shared" si="20"/>
        <v>0</v>
      </c>
      <c r="P647" s="33">
        <f t="shared" si="21"/>
        <v>0</v>
      </c>
    </row>
    <row r="648" spans="2:16" x14ac:dyDescent="0.3">
      <c r="B648" s="25" t="str">
        <f>IF(H648="","Base"&amp;C648&amp;"-"&amp;"P"&amp;D648,"Off")</f>
        <v>Base-P</v>
      </c>
      <c r="C648" s="19"/>
      <c r="D648" s="19"/>
      <c r="E648" s="20"/>
      <c r="F648" s="20"/>
      <c r="G648" s="19"/>
      <c r="H648" s="19"/>
      <c r="I648" s="19"/>
      <c r="J648" s="19"/>
      <c r="K648" s="19"/>
      <c r="M648" s="31" t="str">
        <f>IF(H648&gt;0,"P"&amp;D648&amp;"-"&amp;MAX(E648:F648),"P"&amp;D648&amp;"-"&amp;MAX(E648:F648))</f>
        <v>P-0</v>
      </c>
      <c r="N648" s="32">
        <f>IF(H648&gt;0,C648&amp;"*",C648)</f>
        <v>0</v>
      </c>
      <c r="O648" s="33">
        <f t="shared" si="20"/>
        <v>0</v>
      </c>
      <c r="P648" s="33">
        <f t="shared" si="21"/>
        <v>0</v>
      </c>
    </row>
    <row r="649" spans="2:16" x14ac:dyDescent="0.3">
      <c r="B649" s="25" t="str">
        <f>IF(H649="","Base"&amp;C649&amp;"-"&amp;"P"&amp;D649,"Off")</f>
        <v>Base-P</v>
      </c>
      <c r="C649" s="19"/>
      <c r="D649" s="19"/>
      <c r="E649" s="20"/>
      <c r="F649" s="20"/>
      <c r="G649" s="19"/>
      <c r="H649" s="19"/>
      <c r="I649" s="19"/>
      <c r="J649" s="19"/>
      <c r="K649" s="19"/>
      <c r="M649" s="31" t="str">
        <f>IF(H649&gt;0,"P"&amp;D649&amp;"-"&amp;MAX(E649:F649),"P"&amp;D649&amp;"-"&amp;MAX(E649:F649))</f>
        <v>P-0</v>
      </c>
      <c r="N649" s="32">
        <f>IF(H649&gt;0,C649&amp;"*",C649)</f>
        <v>0</v>
      </c>
      <c r="O649" s="33">
        <f t="shared" si="20"/>
        <v>0</v>
      </c>
      <c r="P649" s="33">
        <f t="shared" si="21"/>
        <v>0</v>
      </c>
    </row>
    <row r="650" spans="2:16" x14ac:dyDescent="0.3">
      <c r="B650" s="25" t="str">
        <f>IF(H650="","Base"&amp;C650&amp;"-"&amp;"P"&amp;D650,"Off")</f>
        <v>Base-P</v>
      </c>
      <c r="C650" s="19"/>
      <c r="D650" s="19"/>
      <c r="E650" s="20"/>
      <c r="F650" s="20"/>
      <c r="G650" s="19"/>
      <c r="H650" s="19"/>
      <c r="I650" s="19"/>
      <c r="J650" s="19"/>
      <c r="K650" s="19"/>
      <c r="M650" s="31" t="str">
        <f>IF(H650&gt;0,"P"&amp;D650&amp;"-"&amp;MAX(E650:F650),"P"&amp;D650&amp;"-"&amp;MAX(E650:F650))</f>
        <v>P-0</v>
      </c>
      <c r="N650" s="32">
        <f>IF(H650&gt;0,C650&amp;"*",C650)</f>
        <v>0</v>
      </c>
      <c r="O650" s="33">
        <f t="shared" si="20"/>
        <v>0</v>
      </c>
      <c r="P650" s="33">
        <f t="shared" si="21"/>
        <v>0</v>
      </c>
    </row>
    <row r="651" spans="2:16" x14ac:dyDescent="0.3">
      <c r="B651" s="25" t="str">
        <f>IF(H651="","Base"&amp;C651&amp;"-"&amp;"P"&amp;D651,"Off")</f>
        <v>Base-P</v>
      </c>
      <c r="C651" s="19"/>
      <c r="D651" s="19"/>
      <c r="E651" s="20"/>
      <c r="F651" s="20"/>
      <c r="G651" s="19"/>
      <c r="H651" s="19"/>
      <c r="I651" s="19"/>
      <c r="J651" s="19"/>
      <c r="K651" s="19"/>
      <c r="M651" s="31" t="str">
        <f>IF(H651&gt;0,"P"&amp;D651&amp;"-"&amp;MAX(E651:F651),"P"&amp;D651&amp;"-"&amp;MAX(E651:F651))</f>
        <v>P-0</v>
      </c>
      <c r="N651" s="32">
        <f>IF(H651&gt;0,C651&amp;"*",C651)</f>
        <v>0</v>
      </c>
      <c r="O651" s="33">
        <f t="shared" si="20"/>
        <v>0</v>
      </c>
      <c r="P651" s="33">
        <f t="shared" si="21"/>
        <v>0</v>
      </c>
    </row>
    <row r="652" spans="2:16" x14ac:dyDescent="0.3">
      <c r="B652" s="25" t="str">
        <f>IF(H652="","Base"&amp;C652&amp;"-"&amp;"P"&amp;D652,"Off")</f>
        <v>Base-P</v>
      </c>
      <c r="C652" s="19"/>
      <c r="D652" s="19"/>
      <c r="E652" s="20"/>
      <c r="F652" s="20"/>
      <c r="G652" s="19"/>
      <c r="H652" s="19"/>
      <c r="I652" s="19"/>
      <c r="J652" s="19"/>
      <c r="K652" s="19"/>
      <c r="M652" s="31" t="str">
        <f>IF(H652&gt;0,"P"&amp;D652&amp;"-"&amp;MAX(E652:F652),"P"&amp;D652&amp;"-"&amp;MAX(E652:F652))</f>
        <v>P-0</v>
      </c>
      <c r="N652" s="32">
        <f>IF(H652&gt;0,C652&amp;"*",C652)</f>
        <v>0</v>
      </c>
      <c r="O652" s="33">
        <f t="shared" si="20"/>
        <v>0</v>
      </c>
      <c r="P652" s="33">
        <f t="shared" si="21"/>
        <v>0</v>
      </c>
    </row>
    <row r="653" spans="2:16" x14ac:dyDescent="0.3">
      <c r="B653" s="25" t="str">
        <f>IF(H653="","Base"&amp;C653&amp;"-"&amp;"P"&amp;D653,"Off")</f>
        <v>Base-P</v>
      </c>
      <c r="C653" s="19"/>
      <c r="D653" s="19"/>
      <c r="E653" s="20"/>
      <c r="F653" s="20"/>
      <c r="G653" s="19"/>
      <c r="H653" s="19"/>
      <c r="I653" s="19"/>
      <c r="J653" s="19"/>
      <c r="K653" s="19"/>
      <c r="M653" s="31" t="str">
        <f>IF(H653&gt;0,"P"&amp;D653&amp;"-"&amp;MAX(E653:F653),"P"&amp;D653&amp;"-"&amp;MAX(E653:F653))</f>
        <v>P-0</v>
      </c>
      <c r="N653" s="32">
        <f>IF(H653&gt;0,C653&amp;"*",C653)</f>
        <v>0</v>
      </c>
      <c r="O653" s="33">
        <f t="shared" si="20"/>
        <v>0</v>
      </c>
      <c r="P653" s="33">
        <f t="shared" si="21"/>
        <v>0</v>
      </c>
    </row>
    <row r="654" spans="2:16" x14ac:dyDescent="0.3">
      <c r="B654" s="25" t="str">
        <f>IF(H654="","Base"&amp;C654&amp;"-"&amp;"P"&amp;D654,"Off")</f>
        <v>Base-P</v>
      </c>
      <c r="C654" s="19"/>
      <c r="D654" s="19"/>
      <c r="E654" s="20"/>
      <c r="F654" s="20"/>
      <c r="G654" s="19"/>
      <c r="H654" s="19"/>
      <c r="I654" s="19"/>
      <c r="J654" s="19"/>
      <c r="K654" s="19"/>
      <c r="M654" s="31" t="str">
        <f>IF(H654&gt;0,"P"&amp;D654&amp;"-"&amp;MAX(E654:F654),"P"&amp;D654&amp;"-"&amp;MAX(E654:F654))</f>
        <v>P-0</v>
      </c>
      <c r="N654" s="32">
        <f>IF(H654&gt;0,C654&amp;"*",C654)</f>
        <v>0</v>
      </c>
      <c r="O654" s="33">
        <f t="shared" si="20"/>
        <v>0</v>
      </c>
      <c r="P654" s="33">
        <f t="shared" si="21"/>
        <v>0</v>
      </c>
    </row>
    <row r="655" spans="2:16" x14ac:dyDescent="0.3">
      <c r="B655" s="25" t="str">
        <f>IF(H655="","Base"&amp;C655&amp;"-"&amp;"P"&amp;D655,"Off")</f>
        <v>Base-P</v>
      </c>
      <c r="C655" s="19"/>
      <c r="D655" s="19"/>
      <c r="E655" s="20"/>
      <c r="F655" s="20"/>
      <c r="G655" s="19"/>
      <c r="H655" s="19"/>
      <c r="I655" s="19"/>
      <c r="J655" s="19"/>
      <c r="K655" s="19"/>
      <c r="M655" s="31" t="str">
        <f>IF(H655&gt;0,"P"&amp;D655&amp;"-"&amp;MAX(E655:F655),"P"&amp;D655&amp;"-"&amp;MAX(E655:F655))</f>
        <v>P-0</v>
      </c>
      <c r="N655" s="32">
        <f>IF(H655&gt;0,C655&amp;"*",C655)</f>
        <v>0</v>
      </c>
      <c r="O655" s="33">
        <f t="shared" si="20"/>
        <v>0</v>
      </c>
      <c r="P655" s="33">
        <f t="shared" si="21"/>
        <v>0</v>
      </c>
    </row>
    <row r="656" spans="2:16" x14ac:dyDescent="0.3">
      <c r="B656" s="25" t="str">
        <f>IF(H656="","Base"&amp;C656&amp;"-"&amp;"P"&amp;D656,"Off")</f>
        <v>Base-P</v>
      </c>
      <c r="C656" s="19"/>
      <c r="D656" s="19"/>
      <c r="E656" s="20"/>
      <c r="F656" s="20"/>
      <c r="G656" s="19"/>
      <c r="H656" s="19"/>
      <c r="I656" s="19"/>
      <c r="J656" s="19"/>
      <c r="K656" s="19"/>
      <c r="M656" s="31" t="str">
        <f>IF(H656&gt;0,"P"&amp;D656&amp;"-"&amp;MAX(E656:F656),"P"&amp;D656&amp;"-"&amp;MAX(E656:F656))</f>
        <v>P-0</v>
      </c>
      <c r="N656" s="32">
        <f>IF(H656&gt;0,C656&amp;"*",C656)</f>
        <v>0</v>
      </c>
      <c r="O656" s="33">
        <f t="shared" si="20"/>
        <v>0</v>
      </c>
      <c r="P656" s="33">
        <f t="shared" si="21"/>
        <v>0</v>
      </c>
    </row>
    <row r="657" spans="2:16" x14ac:dyDescent="0.3">
      <c r="B657" s="25" t="str">
        <f>IF(H657="","Base"&amp;C657&amp;"-"&amp;"P"&amp;D657,"Off")</f>
        <v>Base-P</v>
      </c>
      <c r="C657" s="19"/>
      <c r="D657" s="19"/>
      <c r="E657" s="20"/>
      <c r="F657" s="20"/>
      <c r="G657" s="19"/>
      <c r="H657" s="19"/>
      <c r="I657" s="19"/>
      <c r="J657" s="19"/>
      <c r="K657" s="19"/>
      <c r="M657" s="31" t="str">
        <f>IF(H657&gt;0,"P"&amp;D657&amp;"-"&amp;MAX(E657:F657),"P"&amp;D657&amp;"-"&amp;MAX(E657:F657))</f>
        <v>P-0</v>
      </c>
      <c r="N657" s="32">
        <f>IF(H657&gt;0,C657&amp;"*",C657)</f>
        <v>0</v>
      </c>
      <c r="O657" s="33">
        <f t="shared" si="20"/>
        <v>0</v>
      </c>
      <c r="P657" s="33">
        <f t="shared" si="21"/>
        <v>0</v>
      </c>
    </row>
    <row r="658" spans="2:16" x14ac:dyDescent="0.3">
      <c r="B658" s="25" t="str">
        <f>IF(H658="","Base"&amp;C658&amp;"-"&amp;"P"&amp;D658,"Off")</f>
        <v>Base-P</v>
      </c>
      <c r="C658" s="19"/>
      <c r="D658" s="19"/>
      <c r="E658" s="20"/>
      <c r="F658" s="20"/>
      <c r="G658" s="19"/>
      <c r="H658" s="19"/>
      <c r="I658" s="19"/>
      <c r="J658" s="19"/>
      <c r="K658" s="19"/>
      <c r="M658" s="31" t="str">
        <f>IF(H658&gt;0,"P"&amp;D658&amp;"-"&amp;MAX(E658:F658),"P"&amp;D658&amp;"-"&amp;MAX(E658:F658))</f>
        <v>P-0</v>
      </c>
      <c r="N658" s="32">
        <f>IF(H658&gt;0,C658&amp;"*",C658)</f>
        <v>0</v>
      </c>
      <c r="O658" s="33">
        <f t="shared" si="20"/>
        <v>0</v>
      </c>
      <c r="P658" s="33">
        <f t="shared" si="21"/>
        <v>0</v>
      </c>
    </row>
    <row r="659" spans="2:16" x14ac:dyDescent="0.3">
      <c r="B659" s="25" t="str">
        <f>IF(H659="","Base"&amp;C659&amp;"-"&amp;"P"&amp;D659,"Off")</f>
        <v>Base-P</v>
      </c>
      <c r="C659" s="19"/>
      <c r="D659" s="19"/>
      <c r="E659" s="20"/>
      <c r="F659" s="20"/>
      <c r="G659" s="19"/>
      <c r="H659" s="19"/>
      <c r="I659" s="19"/>
      <c r="J659" s="19"/>
      <c r="K659" s="19"/>
      <c r="M659" s="31" t="str">
        <f>IF(H659&gt;0,"P"&amp;D659&amp;"-"&amp;MAX(E659:F659),"P"&amp;D659&amp;"-"&amp;MAX(E659:F659))</f>
        <v>P-0</v>
      </c>
      <c r="N659" s="32">
        <f>IF(H659&gt;0,C659&amp;"*",C659)</f>
        <v>0</v>
      </c>
      <c r="O659" s="33">
        <f t="shared" si="20"/>
        <v>0</v>
      </c>
      <c r="P659" s="33">
        <f t="shared" si="21"/>
        <v>0</v>
      </c>
    </row>
    <row r="660" spans="2:16" x14ac:dyDescent="0.3">
      <c r="B660" s="25" t="str">
        <f>IF(H660="","Base"&amp;C660&amp;"-"&amp;"P"&amp;D660,"Off")</f>
        <v>Base-P</v>
      </c>
      <c r="C660" s="19"/>
      <c r="D660" s="19"/>
      <c r="E660" s="20"/>
      <c r="F660" s="20"/>
      <c r="G660" s="19"/>
      <c r="H660" s="19"/>
      <c r="I660" s="19"/>
      <c r="J660" s="19"/>
      <c r="K660" s="19"/>
      <c r="M660" s="31" t="str">
        <f>IF(H660&gt;0,"P"&amp;D660&amp;"-"&amp;MAX(E660:F660),"P"&amp;D660&amp;"-"&amp;MAX(E660:F660))</f>
        <v>P-0</v>
      </c>
      <c r="N660" s="32">
        <f>IF(H660&gt;0,C660&amp;"*",C660)</f>
        <v>0</v>
      </c>
      <c r="O660" s="33">
        <f t="shared" si="20"/>
        <v>0</v>
      </c>
      <c r="P660" s="33">
        <f t="shared" si="21"/>
        <v>0</v>
      </c>
    </row>
    <row r="661" spans="2:16" x14ac:dyDescent="0.3">
      <c r="B661" s="25" t="str">
        <f>IF(H661="","Base"&amp;C661&amp;"-"&amp;"P"&amp;D661,"Off")</f>
        <v>Base-P</v>
      </c>
      <c r="C661" s="19"/>
      <c r="D661" s="19"/>
      <c r="E661" s="20"/>
      <c r="F661" s="20"/>
      <c r="G661" s="19"/>
      <c r="H661" s="19"/>
      <c r="I661" s="19"/>
      <c r="J661" s="19"/>
      <c r="K661" s="19"/>
      <c r="M661" s="31" t="str">
        <f>IF(H661&gt;0,"P"&amp;D661&amp;"-"&amp;MAX(E661:F661),"P"&amp;D661&amp;"-"&amp;MAX(E661:F661))</f>
        <v>P-0</v>
      </c>
      <c r="N661" s="32">
        <f>IF(H661&gt;0,C661&amp;"*",C661)</f>
        <v>0</v>
      </c>
      <c r="O661" s="33">
        <f t="shared" si="20"/>
        <v>0</v>
      </c>
      <c r="P661" s="33">
        <f t="shared" si="21"/>
        <v>0</v>
      </c>
    </row>
    <row r="662" spans="2:16" x14ac:dyDescent="0.3">
      <c r="B662" s="25" t="str">
        <f>IF(H662="","Base"&amp;C662&amp;"-"&amp;"P"&amp;D662,"Off")</f>
        <v>Base-P</v>
      </c>
      <c r="C662" s="19"/>
      <c r="D662" s="19"/>
      <c r="E662" s="20"/>
      <c r="F662" s="20"/>
      <c r="G662" s="19"/>
      <c r="H662" s="19"/>
      <c r="I662" s="19"/>
      <c r="J662" s="19"/>
      <c r="K662" s="19"/>
      <c r="M662" s="31" t="str">
        <f>IF(H662&gt;0,"P"&amp;D662&amp;"-"&amp;MAX(E662:F662),"P"&amp;D662&amp;"-"&amp;MAX(E662:F662))</f>
        <v>P-0</v>
      </c>
      <c r="N662" s="32">
        <f>IF(H662&gt;0,C662&amp;"*",C662)</f>
        <v>0</v>
      </c>
      <c r="O662" s="33">
        <f t="shared" si="20"/>
        <v>0</v>
      </c>
      <c r="P662" s="33">
        <f t="shared" si="21"/>
        <v>0</v>
      </c>
    </row>
    <row r="663" spans="2:16" x14ac:dyDescent="0.3">
      <c r="B663" s="25" t="str">
        <f>IF(H663="","Base"&amp;C663&amp;"-"&amp;"P"&amp;D663,"Off")</f>
        <v>Base-P</v>
      </c>
      <c r="C663" s="19"/>
      <c r="D663" s="19"/>
      <c r="E663" s="20"/>
      <c r="F663" s="20"/>
      <c r="G663" s="19"/>
      <c r="H663" s="19"/>
      <c r="I663" s="19"/>
      <c r="J663" s="19"/>
      <c r="K663" s="19"/>
      <c r="M663" s="31" t="str">
        <f>IF(H663&gt;0,"P"&amp;D663&amp;"-"&amp;MAX(E663:F663),"P"&amp;D663&amp;"-"&amp;MAX(E663:F663))</f>
        <v>P-0</v>
      </c>
      <c r="N663" s="32">
        <f>IF(H663&gt;0,C663&amp;"*",C663)</f>
        <v>0</v>
      </c>
      <c r="O663" s="33">
        <f t="shared" si="20"/>
        <v>0</v>
      </c>
      <c r="P663" s="33">
        <f t="shared" si="21"/>
        <v>0</v>
      </c>
    </row>
    <row r="664" spans="2:16" x14ac:dyDescent="0.3">
      <c r="B664" s="25" t="str">
        <f>IF(H664="","Base"&amp;C664&amp;"-"&amp;"P"&amp;D664,"Off")</f>
        <v>Base-P</v>
      </c>
      <c r="C664" s="19"/>
      <c r="D664" s="19"/>
      <c r="E664" s="20"/>
      <c r="F664" s="20"/>
      <c r="G664" s="19"/>
      <c r="H664" s="19"/>
      <c r="I664" s="19"/>
      <c r="J664" s="19"/>
      <c r="K664" s="19"/>
      <c r="M664" s="31" t="str">
        <f>IF(H664&gt;0,"P"&amp;D664&amp;"-"&amp;MAX(E664:F664),"P"&amp;D664&amp;"-"&amp;MAX(E664:F664))</f>
        <v>P-0</v>
      </c>
      <c r="N664" s="32">
        <f>IF(H664&gt;0,C664&amp;"*",C664)</f>
        <v>0</v>
      </c>
      <c r="O664" s="33">
        <f t="shared" si="20"/>
        <v>0</v>
      </c>
      <c r="P664" s="33">
        <f t="shared" si="21"/>
        <v>0</v>
      </c>
    </row>
    <row r="665" spans="2:16" x14ac:dyDescent="0.3">
      <c r="B665" s="25" t="str">
        <f>IF(H665="","Base"&amp;C665&amp;"-"&amp;"P"&amp;D665,"Off")</f>
        <v>Base-P</v>
      </c>
      <c r="C665" s="19"/>
      <c r="D665" s="19"/>
      <c r="E665" s="20"/>
      <c r="F665" s="20"/>
      <c r="G665" s="19"/>
      <c r="H665" s="19"/>
      <c r="I665" s="19"/>
      <c r="J665" s="19"/>
      <c r="K665" s="19"/>
      <c r="M665" s="31" t="str">
        <f>IF(H665&gt;0,"P"&amp;D665&amp;"-"&amp;MAX(E665:F665),"P"&amp;D665&amp;"-"&amp;MAX(E665:F665))</f>
        <v>P-0</v>
      </c>
      <c r="N665" s="32">
        <f>IF(H665&gt;0,C665&amp;"*",C665)</f>
        <v>0</v>
      </c>
      <c r="O665" s="33">
        <f t="shared" si="20"/>
        <v>0</v>
      </c>
      <c r="P665" s="33">
        <f t="shared" si="21"/>
        <v>0</v>
      </c>
    </row>
    <row r="666" spans="2:16" x14ac:dyDescent="0.3">
      <c r="B666" s="25" t="str">
        <f>IF(H666="","Base"&amp;C666&amp;"-"&amp;"P"&amp;D666,"Off")</f>
        <v>Base-P</v>
      </c>
      <c r="C666" s="19"/>
      <c r="D666" s="19"/>
      <c r="E666" s="20"/>
      <c r="F666" s="20"/>
      <c r="G666" s="19"/>
      <c r="H666" s="19"/>
      <c r="I666" s="19"/>
      <c r="J666" s="19"/>
      <c r="K666" s="19"/>
      <c r="M666" s="31" t="str">
        <f>IF(H666&gt;0,"P"&amp;D666&amp;"-"&amp;MAX(E666:F666),"P"&amp;D666&amp;"-"&amp;MAX(E666:F666))</f>
        <v>P-0</v>
      </c>
      <c r="N666" s="32">
        <f>IF(H666&gt;0,C666&amp;"*",C666)</f>
        <v>0</v>
      </c>
      <c r="O666" s="33">
        <f t="shared" si="20"/>
        <v>0</v>
      </c>
      <c r="P666" s="33">
        <f t="shared" si="21"/>
        <v>0</v>
      </c>
    </row>
    <row r="667" spans="2:16" x14ac:dyDescent="0.3">
      <c r="B667" s="25" t="str">
        <f>IF(H667="","Base"&amp;C667&amp;"-"&amp;"P"&amp;D667,"Off")</f>
        <v>Base-P</v>
      </c>
      <c r="C667" s="19"/>
      <c r="D667" s="19"/>
      <c r="E667" s="20"/>
      <c r="F667" s="20"/>
      <c r="G667" s="19"/>
      <c r="H667" s="19"/>
      <c r="I667" s="19"/>
      <c r="J667" s="19"/>
      <c r="K667" s="19"/>
      <c r="M667" s="31" t="str">
        <f>IF(H667&gt;0,"P"&amp;D667&amp;"-"&amp;MAX(E667:F667),"P"&amp;D667&amp;"-"&amp;MAX(E667:F667))</f>
        <v>P-0</v>
      </c>
      <c r="N667" s="32">
        <f>IF(H667&gt;0,C667&amp;"*",C667)</f>
        <v>0</v>
      </c>
      <c r="O667" s="33">
        <f t="shared" si="20"/>
        <v>0</v>
      </c>
      <c r="P667" s="33">
        <f t="shared" si="21"/>
        <v>0</v>
      </c>
    </row>
    <row r="668" spans="2:16" x14ac:dyDescent="0.3">
      <c r="B668" s="25" t="str">
        <f>IF(H668="","Base"&amp;C668&amp;"-"&amp;"P"&amp;D668,"Off")</f>
        <v>Base-P</v>
      </c>
      <c r="C668" s="19"/>
      <c r="D668" s="19"/>
      <c r="E668" s="20"/>
      <c r="F668" s="20"/>
      <c r="G668" s="19"/>
      <c r="H668" s="19"/>
      <c r="I668" s="19"/>
      <c r="J668" s="19"/>
      <c r="K668" s="19"/>
      <c r="M668" s="31" t="str">
        <f>IF(H668&gt;0,"P"&amp;D668&amp;"-"&amp;MAX(E668:F668),"P"&amp;D668&amp;"-"&amp;MAX(E668:F668))</f>
        <v>P-0</v>
      </c>
      <c r="N668" s="32">
        <f>IF(H668&gt;0,C668&amp;"*",C668)</f>
        <v>0</v>
      </c>
      <c r="O668" s="33">
        <f t="shared" si="20"/>
        <v>0</v>
      </c>
      <c r="P668" s="33">
        <f t="shared" si="21"/>
        <v>0</v>
      </c>
    </row>
    <row r="669" spans="2:16" x14ac:dyDescent="0.3">
      <c r="B669" s="25" t="str">
        <f>IF(H669="","Base"&amp;C669&amp;"-"&amp;"P"&amp;D669,"Off")</f>
        <v>Base-P</v>
      </c>
      <c r="C669" s="19"/>
      <c r="D669" s="19"/>
      <c r="E669" s="20"/>
      <c r="F669" s="20"/>
      <c r="G669" s="19"/>
      <c r="H669" s="19"/>
      <c r="I669" s="19"/>
      <c r="J669" s="19"/>
      <c r="K669" s="19"/>
      <c r="M669" s="31" t="str">
        <f>IF(H669&gt;0,"P"&amp;D669&amp;"-"&amp;MAX(E669:F669),"P"&amp;D669&amp;"-"&amp;MAX(E669:F669))</f>
        <v>P-0</v>
      </c>
      <c r="N669" s="32">
        <f>IF(H669&gt;0,C669&amp;"*",C669)</f>
        <v>0</v>
      </c>
      <c r="O669" s="33">
        <f t="shared" si="20"/>
        <v>0</v>
      </c>
      <c r="P669" s="33">
        <f t="shared" si="21"/>
        <v>0</v>
      </c>
    </row>
    <row r="670" spans="2:16" x14ac:dyDescent="0.3">
      <c r="B670" s="25" t="str">
        <f>IF(H670="","Base"&amp;C670&amp;"-"&amp;"P"&amp;D670,"Off")</f>
        <v>Base-P</v>
      </c>
      <c r="C670" s="19"/>
      <c r="D670" s="19"/>
      <c r="E670" s="20"/>
      <c r="F670" s="20"/>
      <c r="G670" s="19"/>
      <c r="H670" s="19"/>
      <c r="I670" s="19"/>
      <c r="J670" s="19"/>
      <c r="K670" s="19"/>
      <c r="M670" s="31" t="str">
        <f>IF(H670&gt;0,"P"&amp;D670&amp;"-"&amp;MAX(E670:F670),"P"&amp;D670&amp;"-"&amp;MAX(E670:F670))</f>
        <v>P-0</v>
      </c>
      <c r="N670" s="32">
        <f>IF(H670&gt;0,C670&amp;"*",C670)</f>
        <v>0</v>
      </c>
      <c r="O670" s="33">
        <f t="shared" si="20"/>
        <v>0</v>
      </c>
      <c r="P670" s="33">
        <f t="shared" si="21"/>
        <v>0</v>
      </c>
    </row>
    <row r="671" spans="2:16" x14ac:dyDescent="0.3">
      <c r="B671" s="25" t="str">
        <f>IF(H671="","Base"&amp;C671&amp;"-"&amp;"P"&amp;D671,"Off")</f>
        <v>Base-P</v>
      </c>
      <c r="C671" s="19"/>
      <c r="D671" s="19"/>
      <c r="E671" s="20"/>
      <c r="F671" s="20"/>
      <c r="G671" s="19"/>
      <c r="H671" s="19"/>
      <c r="I671" s="19"/>
      <c r="J671" s="19"/>
      <c r="K671" s="19"/>
      <c r="M671" s="31" t="str">
        <f>IF(H671&gt;0,"P"&amp;D671&amp;"-"&amp;MAX(E671:F671),"P"&amp;D671&amp;"-"&amp;MAX(E671:F671))</f>
        <v>P-0</v>
      </c>
      <c r="N671" s="32">
        <f>IF(H671&gt;0,C671&amp;"*",C671)</f>
        <v>0</v>
      </c>
      <c r="O671" s="33">
        <f t="shared" si="20"/>
        <v>0</v>
      </c>
      <c r="P671" s="33">
        <f t="shared" si="21"/>
        <v>0</v>
      </c>
    </row>
    <row r="672" spans="2:16" x14ac:dyDescent="0.3">
      <c r="B672" s="25" t="str">
        <f>IF(H672="","Base"&amp;C672&amp;"-"&amp;"P"&amp;D672,"Off")</f>
        <v>Base-P</v>
      </c>
      <c r="C672" s="19"/>
      <c r="D672" s="19"/>
      <c r="E672" s="20"/>
      <c r="F672" s="20"/>
      <c r="G672" s="19"/>
      <c r="H672" s="19"/>
      <c r="I672" s="19"/>
      <c r="J672" s="19"/>
      <c r="K672" s="19"/>
      <c r="M672" s="31" t="str">
        <f>IF(H672&gt;0,"P"&amp;D672&amp;"-"&amp;MAX(E672:F672),"P"&amp;D672&amp;"-"&amp;MAX(E672:F672))</f>
        <v>P-0</v>
      </c>
      <c r="N672" s="32">
        <f>IF(H672&gt;0,C672&amp;"*",C672)</f>
        <v>0</v>
      </c>
      <c r="O672" s="33">
        <f t="shared" si="20"/>
        <v>0</v>
      </c>
      <c r="P672" s="33">
        <f t="shared" si="21"/>
        <v>0</v>
      </c>
    </row>
    <row r="673" spans="2:16" x14ac:dyDescent="0.3">
      <c r="B673" s="25" t="str">
        <f>IF(H673="","Base"&amp;C673&amp;"-"&amp;"P"&amp;D673,"Off")</f>
        <v>Base-P</v>
      </c>
      <c r="C673" s="19"/>
      <c r="D673" s="19"/>
      <c r="E673" s="20"/>
      <c r="F673" s="20"/>
      <c r="G673" s="19"/>
      <c r="H673" s="19"/>
      <c r="I673" s="19"/>
      <c r="J673" s="19"/>
      <c r="K673" s="19"/>
      <c r="M673" s="31" t="str">
        <f>IF(H673&gt;0,"P"&amp;D673&amp;"-"&amp;MAX(E673:F673),"P"&amp;D673&amp;"-"&amp;MAX(E673:F673))</f>
        <v>P-0</v>
      </c>
      <c r="N673" s="32">
        <f>IF(H673&gt;0,C673&amp;"*",C673)</f>
        <v>0</v>
      </c>
      <c r="O673" s="33">
        <f t="shared" si="20"/>
        <v>0</v>
      </c>
      <c r="P673" s="33">
        <f t="shared" si="21"/>
        <v>0</v>
      </c>
    </row>
    <row r="674" spans="2:16" x14ac:dyDescent="0.3">
      <c r="B674" s="25" t="str">
        <f>IF(H674="","Base"&amp;C674&amp;"-"&amp;"P"&amp;D674,"Off")</f>
        <v>Base-P</v>
      </c>
      <c r="C674" s="19"/>
      <c r="D674" s="19"/>
      <c r="E674" s="20"/>
      <c r="F674" s="20"/>
      <c r="G674" s="19"/>
      <c r="H674" s="19"/>
      <c r="I674" s="19"/>
      <c r="J674" s="19"/>
      <c r="K674" s="19"/>
      <c r="M674" s="31" t="str">
        <f>IF(H674&gt;0,"P"&amp;D674&amp;"-"&amp;MAX(E674:F674),"P"&amp;D674&amp;"-"&amp;MAX(E674:F674))</f>
        <v>P-0</v>
      </c>
      <c r="N674" s="32">
        <f>IF(H674&gt;0,C674&amp;"*",C674)</f>
        <v>0</v>
      </c>
      <c r="O674" s="33">
        <f t="shared" si="20"/>
        <v>0</v>
      </c>
      <c r="P674" s="33">
        <f t="shared" si="21"/>
        <v>0</v>
      </c>
    </row>
    <row r="675" spans="2:16" x14ac:dyDescent="0.3">
      <c r="B675" s="25" t="str">
        <f>IF(H675="","Base"&amp;C675&amp;"-"&amp;"P"&amp;D675,"Off")</f>
        <v>Base-P</v>
      </c>
      <c r="C675" s="19"/>
      <c r="D675" s="19"/>
      <c r="E675" s="20"/>
      <c r="F675" s="20"/>
      <c r="G675" s="19"/>
      <c r="H675" s="19"/>
      <c r="I675" s="19"/>
      <c r="J675" s="19"/>
      <c r="K675" s="19"/>
      <c r="M675" s="31" t="str">
        <f>IF(H675&gt;0,"P"&amp;D675&amp;"-"&amp;MAX(E675:F675),"P"&amp;D675&amp;"-"&amp;MAX(E675:F675))</f>
        <v>P-0</v>
      </c>
      <c r="N675" s="32">
        <f>IF(H675&gt;0,C675&amp;"*",C675)</f>
        <v>0</v>
      </c>
      <c r="O675" s="33">
        <f t="shared" si="20"/>
        <v>0</v>
      </c>
      <c r="P675" s="33">
        <f t="shared" si="21"/>
        <v>0</v>
      </c>
    </row>
    <row r="676" spans="2:16" x14ac:dyDescent="0.3">
      <c r="B676" s="25" t="str">
        <f>IF(H676="","Base"&amp;C676&amp;"-"&amp;"P"&amp;D676,"Off")</f>
        <v>Base-P</v>
      </c>
      <c r="C676" s="19"/>
      <c r="D676" s="19"/>
      <c r="E676" s="20"/>
      <c r="F676" s="20"/>
      <c r="G676" s="19"/>
      <c r="H676" s="19"/>
      <c r="I676" s="19"/>
      <c r="J676" s="19"/>
      <c r="K676" s="19"/>
      <c r="M676" s="31" t="str">
        <f>IF(H676&gt;0,"P"&amp;D676&amp;"-"&amp;MAX(E676:F676),"P"&amp;D676&amp;"-"&amp;MAX(E676:F676))</f>
        <v>P-0</v>
      </c>
      <c r="N676" s="32">
        <f>IF(H676&gt;0,C676&amp;"*",C676)</f>
        <v>0</v>
      </c>
      <c r="O676" s="33">
        <f t="shared" si="20"/>
        <v>0</v>
      </c>
      <c r="P676" s="33">
        <f t="shared" si="21"/>
        <v>0</v>
      </c>
    </row>
    <row r="677" spans="2:16" x14ac:dyDescent="0.3">
      <c r="B677" s="25" t="str">
        <f>IF(H677="","Base"&amp;C677&amp;"-"&amp;"P"&amp;D677,"Off")</f>
        <v>Base-P</v>
      </c>
      <c r="C677" s="19"/>
      <c r="D677" s="19"/>
      <c r="E677" s="20"/>
      <c r="F677" s="20"/>
      <c r="G677" s="19"/>
      <c r="H677" s="19"/>
      <c r="I677" s="19"/>
      <c r="J677" s="19"/>
      <c r="K677" s="19"/>
      <c r="M677" s="31" t="str">
        <f>IF(H677&gt;0,"P"&amp;D677&amp;"-"&amp;MAX(E677:F677),"P"&amp;D677&amp;"-"&amp;MAX(E677:F677))</f>
        <v>P-0</v>
      </c>
      <c r="N677" s="32">
        <f>IF(H677&gt;0,C677&amp;"*",C677)</f>
        <v>0</v>
      </c>
      <c r="O677" s="33">
        <f t="shared" si="20"/>
        <v>0</v>
      </c>
      <c r="P677" s="33">
        <f t="shared" si="21"/>
        <v>0</v>
      </c>
    </row>
    <row r="678" spans="2:16" x14ac:dyDescent="0.3">
      <c r="B678" s="25" t="str">
        <f>IF(H678="","Base"&amp;C678&amp;"-"&amp;"P"&amp;D678,"Off")</f>
        <v>Base-P</v>
      </c>
      <c r="C678" s="19"/>
      <c r="D678" s="19"/>
      <c r="E678" s="20"/>
      <c r="F678" s="20"/>
      <c r="G678" s="19"/>
      <c r="H678" s="19"/>
      <c r="I678" s="19"/>
      <c r="J678" s="19"/>
      <c r="K678" s="19"/>
      <c r="M678" s="31" t="str">
        <f>IF(H678&gt;0,"P"&amp;D678&amp;"-"&amp;MAX(E678:F678),"P"&amp;D678&amp;"-"&amp;MAX(E678:F678))</f>
        <v>P-0</v>
      </c>
      <c r="N678" s="32">
        <f>IF(H678&gt;0,C678&amp;"*",C678)</f>
        <v>0</v>
      </c>
      <c r="O678" s="33">
        <f t="shared" si="20"/>
        <v>0</v>
      </c>
      <c r="P678" s="33">
        <f t="shared" si="21"/>
        <v>0</v>
      </c>
    </row>
    <row r="679" spans="2:16" x14ac:dyDescent="0.3">
      <c r="B679" s="25" t="str">
        <f>IF(H679="","Base"&amp;C679&amp;"-"&amp;"P"&amp;D679,"Off")</f>
        <v>Base-P</v>
      </c>
      <c r="C679" s="19"/>
      <c r="D679" s="19"/>
      <c r="E679" s="20"/>
      <c r="F679" s="20"/>
      <c r="G679" s="19"/>
      <c r="H679" s="19"/>
      <c r="I679" s="19"/>
      <c r="J679" s="19"/>
      <c r="K679" s="19"/>
      <c r="M679" s="31" t="str">
        <f>IF(H679&gt;0,"P"&amp;D679&amp;"-"&amp;MAX(E679:F679),"P"&amp;D679&amp;"-"&amp;MAX(E679:F679))</f>
        <v>P-0</v>
      </c>
      <c r="N679" s="32">
        <f>IF(H679&gt;0,C679&amp;"*",C679)</f>
        <v>0</v>
      </c>
      <c r="O679" s="33">
        <f t="shared" si="20"/>
        <v>0</v>
      </c>
      <c r="P679" s="33">
        <f t="shared" si="21"/>
        <v>0</v>
      </c>
    </row>
    <row r="680" spans="2:16" x14ac:dyDescent="0.3">
      <c r="B680" s="25" t="str">
        <f>IF(H680="","Base"&amp;C680&amp;"-"&amp;"P"&amp;D680,"Off")</f>
        <v>Base-P</v>
      </c>
      <c r="C680" s="19"/>
      <c r="D680" s="19"/>
      <c r="E680" s="20"/>
      <c r="F680" s="20"/>
      <c r="G680" s="19"/>
      <c r="H680" s="19"/>
      <c r="I680" s="19"/>
      <c r="J680" s="19"/>
      <c r="K680" s="19"/>
      <c r="M680" s="31" t="str">
        <f>IF(H680&gt;0,"P"&amp;D680&amp;"-"&amp;MAX(E680:F680),"P"&amp;D680&amp;"-"&amp;MAX(E680:F680))</f>
        <v>P-0</v>
      </c>
      <c r="N680" s="32">
        <f>IF(H680&gt;0,C680&amp;"*",C680)</f>
        <v>0</v>
      </c>
      <c r="O680" s="33">
        <f t="shared" si="20"/>
        <v>0</v>
      </c>
      <c r="P680" s="33">
        <f t="shared" si="21"/>
        <v>0</v>
      </c>
    </row>
    <row r="681" spans="2:16" x14ac:dyDescent="0.3">
      <c r="B681" s="25" t="str">
        <f>IF(H681="","Base"&amp;C681&amp;"-"&amp;"P"&amp;D681,"Off")</f>
        <v>Base-P</v>
      </c>
      <c r="C681" s="19"/>
      <c r="D681" s="19"/>
      <c r="E681" s="20"/>
      <c r="F681" s="20"/>
      <c r="G681" s="19"/>
      <c r="H681" s="19"/>
      <c r="I681" s="19"/>
      <c r="J681" s="19"/>
      <c r="K681" s="19"/>
      <c r="M681" s="31" t="str">
        <f>IF(H681&gt;0,"P"&amp;D681&amp;"-"&amp;MAX(E681:F681),"P"&amp;D681&amp;"-"&amp;MAX(E681:F681))</f>
        <v>P-0</v>
      </c>
      <c r="N681" s="32">
        <f>IF(H681&gt;0,C681&amp;"*",C681)</f>
        <v>0</v>
      </c>
      <c r="O681" s="33">
        <f t="shared" si="20"/>
        <v>0</v>
      </c>
      <c r="P681" s="33">
        <f t="shared" si="21"/>
        <v>0</v>
      </c>
    </row>
    <row r="682" spans="2:16" x14ac:dyDescent="0.3">
      <c r="B682" s="25" t="str">
        <f>IF(H682="","Base"&amp;C682&amp;"-"&amp;"P"&amp;D682,"Off")</f>
        <v>Base-P</v>
      </c>
      <c r="C682" s="19"/>
      <c r="D682" s="19"/>
      <c r="E682" s="20"/>
      <c r="F682" s="20"/>
      <c r="G682" s="19"/>
      <c r="H682" s="19"/>
      <c r="I682" s="19"/>
      <c r="J682" s="19"/>
      <c r="K682" s="19"/>
      <c r="M682" s="31" t="str">
        <f>IF(H682&gt;0,"P"&amp;D682&amp;"-"&amp;MAX(E682:F682),"P"&amp;D682&amp;"-"&amp;MAX(E682:F682))</f>
        <v>P-0</v>
      </c>
      <c r="N682" s="32">
        <f>IF(H682&gt;0,C682&amp;"*",C682)</f>
        <v>0</v>
      </c>
      <c r="O682" s="33">
        <f t="shared" si="20"/>
        <v>0</v>
      </c>
      <c r="P682" s="33">
        <f t="shared" si="21"/>
        <v>0</v>
      </c>
    </row>
    <row r="683" spans="2:16" x14ac:dyDescent="0.3">
      <c r="B683" s="25" t="str">
        <f>IF(H683="","Base"&amp;C683&amp;"-"&amp;"P"&amp;D683,"Off")</f>
        <v>Base-P</v>
      </c>
      <c r="C683" s="19"/>
      <c r="D683" s="19"/>
      <c r="E683" s="20"/>
      <c r="F683" s="20"/>
      <c r="G683" s="19"/>
      <c r="H683" s="19"/>
      <c r="I683" s="19"/>
      <c r="J683" s="19"/>
      <c r="K683" s="19"/>
      <c r="M683" s="31" t="str">
        <f>IF(H683&gt;0,"P"&amp;D683&amp;"-"&amp;MAX(E683:F683),"P"&amp;D683&amp;"-"&amp;MAX(E683:F683))</f>
        <v>P-0</v>
      </c>
      <c r="N683" s="32">
        <f>IF(H683&gt;0,C683&amp;"*",C683)</f>
        <v>0</v>
      </c>
      <c r="O683" s="33">
        <f t="shared" si="20"/>
        <v>0</v>
      </c>
      <c r="P683" s="33">
        <f t="shared" si="21"/>
        <v>0</v>
      </c>
    </row>
    <row r="684" spans="2:16" x14ac:dyDescent="0.3">
      <c r="B684" s="25" t="str">
        <f>IF(H684="","Base"&amp;C684&amp;"-"&amp;"P"&amp;D684,"Off")</f>
        <v>Base-P</v>
      </c>
      <c r="C684" s="19"/>
      <c r="D684" s="19"/>
      <c r="E684" s="20"/>
      <c r="F684" s="20"/>
      <c r="G684" s="19"/>
      <c r="H684" s="19"/>
      <c r="I684" s="19"/>
      <c r="J684" s="19"/>
      <c r="K684" s="19"/>
      <c r="M684" s="31" t="str">
        <f>IF(H684&gt;0,"P"&amp;D684&amp;"-"&amp;MAX(E684:F684),"P"&amp;D684&amp;"-"&amp;MAX(E684:F684))</f>
        <v>P-0</v>
      </c>
      <c r="N684" s="32">
        <f>IF(H684&gt;0,C684&amp;"*",C684)</f>
        <v>0</v>
      </c>
      <c r="O684" s="33">
        <f t="shared" si="20"/>
        <v>0</v>
      </c>
      <c r="P684" s="33">
        <f t="shared" si="21"/>
        <v>0</v>
      </c>
    </row>
    <row r="685" spans="2:16" x14ac:dyDescent="0.3">
      <c r="B685" s="25" t="str">
        <f>IF(H685="","Base"&amp;C685&amp;"-"&amp;"P"&amp;D685,"Off")</f>
        <v>Base-P</v>
      </c>
      <c r="C685" s="19"/>
      <c r="D685" s="19"/>
      <c r="E685" s="20"/>
      <c r="F685" s="20"/>
      <c r="G685" s="19"/>
      <c r="H685" s="19"/>
      <c r="I685" s="19"/>
      <c r="J685" s="19"/>
      <c r="K685" s="19"/>
      <c r="M685" s="31" t="str">
        <f>IF(H685&gt;0,"P"&amp;D685&amp;"-"&amp;MAX(E685:F685),"P"&amp;D685&amp;"-"&amp;MAX(E685:F685))</f>
        <v>P-0</v>
      </c>
      <c r="N685" s="32">
        <f>IF(H685&gt;0,C685&amp;"*",C685)</f>
        <v>0</v>
      </c>
      <c r="O685" s="33">
        <f t="shared" si="20"/>
        <v>0</v>
      </c>
      <c r="P685" s="33">
        <f t="shared" si="21"/>
        <v>0</v>
      </c>
    </row>
    <row r="686" spans="2:16" x14ac:dyDescent="0.3">
      <c r="B686" s="25" t="str">
        <f>IF(H686="","Base"&amp;C686&amp;"-"&amp;"P"&amp;D686,"Off")</f>
        <v>Base-P</v>
      </c>
      <c r="C686" s="19"/>
      <c r="D686" s="19"/>
      <c r="E686" s="20"/>
      <c r="F686" s="20"/>
      <c r="G686" s="19"/>
      <c r="H686" s="19"/>
      <c r="I686" s="19"/>
      <c r="J686" s="19"/>
      <c r="K686" s="19"/>
      <c r="M686" s="31" t="str">
        <f>IF(H686&gt;0,"P"&amp;D686&amp;"-"&amp;MAX(E686:F686),"P"&amp;D686&amp;"-"&amp;MAX(E686:F686))</f>
        <v>P-0</v>
      </c>
      <c r="N686" s="32">
        <f>IF(H686&gt;0,C686&amp;"*",C686)</f>
        <v>0</v>
      </c>
      <c r="O686" s="33">
        <f t="shared" si="20"/>
        <v>0</v>
      </c>
      <c r="P686" s="33">
        <f t="shared" si="21"/>
        <v>0</v>
      </c>
    </row>
    <row r="687" spans="2:16" x14ac:dyDescent="0.3">
      <c r="B687" s="25" t="str">
        <f>IF(H687="","Base"&amp;C687&amp;"-"&amp;"P"&amp;D687,"Off")</f>
        <v>Base-P</v>
      </c>
      <c r="C687" s="19"/>
      <c r="D687" s="19"/>
      <c r="E687" s="20"/>
      <c r="F687" s="20"/>
      <c r="G687" s="19"/>
      <c r="H687" s="19"/>
      <c r="I687" s="19"/>
      <c r="J687" s="19"/>
      <c r="K687" s="19"/>
      <c r="M687" s="31" t="str">
        <f>IF(H687&gt;0,"P"&amp;D687&amp;"-"&amp;MAX(E687:F687),"P"&amp;D687&amp;"-"&amp;MAX(E687:F687))</f>
        <v>P-0</v>
      </c>
      <c r="N687" s="32">
        <f>IF(H687&gt;0,C687&amp;"*",C687)</f>
        <v>0</v>
      </c>
      <c r="O687" s="33">
        <f t="shared" si="20"/>
        <v>0</v>
      </c>
      <c r="P687" s="33">
        <f t="shared" si="21"/>
        <v>0</v>
      </c>
    </row>
    <row r="688" spans="2:16" x14ac:dyDescent="0.3">
      <c r="B688" s="25" t="str">
        <f>IF(H688="","Base"&amp;C688&amp;"-"&amp;"P"&amp;D688,"Off")</f>
        <v>Base-P</v>
      </c>
      <c r="C688" s="19"/>
      <c r="D688" s="19"/>
      <c r="E688" s="20"/>
      <c r="F688" s="20"/>
      <c r="G688" s="19"/>
      <c r="H688" s="19"/>
      <c r="I688" s="19"/>
      <c r="J688" s="19"/>
      <c r="K688" s="19"/>
      <c r="M688" s="31" t="str">
        <f>IF(H688&gt;0,"P"&amp;D688&amp;"-"&amp;MAX(E688:F688),"P"&amp;D688&amp;"-"&amp;MAX(E688:F688))</f>
        <v>P-0</v>
      </c>
      <c r="N688" s="32">
        <f>IF(H688&gt;0,C688&amp;"*",C688)</f>
        <v>0</v>
      </c>
      <c r="O688" s="33">
        <f t="shared" si="20"/>
        <v>0</v>
      </c>
      <c r="P688" s="33">
        <f t="shared" si="21"/>
        <v>0</v>
      </c>
    </row>
    <row r="689" spans="2:16" x14ac:dyDescent="0.3">
      <c r="B689" s="25" t="str">
        <f>IF(H689="","Base"&amp;C689&amp;"-"&amp;"P"&amp;D689,"Off")</f>
        <v>Base-P</v>
      </c>
      <c r="C689" s="19"/>
      <c r="D689" s="19"/>
      <c r="E689" s="20"/>
      <c r="F689" s="20"/>
      <c r="G689" s="19"/>
      <c r="H689" s="19"/>
      <c r="I689" s="19"/>
      <c r="J689" s="19"/>
      <c r="K689" s="19"/>
      <c r="M689" s="31" t="str">
        <f>IF(H689&gt;0,"P"&amp;D689&amp;"-"&amp;MAX(E689:F689),"P"&amp;D689&amp;"-"&amp;MAX(E689:F689))</f>
        <v>P-0</v>
      </c>
      <c r="N689" s="32">
        <f>IF(H689&gt;0,C689&amp;"*",C689)</f>
        <v>0</v>
      </c>
      <c r="O689" s="33">
        <f t="shared" si="20"/>
        <v>0</v>
      </c>
      <c r="P689" s="33">
        <f t="shared" si="21"/>
        <v>0</v>
      </c>
    </row>
    <row r="690" spans="2:16" x14ac:dyDescent="0.3">
      <c r="B690" s="25" t="str">
        <f>IF(H690="","Base"&amp;C690&amp;"-"&amp;"P"&amp;D690,"Off")</f>
        <v>Base-P</v>
      </c>
      <c r="C690" s="19"/>
      <c r="D690" s="19"/>
      <c r="E690" s="20"/>
      <c r="F690" s="20"/>
      <c r="G690" s="19"/>
      <c r="H690" s="19"/>
      <c r="I690" s="19"/>
      <c r="J690" s="19"/>
      <c r="K690" s="19"/>
      <c r="M690" s="31" t="str">
        <f>IF(H690&gt;0,"P"&amp;D690&amp;"-"&amp;MAX(E690:F690),"P"&amp;D690&amp;"-"&amp;MAX(E690:F690))</f>
        <v>P-0</v>
      </c>
      <c r="N690" s="32">
        <f>IF(H690&gt;0,C690&amp;"*",C690)</f>
        <v>0</v>
      </c>
      <c r="O690" s="33">
        <f t="shared" si="20"/>
        <v>0</v>
      </c>
      <c r="P690" s="33">
        <f t="shared" si="21"/>
        <v>0</v>
      </c>
    </row>
    <row r="691" spans="2:16" x14ac:dyDescent="0.3">
      <c r="B691" s="25" t="str">
        <f>IF(H691="","Base"&amp;C691&amp;"-"&amp;"P"&amp;D691,"Off")</f>
        <v>Base-P</v>
      </c>
      <c r="C691" s="19"/>
      <c r="D691" s="19"/>
      <c r="E691" s="20"/>
      <c r="F691" s="20"/>
      <c r="G691" s="19"/>
      <c r="H691" s="19"/>
      <c r="I691" s="19"/>
      <c r="J691" s="19"/>
      <c r="K691" s="19"/>
      <c r="M691" s="31" t="str">
        <f>IF(H691&gt;0,"P"&amp;D691&amp;"-"&amp;MAX(E691:F691),"P"&amp;D691&amp;"-"&amp;MAX(E691:F691))</f>
        <v>P-0</v>
      </c>
      <c r="N691" s="32">
        <f>IF(H691&gt;0,C691&amp;"*",C691)</f>
        <v>0</v>
      </c>
      <c r="O691" s="33">
        <f t="shared" si="20"/>
        <v>0</v>
      </c>
      <c r="P691" s="33">
        <f t="shared" si="21"/>
        <v>0</v>
      </c>
    </row>
    <row r="692" spans="2:16" x14ac:dyDescent="0.3">
      <c r="B692" s="25" t="str">
        <f>IF(H692="","Base"&amp;C692&amp;"-"&amp;"P"&amp;D692,"Off")</f>
        <v>Base-P</v>
      </c>
      <c r="C692" s="19"/>
      <c r="D692" s="19"/>
      <c r="E692" s="20"/>
      <c r="F692" s="20"/>
      <c r="G692" s="19"/>
      <c r="H692" s="19"/>
      <c r="I692" s="19"/>
      <c r="J692" s="19"/>
      <c r="K692" s="19"/>
      <c r="M692" s="31" t="str">
        <f>IF(H692&gt;0,"P"&amp;D692&amp;"-"&amp;MAX(E692:F692),"P"&amp;D692&amp;"-"&amp;MAX(E692:F692))</f>
        <v>P-0</v>
      </c>
      <c r="N692" s="32">
        <f>IF(H692&gt;0,C692&amp;"*",C692)</f>
        <v>0</v>
      </c>
      <c r="O692" s="33">
        <f t="shared" si="20"/>
        <v>0</v>
      </c>
      <c r="P692" s="33">
        <f t="shared" si="21"/>
        <v>0</v>
      </c>
    </row>
    <row r="693" spans="2:16" x14ac:dyDescent="0.3">
      <c r="B693" s="25" t="str">
        <f>IF(H693="","Base"&amp;C693&amp;"-"&amp;"P"&amp;D693,"Off")</f>
        <v>Base-P</v>
      </c>
      <c r="C693" s="19"/>
      <c r="D693" s="19"/>
      <c r="E693" s="20"/>
      <c r="F693" s="20"/>
      <c r="G693" s="19"/>
      <c r="H693" s="19"/>
      <c r="I693" s="19"/>
      <c r="J693" s="19"/>
      <c r="K693" s="19"/>
      <c r="M693" s="31" t="str">
        <f>IF(H693&gt;0,"P"&amp;D693&amp;"-"&amp;MAX(E693:F693),"P"&amp;D693&amp;"-"&amp;MAX(E693:F693))</f>
        <v>P-0</v>
      </c>
      <c r="N693" s="32">
        <f>IF(H693&gt;0,C693&amp;"*",C693)</f>
        <v>0</v>
      </c>
      <c r="O693" s="33">
        <f t="shared" si="20"/>
        <v>0</v>
      </c>
      <c r="P693" s="33">
        <f t="shared" si="21"/>
        <v>0</v>
      </c>
    </row>
    <row r="694" spans="2:16" x14ac:dyDescent="0.3">
      <c r="B694" s="25" t="str">
        <f>IF(H694="","Base"&amp;C694&amp;"-"&amp;"P"&amp;D694,"Off")</f>
        <v>Base-P</v>
      </c>
      <c r="C694" s="19"/>
      <c r="D694" s="19"/>
      <c r="E694" s="20"/>
      <c r="F694" s="20"/>
      <c r="G694" s="19"/>
      <c r="H694" s="19"/>
      <c r="I694" s="19"/>
      <c r="J694" s="19"/>
      <c r="K694" s="19"/>
      <c r="M694" s="31" t="str">
        <f>IF(H694&gt;0,"P"&amp;D694&amp;"-"&amp;MAX(E694:F694),"P"&amp;D694&amp;"-"&amp;MAX(E694:F694))</f>
        <v>P-0</v>
      </c>
      <c r="N694" s="32">
        <f>IF(H694&gt;0,C694&amp;"*",C694)</f>
        <v>0</v>
      </c>
      <c r="O694" s="33">
        <f t="shared" si="20"/>
        <v>0</v>
      </c>
      <c r="P694" s="33">
        <f t="shared" si="21"/>
        <v>0</v>
      </c>
    </row>
    <row r="695" spans="2:16" x14ac:dyDescent="0.3">
      <c r="B695" s="25" t="str">
        <f>IF(H695="","Base"&amp;C695&amp;"-"&amp;"P"&amp;D695,"Off")</f>
        <v>Base-P</v>
      </c>
      <c r="C695" s="19"/>
      <c r="D695" s="19"/>
      <c r="E695" s="20"/>
      <c r="F695" s="20"/>
      <c r="G695" s="19"/>
      <c r="H695" s="19"/>
      <c r="I695" s="19"/>
      <c r="J695" s="19"/>
      <c r="K695" s="19"/>
      <c r="M695" s="31" t="str">
        <f>IF(H695&gt;0,"P"&amp;D695&amp;"-"&amp;MAX(E695:F695),"P"&amp;D695&amp;"-"&amp;MAX(E695:F695))</f>
        <v>P-0</v>
      </c>
      <c r="N695" s="32">
        <f>IF(H695&gt;0,C695&amp;"*",C695)</f>
        <v>0</v>
      </c>
      <c r="O695" s="33">
        <f t="shared" si="20"/>
        <v>0</v>
      </c>
      <c r="P695" s="33">
        <f t="shared" si="21"/>
        <v>0</v>
      </c>
    </row>
    <row r="696" spans="2:16" x14ac:dyDescent="0.3">
      <c r="B696" s="25" t="str">
        <f>IF(H696="","Base"&amp;C696&amp;"-"&amp;"P"&amp;D696,"Off")</f>
        <v>Base-P</v>
      </c>
      <c r="C696" s="19"/>
      <c r="D696" s="19"/>
      <c r="E696" s="20"/>
      <c r="F696" s="20"/>
      <c r="G696" s="19"/>
      <c r="H696" s="19"/>
      <c r="I696" s="19"/>
      <c r="J696" s="19"/>
      <c r="K696" s="19"/>
      <c r="M696" s="31" t="str">
        <f>IF(H696&gt;0,"P"&amp;D696&amp;"-"&amp;MAX(E696:F696),"P"&amp;D696&amp;"-"&amp;MAX(E696:F696))</f>
        <v>P-0</v>
      </c>
      <c r="N696" s="32">
        <f>IF(H696&gt;0,C696&amp;"*",C696)</f>
        <v>0</v>
      </c>
      <c r="O696" s="33">
        <f t="shared" si="20"/>
        <v>0</v>
      </c>
      <c r="P696" s="33">
        <f t="shared" si="21"/>
        <v>0</v>
      </c>
    </row>
    <row r="697" spans="2:16" x14ac:dyDescent="0.3">
      <c r="B697" s="25" t="str">
        <f>IF(H697="","Base"&amp;C697&amp;"-"&amp;"P"&amp;D697,"Off")</f>
        <v>Base-P</v>
      </c>
      <c r="C697" s="19"/>
      <c r="D697" s="19"/>
      <c r="E697" s="20"/>
      <c r="F697" s="20"/>
      <c r="G697" s="19"/>
      <c r="H697" s="19"/>
      <c r="I697" s="19"/>
      <c r="J697" s="19"/>
      <c r="K697" s="19"/>
      <c r="M697" s="31" t="str">
        <f>IF(H697&gt;0,"P"&amp;D697&amp;"-"&amp;MAX(E697:F697),"P"&amp;D697&amp;"-"&amp;MAX(E697:F697))</f>
        <v>P-0</v>
      </c>
      <c r="N697" s="32">
        <f>IF(H697&gt;0,C697&amp;"*",C697)</f>
        <v>0</v>
      </c>
      <c r="O697" s="33">
        <f t="shared" si="20"/>
        <v>0</v>
      </c>
      <c r="P697" s="33">
        <f t="shared" si="21"/>
        <v>0</v>
      </c>
    </row>
    <row r="698" spans="2:16" x14ac:dyDescent="0.3">
      <c r="B698" s="25" t="str">
        <f>IF(H698="","Base"&amp;C698&amp;"-"&amp;"P"&amp;D698,"Off")</f>
        <v>Base-P</v>
      </c>
      <c r="C698" s="19"/>
      <c r="D698" s="19"/>
      <c r="E698" s="20"/>
      <c r="F698" s="20"/>
      <c r="G698" s="19"/>
      <c r="H698" s="19"/>
      <c r="I698" s="19"/>
      <c r="J698" s="19"/>
      <c r="K698" s="19"/>
      <c r="M698" s="31" t="str">
        <f>IF(H698&gt;0,"P"&amp;D698&amp;"-"&amp;MAX(E698:F698),"P"&amp;D698&amp;"-"&amp;MAX(E698:F698))</f>
        <v>P-0</v>
      </c>
      <c r="N698" s="32">
        <f>IF(H698&gt;0,C698&amp;"*",C698)</f>
        <v>0</v>
      </c>
      <c r="O698" s="33">
        <f t="shared" si="20"/>
        <v>0</v>
      </c>
      <c r="P698" s="33">
        <f t="shared" si="21"/>
        <v>0</v>
      </c>
    </row>
    <row r="699" spans="2:16" x14ac:dyDescent="0.3">
      <c r="B699" s="25" t="str">
        <f>IF(H699="","Base"&amp;C699&amp;"-"&amp;"P"&amp;D699,"Off")</f>
        <v>Base-P</v>
      </c>
      <c r="C699" s="19"/>
      <c r="D699" s="19"/>
      <c r="E699" s="20"/>
      <c r="F699" s="20"/>
      <c r="G699" s="19"/>
      <c r="H699" s="19"/>
      <c r="I699" s="19"/>
      <c r="J699" s="19"/>
      <c r="K699" s="19"/>
      <c r="M699" s="31" t="str">
        <f>IF(H699&gt;0,"P"&amp;D699&amp;"-"&amp;MAX(E699:F699),"P"&amp;D699&amp;"-"&amp;MAX(E699:F699))</f>
        <v>P-0</v>
      </c>
      <c r="N699" s="32">
        <f>IF(H699&gt;0,C699&amp;"*",C699)</f>
        <v>0</v>
      </c>
      <c r="O699" s="33">
        <f t="shared" si="20"/>
        <v>0</v>
      </c>
      <c r="P699" s="33">
        <f t="shared" si="21"/>
        <v>0</v>
      </c>
    </row>
    <row r="700" spans="2:16" x14ac:dyDescent="0.3">
      <c r="B700" s="25" t="str">
        <f>IF(H700="","Base"&amp;C700&amp;"-"&amp;"P"&amp;D700,"Off")</f>
        <v>Base-P</v>
      </c>
      <c r="C700" s="19"/>
      <c r="D700" s="19"/>
      <c r="E700" s="20"/>
      <c r="F700" s="20"/>
      <c r="G700" s="19"/>
      <c r="H700" s="19"/>
      <c r="I700" s="19"/>
      <c r="J700" s="19"/>
      <c r="K700" s="19"/>
      <c r="M700" s="31" t="str">
        <f>IF(H700&gt;0,"P"&amp;D700&amp;"-"&amp;MAX(E700:F700),"P"&amp;D700&amp;"-"&amp;MAX(E700:F700))</f>
        <v>P-0</v>
      </c>
      <c r="N700" s="32">
        <f>IF(H700&gt;0,C700&amp;"*",C700)</f>
        <v>0</v>
      </c>
      <c r="O700" s="33">
        <f t="shared" si="20"/>
        <v>0</v>
      </c>
      <c r="P700" s="33">
        <f t="shared" si="21"/>
        <v>0</v>
      </c>
    </row>
    <row r="701" spans="2:16" x14ac:dyDescent="0.3">
      <c r="B701" s="25" t="str">
        <f>IF(H701="","Base"&amp;C701&amp;"-"&amp;"P"&amp;D701,"Off")</f>
        <v>Base-P</v>
      </c>
      <c r="C701" s="19"/>
      <c r="D701" s="19"/>
      <c r="E701" s="20"/>
      <c r="F701" s="20"/>
      <c r="G701" s="19"/>
      <c r="H701" s="19"/>
      <c r="I701" s="19"/>
      <c r="J701" s="19"/>
      <c r="K701" s="19"/>
      <c r="M701" s="31" t="str">
        <f>IF(H701&gt;0,"P"&amp;D701&amp;"-"&amp;MAX(E701:F701),"P"&amp;D701&amp;"-"&amp;MAX(E701:F701))</f>
        <v>P-0</v>
      </c>
      <c r="N701" s="32">
        <f>IF(H701&gt;0,C701&amp;"*",C701)</f>
        <v>0</v>
      </c>
      <c r="O701" s="33">
        <f t="shared" si="20"/>
        <v>0</v>
      </c>
      <c r="P701" s="33">
        <f t="shared" si="21"/>
        <v>0</v>
      </c>
    </row>
    <row r="702" spans="2:16" x14ac:dyDescent="0.3">
      <c r="B702" s="25" t="str">
        <f>IF(H702="","Base"&amp;C702&amp;"-"&amp;"P"&amp;D702,"Off")</f>
        <v>Base-P</v>
      </c>
      <c r="C702" s="19"/>
      <c r="D702" s="19"/>
      <c r="E702" s="20"/>
      <c r="F702" s="20"/>
      <c r="G702" s="19"/>
      <c r="H702" s="19"/>
      <c r="I702" s="19"/>
      <c r="J702" s="19"/>
      <c r="K702" s="19"/>
      <c r="M702" s="31" t="str">
        <f>IF(H702&gt;0,"P"&amp;D702&amp;"-"&amp;MAX(E702:F702),"P"&amp;D702&amp;"-"&amp;MAX(E702:F702))</f>
        <v>P-0</v>
      </c>
      <c r="N702" s="32">
        <f>IF(H702&gt;0,C702&amp;"*",C702)</f>
        <v>0</v>
      </c>
      <c r="O702" s="33">
        <f t="shared" si="20"/>
        <v>0</v>
      </c>
      <c r="P702" s="33">
        <f t="shared" si="21"/>
        <v>0</v>
      </c>
    </row>
    <row r="703" spans="2:16" x14ac:dyDescent="0.3">
      <c r="B703" s="25" t="str">
        <f>IF(H703="","Base"&amp;C703&amp;"-"&amp;"P"&amp;D703,"Off")</f>
        <v>Base-P</v>
      </c>
      <c r="C703" s="19"/>
      <c r="D703" s="19"/>
      <c r="E703" s="20"/>
      <c r="F703" s="20"/>
      <c r="G703" s="19"/>
      <c r="H703" s="19"/>
      <c r="I703" s="19"/>
      <c r="J703" s="19"/>
      <c r="K703" s="19"/>
      <c r="M703" s="31" t="str">
        <f>IF(H703&gt;0,"P"&amp;D703&amp;"-"&amp;MAX(E703:F703),"P"&amp;D703&amp;"-"&amp;MAX(E703:F703))</f>
        <v>P-0</v>
      </c>
      <c r="N703" s="32">
        <f>IF(H703&gt;0,C703&amp;"*",C703)</f>
        <v>0</v>
      </c>
      <c r="O703" s="33">
        <f t="shared" si="20"/>
        <v>0</v>
      </c>
      <c r="P703" s="33">
        <f t="shared" si="21"/>
        <v>0</v>
      </c>
    </row>
    <row r="704" spans="2:16" x14ac:dyDescent="0.3">
      <c r="B704" s="25" t="str">
        <f>IF(H704="","Base"&amp;C704&amp;"-"&amp;"P"&amp;D704,"Off")</f>
        <v>Base-P</v>
      </c>
      <c r="C704" s="19"/>
      <c r="D704" s="19"/>
      <c r="E704" s="20"/>
      <c r="F704" s="20"/>
      <c r="G704" s="19"/>
      <c r="H704" s="19"/>
      <c r="I704" s="19"/>
      <c r="J704" s="19"/>
      <c r="K704" s="19"/>
      <c r="M704" s="31" t="str">
        <f>IF(H704&gt;0,"P"&amp;D704&amp;"-"&amp;MAX(E704:F704),"P"&amp;D704&amp;"-"&amp;MAX(E704:F704))</f>
        <v>P-0</v>
      </c>
      <c r="N704" s="32">
        <f>IF(H704&gt;0,C704&amp;"*",C704)</f>
        <v>0</v>
      </c>
      <c r="O704" s="33">
        <f t="shared" si="20"/>
        <v>0</v>
      </c>
      <c r="P704" s="33">
        <f t="shared" si="21"/>
        <v>0</v>
      </c>
    </row>
    <row r="705" spans="2:16" x14ac:dyDescent="0.3">
      <c r="B705" s="25" t="str">
        <f>IF(H705="","Base"&amp;C705&amp;"-"&amp;"P"&amp;D705,"Off")</f>
        <v>Base-P</v>
      </c>
      <c r="C705" s="19"/>
      <c r="D705" s="19"/>
      <c r="E705" s="20"/>
      <c r="F705" s="20"/>
      <c r="G705" s="19"/>
      <c r="H705" s="19"/>
      <c r="I705" s="19"/>
      <c r="J705" s="19"/>
      <c r="K705" s="19"/>
      <c r="M705" s="31" t="str">
        <f>IF(H705&gt;0,"P"&amp;D705&amp;"-"&amp;MAX(E705:F705),"P"&amp;D705&amp;"-"&amp;MAX(E705:F705))</f>
        <v>P-0</v>
      </c>
      <c r="N705" s="32">
        <f>IF(H705&gt;0,C705&amp;"*",C705)</f>
        <v>0</v>
      </c>
      <c r="O705" s="33">
        <f t="shared" si="20"/>
        <v>0</v>
      </c>
      <c r="P705" s="33">
        <f t="shared" si="21"/>
        <v>0</v>
      </c>
    </row>
    <row r="706" spans="2:16" x14ac:dyDescent="0.3">
      <c r="B706" s="25" t="str">
        <f>IF(H706="","Base"&amp;C706&amp;"-"&amp;"P"&amp;D706,"Off")</f>
        <v>Base-P</v>
      </c>
      <c r="C706" s="19"/>
      <c r="D706" s="19"/>
      <c r="E706" s="20"/>
      <c r="F706" s="20"/>
      <c r="G706" s="19"/>
      <c r="H706" s="19"/>
      <c r="I706" s="19"/>
      <c r="J706" s="19"/>
      <c r="K706" s="19"/>
      <c r="M706" s="31" t="str">
        <f>IF(H706&gt;0,"P"&amp;D706&amp;"-"&amp;MAX(E706:F706),"P"&amp;D706&amp;"-"&amp;MAX(E706:F706))</f>
        <v>P-0</v>
      </c>
      <c r="N706" s="32">
        <f>IF(H706&gt;0,C706&amp;"*",C706)</f>
        <v>0</v>
      </c>
      <c r="O706" s="33">
        <f t="shared" si="20"/>
        <v>0</v>
      </c>
      <c r="P706" s="33">
        <f t="shared" si="21"/>
        <v>0</v>
      </c>
    </row>
    <row r="707" spans="2:16" x14ac:dyDescent="0.3">
      <c r="B707" s="25" t="str">
        <f>IF(H707="","Base"&amp;C707&amp;"-"&amp;"P"&amp;D707,"Off")</f>
        <v>Base-P</v>
      </c>
      <c r="C707" s="19"/>
      <c r="D707" s="19"/>
      <c r="E707" s="20"/>
      <c r="F707" s="20"/>
      <c r="G707" s="19"/>
      <c r="H707" s="19"/>
      <c r="I707" s="19"/>
      <c r="J707" s="19"/>
      <c r="K707" s="19"/>
      <c r="M707" s="31" t="str">
        <f>IF(H707&gt;0,"P"&amp;D707&amp;"-"&amp;MAX(E707:F707),"P"&amp;D707&amp;"-"&amp;MAX(E707:F707))</f>
        <v>P-0</v>
      </c>
      <c r="N707" s="32">
        <f>IF(H707&gt;0,C707&amp;"*",C707)</f>
        <v>0</v>
      </c>
      <c r="O707" s="33">
        <f t="shared" si="20"/>
        <v>0</v>
      </c>
      <c r="P707" s="33">
        <f t="shared" si="21"/>
        <v>0</v>
      </c>
    </row>
    <row r="708" spans="2:16" x14ac:dyDescent="0.3">
      <c r="B708" s="25" t="str">
        <f>IF(H708="","Base"&amp;C708&amp;"-"&amp;"P"&amp;D708,"Off")</f>
        <v>Base-P</v>
      </c>
      <c r="C708" s="19"/>
      <c r="D708" s="19"/>
      <c r="E708" s="20"/>
      <c r="F708" s="20"/>
      <c r="G708" s="19"/>
      <c r="H708" s="19"/>
      <c r="I708" s="19"/>
      <c r="J708" s="19"/>
      <c r="K708" s="19"/>
      <c r="M708" s="31" t="str">
        <f>IF(H708&gt;0,"P"&amp;D708&amp;"-"&amp;MAX(E708:F708),"P"&amp;D708&amp;"-"&amp;MAX(E708:F708))</f>
        <v>P-0</v>
      </c>
      <c r="N708" s="32">
        <f>IF(H708&gt;0,C708&amp;"*",C708)</f>
        <v>0</v>
      </c>
      <c r="O708" s="33">
        <f t="shared" si="20"/>
        <v>0</v>
      </c>
      <c r="P708" s="33">
        <f t="shared" si="21"/>
        <v>0</v>
      </c>
    </row>
    <row r="709" spans="2:16" x14ac:dyDescent="0.3">
      <c r="B709" s="25" t="str">
        <f>IF(H709="","Base"&amp;C709&amp;"-"&amp;"P"&amp;D709,"Off")</f>
        <v>Base-P</v>
      </c>
      <c r="C709" s="19"/>
      <c r="D709" s="19"/>
      <c r="E709" s="20"/>
      <c r="F709" s="20"/>
      <c r="G709" s="19"/>
      <c r="H709" s="19"/>
      <c r="I709" s="19"/>
      <c r="J709" s="19"/>
      <c r="K709" s="19"/>
      <c r="M709" s="31" t="str">
        <f>IF(H709&gt;0,"P"&amp;D709&amp;"-"&amp;MAX(E709:F709),"P"&amp;D709&amp;"-"&amp;MAX(E709:F709))</f>
        <v>P-0</v>
      </c>
      <c r="N709" s="32">
        <f>IF(H709&gt;0,C709&amp;"*",C709)</f>
        <v>0</v>
      </c>
      <c r="O709" s="33">
        <f t="shared" ref="O709:O772" si="22">IF($H709=0,E709,"")</f>
        <v>0</v>
      </c>
      <c r="P709" s="33">
        <f t="shared" ref="P709:P772" si="23">IF($H709=0,F709,"")</f>
        <v>0</v>
      </c>
    </row>
    <row r="710" spans="2:16" x14ac:dyDescent="0.3">
      <c r="B710" s="25" t="str">
        <f>IF(H710="","Base"&amp;C710&amp;"-"&amp;"P"&amp;D710,"Off")</f>
        <v>Base-P</v>
      </c>
      <c r="C710" s="19"/>
      <c r="D710" s="19"/>
      <c r="E710" s="20"/>
      <c r="F710" s="20"/>
      <c r="G710" s="19"/>
      <c r="H710" s="19"/>
      <c r="I710" s="19"/>
      <c r="J710" s="19"/>
      <c r="K710" s="19"/>
      <c r="M710" s="31" t="str">
        <f>IF(H710&gt;0,"P"&amp;D710&amp;"-"&amp;MAX(E710:F710),"P"&amp;D710&amp;"-"&amp;MAX(E710:F710))</f>
        <v>P-0</v>
      </c>
      <c r="N710" s="32">
        <f>IF(H710&gt;0,C710&amp;"*",C710)</f>
        <v>0</v>
      </c>
      <c r="O710" s="33">
        <f t="shared" si="22"/>
        <v>0</v>
      </c>
      <c r="P710" s="33">
        <f t="shared" si="23"/>
        <v>0</v>
      </c>
    </row>
    <row r="711" spans="2:16" x14ac:dyDescent="0.3">
      <c r="B711" s="25" t="str">
        <f>IF(H711="","Base"&amp;C711&amp;"-"&amp;"P"&amp;D711,"Off")</f>
        <v>Base-P</v>
      </c>
      <c r="C711" s="19"/>
      <c r="D711" s="19"/>
      <c r="E711" s="20"/>
      <c r="F711" s="20"/>
      <c r="G711" s="19"/>
      <c r="H711" s="19"/>
      <c r="I711" s="19"/>
      <c r="J711" s="19"/>
      <c r="K711" s="19"/>
      <c r="M711" s="31" t="str">
        <f>IF(H711&gt;0,"P"&amp;D711&amp;"-"&amp;MAX(E711:F711),"P"&amp;D711&amp;"-"&amp;MAX(E711:F711))</f>
        <v>P-0</v>
      </c>
      <c r="N711" s="32">
        <f>IF(H711&gt;0,C711&amp;"*",C711)</f>
        <v>0</v>
      </c>
      <c r="O711" s="33">
        <f t="shared" si="22"/>
        <v>0</v>
      </c>
      <c r="P711" s="33">
        <f t="shared" si="23"/>
        <v>0</v>
      </c>
    </row>
    <row r="712" spans="2:16" x14ac:dyDescent="0.3">
      <c r="B712" s="25" t="str">
        <f>IF(H712="","Base"&amp;C712&amp;"-"&amp;"P"&amp;D712,"Off")</f>
        <v>Base-P</v>
      </c>
      <c r="C712" s="19"/>
      <c r="D712" s="19"/>
      <c r="E712" s="20"/>
      <c r="F712" s="20"/>
      <c r="G712" s="19"/>
      <c r="H712" s="19"/>
      <c r="I712" s="19"/>
      <c r="J712" s="19"/>
      <c r="K712" s="19"/>
      <c r="M712" s="31" t="str">
        <f>IF(H712&gt;0,"P"&amp;D712&amp;"-"&amp;MAX(E712:F712),"P"&amp;D712&amp;"-"&amp;MAX(E712:F712))</f>
        <v>P-0</v>
      </c>
      <c r="N712" s="32">
        <f>IF(H712&gt;0,C712&amp;"*",C712)</f>
        <v>0</v>
      </c>
      <c r="O712" s="33">
        <f t="shared" si="22"/>
        <v>0</v>
      </c>
      <c r="P712" s="33">
        <f t="shared" si="23"/>
        <v>0</v>
      </c>
    </row>
    <row r="713" spans="2:16" x14ac:dyDescent="0.3">
      <c r="B713" s="25" t="str">
        <f>IF(H713="","Base"&amp;C713&amp;"-"&amp;"P"&amp;D713,"Off")</f>
        <v>Base-P</v>
      </c>
      <c r="C713" s="19"/>
      <c r="D713" s="19"/>
      <c r="E713" s="20"/>
      <c r="F713" s="20"/>
      <c r="G713" s="19"/>
      <c r="H713" s="19"/>
      <c r="I713" s="19"/>
      <c r="J713" s="19"/>
      <c r="K713" s="19"/>
      <c r="M713" s="31" t="str">
        <f>IF(H713&gt;0,"P"&amp;D713&amp;"-"&amp;MAX(E713:F713),"P"&amp;D713&amp;"-"&amp;MAX(E713:F713))</f>
        <v>P-0</v>
      </c>
      <c r="N713" s="32">
        <f>IF(H713&gt;0,C713&amp;"*",C713)</f>
        <v>0</v>
      </c>
      <c r="O713" s="33">
        <f t="shared" si="22"/>
        <v>0</v>
      </c>
      <c r="P713" s="33">
        <f t="shared" si="23"/>
        <v>0</v>
      </c>
    </row>
    <row r="714" spans="2:16" x14ac:dyDescent="0.3">
      <c r="B714" s="25" t="str">
        <f>IF(H714="","Base"&amp;C714&amp;"-"&amp;"P"&amp;D714,"Off")</f>
        <v>Base-P</v>
      </c>
      <c r="C714" s="19"/>
      <c r="D714" s="19"/>
      <c r="E714" s="20"/>
      <c r="F714" s="20"/>
      <c r="G714" s="19"/>
      <c r="H714" s="19"/>
      <c r="I714" s="19"/>
      <c r="J714" s="19"/>
      <c r="K714" s="19"/>
      <c r="M714" s="31" t="str">
        <f>IF(H714&gt;0,"P"&amp;D714&amp;"-"&amp;MAX(E714:F714),"P"&amp;D714&amp;"-"&amp;MAX(E714:F714))</f>
        <v>P-0</v>
      </c>
      <c r="N714" s="32">
        <f>IF(H714&gt;0,C714&amp;"*",C714)</f>
        <v>0</v>
      </c>
      <c r="O714" s="33">
        <f t="shared" si="22"/>
        <v>0</v>
      </c>
      <c r="P714" s="33">
        <f t="shared" si="23"/>
        <v>0</v>
      </c>
    </row>
    <row r="715" spans="2:16" x14ac:dyDescent="0.3">
      <c r="B715" s="25" t="str">
        <f>IF(H715="","Base"&amp;C715&amp;"-"&amp;"P"&amp;D715,"Off")</f>
        <v>Base-P</v>
      </c>
      <c r="C715" s="19"/>
      <c r="D715" s="19"/>
      <c r="E715" s="20"/>
      <c r="F715" s="20"/>
      <c r="G715" s="19"/>
      <c r="H715" s="19"/>
      <c r="I715" s="19"/>
      <c r="J715" s="19"/>
      <c r="K715" s="19"/>
      <c r="M715" s="31" t="str">
        <f>IF(H715&gt;0,"P"&amp;D715&amp;"-"&amp;MAX(E715:F715),"P"&amp;D715&amp;"-"&amp;MAX(E715:F715))</f>
        <v>P-0</v>
      </c>
      <c r="N715" s="32">
        <f>IF(H715&gt;0,C715&amp;"*",C715)</f>
        <v>0</v>
      </c>
      <c r="O715" s="33">
        <f t="shared" si="22"/>
        <v>0</v>
      </c>
      <c r="P715" s="33">
        <f t="shared" si="23"/>
        <v>0</v>
      </c>
    </row>
    <row r="716" spans="2:16" x14ac:dyDescent="0.3">
      <c r="B716" s="25" t="str">
        <f>IF(H716="","Base"&amp;C716&amp;"-"&amp;"P"&amp;D716,"Off")</f>
        <v>Base-P</v>
      </c>
      <c r="C716" s="19"/>
      <c r="D716" s="19"/>
      <c r="E716" s="20"/>
      <c r="F716" s="20"/>
      <c r="G716" s="19"/>
      <c r="H716" s="19"/>
      <c r="I716" s="19"/>
      <c r="J716" s="19"/>
      <c r="K716" s="19"/>
      <c r="M716" s="31" t="str">
        <f>IF(H716&gt;0,"P"&amp;D716&amp;"-"&amp;MAX(E716:F716),"P"&amp;D716&amp;"-"&amp;MAX(E716:F716))</f>
        <v>P-0</v>
      </c>
      <c r="N716" s="32">
        <f>IF(H716&gt;0,C716&amp;"*",C716)</f>
        <v>0</v>
      </c>
      <c r="O716" s="33">
        <f t="shared" si="22"/>
        <v>0</v>
      </c>
      <c r="P716" s="33">
        <f t="shared" si="23"/>
        <v>0</v>
      </c>
    </row>
    <row r="717" spans="2:16" x14ac:dyDescent="0.3">
      <c r="B717" s="25" t="str">
        <f>IF(H717="","Base"&amp;C717&amp;"-"&amp;"P"&amp;D717,"Off")</f>
        <v>Base-P</v>
      </c>
      <c r="C717" s="19"/>
      <c r="D717" s="19"/>
      <c r="E717" s="20"/>
      <c r="F717" s="20"/>
      <c r="G717" s="19"/>
      <c r="H717" s="19"/>
      <c r="I717" s="19"/>
      <c r="J717" s="19"/>
      <c r="K717" s="19"/>
      <c r="M717" s="31" t="str">
        <f>IF(H717&gt;0,"P"&amp;D717&amp;"-"&amp;MAX(E717:F717),"P"&amp;D717&amp;"-"&amp;MAX(E717:F717))</f>
        <v>P-0</v>
      </c>
      <c r="N717" s="32">
        <f>IF(H717&gt;0,C717&amp;"*",C717)</f>
        <v>0</v>
      </c>
      <c r="O717" s="33">
        <f t="shared" si="22"/>
        <v>0</v>
      </c>
      <c r="P717" s="33">
        <f t="shared" si="23"/>
        <v>0</v>
      </c>
    </row>
    <row r="718" spans="2:16" x14ac:dyDescent="0.3">
      <c r="B718" s="25" t="str">
        <f>IF(H718="","Base"&amp;C718&amp;"-"&amp;"P"&amp;D718,"Off")</f>
        <v>Base-P</v>
      </c>
      <c r="C718" s="19"/>
      <c r="D718" s="19"/>
      <c r="E718" s="20"/>
      <c r="F718" s="20"/>
      <c r="G718" s="19"/>
      <c r="H718" s="19"/>
      <c r="I718" s="19"/>
      <c r="J718" s="19"/>
      <c r="K718" s="19"/>
      <c r="M718" s="31" t="str">
        <f>IF(H718&gt;0,"P"&amp;D718&amp;"-"&amp;MAX(E718:F718),"P"&amp;D718&amp;"-"&amp;MAX(E718:F718))</f>
        <v>P-0</v>
      </c>
      <c r="N718" s="32">
        <f>IF(H718&gt;0,C718&amp;"*",C718)</f>
        <v>0</v>
      </c>
      <c r="O718" s="33">
        <f t="shared" si="22"/>
        <v>0</v>
      </c>
      <c r="P718" s="33">
        <f t="shared" si="23"/>
        <v>0</v>
      </c>
    </row>
    <row r="719" spans="2:16" x14ac:dyDescent="0.3">
      <c r="B719" s="25" t="str">
        <f>IF(H719="","Base"&amp;C719&amp;"-"&amp;"P"&amp;D719,"Off")</f>
        <v>Base-P</v>
      </c>
      <c r="C719" s="19"/>
      <c r="D719" s="19"/>
      <c r="E719" s="20"/>
      <c r="F719" s="20"/>
      <c r="G719" s="19"/>
      <c r="H719" s="19"/>
      <c r="I719" s="19"/>
      <c r="J719" s="19"/>
      <c r="K719" s="19"/>
      <c r="M719" s="31" t="str">
        <f>IF(H719&gt;0,"P"&amp;D719&amp;"-"&amp;MAX(E719:F719),"P"&amp;D719&amp;"-"&amp;MAX(E719:F719))</f>
        <v>P-0</v>
      </c>
      <c r="N719" s="32">
        <f>IF(H719&gt;0,C719&amp;"*",C719)</f>
        <v>0</v>
      </c>
      <c r="O719" s="33">
        <f t="shared" si="22"/>
        <v>0</v>
      </c>
      <c r="P719" s="33">
        <f t="shared" si="23"/>
        <v>0</v>
      </c>
    </row>
    <row r="720" spans="2:16" x14ac:dyDescent="0.3">
      <c r="B720" s="25" t="str">
        <f>IF(H720="","Base"&amp;C720&amp;"-"&amp;"P"&amp;D720,"Off")</f>
        <v>Base-P</v>
      </c>
      <c r="C720" s="19"/>
      <c r="D720" s="19"/>
      <c r="E720" s="20"/>
      <c r="F720" s="20"/>
      <c r="G720" s="19"/>
      <c r="H720" s="19"/>
      <c r="I720" s="19"/>
      <c r="J720" s="19"/>
      <c r="K720" s="19"/>
      <c r="M720" s="31" t="str">
        <f>IF(H720&gt;0,"P"&amp;D720&amp;"-"&amp;MAX(E720:F720),"P"&amp;D720&amp;"-"&amp;MAX(E720:F720))</f>
        <v>P-0</v>
      </c>
      <c r="N720" s="32">
        <f>IF(H720&gt;0,C720&amp;"*",C720)</f>
        <v>0</v>
      </c>
      <c r="O720" s="33">
        <f t="shared" si="22"/>
        <v>0</v>
      </c>
      <c r="P720" s="33">
        <f t="shared" si="23"/>
        <v>0</v>
      </c>
    </row>
    <row r="721" spans="2:16" x14ac:dyDescent="0.3">
      <c r="B721" s="25" t="str">
        <f>IF(H721="","Base"&amp;C721&amp;"-"&amp;"P"&amp;D721,"Off")</f>
        <v>Base-P</v>
      </c>
      <c r="C721" s="19"/>
      <c r="D721" s="19"/>
      <c r="E721" s="20"/>
      <c r="F721" s="20"/>
      <c r="G721" s="19"/>
      <c r="H721" s="19"/>
      <c r="I721" s="19"/>
      <c r="J721" s="19"/>
      <c r="K721" s="19"/>
      <c r="M721" s="31" t="str">
        <f>IF(H721&gt;0,"P"&amp;D721&amp;"-"&amp;MAX(E721:F721),"P"&amp;D721&amp;"-"&amp;MAX(E721:F721))</f>
        <v>P-0</v>
      </c>
      <c r="N721" s="32">
        <f>IF(H721&gt;0,C721&amp;"*",C721)</f>
        <v>0</v>
      </c>
      <c r="O721" s="33">
        <f t="shared" si="22"/>
        <v>0</v>
      </c>
      <c r="P721" s="33">
        <f t="shared" si="23"/>
        <v>0</v>
      </c>
    </row>
    <row r="722" spans="2:16" x14ac:dyDescent="0.3">
      <c r="B722" s="25" t="str">
        <f>IF(H722="","Base"&amp;C722&amp;"-"&amp;"P"&amp;D722,"Off")</f>
        <v>Base-P</v>
      </c>
      <c r="C722" s="19"/>
      <c r="D722" s="19"/>
      <c r="E722" s="20"/>
      <c r="F722" s="20"/>
      <c r="G722" s="19"/>
      <c r="H722" s="19"/>
      <c r="I722" s="19"/>
      <c r="J722" s="19"/>
      <c r="K722" s="19"/>
      <c r="M722" s="31" t="str">
        <f>IF(H722&gt;0,"P"&amp;D722&amp;"-"&amp;MAX(E722:F722),"P"&amp;D722&amp;"-"&amp;MAX(E722:F722))</f>
        <v>P-0</v>
      </c>
      <c r="N722" s="32">
        <f>IF(H722&gt;0,C722&amp;"*",C722)</f>
        <v>0</v>
      </c>
      <c r="O722" s="33">
        <f t="shared" si="22"/>
        <v>0</v>
      </c>
      <c r="P722" s="33">
        <f t="shared" si="23"/>
        <v>0</v>
      </c>
    </row>
    <row r="723" spans="2:16" x14ac:dyDescent="0.3">
      <c r="B723" s="25" t="str">
        <f>IF(H723="","Base"&amp;C723&amp;"-"&amp;"P"&amp;D723,"Off")</f>
        <v>Base-P</v>
      </c>
      <c r="C723" s="19"/>
      <c r="D723" s="19"/>
      <c r="E723" s="20"/>
      <c r="F723" s="20"/>
      <c r="G723" s="19"/>
      <c r="H723" s="19"/>
      <c r="I723" s="19"/>
      <c r="J723" s="19"/>
      <c r="K723" s="19"/>
      <c r="M723" s="31" t="str">
        <f>IF(H723&gt;0,"P"&amp;D723&amp;"-"&amp;MAX(E723:F723),"P"&amp;D723&amp;"-"&amp;MAX(E723:F723))</f>
        <v>P-0</v>
      </c>
      <c r="N723" s="32">
        <f>IF(H723&gt;0,C723&amp;"*",C723)</f>
        <v>0</v>
      </c>
      <c r="O723" s="33">
        <f t="shared" si="22"/>
        <v>0</v>
      </c>
      <c r="P723" s="33">
        <f t="shared" si="23"/>
        <v>0</v>
      </c>
    </row>
    <row r="724" spans="2:16" x14ac:dyDescent="0.3">
      <c r="B724" s="25" t="str">
        <f>IF(H724="","Base"&amp;C724&amp;"-"&amp;"P"&amp;D724,"Off")</f>
        <v>Base-P</v>
      </c>
      <c r="C724" s="19"/>
      <c r="D724" s="19"/>
      <c r="E724" s="20"/>
      <c r="F724" s="20"/>
      <c r="G724" s="19"/>
      <c r="H724" s="19"/>
      <c r="I724" s="19"/>
      <c r="J724" s="19"/>
      <c r="K724" s="19"/>
      <c r="M724" s="31" t="str">
        <f>IF(H724&gt;0,"P"&amp;D724&amp;"-"&amp;MAX(E724:F724),"P"&amp;D724&amp;"-"&amp;MAX(E724:F724))</f>
        <v>P-0</v>
      </c>
      <c r="N724" s="32">
        <f>IF(H724&gt;0,C724&amp;"*",C724)</f>
        <v>0</v>
      </c>
      <c r="O724" s="33">
        <f t="shared" si="22"/>
        <v>0</v>
      </c>
      <c r="P724" s="33">
        <f t="shared" si="23"/>
        <v>0</v>
      </c>
    </row>
    <row r="725" spans="2:16" x14ac:dyDescent="0.3">
      <c r="B725" s="25" t="str">
        <f>IF(H725="","Base"&amp;C725&amp;"-"&amp;"P"&amp;D725,"Off")</f>
        <v>Base-P</v>
      </c>
      <c r="C725" s="19"/>
      <c r="D725" s="19"/>
      <c r="E725" s="20"/>
      <c r="F725" s="20"/>
      <c r="G725" s="19"/>
      <c r="H725" s="19"/>
      <c r="I725" s="19"/>
      <c r="J725" s="19"/>
      <c r="K725" s="19"/>
      <c r="M725" s="31" t="str">
        <f>IF(H725&gt;0,"P"&amp;D725&amp;"-"&amp;MAX(E725:F725),"P"&amp;D725&amp;"-"&amp;MAX(E725:F725))</f>
        <v>P-0</v>
      </c>
      <c r="N725" s="32">
        <f>IF(H725&gt;0,C725&amp;"*",C725)</f>
        <v>0</v>
      </c>
      <c r="O725" s="33">
        <f t="shared" si="22"/>
        <v>0</v>
      </c>
      <c r="P725" s="33">
        <f t="shared" si="23"/>
        <v>0</v>
      </c>
    </row>
    <row r="726" spans="2:16" x14ac:dyDescent="0.3">
      <c r="B726" s="25" t="str">
        <f>IF(H726="","Base"&amp;C726&amp;"-"&amp;"P"&amp;D726,"Off")</f>
        <v>Base-P</v>
      </c>
      <c r="C726" s="19"/>
      <c r="D726" s="19"/>
      <c r="E726" s="20"/>
      <c r="F726" s="20"/>
      <c r="G726" s="19"/>
      <c r="H726" s="19"/>
      <c r="I726" s="19"/>
      <c r="J726" s="19"/>
      <c r="K726" s="19"/>
      <c r="M726" s="31" t="str">
        <f>IF(H726&gt;0,"P"&amp;D726&amp;"-"&amp;MAX(E726:F726),"P"&amp;D726&amp;"-"&amp;MAX(E726:F726))</f>
        <v>P-0</v>
      </c>
      <c r="N726" s="32">
        <f>IF(H726&gt;0,C726&amp;"*",C726)</f>
        <v>0</v>
      </c>
      <c r="O726" s="33">
        <f t="shared" si="22"/>
        <v>0</v>
      </c>
      <c r="P726" s="33">
        <f t="shared" si="23"/>
        <v>0</v>
      </c>
    </row>
    <row r="727" spans="2:16" x14ac:dyDescent="0.3">
      <c r="B727" s="25" t="str">
        <f>IF(H727="","Base"&amp;C727&amp;"-"&amp;"P"&amp;D727,"Off")</f>
        <v>Base-P</v>
      </c>
      <c r="C727" s="19"/>
      <c r="D727" s="19"/>
      <c r="E727" s="20"/>
      <c r="F727" s="20"/>
      <c r="G727" s="19"/>
      <c r="H727" s="19"/>
      <c r="I727" s="19"/>
      <c r="J727" s="19"/>
      <c r="K727" s="19"/>
      <c r="M727" s="31" t="str">
        <f>IF(H727&gt;0,"P"&amp;D727&amp;"-"&amp;MAX(E727:F727),"P"&amp;D727&amp;"-"&amp;MAX(E727:F727))</f>
        <v>P-0</v>
      </c>
      <c r="N727" s="32">
        <f>IF(H727&gt;0,C727&amp;"*",C727)</f>
        <v>0</v>
      </c>
      <c r="O727" s="33">
        <f t="shared" si="22"/>
        <v>0</v>
      </c>
      <c r="P727" s="33">
        <f t="shared" si="23"/>
        <v>0</v>
      </c>
    </row>
    <row r="728" spans="2:16" x14ac:dyDescent="0.3">
      <c r="B728" s="25" t="str">
        <f>IF(H728="","Base"&amp;C728&amp;"-"&amp;"P"&amp;D728,"Off")</f>
        <v>Base-P</v>
      </c>
      <c r="C728" s="19"/>
      <c r="D728" s="19"/>
      <c r="E728" s="20"/>
      <c r="F728" s="20"/>
      <c r="G728" s="19"/>
      <c r="H728" s="19"/>
      <c r="I728" s="19"/>
      <c r="J728" s="19"/>
      <c r="K728" s="19"/>
      <c r="M728" s="31" t="str">
        <f>IF(H728&gt;0,"P"&amp;D728&amp;"-"&amp;MAX(E728:F728),"P"&amp;D728&amp;"-"&amp;MAX(E728:F728))</f>
        <v>P-0</v>
      </c>
      <c r="N728" s="32">
        <f>IF(H728&gt;0,C728&amp;"*",C728)</f>
        <v>0</v>
      </c>
      <c r="O728" s="33">
        <f t="shared" si="22"/>
        <v>0</v>
      </c>
      <c r="P728" s="33">
        <f t="shared" si="23"/>
        <v>0</v>
      </c>
    </row>
    <row r="729" spans="2:16" x14ac:dyDescent="0.3">
      <c r="B729" s="25" t="str">
        <f>IF(H729="","Base"&amp;C729&amp;"-"&amp;"P"&amp;D729,"Off")</f>
        <v>Base-P</v>
      </c>
      <c r="C729" s="19"/>
      <c r="D729" s="19"/>
      <c r="E729" s="20"/>
      <c r="F729" s="20"/>
      <c r="G729" s="19"/>
      <c r="H729" s="19"/>
      <c r="I729" s="19"/>
      <c r="J729" s="19"/>
      <c r="K729" s="19"/>
      <c r="M729" s="31" t="str">
        <f>IF(H729&gt;0,"P"&amp;D729&amp;"-"&amp;MAX(E729:F729),"P"&amp;D729&amp;"-"&amp;MAX(E729:F729))</f>
        <v>P-0</v>
      </c>
      <c r="N729" s="32">
        <f>IF(H729&gt;0,C729&amp;"*",C729)</f>
        <v>0</v>
      </c>
      <c r="O729" s="33">
        <f t="shared" si="22"/>
        <v>0</v>
      </c>
      <c r="P729" s="33">
        <f t="shared" si="23"/>
        <v>0</v>
      </c>
    </row>
    <row r="730" spans="2:16" x14ac:dyDescent="0.3">
      <c r="B730" s="25" t="str">
        <f>IF(H730="","Base"&amp;C730&amp;"-"&amp;"P"&amp;D730,"Off")</f>
        <v>Base-P</v>
      </c>
      <c r="C730" s="19"/>
      <c r="D730" s="19"/>
      <c r="E730" s="20"/>
      <c r="F730" s="20"/>
      <c r="G730" s="19"/>
      <c r="H730" s="19"/>
      <c r="I730" s="19"/>
      <c r="J730" s="19"/>
      <c r="K730" s="19"/>
      <c r="M730" s="31" t="str">
        <f>IF(H730&gt;0,"P"&amp;D730&amp;"-"&amp;MAX(E730:F730),"P"&amp;D730&amp;"-"&amp;MAX(E730:F730))</f>
        <v>P-0</v>
      </c>
      <c r="N730" s="32">
        <f>IF(H730&gt;0,C730&amp;"*",C730)</f>
        <v>0</v>
      </c>
      <c r="O730" s="33">
        <f t="shared" si="22"/>
        <v>0</v>
      </c>
      <c r="P730" s="33">
        <f t="shared" si="23"/>
        <v>0</v>
      </c>
    </row>
    <row r="731" spans="2:16" x14ac:dyDescent="0.3">
      <c r="B731" s="25" t="str">
        <f>IF(H731="","Base"&amp;C731&amp;"-"&amp;"P"&amp;D731,"Off")</f>
        <v>Base-P</v>
      </c>
      <c r="C731" s="19"/>
      <c r="D731" s="19"/>
      <c r="E731" s="20"/>
      <c r="F731" s="20"/>
      <c r="G731" s="19"/>
      <c r="H731" s="19"/>
      <c r="I731" s="19"/>
      <c r="J731" s="19"/>
      <c r="K731" s="19"/>
      <c r="M731" s="31" t="str">
        <f>IF(H731&gt;0,"P"&amp;D731&amp;"-"&amp;MAX(E731:F731),"P"&amp;D731&amp;"-"&amp;MAX(E731:F731))</f>
        <v>P-0</v>
      </c>
      <c r="N731" s="32">
        <f>IF(H731&gt;0,C731&amp;"*",C731)</f>
        <v>0</v>
      </c>
      <c r="O731" s="33">
        <f t="shared" si="22"/>
        <v>0</v>
      </c>
      <c r="P731" s="33">
        <f t="shared" si="23"/>
        <v>0</v>
      </c>
    </row>
    <row r="732" spans="2:16" x14ac:dyDescent="0.3">
      <c r="B732" s="25" t="str">
        <f>IF(H732="","Base"&amp;C732&amp;"-"&amp;"P"&amp;D732,"Off")</f>
        <v>Base-P</v>
      </c>
      <c r="C732" s="19"/>
      <c r="D732" s="19"/>
      <c r="E732" s="20"/>
      <c r="F732" s="20"/>
      <c r="G732" s="19"/>
      <c r="H732" s="19"/>
      <c r="I732" s="19"/>
      <c r="J732" s="19"/>
      <c r="K732" s="19"/>
      <c r="M732" s="31" t="str">
        <f>IF(H732&gt;0,"P"&amp;D732&amp;"-"&amp;MAX(E732:F732),"P"&amp;D732&amp;"-"&amp;MAX(E732:F732))</f>
        <v>P-0</v>
      </c>
      <c r="N732" s="32">
        <f>IF(H732&gt;0,C732&amp;"*",C732)</f>
        <v>0</v>
      </c>
      <c r="O732" s="33">
        <f t="shared" si="22"/>
        <v>0</v>
      </c>
      <c r="P732" s="33">
        <f t="shared" si="23"/>
        <v>0</v>
      </c>
    </row>
    <row r="733" spans="2:16" x14ac:dyDescent="0.3">
      <c r="B733" s="25" t="str">
        <f>IF(H733="","Base"&amp;C733&amp;"-"&amp;"P"&amp;D733,"Off")</f>
        <v>Base-P</v>
      </c>
      <c r="C733" s="19"/>
      <c r="D733" s="19"/>
      <c r="E733" s="20"/>
      <c r="F733" s="20"/>
      <c r="G733" s="19"/>
      <c r="H733" s="19"/>
      <c r="I733" s="19"/>
      <c r="J733" s="19"/>
      <c r="K733" s="19"/>
      <c r="M733" s="31" t="str">
        <f>IF(H733&gt;0,"P"&amp;D733&amp;"-"&amp;MAX(E733:F733),"P"&amp;D733&amp;"-"&amp;MAX(E733:F733))</f>
        <v>P-0</v>
      </c>
      <c r="N733" s="32">
        <f>IF(H733&gt;0,C733&amp;"*",C733)</f>
        <v>0</v>
      </c>
      <c r="O733" s="33">
        <f t="shared" si="22"/>
        <v>0</v>
      </c>
      <c r="P733" s="33">
        <f t="shared" si="23"/>
        <v>0</v>
      </c>
    </row>
    <row r="734" spans="2:16" x14ac:dyDescent="0.3">
      <c r="B734" s="25" t="str">
        <f>IF(H734="","Base"&amp;C734&amp;"-"&amp;"P"&amp;D734,"Off")</f>
        <v>Base-P</v>
      </c>
      <c r="C734" s="19"/>
      <c r="D734" s="19"/>
      <c r="E734" s="20"/>
      <c r="F734" s="20"/>
      <c r="G734" s="19"/>
      <c r="H734" s="19"/>
      <c r="I734" s="19"/>
      <c r="J734" s="19"/>
      <c r="K734" s="19"/>
      <c r="M734" s="31" t="str">
        <f>IF(H734&gt;0,"P"&amp;D734&amp;"-"&amp;MAX(E734:F734),"P"&amp;D734&amp;"-"&amp;MAX(E734:F734))</f>
        <v>P-0</v>
      </c>
      <c r="N734" s="32">
        <f>IF(H734&gt;0,C734&amp;"*",C734)</f>
        <v>0</v>
      </c>
      <c r="O734" s="33">
        <f t="shared" si="22"/>
        <v>0</v>
      </c>
      <c r="P734" s="33">
        <f t="shared" si="23"/>
        <v>0</v>
      </c>
    </row>
    <row r="735" spans="2:16" x14ac:dyDescent="0.3">
      <c r="B735" s="25" t="str">
        <f>IF(H735="","Base"&amp;C735&amp;"-"&amp;"P"&amp;D735,"Off")</f>
        <v>Base-P</v>
      </c>
      <c r="C735" s="19"/>
      <c r="D735" s="19"/>
      <c r="E735" s="20"/>
      <c r="F735" s="20"/>
      <c r="G735" s="19"/>
      <c r="H735" s="19"/>
      <c r="I735" s="19"/>
      <c r="J735" s="19"/>
      <c r="K735" s="19"/>
      <c r="M735" s="31" t="str">
        <f>IF(H735&gt;0,"P"&amp;D735&amp;"-"&amp;MAX(E735:F735),"P"&amp;D735&amp;"-"&amp;MAX(E735:F735))</f>
        <v>P-0</v>
      </c>
      <c r="N735" s="32">
        <f>IF(H735&gt;0,C735&amp;"*",C735)</f>
        <v>0</v>
      </c>
      <c r="O735" s="33">
        <f t="shared" si="22"/>
        <v>0</v>
      </c>
      <c r="P735" s="33">
        <f t="shared" si="23"/>
        <v>0</v>
      </c>
    </row>
    <row r="736" spans="2:16" x14ac:dyDescent="0.3">
      <c r="B736" s="25" t="str">
        <f>IF(H736="","Base"&amp;C736&amp;"-"&amp;"P"&amp;D736,"Off")</f>
        <v>Base-P</v>
      </c>
      <c r="C736" s="19"/>
      <c r="D736" s="19"/>
      <c r="E736" s="20"/>
      <c r="F736" s="20"/>
      <c r="G736" s="19"/>
      <c r="H736" s="19"/>
      <c r="I736" s="19"/>
      <c r="J736" s="19"/>
      <c r="K736" s="19"/>
      <c r="M736" s="31" t="str">
        <f>IF(H736&gt;0,"P"&amp;D736&amp;"-"&amp;MAX(E736:F736),"P"&amp;D736&amp;"-"&amp;MAX(E736:F736))</f>
        <v>P-0</v>
      </c>
      <c r="N736" s="32">
        <f>IF(H736&gt;0,C736&amp;"*",C736)</f>
        <v>0</v>
      </c>
      <c r="O736" s="33">
        <f t="shared" si="22"/>
        <v>0</v>
      </c>
      <c r="P736" s="33">
        <f t="shared" si="23"/>
        <v>0</v>
      </c>
    </row>
    <row r="737" spans="2:16" x14ac:dyDescent="0.3">
      <c r="B737" s="25" t="str">
        <f>IF(H737="","Base"&amp;C737&amp;"-"&amp;"P"&amp;D737,"Off")</f>
        <v>Base-P</v>
      </c>
      <c r="C737" s="19"/>
      <c r="D737" s="19"/>
      <c r="E737" s="20"/>
      <c r="F737" s="20"/>
      <c r="G737" s="19"/>
      <c r="H737" s="19"/>
      <c r="I737" s="19"/>
      <c r="J737" s="19"/>
      <c r="K737" s="19"/>
      <c r="M737" s="31" t="str">
        <f>IF(H737&gt;0,"P"&amp;D737&amp;"-"&amp;MAX(E737:F737),"P"&amp;D737&amp;"-"&amp;MAX(E737:F737))</f>
        <v>P-0</v>
      </c>
      <c r="N737" s="32">
        <f>IF(H737&gt;0,C737&amp;"*",C737)</f>
        <v>0</v>
      </c>
      <c r="O737" s="33">
        <f t="shared" si="22"/>
        <v>0</v>
      </c>
      <c r="P737" s="33">
        <f t="shared" si="23"/>
        <v>0</v>
      </c>
    </row>
    <row r="738" spans="2:16" x14ac:dyDescent="0.3">
      <c r="B738" s="25" t="str">
        <f>IF(H738="","Base"&amp;C738&amp;"-"&amp;"P"&amp;D738,"Off")</f>
        <v>Base-P</v>
      </c>
      <c r="C738" s="19"/>
      <c r="D738" s="19"/>
      <c r="E738" s="20"/>
      <c r="F738" s="20"/>
      <c r="G738" s="19"/>
      <c r="H738" s="19"/>
      <c r="I738" s="19"/>
      <c r="J738" s="19"/>
      <c r="K738" s="19"/>
      <c r="M738" s="31" t="str">
        <f>IF(H738&gt;0,"P"&amp;D738&amp;"-"&amp;MAX(E738:F738),"P"&amp;D738&amp;"-"&amp;MAX(E738:F738))</f>
        <v>P-0</v>
      </c>
      <c r="N738" s="32">
        <f>IF(H738&gt;0,C738&amp;"*",C738)</f>
        <v>0</v>
      </c>
      <c r="O738" s="33">
        <f t="shared" si="22"/>
        <v>0</v>
      </c>
      <c r="P738" s="33">
        <f t="shared" si="23"/>
        <v>0</v>
      </c>
    </row>
    <row r="739" spans="2:16" x14ac:dyDescent="0.3">
      <c r="B739" s="25" t="str">
        <f>IF(H739="","Base"&amp;C739&amp;"-"&amp;"P"&amp;D739,"Off")</f>
        <v>Base-P</v>
      </c>
      <c r="C739" s="19"/>
      <c r="D739" s="19"/>
      <c r="E739" s="20"/>
      <c r="F739" s="20"/>
      <c r="G739" s="19"/>
      <c r="H739" s="19"/>
      <c r="I739" s="19"/>
      <c r="J739" s="19"/>
      <c r="K739" s="19"/>
      <c r="M739" s="31" t="str">
        <f>IF(H739&gt;0,"P"&amp;D739&amp;"-"&amp;MAX(E739:F739),"P"&amp;D739&amp;"-"&amp;MAX(E739:F739))</f>
        <v>P-0</v>
      </c>
      <c r="N739" s="32">
        <f>IF(H739&gt;0,C739&amp;"*",C739)</f>
        <v>0</v>
      </c>
      <c r="O739" s="33">
        <f t="shared" si="22"/>
        <v>0</v>
      </c>
      <c r="P739" s="33">
        <f t="shared" si="23"/>
        <v>0</v>
      </c>
    </row>
    <row r="740" spans="2:16" x14ac:dyDescent="0.3">
      <c r="B740" s="25" t="str">
        <f>IF(H740="","Base"&amp;C740&amp;"-"&amp;"P"&amp;D740,"Off")</f>
        <v>Base-P</v>
      </c>
      <c r="C740" s="19"/>
      <c r="D740" s="19"/>
      <c r="E740" s="20"/>
      <c r="F740" s="20"/>
      <c r="G740" s="19"/>
      <c r="H740" s="19"/>
      <c r="I740" s="19"/>
      <c r="J740" s="19"/>
      <c r="K740" s="19"/>
      <c r="M740" s="31" t="str">
        <f>IF(H740&gt;0,"P"&amp;D740&amp;"-"&amp;MAX(E740:F740),"P"&amp;D740&amp;"-"&amp;MAX(E740:F740))</f>
        <v>P-0</v>
      </c>
      <c r="N740" s="32">
        <f>IF(H740&gt;0,C740&amp;"*",C740)</f>
        <v>0</v>
      </c>
      <c r="O740" s="33">
        <f t="shared" si="22"/>
        <v>0</v>
      </c>
      <c r="P740" s="33">
        <f t="shared" si="23"/>
        <v>0</v>
      </c>
    </row>
    <row r="741" spans="2:16" x14ac:dyDescent="0.3">
      <c r="B741" s="25" t="str">
        <f>IF(H741="","Base"&amp;C741&amp;"-"&amp;"P"&amp;D741,"Off")</f>
        <v>Base-P</v>
      </c>
      <c r="C741" s="19"/>
      <c r="D741" s="19"/>
      <c r="E741" s="20"/>
      <c r="F741" s="20"/>
      <c r="G741" s="19"/>
      <c r="H741" s="19"/>
      <c r="I741" s="19"/>
      <c r="J741" s="19"/>
      <c r="K741" s="19"/>
      <c r="M741" s="31" t="str">
        <f>IF(H741&gt;0,"P"&amp;D741&amp;"-"&amp;MAX(E741:F741),"P"&amp;D741&amp;"-"&amp;MAX(E741:F741))</f>
        <v>P-0</v>
      </c>
      <c r="N741" s="32">
        <f>IF(H741&gt;0,C741&amp;"*",C741)</f>
        <v>0</v>
      </c>
      <c r="O741" s="33">
        <f t="shared" si="22"/>
        <v>0</v>
      </c>
      <c r="P741" s="33">
        <f t="shared" si="23"/>
        <v>0</v>
      </c>
    </row>
    <row r="742" spans="2:16" x14ac:dyDescent="0.3">
      <c r="B742" s="25" t="str">
        <f>IF(H742="","Base"&amp;C742&amp;"-"&amp;"P"&amp;D742,"Off")</f>
        <v>Base-P</v>
      </c>
      <c r="C742" s="19"/>
      <c r="D742" s="19"/>
      <c r="E742" s="20"/>
      <c r="F742" s="20"/>
      <c r="G742" s="19"/>
      <c r="H742" s="19"/>
      <c r="I742" s="19"/>
      <c r="J742" s="19"/>
      <c r="K742" s="19"/>
      <c r="M742" s="31" t="str">
        <f>IF(H742&gt;0,"P"&amp;D742&amp;"-"&amp;MAX(E742:F742),"P"&amp;D742&amp;"-"&amp;MAX(E742:F742))</f>
        <v>P-0</v>
      </c>
      <c r="N742" s="32">
        <f>IF(H742&gt;0,C742&amp;"*",C742)</f>
        <v>0</v>
      </c>
      <c r="O742" s="33">
        <f t="shared" si="22"/>
        <v>0</v>
      </c>
      <c r="P742" s="33">
        <f t="shared" si="23"/>
        <v>0</v>
      </c>
    </row>
    <row r="743" spans="2:16" x14ac:dyDescent="0.3">
      <c r="B743" s="25" t="str">
        <f>IF(H743="","Base"&amp;C743&amp;"-"&amp;"P"&amp;D743,"Off")</f>
        <v>Base-P</v>
      </c>
      <c r="C743" s="19"/>
      <c r="D743" s="19"/>
      <c r="E743" s="20"/>
      <c r="F743" s="20"/>
      <c r="G743" s="19"/>
      <c r="H743" s="19"/>
      <c r="I743" s="19"/>
      <c r="J743" s="19"/>
      <c r="K743" s="19"/>
      <c r="M743" s="31" t="str">
        <f>IF(H743&gt;0,"P"&amp;D743&amp;"-"&amp;MAX(E743:F743),"P"&amp;D743&amp;"-"&amp;MAX(E743:F743))</f>
        <v>P-0</v>
      </c>
      <c r="N743" s="32">
        <f>IF(H743&gt;0,C743&amp;"*",C743)</f>
        <v>0</v>
      </c>
      <c r="O743" s="33">
        <f t="shared" si="22"/>
        <v>0</v>
      </c>
      <c r="P743" s="33">
        <f t="shared" si="23"/>
        <v>0</v>
      </c>
    </row>
    <row r="744" spans="2:16" x14ac:dyDescent="0.3">
      <c r="B744" s="25" t="str">
        <f>IF(H744="","Base"&amp;C744&amp;"-"&amp;"P"&amp;D744,"Off")</f>
        <v>Base-P</v>
      </c>
      <c r="C744" s="19"/>
      <c r="D744" s="19"/>
      <c r="E744" s="20"/>
      <c r="F744" s="20"/>
      <c r="G744" s="19"/>
      <c r="H744" s="19"/>
      <c r="I744" s="19"/>
      <c r="J744" s="19"/>
      <c r="K744" s="19"/>
      <c r="M744" s="31" t="str">
        <f>IF(H744&gt;0,"P"&amp;D744&amp;"-"&amp;MAX(E744:F744),"P"&amp;D744&amp;"-"&amp;MAX(E744:F744))</f>
        <v>P-0</v>
      </c>
      <c r="N744" s="32">
        <f>IF(H744&gt;0,C744&amp;"*",C744)</f>
        <v>0</v>
      </c>
      <c r="O744" s="33">
        <f t="shared" si="22"/>
        <v>0</v>
      </c>
      <c r="P744" s="33">
        <f t="shared" si="23"/>
        <v>0</v>
      </c>
    </row>
    <row r="745" spans="2:16" x14ac:dyDescent="0.3">
      <c r="B745" s="25" t="str">
        <f>IF(H745="","Base"&amp;C745&amp;"-"&amp;"P"&amp;D745,"Off")</f>
        <v>Base-P</v>
      </c>
      <c r="C745" s="19"/>
      <c r="D745" s="19"/>
      <c r="E745" s="20"/>
      <c r="F745" s="20"/>
      <c r="G745" s="19"/>
      <c r="H745" s="19"/>
      <c r="I745" s="19"/>
      <c r="J745" s="19"/>
      <c r="K745" s="19"/>
      <c r="M745" s="31" t="str">
        <f>IF(H745&gt;0,"P"&amp;D745&amp;"-"&amp;MAX(E745:F745),"P"&amp;D745&amp;"-"&amp;MAX(E745:F745))</f>
        <v>P-0</v>
      </c>
      <c r="N745" s="32">
        <f>IF(H745&gt;0,C745&amp;"*",C745)</f>
        <v>0</v>
      </c>
      <c r="O745" s="33">
        <f t="shared" si="22"/>
        <v>0</v>
      </c>
      <c r="P745" s="33">
        <f t="shared" si="23"/>
        <v>0</v>
      </c>
    </row>
    <row r="746" spans="2:16" x14ac:dyDescent="0.3">
      <c r="B746" s="25" t="str">
        <f>IF(H746="","Base"&amp;C746&amp;"-"&amp;"P"&amp;D746,"Off")</f>
        <v>Base-P</v>
      </c>
      <c r="C746" s="19"/>
      <c r="D746" s="19"/>
      <c r="E746" s="20"/>
      <c r="F746" s="20"/>
      <c r="G746" s="19"/>
      <c r="H746" s="19"/>
      <c r="I746" s="19"/>
      <c r="J746" s="19"/>
      <c r="K746" s="19"/>
      <c r="M746" s="31" t="str">
        <f>IF(H746&gt;0,"P"&amp;D746&amp;"-"&amp;MAX(E746:F746),"P"&amp;D746&amp;"-"&amp;MAX(E746:F746))</f>
        <v>P-0</v>
      </c>
      <c r="N746" s="32">
        <f>IF(H746&gt;0,C746&amp;"*",C746)</f>
        <v>0</v>
      </c>
      <c r="O746" s="33">
        <f t="shared" si="22"/>
        <v>0</v>
      </c>
      <c r="P746" s="33">
        <f t="shared" si="23"/>
        <v>0</v>
      </c>
    </row>
    <row r="747" spans="2:16" x14ac:dyDescent="0.3">
      <c r="B747" s="25" t="str">
        <f>IF(H747="","Base"&amp;C747&amp;"-"&amp;"P"&amp;D747,"Off")</f>
        <v>Base-P</v>
      </c>
      <c r="C747" s="19"/>
      <c r="D747" s="19"/>
      <c r="E747" s="20"/>
      <c r="F747" s="20"/>
      <c r="G747" s="19"/>
      <c r="H747" s="19"/>
      <c r="I747" s="19"/>
      <c r="J747" s="19"/>
      <c r="K747" s="19"/>
      <c r="M747" s="31" t="str">
        <f>IF(H747&gt;0,"P"&amp;D747&amp;"-"&amp;MAX(E747:F747),"P"&amp;D747&amp;"-"&amp;MAX(E747:F747))</f>
        <v>P-0</v>
      </c>
      <c r="N747" s="32">
        <f>IF(H747&gt;0,C747&amp;"*",C747)</f>
        <v>0</v>
      </c>
      <c r="O747" s="33">
        <f t="shared" si="22"/>
        <v>0</v>
      </c>
      <c r="P747" s="33">
        <f t="shared" si="23"/>
        <v>0</v>
      </c>
    </row>
    <row r="748" spans="2:16" x14ac:dyDescent="0.3">
      <c r="B748" s="25" t="str">
        <f>IF(H748="","Base"&amp;C748&amp;"-"&amp;"P"&amp;D748,"Off")</f>
        <v>Base-P</v>
      </c>
      <c r="C748" s="19"/>
      <c r="D748" s="19"/>
      <c r="E748" s="20"/>
      <c r="F748" s="20"/>
      <c r="G748" s="19"/>
      <c r="H748" s="19"/>
      <c r="I748" s="19"/>
      <c r="J748" s="19"/>
      <c r="K748" s="19"/>
      <c r="M748" s="31" t="str">
        <f>IF(H748&gt;0,"P"&amp;D748&amp;"-"&amp;MAX(E748:F748),"P"&amp;D748&amp;"-"&amp;MAX(E748:F748))</f>
        <v>P-0</v>
      </c>
      <c r="N748" s="32">
        <f>IF(H748&gt;0,C748&amp;"*",C748)</f>
        <v>0</v>
      </c>
      <c r="O748" s="33">
        <f t="shared" si="22"/>
        <v>0</v>
      </c>
      <c r="P748" s="33">
        <f t="shared" si="23"/>
        <v>0</v>
      </c>
    </row>
    <row r="749" spans="2:16" x14ac:dyDescent="0.3">
      <c r="B749" s="25" t="str">
        <f>IF(H749="","Base"&amp;C749&amp;"-"&amp;"P"&amp;D749,"Off")</f>
        <v>Base-P</v>
      </c>
      <c r="C749" s="19"/>
      <c r="D749" s="19"/>
      <c r="E749" s="20"/>
      <c r="F749" s="20"/>
      <c r="G749" s="19"/>
      <c r="H749" s="19"/>
      <c r="I749" s="19"/>
      <c r="J749" s="19"/>
      <c r="K749" s="19"/>
      <c r="M749" s="31" t="str">
        <f>IF(H749&gt;0,"P"&amp;D749&amp;"-"&amp;MAX(E749:F749),"P"&amp;D749&amp;"-"&amp;MAX(E749:F749))</f>
        <v>P-0</v>
      </c>
      <c r="N749" s="32">
        <f>IF(H749&gt;0,C749&amp;"*",C749)</f>
        <v>0</v>
      </c>
      <c r="O749" s="33">
        <f t="shared" si="22"/>
        <v>0</v>
      </c>
      <c r="P749" s="33">
        <f t="shared" si="23"/>
        <v>0</v>
      </c>
    </row>
    <row r="750" spans="2:16" x14ac:dyDescent="0.3">
      <c r="B750" s="25" t="str">
        <f>IF(H750="","Base"&amp;C750&amp;"-"&amp;"P"&amp;D750,"Off")</f>
        <v>Base-P</v>
      </c>
      <c r="C750" s="19"/>
      <c r="D750" s="19"/>
      <c r="E750" s="20"/>
      <c r="F750" s="20"/>
      <c r="G750" s="19"/>
      <c r="H750" s="19"/>
      <c r="I750" s="19"/>
      <c r="J750" s="19"/>
      <c r="K750" s="19"/>
      <c r="M750" s="31" t="str">
        <f>IF(H750&gt;0,"P"&amp;D750&amp;"-"&amp;MAX(E750:F750),"P"&amp;D750&amp;"-"&amp;MAX(E750:F750))</f>
        <v>P-0</v>
      </c>
      <c r="N750" s="32">
        <f>IF(H750&gt;0,C750&amp;"*",C750)</f>
        <v>0</v>
      </c>
      <c r="O750" s="33">
        <f t="shared" si="22"/>
        <v>0</v>
      </c>
      <c r="P750" s="33">
        <f t="shared" si="23"/>
        <v>0</v>
      </c>
    </row>
    <row r="751" spans="2:16" x14ac:dyDescent="0.3">
      <c r="B751" s="25" t="str">
        <f>IF(H751="","Base"&amp;C751&amp;"-"&amp;"P"&amp;D751,"Off")</f>
        <v>Base-P</v>
      </c>
      <c r="C751" s="19"/>
      <c r="D751" s="19"/>
      <c r="E751" s="20"/>
      <c r="F751" s="20"/>
      <c r="G751" s="19"/>
      <c r="H751" s="19"/>
      <c r="I751" s="19"/>
      <c r="J751" s="19"/>
      <c r="K751" s="19"/>
      <c r="M751" s="31" t="str">
        <f>IF(H751&gt;0,"P"&amp;D751&amp;"-"&amp;MAX(E751:F751),"P"&amp;D751&amp;"-"&amp;MAX(E751:F751))</f>
        <v>P-0</v>
      </c>
      <c r="N751" s="32">
        <f>IF(H751&gt;0,C751&amp;"*",C751)</f>
        <v>0</v>
      </c>
      <c r="O751" s="33">
        <f t="shared" si="22"/>
        <v>0</v>
      </c>
      <c r="P751" s="33">
        <f t="shared" si="23"/>
        <v>0</v>
      </c>
    </row>
    <row r="752" spans="2:16" x14ac:dyDescent="0.3">
      <c r="B752" s="25" t="str">
        <f>IF(H752="","Base"&amp;C752&amp;"-"&amp;"P"&amp;D752,"Off")</f>
        <v>Base-P</v>
      </c>
      <c r="C752" s="19"/>
      <c r="D752" s="19"/>
      <c r="E752" s="20"/>
      <c r="F752" s="20"/>
      <c r="G752" s="19"/>
      <c r="H752" s="19"/>
      <c r="I752" s="19"/>
      <c r="J752" s="19"/>
      <c r="K752" s="19"/>
      <c r="M752" s="31" t="str">
        <f>IF(H752&gt;0,"P"&amp;D752&amp;"-"&amp;MAX(E752:F752),"P"&amp;D752&amp;"-"&amp;MAX(E752:F752))</f>
        <v>P-0</v>
      </c>
      <c r="N752" s="32">
        <f>IF(H752&gt;0,C752&amp;"*",C752)</f>
        <v>0</v>
      </c>
      <c r="O752" s="33">
        <f t="shared" si="22"/>
        <v>0</v>
      </c>
      <c r="P752" s="33">
        <f t="shared" si="23"/>
        <v>0</v>
      </c>
    </row>
    <row r="753" spans="2:16" x14ac:dyDescent="0.3">
      <c r="B753" s="25" t="str">
        <f>IF(H753="","Base"&amp;C753&amp;"-"&amp;"P"&amp;D753,"Off")</f>
        <v>Base-P</v>
      </c>
      <c r="C753" s="19"/>
      <c r="D753" s="19"/>
      <c r="E753" s="20"/>
      <c r="F753" s="20"/>
      <c r="G753" s="19"/>
      <c r="H753" s="19"/>
      <c r="I753" s="19"/>
      <c r="J753" s="19"/>
      <c r="K753" s="19"/>
      <c r="M753" s="31" t="str">
        <f>IF(H753&gt;0,"P"&amp;D753&amp;"-"&amp;MAX(E753:F753),"P"&amp;D753&amp;"-"&amp;MAX(E753:F753))</f>
        <v>P-0</v>
      </c>
      <c r="N753" s="32">
        <f>IF(H753&gt;0,C753&amp;"*",C753)</f>
        <v>0</v>
      </c>
      <c r="O753" s="33">
        <f t="shared" si="22"/>
        <v>0</v>
      </c>
      <c r="P753" s="33">
        <f t="shared" si="23"/>
        <v>0</v>
      </c>
    </row>
    <row r="754" spans="2:16" x14ac:dyDescent="0.3">
      <c r="B754" s="25" t="str">
        <f>IF(H754="","Base"&amp;C754&amp;"-"&amp;"P"&amp;D754,"Off")</f>
        <v>Base-P</v>
      </c>
      <c r="C754" s="19"/>
      <c r="D754" s="19"/>
      <c r="E754" s="20"/>
      <c r="F754" s="20"/>
      <c r="G754" s="19"/>
      <c r="H754" s="19"/>
      <c r="I754" s="19"/>
      <c r="J754" s="19"/>
      <c r="K754" s="19"/>
      <c r="M754" s="31" t="str">
        <f>IF(H754&gt;0,"P"&amp;D754&amp;"-"&amp;MAX(E754:F754),"P"&amp;D754&amp;"-"&amp;MAX(E754:F754))</f>
        <v>P-0</v>
      </c>
      <c r="N754" s="32">
        <f>IF(H754&gt;0,C754&amp;"*",C754)</f>
        <v>0</v>
      </c>
      <c r="O754" s="33">
        <f t="shared" si="22"/>
        <v>0</v>
      </c>
      <c r="P754" s="33">
        <f t="shared" si="23"/>
        <v>0</v>
      </c>
    </row>
    <row r="755" spans="2:16" x14ac:dyDescent="0.3">
      <c r="B755" s="25" t="str">
        <f>IF(H755="","Base"&amp;C755&amp;"-"&amp;"P"&amp;D755,"Off")</f>
        <v>Base-P</v>
      </c>
      <c r="C755" s="19"/>
      <c r="D755" s="19"/>
      <c r="E755" s="20"/>
      <c r="F755" s="20"/>
      <c r="G755" s="19"/>
      <c r="H755" s="19"/>
      <c r="I755" s="19"/>
      <c r="J755" s="19"/>
      <c r="K755" s="19"/>
      <c r="M755" s="31" t="str">
        <f>IF(H755&gt;0,"P"&amp;D755&amp;"-"&amp;MAX(E755:F755),"P"&amp;D755&amp;"-"&amp;MAX(E755:F755))</f>
        <v>P-0</v>
      </c>
      <c r="N755" s="32">
        <f>IF(H755&gt;0,C755&amp;"*",C755)</f>
        <v>0</v>
      </c>
      <c r="O755" s="33">
        <f t="shared" si="22"/>
        <v>0</v>
      </c>
      <c r="P755" s="33">
        <f t="shared" si="23"/>
        <v>0</v>
      </c>
    </row>
    <row r="756" spans="2:16" x14ac:dyDescent="0.3">
      <c r="B756" s="25" t="str">
        <f>IF(H756="","Base"&amp;C756&amp;"-"&amp;"P"&amp;D756,"Off")</f>
        <v>Base-P</v>
      </c>
      <c r="C756" s="19"/>
      <c r="D756" s="19"/>
      <c r="E756" s="20"/>
      <c r="F756" s="20"/>
      <c r="G756" s="19"/>
      <c r="H756" s="19"/>
      <c r="I756" s="19"/>
      <c r="J756" s="19"/>
      <c r="K756" s="19"/>
      <c r="M756" s="31" t="str">
        <f>IF(H756&gt;0,"P"&amp;D756&amp;"-"&amp;MAX(E756:F756),"P"&amp;D756&amp;"-"&amp;MAX(E756:F756))</f>
        <v>P-0</v>
      </c>
      <c r="N756" s="32">
        <f>IF(H756&gt;0,C756&amp;"*",C756)</f>
        <v>0</v>
      </c>
      <c r="O756" s="33">
        <f t="shared" si="22"/>
        <v>0</v>
      </c>
      <c r="P756" s="33">
        <f t="shared" si="23"/>
        <v>0</v>
      </c>
    </row>
    <row r="757" spans="2:16" x14ac:dyDescent="0.3">
      <c r="B757" s="25" t="str">
        <f>IF(H757="","Base"&amp;C757&amp;"-"&amp;"P"&amp;D757,"Off")</f>
        <v>Base-P</v>
      </c>
      <c r="C757" s="19"/>
      <c r="D757" s="19"/>
      <c r="E757" s="20"/>
      <c r="F757" s="20"/>
      <c r="G757" s="19"/>
      <c r="H757" s="19"/>
      <c r="I757" s="19"/>
      <c r="J757" s="19"/>
      <c r="K757" s="19"/>
      <c r="M757" s="31" t="str">
        <f>IF(H757&gt;0,"P"&amp;D757&amp;"-"&amp;MAX(E757:F757),"P"&amp;D757&amp;"-"&amp;MAX(E757:F757))</f>
        <v>P-0</v>
      </c>
      <c r="N757" s="32">
        <f>IF(H757&gt;0,C757&amp;"*",C757)</f>
        <v>0</v>
      </c>
      <c r="O757" s="33">
        <f t="shared" si="22"/>
        <v>0</v>
      </c>
      <c r="P757" s="33">
        <f t="shared" si="23"/>
        <v>0</v>
      </c>
    </row>
    <row r="758" spans="2:16" x14ac:dyDescent="0.3">
      <c r="B758" s="25" t="str">
        <f>IF(H758="","Base"&amp;C758&amp;"-"&amp;"P"&amp;D758,"Off")</f>
        <v>Base-P</v>
      </c>
      <c r="C758" s="19"/>
      <c r="D758" s="19"/>
      <c r="E758" s="20"/>
      <c r="F758" s="20"/>
      <c r="G758" s="19"/>
      <c r="H758" s="19"/>
      <c r="I758" s="19"/>
      <c r="J758" s="19"/>
      <c r="K758" s="19"/>
      <c r="M758" s="31" t="str">
        <f>IF(H758&gt;0,"P"&amp;D758&amp;"-"&amp;MAX(E758:F758),"P"&amp;D758&amp;"-"&amp;MAX(E758:F758))</f>
        <v>P-0</v>
      </c>
      <c r="N758" s="32">
        <f>IF(H758&gt;0,C758&amp;"*",C758)</f>
        <v>0</v>
      </c>
      <c r="O758" s="33">
        <f t="shared" si="22"/>
        <v>0</v>
      </c>
      <c r="P758" s="33">
        <f t="shared" si="23"/>
        <v>0</v>
      </c>
    </row>
    <row r="759" spans="2:16" x14ac:dyDescent="0.3">
      <c r="B759" s="25" t="str">
        <f>IF(H759="","Base"&amp;C759&amp;"-"&amp;"P"&amp;D759,"Off")</f>
        <v>Base-P</v>
      </c>
      <c r="C759" s="19"/>
      <c r="D759" s="19"/>
      <c r="E759" s="20"/>
      <c r="F759" s="20"/>
      <c r="G759" s="19"/>
      <c r="H759" s="19"/>
      <c r="I759" s="19"/>
      <c r="J759" s="19"/>
      <c r="K759" s="19"/>
      <c r="M759" s="31" t="str">
        <f>IF(H759&gt;0,"P"&amp;D759&amp;"-"&amp;MAX(E759:F759),"P"&amp;D759&amp;"-"&amp;MAX(E759:F759))</f>
        <v>P-0</v>
      </c>
      <c r="N759" s="32">
        <f>IF(H759&gt;0,C759&amp;"*",C759)</f>
        <v>0</v>
      </c>
      <c r="O759" s="33">
        <f t="shared" si="22"/>
        <v>0</v>
      </c>
      <c r="P759" s="33">
        <f t="shared" si="23"/>
        <v>0</v>
      </c>
    </row>
    <row r="760" spans="2:16" x14ac:dyDescent="0.3">
      <c r="B760" s="25" t="str">
        <f>IF(H760="","Base"&amp;C760&amp;"-"&amp;"P"&amp;D760,"Off")</f>
        <v>Base-P</v>
      </c>
      <c r="C760" s="19"/>
      <c r="D760" s="19"/>
      <c r="E760" s="20"/>
      <c r="F760" s="20"/>
      <c r="G760" s="19"/>
      <c r="H760" s="19"/>
      <c r="I760" s="19"/>
      <c r="J760" s="19"/>
      <c r="K760" s="19"/>
      <c r="M760" s="31" t="str">
        <f>IF(H760&gt;0,"P"&amp;D760&amp;"-"&amp;MAX(E760:F760),"P"&amp;D760&amp;"-"&amp;MAX(E760:F760))</f>
        <v>P-0</v>
      </c>
      <c r="N760" s="32">
        <f>IF(H760&gt;0,C760&amp;"*",C760)</f>
        <v>0</v>
      </c>
      <c r="O760" s="33">
        <f t="shared" si="22"/>
        <v>0</v>
      </c>
      <c r="P760" s="33">
        <f t="shared" si="23"/>
        <v>0</v>
      </c>
    </row>
    <row r="761" spans="2:16" x14ac:dyDescent="0.3">
      <c r="B761" s="25" t="str">
        <f>IF(H761="","Base"&amp;C761&amp;"-"&amp;"P"&amp;D761,"Off")</f>
        <v>Base-P</v>
      </c>
      <c r="C761" s="19"/>
      <c r="D761" s="19"/>
      <c r="E761" s="20"/>
      <c r="F761" s="20"/>
      <c r="G761" s="19"/>
      <c r="H761" s="19"/>
      <c r="I761" s="19"/>
      <c r="J761" s="19"/>
      <c r="K761" s="19"/>
      <c r="M761" s="31" t="str">
        <f>IF(H761&gt;0,"P"&amp;D761&amp;"-"&amp;MAX(E761:F761),"P"&amp;D761&amp;"-"&amp;MAX(E761:F761))</f>
        <v>P-0</v>
      </c>
      <c r="N761" s="32">
        <f>IF(H761&gt;0,C761&amp;"*",C761)</f>
        <v>0</v>
      </c>
      <c r="O761" s="33">
        <f t="shared" si="22"/>
        <v>0</v>
      </c>
      <c r="P761" s="33">
        <f t="shared" si="23"/>
        <v>0</v>
      </c>
    </row>
    <row r="762" spans="2:16" x14ac:dyDescent="0.3">
      <c r="B762" s="25" t="str">
        <f>IF(H762="","Base"&amp;C762&amp;"-"&amp;"P"&amp;D762,"Off")</f>
        <v>Base-P</v>
      </c>
      <c r="C762" s="19"/>
      <c r="D762" s="19"/>
      <c r="E762" s="20"/>
      <c r="F762" s="20"/>
      <c r="G762" s="19"/>
      <c r="H762" s="19"/>
      <c r="I762" s="19"/>
      <c r="J762" s="19"/>
      <c r="K762" s="19"/>
      <c r="M762" s="31" t="str">
        <f>IF(H762&gt;0,"P"&amp;D762&amp;"-"&amp;MAX(E762:F762),"P"&amp;D762&amp;"-"&amp;MAX(E762:F762))</f>
        <v>P-0</v>
      </c>
      <c r="N762" s="32">
        <f>IF(H762&gt;0,C762&amp;"*",C762)</f>
        <v>0</v>
      </c>
      <c r="O762" s="33">
        <f t="shared" si="22"/>
        <v>0</v>
      </c>
      <c r="P762" s="33">
        <f t="shared" si="23"/>
        <v>0</v>
      </c>
    </row>
    <row r="763" spans="2:16" x14ac:dyDescent="0.3">
      <c r="B763" s="25" t="str">
        <f>IF(H763="","Base"&amp;C763&amp;"-"&amp;"P"&amp;D763,"Off")</f>
        <v>Base-P</v>
      </c>
      <c r="C763" s="19"/>
      <c r="D763" s="19"/>
      <c r="E763" s="20"/>
      <c r="F763" s="20"/>
      <c r="G763" s="19"/>
      <c r="H763" s="19"/>
      <c r="I763" s="19"/>
      <c r="J763" s="19"/>
      <c r="K763" s="19"/>
      <c r="M763" s="31" t="str">
        <f>IF(H763&gt;0,"P"&amp;D763&amp;"-"&amp;MAX(E763:F763),"P"&amp;D763&amp;"-"&amp;MAX(E763:F763))</f>
        <v>P-0</v>
      </c>
      <c r="N763" s="32">
        <f>IF(H763&gt;0,C763&amp;"*",C763)</f>
        <v>0</v>
      </c>
      <c r="O763" s="33">
        <f t="shared" si="22"/>
        <v>0</v>
      </c>
      <c r="P763" s="33">
        <f t="shared" si="23"/>
        <v>0</v>
      </c>
    </row>
    <row r="764" spans="2:16" x14ac:dyDescent="0.3">
      <c r="B764" s="25" t="str">
        <f>IF(H764="","Base"&amp;C764&amp;"-"&amp;"P"&amp;D764,"Off")</f>
        <v>Base-P</v>
      </c>
      <c r="C764" s="19"/>
      <c r="D764" s="19"/>
      <c r="E764" s="20"/>
      <c r="F764" s="20"/>
      <c r="G764" s="19"/>
      <c r="H764" s="19"/>
      <c r="I764" s="19"/>
      <c r="J764" s="19"/>
      <c r="K764" s="19"/>
      <c r="M764" s="31" t="str">
        <f>IF(H764&gt;0,"P"&amp;D764&amp;"-"&amp;MAX(E764:F764),"P"&amp;D764&amp;"-"&amp;MAX(E764:F764))</f>
        <v>P-0</v>
      </c>
      <c r="N764" s="32">
        <f>IF(H764&gt;0,C764&amp;"*",C764)</f>
        <v>0</v>
      </c>
      <c r="O764" s="33">
        <f t="shared" si="22"/>
        <v>0</v>
      </c>
      <c r="P764" s="33">
        <f t="shared" si="23"/>
        <v>0</v>
      </c>
    </row>
    <row r="765" spans="2:16" x14ac:dyDescent="0.3">
      <c r="B765" s="25" t="str">
        <f>IF(H765="","Base"&amp;C765&amp;"-"&amp;"P"&amp;D765,"Off")</f>
        <v>Base-P</v>
      </c>
      <c r="C765" s="19"/>
      <c r="D765" s="19"/>
      <c r="E765" s="20"/>
      <c r="F765" s="20"/>
      <c r="G765" s="19"/>
      <c r="H765" s="19"/>
      <c r="I765" s="19"/>
      <c r="J765" s="19"/>
      <c r="K765" s="19"/>
      <c r="M765" s="31" t="str">
        <f>IF(H765&gt;0,"P"&amp;D765&amp;"-"&amp;MAX(E765:F765),"P"&amp;D765&amp;"-"&amp;MAX(E765:F765))</f>
        <v>P-0</v>
      </c>
      <c r="N765" s="32">
        <f>IF(H765&gt;0,C765&amp;"*",C765)</f>
        <v>0</v>
      </c>
      <c r="O765" s="33">
        <f t="shared" si="22"/>
        <v>0</v>
      </c>
      <c r="P765" s="33">
        <f t="shared" si="23"/>
        <v>0</v>
      </c>
    </row>
    <row r="766" spans="2:16" x14ac:dyDescent="0.3">
      <c r="B766" s="25" t="str">
        <f>IF(H766="","Base"&amp;C766&amp;"-"&amp;"P"&amp;D766,"Off")</f>
        <v>Base-P</v>
      </c>
      <c r="C766" s="19"/>
      <c r="D766" s="19"/>
      <c r="E766" s="20"/>
      <c r="F766" s="20"/>
      <c r="G766" s="19"/>
      <c r="H766" s="19"/>
      <c r="I766" s="19"/>
      <c r="J766" s="19"/>
      <c r="K766" s="19"/>
      <c r="M766" s="31" t="str">
        <f>IF(H766&gt;0,"P"&amp;D766&amp;"-"&amp;MAX(E766:F766),"P"&amp;D766&amp;"-"&amp;MAX(E766:F766))</f>
        <v>P-0</v>
      </c>
      <c r="N766" s="32">
        <f>IF(H766&gt;0,C766&amp;"*",C766)</f>
        <v>0</v>
      </c>
      <c r="O766" s="33">
        <f t="shared" si="22"/>
        <v>0</v>
      </c>
      <c r="P766" s="33">
        <f t="shared" si="23"/>
        <v>0</v>
      </c>
    </row>
    <row r="767" spans="2:16" x14ac:dyDescent="0.3">
      <c r="B767" s="25" t="str">
        <f>IF(H767="","Base"&amp;C767&amp;"-"&amp;"P"&amp;D767,"Off")</f>
        <v>Base-P</v>
      </c>
      <c r="C767" s="19"/>
      <c r="D767" s="19"/>
      <c r="E767" s="20"/>
      <c r="F767" s="20"/>
      <c r="G767" s="19"/>
      <c r="H767" s="19"/>
      <c r="I767" s="19"/>
      <c r="J767" s="19"/>
      <c r="K767" s="19"/>
      <c r="M767" s="31" t="str">
        <f>IF(H767&gt;0,"P"&amp;D767&amp;"-"&amp;MAX(E767:F767),"P"&amp;D767&amp;"-"&amp;MAX(E767:F767))</f>
        <v>P-0</v>
      </c>
      <c r="N767" s="32">
        <f>IF(H767&gt;0,C767&amp;"*",C767)</f>
        <v>0</v>
      </c>
      <c r="O767" s="33">
        <f t="shared" si="22"/>
        <v>0</v>
      </c>
      <c r="P767" s="33">
        <f t="shared" si="23"/>
        <v>0</v>
      </c>
    </row>
    <row r="768" spans="2:16" x14ac:dyDescent="0.3">
      <c r="B768" s="25" t="str">
        <f>IF(H768="","Base"&amp;C768&amp;"-"&amp;"P"&amp;D768,"Off")</f>
        <v>Base-P</v>
      </c>
      <c r="C768" s="19"/>
      <c r="D768" s="19"/>
      <c r="E768" s="20"/>
      <c r="F768" s="20"/>
      <c r="G768" s="19"/>
      <c r="H768" s="19"/>
      <c r="I768" s="19"/>
      <c r="J768" s="19"/>
      <c r="K768" s="19"/>
      <c r="M768" s="31" t="str">
        <f>IF(H768&gt;0,"P"&amp;D768&amp;"-"&amp;MAX(E768:F768),"P"&amp;D768&amp;"-"&amp;MAX(E768:F768))</f>
        <v>P-0</v>
      </c>
      <c r="N768" s="32">
        <f>IF(H768&gt;0,C768&amp;"*",C768)</f>
        <v>0</v>
      </c>
      <c r="O768" s="33">
        <f t="shared" si="22"/>
        <v>0</v>
      </c>
      <c r="P768" s="33">
        <f t="shared" si="23"/>
        <v>0</v>
      </c>
    </row>
    <row r="769" spans="2:16" x14ac:dyDescent="0.3">
      <c r="B769" s="25" t="str">
        <f>IF(H769="","Base"&amp;C769&amp;"-"&amp;"P"&amp;D769,"Off")</f>
        <v>Base-P</v>
      </c>
      <c r="C769" s="19"/>
      <c r="D769" s="19"/>
      <c r="E769" s="20"/>
      <c r="F769" s="20"/>
      <c r="G769" s="19"/>
      <c r="H769" s="19"/>
      <c r="I769" s="19"/>
      <c r="J769" s="19"/>
      <c r="K769" s="19"/>
      <c r="M769" s="31" t="str">
        <f>IF(H769&gt;0,"P"&amp;D769&amp;"-"&amp;MAX(E769:F769),"P"&amp;D769&amp;"-"&amp;MAX(E769:F769))</f>
        <v>P-0</v>
      </c>
      <c r="N769" s="32">
        <f>IF(H769&gt;0,C769&amp;"*",C769)</f>
        <v>0</v>
      </c>
      <c r="O769" s="33">
        <f t="shared" si="22"/>
        <v>0</v>
      </c>
      <c r="P769" s="33">
        <f t="shared" si="23"/>
        <v>0</v>
      </c>
    </row>
    <row r="770" spans="2:16" x14ac:dyDescent="0.3">
      <c r="B770" s="25" t="str">
        <f>IF(H770="","Base"&amp;C770&amp;"-"&amp;"P"&amp;D770,"Off")</f>
        <v>Base-P</v>
      </c>
      <c r="C770" s="19"/>
      <c r="D770" s="19"/>
      <c r="E770" s="20"/>
      <c r="F770" s="20"/>
      <c r="G770" s="19"/>
      <c r="H770" s="19"/>
      <c r="I770" s="19"/>
      <c r="J770" s="19"/>
      <c r="K770" s="19"/>
      <c r="M770" s="31" t="str">
        <f>IF(H770&gt;0,"P"&amp;D770&amp;"-"&amp;MAX(E770:F770),"P"&amp;D770&amp;"-"&amp;MAX(E770:F770))</f>
        <v>P-0</v>
      </c>
      <c r="N770" s="32">
        <f>IF(H770&gt;0,C770&amp;"*",C770)</f>
        <v>0</v>
      </c>
      <c r="O770" s="33">
        <f t="shared" si="22"/>
        <v>0</v>
      </c>
      <c r="P770" s="33">
        <f t="shared" si="23"/>
        <v>0</v>
      </c>
    </row>
    <row r="771" spans="2:16" x14ac:dyDescent="0.3">
      <c r="B771" s="25" t="str">
        <f>IF(H771="","Base"&amp;C771&amp;"-"&amp;"P"&amp;D771,"Off")</f>
        <v>Base-P</v>
      </c>
      <c r="C771" s="19"/>
      <c r="D771" s="19"/>
      <c r="E771" s="20"/>
      <c r="F771" s="20"/>
      <c r="G771" s="19"/>
      <c r="H771" s="19"/>
      <c r="I771" s="19"/>
      <c r="J771" s="19"/>
      <c r="K771" s="19"/>
      <c r="M771" s="31" t="str">
        <f>IF(H771&gt;0,"P"&amp;D771&amp;"-"&amp;MAX(E771:F771),"P"&amp;D771&amp;"-"&amp;MAX(E771:F771))</f>
        <v>P-0</v>
      </c>
      <c r="N771" s="32">
        <f>IF(H771&gt;0,C771&amp;"*",C771)</f>
        <v>0</v>
      </c>
      <c r="O771" s="33">
        <f t="shared" si="22"/>
        <v>0</v>
      </c>
      <c r="P771" s="33">
        <f t="shared" si="23"/>
        <v>0</v>
      </c>
    </row>
    <row r="772" spans="2:16" x14ac:dyDescent="0.3">
      <c r="B772" s="25" t="str">
        <f>IF(H772="","Base"&amp;C772&amp;"-"&amp;"P"&amp;D772,"Off")</f>
        <v>Base-P</v>
      </c>
      <c r="C772" s="19"/>
      <c r="D772" s="19"/>
      <c r="E772" s="20"/>
      <c r="F772" s="20"/>
      <c r="G772" s="19"/>
      <c r="H772" s="19"/>
      <c r="I772" s="19"/>
      <c r="J772" s="19"/>
      <c r="K772" s="19"/>
      <c r="M772" s="31" t="str">
        <f>IF(H772&gt;0,"P"&amp;D772&amp;"-"&amp;MAX(E772:F772),"P"&amp;D772&amp;"-"&amp;MAX(E772:F772))</f>
        <v>P-0</v>
      </c>
      <c r="N772" s="32">
        <f>IF(H772&gt;0,C772&amp;"*",C772)</f>
        <v>0</v>
      </c>
      <c r="O772" s="33">
        <f t="shared" si="22"/>
        <v>0</v>
      </c>
      <c r="P772" s="33">
        <f t="shared" si="23"/>
        <v>0</v>
      </c>
    </row>
    <row r="773" spans="2:16" x14ac:dyDescent="0.3">
      <c r="B773" s="25" t="str">
        <f>IF(H773="","Base"&amp;C773&amp;"-"&amp;"P"&amp;D773,"Off")</f>
        <v>Base-P</v>
      </c>
      <c r="C773" s="19"/>
      <c r="D773" s="19"/>
      <c r="E773" s="20"/>
      <c r="F773" s="20"/>
      <c r="G773" s="19"/>
      <c r="H773" s="19"/>
      <c r="I773" s="19"/>
      <c r="J773" s="19"/>
      <c r="K773" s="19"/>
      <c r="M773" s="31" t="str">
        <f>IF(H773&gt;0,"P"&amp;D773&amp;"-"&amp;MAX(E773:F773),"P"&amp;D773&amp;"-"&amp;MAX(E773:F773))</f>
        <v>P-0</v>
      </c>
      <c r="N773" s="32">
        <f>IF(H773&gt;0,C773&amp;"*",C773)</f>
        <v>0</v>
      </c>
      <c r="O773" s="33">
        <f t="shared" ref="O773:O836" si="24">IF($H773=0,E773,"")</f>
        <v>0</v>
      </c>
      <c r="P773" s="33">
        <f t="shared" ref="P773:P836" si="25">IF($H773=0,F773,"")</f>
        <v>0</v>
      </c>
    </row>
    <row r="774" spans="2:16" x14ac:dyDescent="0.3">
      <c r="B774" s="25" t="str">
        <f>IF(H774="","Base"&amp;C774&amp;"-"&amp;"P"&amp;D774,"Off")</f>
        <v>Base-P</v>
      </c>
      <c r="C774" s="19"/>
      <c r="D774" s="19"/>
      <c r="E774" s="20"/>
      <c r="F774" s="20"/>
      <c r="G774" s="19"/>
      <c r="H774" s="19"/>
      <c r="I774" s="19"/>
      <c r="J774" s="19"/>
      <c r="K774" s="19"/>
      <c r="M774" s="31" t="str">
        <f>IF(H774&gt;0,"P"&amp;D774&amp;"-"&amp;MAX(E774:F774),"P"&amp;D774&amp;"-"&amp;MAX(E774:F774))</f>
        <v>P-0</v>
      </c>
      <c r="N774" s="32">
        <f>IF(H774&gt;0,C774&amp;"*",C774)</f>
        <v>0</v>
      </c>
      <c r="O774" s="33">
        <f t="shared" si="24"/>
        <v>0</v>
      </c>
      <c r="P774" s="33">
        <f t="shared" si="25"/>
        <v>0</v>
      </c>
    </row>
    <row r="775" spans="2:16" x14ac:dyDescent="0.3">
      <c r="B775" s="25" t="str">
        <f>IF(H775="","Base"&amp;C775&amp;"-"&amp;"P"&amp;D775,"Off")</f>
        <v>Base-P</v>
      </c>
      <c r="C775" s="19"/>
      <c r="D775" s="19"/>
      <c r="E775" s="20"/>
      <c r="F775" s="20"/>
      <c r="G775" s="19"/>
      <c r="H775" s="19"/>
      <c r="I775" s="19"/>
      <c r="J775" s="19"/>
      <c r="K775" s="19"/>
      <c r="M775" s="31" t="str">
        <f>IF(H775&gt;0,"P"&amp;D775&amp;"-"&amp;MAX(E775:F775),"P"&amp;D775&amp;"-"&amp;MAX(E775:F775))</f>
        <v>P-0</v>
      </c>
      <c r="N775" s="32">
        <f>IF(H775&gt;0,C775&amp;"*",C775)</f>
        <v>0</v>
      </c>
      <c r="O775" s="33">
        <f t="shared" si="24"/>
        <v>0</v>
      </c>
      <c r="P775" s="33">
        <f t="shared" si="25"/>
        <v>0</v>
      </c>
    </row>
    <row r="776" spans="2:16" x14ac:dyDescent="0.3">
      <c r="B776" s="25" t="str">
        <f>IF(H776="","Base"&amp;C776&amp;"-"&amp;"P"&amp;D776,"Off")</f>
        <v>Base-P</v>
      </c>
      <c r="C776" s="19"/>
      <c r="D776" s="19"/>
      <c r="E776" s="20"/>
      <c r="F776" s="20"/>
      <c r="G776" s="19"/>
      <c r="H776" s="19"/>
      <c r="I776" s="19"/>
      <c r="J776" s="19"/>
      <c r="K776" s="19"/>
      <c r="M776" s="31" t="str">
        <f>IF(H776&gt;0,"P"&amp;D776&amp;"-"&amp;MAX(E776:F776),"P"&amp;D776&amp;"-"&amp;MAX(E776:F776))</f>
        <v>P-0</v>
      </c>
      <c r="N776" s="32">
        <f>IF(H776&gt;0,C776&amp;"*",C776)</f>
        <v>0</v>
      </c>
      <c r="O776" s="33">
        <f t="shared" si="24"/>
        <v>0</v>
      </c>
      <c r="P776" s="33">
        <f t="shared" si="25"/>
        <v>0</v>
      </c>
    </row>
    <row r="777" spans="2:16" x14ac:dyDescent="0.3">
      <c r="B777" s="25" t="str">
        <f>IF(H777="","Base"&amp;C777&amp;"-"&amp;"P"&amp;D777,"Off")</f>
        <v>Base-P</v>
      </c>
      <c r="C777" s="19"/>
      <c r="D777" s="19"/>
      <c r="E777" s="20"/>
      <c r="F777" s="20"/>
      <c r="G777" s="19"/>
      <c r="H777" s="19"/>
      <c r="I777" s="19"/>
      <c r="J777" s="19"/>
      <c r="K777" s="19"/>
      <c r="M777" s="31" t="str">
        <f>IF(H777&gt;0,"P"&amp;D777&amp;"-"&amp;MAX(E777:F777),"P"&amp;D777&amp;"-"&amp;MAX(E777:F777))</f>
        <v>P-0</v>
      </c>
      <c r="N777" s="32">
        <f>IF(H777&gt;0,C777&amp;"*",C777)</f>
        <v>0</v>
      </c>
      <c r="O777" s="33">
        <f t="shared" si="24"/>
        <v>0</v>
      </c>
      <c r="P777" s="33">
        <f t="shared" si="25"/>
        <v>0</v>
      </c>
    </row>
    <row r="778" spans="2:16" x14ac:dyDescent="0.3">
      <c r="B778" s="25" t="str">
        <f>IF(H778="","Base"&amp;C778&amp;"-"&amp;"P"&amp;D778,"Off")</f>
        <v>Base-P</v>
      </c>
      <c r="C778" s="19"/>
      <c r="D778" s="19"/>
      <c r="E778" s="20"/>
      <c r="F778" s="20"/>
      <c r="G778" s="19"/>
      <c r="H778" s="19"/>
      <c r="I778" s="19"/>
      <c r="J778" s="19"/>
      <c r="K778" s="19"/>
      <c r="M778" s="31" t="str">
        <f>IF(H778&gt;0,"P"&amp;D778&amp;"-"&amp;MAX(E778:F778),"P"&amp;D778&amp;"-"&amp;MAX(E778:F778))</f>
        <v>P-0</v>
      </c>
      <c r="N778" s="32">
        <f>IF(H778&gt;0,C778&amp;"*",C778)</f>
        <v>0</v>
      </c>
      <c r="O778" s="33">
        <f t="shared" si="24"/>
        <v>0</v>
      </c>
      <c r="P778" s="33">
        <f t="shared" si="25"/>
        <v>0</v>
      </c>
    </row>
    <row r="779" spans="2:16" x14ac:dyDescent="0.3">
      <c r="B779" s="25" t="str">
        <f>IF(H779="","Base"&amp;C779&amp;"-"&amp;"P"&amp;D779,"Off")</f>
        <v>Base-P</v>
      </c>
      <c r="C779" s="19"/>
      <c r="D779" s="19"/>
      <c r="E779" s="20"/>
      <c r="F779" s="20"/>
      <c r="G779" s="19"/>
      <c r="H779" s="19"/>
      <c r="I779" s="19"/>
      <c r="J779" s="19"/>
      <c r="K779" s="19"/>
      <c r="M779" s="31" t="str">
        <f>IF(H779&gt;0,"P"&amp;D779&amp;"-"&amp;MAX(E779:F779),"P"&amp;D779&amp;"-"&amp;MAX(E779:F779))</f>
        <v>P-0</v>
      </c>
      <c r="N779" s="32">
        <f>IF(H779&gt;0,C779&amp;"*",C779)</f>
        <v>0</v>
      </c>
      <c r="O779" s="33">
        <f t="shared" si="24"/>
        <v>0</v>
      </c>
      <c r="P779" s="33">
        <f t="shared" si="25"/>
        <v>0</v>
      </c>
    </row>
    <row r="780" spans="2:16" x14ac:dyDescent="0.3">
      <c r="B780" s="25" t="str">
        <f>IF(H780="","Base"&amp;C780&amp;"-"&amp;"P"&amp;D780,"Off")</f>
        <v>Base-P</v>
      </c>
      <c r="C780" s="19"/>
      <c r="D780" s="19"/>
      <c r="E780" s="20"/>
      <c r="F780" s="20"/>
      <c r="G780" s="19"/>
      <c r="H780" s="19"/>
      <c r="I780" s="19"/>
      <c r="J780" s="19"/>
      <c r="K780" s="19"/>
      <c r="M780" s="31" t="str">
        <f>IF(H780&gt;0,"P"&amp;D780&amp;"-"&amp;MAX(E780:F780),"P"&amp;D780&amp;"-"&amp;MAX(E780:F780))</f>
        <v>P-0</v>
      </c>
      <c r="N780" s="32">
        <f>IF(H780&gt;0,C780&amp;"*",C780)</f>
        <v>0</v>
      </c>
      <c r="O780" s="33">
        <f t="shared" si="24"/>
        <v>0</v>
      </c>
      <c r="P780" s="33">
        <f t="shared" si="25"/>
        <v>0</v>
      </c>
    </row>
    <row r="781" spans="2:16" x14ac:dyDescent="0.3">
      <c r="B781" s="25" t="str">
        <f>IF(H781="","Base"&amp;C781&amp;"-"&amp;"P"&amp;D781,"Off")</f>
        <v>Base-P</v>
      </c>
      <c r="C781" s="19"/>
      <c r="D781" s="19"/>
      <c r="E781" s="20"/>
      <c r="F781" s="20"/>
      <c r="G781" s="19"/>
      <c r="H781" s="19"/>
      <c r="I781" s="19"/>
      <c r="J781" s="19"/>
      <c r="K781" s="19"/>
      <c r="M781" s="31" t="str">
        <f>IF(H781&gt;0,"P"&amp;D781&amp;"-"&amp;MAX(E781:F781),"P"&amp;D781&amp;"-"&amp;MAX(E781:F781))</f>
        <v>P-0</v>
      </c>
      <c r="N781" s="32">
        <f>IF(H781&gt;0,C781&amp;"*",C781)</f>
        <v>0</v>
      </c>
      <c r="O781" s="33">
        <f t="shared" si="24"/>
        <v>0</v>
      </c>
      <c r="P781" s="33">
        <f t="shared" si="25"/>
        <v>0</v>
      </c>
    </row>
    <row r="782" spans="2:16" x14ac:dyDescent="0.3">
      <c r="B782" s="25" t="str">
        <f>IF(H782="","Base"&amp;C782&amp;"-"&amp;"P"&amp;D782,"Off")</f>
        <v>Base-P</v>
      </c>
      <c r="C782" s="19"/>
      <c r="D782" s="19"/>
      <c r="E782" s="20"/>
      <c r="F782" s="20"/>
      <c r="G782" s="19"/>
      <c r="H782" s="19"/>
      <c r="I782" s="19"/>
      <c r="J782" s="19"/>
      <c r="K782" s="19"/>
      <c r="M782" s="31" t="str">
        <f>IF(H782&gt;0,"P"&amp;D782&amp;"-"&amp;MAX(E782:F782),"P"&amp;D782&amp;"-"&amp;MAX(E782:F782))</f>
        <v>P-0</v>
      </c>
      <c r="N782" s="32">
        <f>IF(H782&gt;0,C782&amp;"*",C782)</f>
        <v>0</v>
      </c>
      <c r="O782" s="33">
        <f t="shared" si="24"/>
        <v>0</v>
      </c>
      <c r="P782" s="33">
        <f t="shared" si="25"/>
        <v>0</v>
      </c>
    </row>
    <row r="783" spans="2:16" x14ac:dyDescent="0.3">
      <c r="B783" s="25" t="str">
        <f>IF(H783="","Base"&amp;C783&amp;"-"&amp;"P"&amp;D783,"Off")</f>
        <v>Base-P</v>
      </c>
      <c r="C783" s="19"/>
      <c r="D783" s="19"/>
      <c r="E783" s="20"/>
      <c r="F783" s="20"/>
      <c r="G783" s="19"/>
      <c r="H783" s="19"/>
      <c r="I783" s="19"/>
      <c r="J783" s="19"/>
      <c r="K783" s="19"/>
      <c r="M783" s="31" t="str">
        <f>IF(H783&gt;0,"P"&amp;D783&amp;"-"&amp;MAX(E783:F783),"P"&amp;D783&amp;"-"&amp;MAX(E783:F783))</f>
        <v>P-0</v>
      </c>
      <c r="N783" s="32">
        <f>IF(H783&gt;0,C783&amp;"*",C783)</f>
        <v>0</v>
      </c>
      <c r="O783" s="33">
        <f t="shared" si="24"/>
        <v>0</v>
      </c>
      <c r="P783" s="33">
        <f t="shared" si="25"/>
        <v>0</v>
      </c>
    </row>
    <row r="784" spans="2:16" x14ac:dyDescent="0.3">
      <c r="B784" s="25" t="str">
        <f>IF(H784="","Base"&amp;C784&amp;"-"&amp;"P"&amp;D784,"Off")</f>
        <v>Base-P</v>
      </c>
      <c r="C784" s="19"/>
      <c r="D784" s="19"/>
      <c r="E784" s="20"/>
      <c r="F784" s="20"/>
      <c r="G784" s="19"/>
      <c r="H784" s="19"/>
      <c r="I784" s="19"/>
      <c r="J784" s="19"/>
      <c r="K784" s="19"/>
      <c r="M784" s="31" t="str">
        <f>IF(H784&gt;0,"P"&amp;D784&amp;"-"&amp;MAX(E784:F784),"P"&amp;D784&amp;"-"&amp;MAX(E784:F784))</f>
        <v>P-0</v>
      </c>
      <c r="N784" s="32">
        <f>IF(H784&gt;0,C784&amp;"*",C784)</f>
        <v>0</v>
      </c>
      <c r="O784" s="33">
        <f t="shared" si="24"/>
        <v>0</v>
      </c>
      <c r="P784" s="33">
        <f t="shared" si="25"/>
        <v>0</v>
      </c>
    </row>
    <row r="785" spans="2:16" x14ac:dyDescent="0.3">
      <c r="B785" s="25" t="str">
        <f>IF(H785="","Base"&amp;C785&amp;"-"&amp;"P"&amp;D785,"Off")</f>
        <v>Base-P</v>
      </c>
      <c r="C785" s="19"/>
      <c r="D785" s="19"/>
      <c r="E785" s="20"/>
      <c r="F785" s="20"/>
      <c r="G785" s="19"/>
      <c r="H785" s="19"/>
      <c r="I785" s="19"/>
      <c r="J785" s="19"/>
      <c r="K785" s="19"/>
      <c r="M785" s="31" t="str">
        <f>IF(H785&gt;0,"P"&amp;D785&amp;"-"&amp;MAX(E785:F785),"P"&amp;D785&amp;"-"&amp;MAX(E785:F785))</f>
        <v>P-0</v>
      </c>
      <c r="N785" s="32">
        <f>IF(H785&gt;0,C785&amp;"*",C785)</f>
        <v>0</v>
      </c>
      <c r="O785" s="33">
        <f t="shared" si="24"/>
        <v>0</v>
      </c>
      <c r="P785" s="33">
        <f t="shared" si="25"/>
        <v>0</v>
      </c>
    </row>
    <row r="786" spans="2:16" x14ac:dyDescent="0.3">
      <c r="B786" s="25" t="str">
        <f>IF(H786="","Base"&amp;C786&amp;"-"&amp;"P"&amp;D786,"Off")</f>
        <v>Base-P</v>
      </c>
      <c r="C786" s="19"/>
      <c r="D786" s="19"/>
      <c r="E786" s="20"/>
      <c r="F786" s="20"/>
      <c r="G786" s="19"/>
      <c r="H786" s="19"/>
      <c r="I786" s="19"/>
      <c r="J786" s="19"/>
      <c r="K786" s="19"/>
      <c r="M786" s="31" t="str">
        <f>IF(H786&gt;0,"P"&amp;D786&amp;"-"&amp;MAX(E786:F786),"P"&amp;D786&amp;"-"&amp;MAX(E786:F786))</f>
        <v>P-0</v>
      </c>
      <c r="N786" s="32">
        <f>IF(H786&gt;0,C786&amp;"*",C786)</f>
        <v>0</v>
      </c>
      <c r="O786" s="33">
        <f t="shared" si="24"/>
        <v>0</v>
      </c>
      <c r="P786" s="33">
        <f t="shared" si="25"/>
        <v>0</v>
      </c>
    </row>
    <row r="787" spans="2:16" x14ac:dyDescent="0.3">
      <c r="B787" s="25" t="str">
        <f>IF(H787="","Base"&amp;C787&amp;"-"&amp;"P"&amp;D787,"Off")</f>
        <v>Base-P</v>
      </c>
      <c r="C787" s="19"/>
      <c r="D787" s="19"/>
      <c r="E787" s="20"/>
      <c r="F787" s="20"/>
      <c r="G787" s="19"/>
      <c r="H787" s="19"/>
      <c r="I787" s="19"/>
      <c r="J787" s="19"/>
      <c r="K787" s="19"/>
      <c r="M787" s="31" t="str">
        <f>IF(H787&gt;0,"P"&amp;D787&amp;"-"&amp;MAX(E787:F787),"P"&amp;D787&amp;"-"&amp;MAX(E787:F787))</f>
        <v>P-0</v>
      </c>
      <c r="N787" s="32">
        <f>IF(H787&gt;0,C787&amp;"*",C787)</f>
        <v>0</v>
      </c>
      <c r="O787" s="33">
        <f t="shared" si="24"/>
        <v>0</v>
      </c>
      <c r="P787" s="33">
        <f t="shared" si="25"/>
        <v>0</v>
      </c>
    </row>
    <row r="788" spans="2:16" x14ac:dyDescent="0.3">
      <c r="B788" s="25" t="str">
        <f>IF(H788="","Base"&amp;C788&amp;"-"&amp;"P"&amp;D788,"Off")</f>
        <v>Base-P</v>
      </c>
      <c r="C788" s="19"/>
      <c r="D788" s="19"/>
      <c r="E788" s="20"/>
      <c r="F788" s="20"/>
      <c r="G788" s="19"/>
      <c r="H788" s="19"/>
      <c r="I788" s="19"/>
      <c r="J788" s="19"/>
      <c r="K788" s="19"/>
      <c r="M788" s="31" t="str">
        <f>IF(H788&gt;0,"P"&amp;D788&amp;"-"&amp;MAX(E788:F788),"P"&amp;D788&amp;"-"&amp;MAX(E788:F788))</f>
        <v>P-0</v>
      </c>
      <c r="N788" s="32">
        <f>IF(H788&gt;0,C788&amp;"*",C788)</f>
        <v>0</v>
      </c>
      <c r="O788" s="33">
        <f t="shared" si="24"/>
        <v>0</v>
      </c>
      <c r="P788" s="33">
        <f t="shared" si="25"/>
        <v>0</v>
      </c>
    </row>
    <row r="789" spans="2:16" x14ac:dyDescent="0.3">
      <c r="B789" s="25" t="str">
        <f>IF(H789="","Base"&amp;C789&amp;"-"&amp;"P"&amp;D789,"Off")</f>
        <v>Base-P</v>
      </c>
      <c r="C789" s="19"/>
      <c r="D789" s="19"/>
      <c r="E789" s="20"/>
      <c r="F789" s="20"/>
      <c r="G789" s="19"/>
      <c r="H789" s="19"/>
      <c r="I789" s="19"/>
      <c r="J789" s="19"/>
      <c r="K789" s="19"/>
      <c r="M789" s="31" t="str">
        <f>IF(H789&gt;0,"P"&amp;D789&amp;"-"&amp;MAX(E789:F789),"P"&amp;D789&amp;"-"&amp;MAX(E789:F789))</f>
        <v>P-0</v>
      </c>
      <c r="N789" s="32">
        <f>IF(H789&gt;0,C789&amp;"*",C789)</f>
        <v>0</v>
      </c>
      <c r="O789" s="33">
        <f t="shared" si="24"/>
        <v>0</v>
      </c>
      <c r="P789" s="33">
        <f t="shared" si="25"/>
        <v>0</v>
      </c>
    </row>
    <row r="790" spans="2:16" x14ac:dyDescent="0.3">
      <c r="B790" s="25" t="str">
        <f>IF(H790="","Base"&amp;C790&amp;"-"&amp;"P"&amp;D790,"Off")</f>
        <v>Base-P</v>
      </c>
      <c r="C790" s="19"/>
      <c r="D790" s="19"/>
      <c r="E790" s="20"/>
      <c r="F790" s="20"/>
      <c r="G790" s="19"/>
      <c r="H790" s="19"/>
      <c r="I790" s="19"/>
      <c r="J790" s="19"/>
      <c r="K790" s="19"/>
      <c r="M790" s="31" t="str">
        <f>IF(H790&gt;0,"P"&amp;D790&amp;"-"&amp;MAX(E790:F790),"P"&amp;D790&amp;"-"&amp;MAX(E790:F790))</f>
        <v>P-0</v>
      </c>
      <c r="N790" s="32">
        <f>IF(H790&gt;0,C790&amp;"*",C790)</f>
        <v>0</v>
      </c>
      <c r="O790" s="33">
        <f t="shared" si="24"/>
        <v>0</v>
      </c>
      <c r="P790" s="33">
        <f t="shared" si="25"/>
        <v>0</v>
      </c>
    </row>
    <row r="791" spans="2:16" x14ac:dyDescent="0.3">
      <c r="B791" s="25" t="str">
        <f>IF(H791="","Base"&amp;C791&amp;"-"&amp;"P"&amp;D791,"Off")</f>
        <v>Base-P</v>
      </c>
      <c r="C791" s="19"/>
      <c r="D791" s="19"/>
      <c r="E791" s="20"/>
      <c r="F791" s="20"/>
      <c r="G791" s="19"/>
      <c r="H791" s="19"/>
      <c r="I791" s="19"/>
      <c r="J791" s="19"/>
      <c r="K791" s="19"/>
      <c r="M791" s="31" t="str">
        <f>IF(H791&gt;0,"P"&amp;D791&amp;"-"&amp;MAX(E791:F791),"P"&amp;D791&amp;"-"&amp;MAX(E791:F791))</f>
        <v>P-0</v>
      </c>
      <c r="N791" s="32">
        <f>IF(H791&gt;0,C791&amp;"*",C791)</f>
        <v>0</v>
      </c>
      <c r="O791" s="33">
        <f t="shared" si="24"/>
        <v>0</v>
      </c>
      <c r="P791" s="33">
        <f t="shared" si="25"/>
        <v>0</v>
      </c>
    </row>
    <row r="792" spans="2:16" x14ac:dyDescent="0.3">
      <c r="B792" s="25" t="str">
        <f>IF(H792="","Base"&amp;C792&amp;"-"&amp;"P"&amp;D792,"Off")</f>
        <v>Base-P</v>
      </c>
      <c r="C792" s="19"/>
      <c r="D792" s="19"/>
      <c r="E792" s="20"/>
      <c r="F792" s="20"/>
      <c r="G792" s="19"/>
      <c r="H792" s="19"/>
      <c r="I792" s="19"/>
      <c r="J792" s="19"/>
      <c r="K792" s="19"/>
      <c r="M792" s="31" t="str">
        <f>IF(H792&gt;0,"P"&amp;D792&amp;"-"&amp;MAX(E792:F792),"P"&amp;D792&amp;"-"&amp;MAX(E792:F792))</f>
        <v>P-0</v>
      </c>
      <c r="N792" s="32">
        <f>IF(H792&gt;0,C792&amp;"*",C792)</f>
        <v>0</v>
      </c>
      <c r="O792" s="33">
        <f t="shared" si="24"/>
        <v>0</v>
      </c>
      <c r="P792" s="33">
        <f t="shared" si="25"/>
        <v>0</v>
      </c>
    </row>
    <row r="793" spans="2:16" x14ac:dyDescent="0.3">
      <c r="B793" s="25" t="str">
        <f>IF(H793="","Base"&amp;C793&amp;"-"&amp;"P"&amp;D793,"Off")</f>
        <v>Base-P</v>
      </c>
      <c r="C793" s="19"/>
      <c r="D793" s="19"/>
      <c r="E793" s="20"/>
      <c r="F793" s="20"/>
      <c r="G793" s="19"/>
      <c r="H793" s="19"/>
      <c r="I793" s="19"/>
      <c r="J793" s="19"/>
      <c r="K793" s="19"/>
      <c r="M793" s="31" t="str">
        <f>IF(H793&gt;0,"P"&amp;D793&amp;"-"&amp;MAX(E793:F793),"P"&amp;D793&amp;"-"&amp;MAX(E793:F793))</f>
        <v>P-0</v>
      </c>
      <c r="N793" s="32">
        <f>IF(H793&gt;0,C793&amp;"*",C793)</f>
        <v>0</v>
      </c>
      <c r="O793" s="33">
        <f t="shared" si="24"/>
        <v>0</v>
      </c>
      <c r="P793" s="33">
        <f t="shared" si="25"/>
        <v>0</v>
      </c>
    </row>
    <row r="794" spans="2:16" x14ac:dyDescent="0.3">
      <c r="B794" s="25" t="str">
        <f>IF(H794="","Base"&amp;C794&amp;"-"&amp;"P"&amp;D794,"Off")</f>
        <v>Base-P</v>
      </c>
      <c r="C794" s="19"/>
      <c r="D794" s="19"/>
      <c r="E794" s="20"/>
      <c r="F794" s="20"/>
      <c r="G794" s="19"/>
      <c r="H794" s="19"/>
      <c r="I794" s="19"/>
      <c r="J794" s="19"/>
      <c r="K794" s="19"/>
      <c r="M794" s="31" t="str">
        <f>IF(H794&gt;0,"P"&amp;D794&amp;"-"&amp;MAX(E794:F794),"P"&amp;D794&amp;"-"&amp;MAX(E794:F794))</f>
        <v>P-0</v>
      </c>
      <c r="N794" s="32">
        <f>IF(H794&gt;0,C794&amp;"*",C794)</f>
        <v>0</v>
      </c>
      <c r="O794" s="33">
        <f t="shared" si="24"/>
        <v>0</v>
      </c>
      <c r="P794" s="33">
        <f t="shared" si="25"/>
        <v>0</v>
      </c>
    </row>
    <row r="795" spans="2:16" x14ac:dyDescent="0.3">
      <c r="B795" s="25" t="str">
        <f>IF(H795="","Base"&amp;C795&amp;"-"&amp;"P"&amp;D795,"Off")</f>
        <v>Base-P</v>
      </c>
      <c r="C795" s="19"/>
      <c r="D795" s="19"/>
      <c r="E795" s="20"/>
      <c r="F795" s="20"/>
      <c r="G795" s="19"/>
      <c r="H795" s="19"/>
      <c r="I795" s="19"/>
      <c r="J795" s="19"/>
      <c r="K795" s="19"/>
      <c r="M795" s="31" t="str">
        <f>IF(H795&gt;0,"P"&amp;D795&amp;"-"&amp;MAX(E795:F795),"P"&amp;D795&amp;"-"&amp;MAX(E795:F795))</f>
        <v>P-0</v>
      </c>
      <c r="N795" s="32">
        <f>IF(H795&gt;0,C795&amp;"*",C795)</f>
        <v>0</v>
      </c>
      <c r="O795" s="33">
        <f t="shared" si="24"/>
        <v>0</v>
      </c>
      <c r="P795" s="33">
        <f t="shared" si="25"/>
        <v>0</v>
      </c>
    </row>
    <row r="796" spans="2:16" x14ac:dyDescent="0.3">
      <c r="B796" s="25" t="str">
        <f>IF(H796="","Base"&amp;C796&amp;"-"&amp;"P"&amp;D796,"Off")</f>
        <v>Base-P</v>
      </c>
      <c r="C796" s="19"/>
      <c r="D796" s="19"/>
      <c r="E796" s="20"/>
      <c r="F796" s="20"/>
      <c r="G796" s="19"/>
      <c r="H796" s="19"/>
      <c r="I796" s="19"/>
      <c r="J796" s="19"/>
      <c r="K796" s="19"/>
      <c r="M796" s="31" t="str">
        <f>IF(H796&gt;0,"P"&amp;D796&amp;"-"&amp;MAX(E796:F796),"P"&amp;D796&amp;"-"&amp;MAX(E796:F796))</f>
        <v>P-0</v>
      </c>
      <c r="N796" s="32">
        <f>IF(H796&gt;0,C796&amp;"*",C796)</f>
        <v>0</v>
      </c>
      <c r="O796" s="33">
        <f t="shared" si="24"/>
        <v>0</v>
      </c>
      <c r="P796" s="33">
        <f t="shared" si="25"/>
        <v>0</v>
      </c>
    </row>
    <row r="797" spans="2:16" x14ac:dyDescent="0.3">
      <c r="B797" s="25" t="str">
        <f>IF(H797="","Base"&amp;C797&amp;"-"&amp;"P"&amp;D797,"Off")</f>
        <v>Base-P</v>
      </c>
      <c r="C797" s="19"/>
      <c r="D797" s="19"/>
      <c r="E797" s="20"/>
      <c r="F797" s="20"/>
      <c r="G797" s="19"/>
      <c r="H797" s="19"/>
      <c r="I797" s="19"/>
      <c r="J797" s="19"/>
      <c r="K797" s="19"/>
      <c r="M797" s="31" t="str">
        <f>IF(H797&gt;0,"P"&amp;D797&amp;"-"&amp;MAX(E797:F797),"P"&amp;D797&amp;"-"&amp;MAX(E797:F797))</f>
        <v>P-0</v>
      </c>
      <c r="N797" s="32">
        <f>IF(H797&gt;0,C797&amp;"*",C797)</f>
        <v>0</v>
      </c>
      <c r="O797" s="33">
        <f t="shared" si="24"/>
        <v>0</v>
      </c>
      <c r="P797" s="33">
        <f t="shared" si="25"/>
        <v>0</v>
      </c>
    </row>
    <row r="798" spans="2:16" x14ac:dyDescent="0.3">
      <c r="B798" s="25" t="str">
        <f>IF(H798="","Base"&amp;C798&amp;"-"&amp;"P"&amp;D798,"Off")</f>
        <v>Base-P</v>
      </c>
      <c r="C798" s="19"/>
      <c r="D798" s="19"/>
      <c r="E798" s="20"/>
      <c r="F798" s="20"/>
      <c r="G798" s="19"/>
      <c r="H798" s="19"/>
      <c r="I798" s="19"/>
      <c r="J798" s="19"/>
      <c r="K798" s="19"/>
      <c r="M798" s="31" t="str">
        <f>IF(H798&gt;0,"P"&amp;D798&amp;"-"&amp;MAX(E798:F798),"P"&amp;D798&amp;"-"&amp;MAX(E798:F798))</f>
        <v>P-0</v>
      </c>
      <c r="N798" s="32">
        <f>IF(H798&gt;0,C798&amp;"*",C798)</f>
        <v>0</v>
      </c>
      <c r="O798" s="33">
        <f t="shared" si="24"/>
        <v>0</v>
      </c>
      <c r="P798" s="33">
        <f t="shared" si="25"/>
        <v>0</v>
      </c>
    </row>
    <row r="799" spans="2:16" x14ac:dyDescent="0.3">
      <c r="B799" s="25" t="str">
        <f>IF(H799="","Base"&amp;C799&amp;"-"&amp;"P"&amp;D799,"Off")</f>
        <v>Base-P</v>
      </c>
      <c r="C799" s="19"/>
      <c r="D799" s="19"/>
      <c r="E799" s="20"/>
      <c r="F799" s="20"/>
      <c r="G799" s="19"/>
      <c r="H799" s="19"/>
      <c r="I799" s="19"/>
      <c r="J799" s="19"/>
      <c r="K799" s="19"/>
      <c r="M799" s="31" t="str">
        <f>IF(H799&gt;0,"P"&amp;D799&amp;"-"&amp;MAX(E799:F799),"P"&amp;D799&amp;"-"&amp;MAX(E799:F799))</f>
        <v>P-0</v>
      </c>
      <c r="N799" s="32">
        <f>IF(H799&gt;0,C799&amp;"*",C799)</f>
        <v>0</v>
      </c>
      <c r="O799" s="33">
        <f t="shared" si="24"/>
        <v>0</v>
      </c>
      <c r="P799" s="33">
        <f t="shared" si="25"/>
        <v>0</v>
      </c>
    </row>
    <row r="800" spans="2:16" x14ac:dyDescent="0.3">
      <c r="B800" s="25" t="str">
        <f>IF(H800="","Base"&amp;C800&amp;"-"&amp;"P"&amp;D800,"Off")</f>
        <v>Base-P</v>
      </c>
      <c r="C800" s="19"/>
      <c r="D800" s="19"/>
      <c r="E800" s="20"/>
      <c r="F800" s="20"/>
      <c r="G800" s="19"/>
      <c r="H800" s="19"/>
      <c r="I800" s="19"/>
      <c r="J800" s="19"/>
      <c r="K800" s="19"/>
      <c r="M800" s="31" t="str">
        <f>IF(H800&gt;0,"P"&amp;D800&amp;"-"&amp;MAX(E800:F800),"P"&amp;D800&amp;"-"&amp;MAX(E800:F800))</f>
        <v>P-0</v>
      </c>
      <c r="N800" s="32">
        <f>IF(H800&gt;0,C800&amp;"*",C800)</f>
        <v>0</v>
      </c>
      <c r="O800" s="33">
        <f t="shared" si="24"/>
        <v>0</v>
      </c>
      <c r="P800" s="33">
        <f t="shared" si="25"/>
        <v>0</v>
      </c>
    </row>
    <row r="801" spans="2:16" x14ac:dyDescent="0.3">
      <c r="B801" s="25" t="str">
        <f>IF(H801="","Base"&amp;C801&amp;"-"&amp;"P"&amp;D801,"Off")</f>
        <v>Base-P</v>
      </c>
      <c r="C801" s="19"/>
      <c r="D801" s="19"/>
      <c r="E801" s="20"/>
      <c r="F801" s="20"/>
      <c r="G801" s="19"/>
      <c r="H801" s="19"/>
      <c r="I801" s="19"/>
      <c r="J801" s="19"/>
      <c r="K801" s="19"/>
      <c r="M801" s="31" t="str">
        <f>IF(H801&gt;0,"P"&amp;D801&amp;"-"&amp;MAX(E801:F801),"P"&amp;D801&amp;"-"&amp;MAX(E801:F801))</f>
        <v>P-0</v>
      </c>
      <c r="N801" s="32">
        <f>IF(H801&gt;0,C801&amp;"*",C801)</f>
        <v>0</v>
      </c>
      <c r="O801" s="33">
        <f t="shared" si="24"/>
        <v>0</v>
      </c>
      <c r="P801" s="33">
        <f t="shared" si="25"/>
        <v>0</v>
      </c>
    </row>
    <row r="802" spans="2:16" x14ac:dyDescent="0.3">
      <c r="B802" s="25" t="str">
        <f>IF(H802="","Base"&amp;C802&amp;"-"&amp;"P"&amp;D802,"Off")</f>
        <v>Base-P</v>
      </c>
      <c r="C802" s="19"/>
      <c r="D802" s="19"/>
      <c r="E802" s="20"/>
      <c r="F802" s="20"/>
      <c r="G802" s="19"/>
      <c r="H802" s="19"/>
      <c r="I802" s="19"/>
      <c r="J802" s="19"/>
      <c r="K802" s="19"/>
      <c r="M802" s="31" t="str">
        <f>IF(H802&gt;0,"P"&amp;D802&amp;"-"&amp;MAX(E802:F802),"P"&amp;D802&amp;"-"&amp;MAX(E802:F802))</f>
        <v>P-0</v>
      </c>
      <c r="N802" s="32">
        <f>IF(H802&gt;0,C802&amp;"*",C802)</f>
        <v>0</v>
      </c>
      <c r="O802" s="33">
        <f t="shared" si="24"/>
        <v>0</v>
      </c>
      <c r="P802" s="33">
        <f t="shared" si="25"/>
        <v>0</v>
      </c>
    </row>
    <row r="803" spans="2:16" x14ac:dyDescent="0.3">
      <c r="B803" s="25" t="str">
        <f>IF(H803="","Base"&amp;C803&amp;"-"&amp;"P"&amp;D803,"Off")</f>
        <v>Base-P</v>
      </c>
      <c r="C803" s="19"/>
      <c r="D803" s="19"/>
      <c r="E803" s="20"/>
      <c r="F803" s="20"/>
      <c r="G803" s="19"/>
      <c r="H803" s="19"/>
      <c r="I803" s="19"/>
      <c r="J803" s="19"/>
      <c r="K803" s="19"/>
      <c r="M803" s="31" t="str">
        <f>IF(H803&gt;0,"P"&amp;D803&amp;"-"&amp;MAX(E803:F803),"P"&amp;D803&amp;"-"&amp;MAX(E803:F803))</f>
        <v>P-0</v>
      </c>
      <c r="N803" s="32">
        <f>IF(H803&gt;0,C803&amp;"*",C803)</f>
        <v>0</v>
      </c>
      <c r="O803" s="33">
        <f t="shared" si="24"/>
        <v>0</v>
      </c>
      <c r="P803" s="33">
        <f t="shared" si="25"/>
        <v>0</v>
      </c>
    </row>
    <row r="804" spans="2:16" x14ac:dyDescent="0.3">
      <c r="B804" s="25" t="str">
        <f>IF(H804="","Base"&amp;C804&amp;"-"&amp;"P"&amp;D804,"Off")</f>
        <v>Base-P</v>
      </c>
      <c r="C804" s="19"/>
      <c r="D804" s="19"/>
      <c r="E804" s="20"/>
      <c r="F804" s="20"/>
      <c r="G804" s="19"/>
      <c r="H804" s="19"/>
      <c r="I804" s="19"/>
      <c r="J804" s="19"/>
      <c r="K804" s="19"/>
      <c r="M804" s="31" t="str">
        <f>IF(H804&gt;0,"P"&amp;D804&amp;"-"&amp;MAX(E804:F804),"P"&amp;D804&amp;"-"&amp;MAX(E804:F804))</f>
        <v>P-0</v>
      </c>
      <c r="N804" s="32">
        <f>IF(H804&gt;0,C804&amp;"*",C804)</f>
        <v>0</v>
      </c>
      <c r="O804" s="33">
        <f t="shared" si="24"/>
        <v>0</v>
      </c>
      <c r="P804" s="33">
        <f t="shared" si="25"/>
        <v>0</v>
      </c>
    </row>
    <row r="805" spans="2:16" x14ac:dyDescent="0.3">
      <c r="B805" s="25" t="str">
        <f>IF(H805="","Base"&amp;C805&amp;"-"&amp;"P"&amp;D805,"Off")</f>
        <v>Base-P</v>
      </c>
      <c r="C805" s="19"/>
      <c r="D805" s="19"/>
      <c r="E805" s="20"/>
      <c r="F805" s="20"/>
      <c r="G805" s="19"/>
      <c r="H805" s="19"/>
      <c r="I805" s="19"/>
      <c r="J805" s="19"/>
      <c r="K805" s="19"/>
      <c r="M805" s="31" t="str">
        <f>IF(H805&gt;0,"P"&amp;D805&amp;"-"&amp;MAX(E805:F805),"P"&amp;D805&amp;"-"&amp;MAX(E805:F805))</f>
        <v>P-0</v>
      </c>
      <c r="N805" s="32">
        <f>IF(H805&gt;0,C805&amp;"*",C805)</f>
        <v>0</v>
      </c>
      <c r="O805" s="33">
        <f t="shared" si="24"/>
        <v>0</v>
      </c>
      <c r="P805" s="33">
        <f t="shared" si="25"/>
        <v>0</v>
      </c>
    </row>
    <row r="806" spans="2:16" x14ac:dyDescent="0.3">
      <c r="B806" s="25" t="str">
        <f>IF(H806="","Base"&amp;C806&amp;"-"&amp;"P"&amp;D806,"Off")</f>
        <v>Base-P</v>
      </c>
      <c r="C806" s="19"/>
      <c r="D806" s="19"/>
      <c r="E806" s="20"/>
      <c r="F806" s="20"/>
      <c r="G806" s="19"/>
      <c r="H806" s="19"/>
      <c r="I806" s="19"/>
      <c r="J806" s="19"/>
      <c r="K806" s="19"/>
      <c r="M806" s="31" t="str">
        <f>IF(H806&gt;0,"P"&amp;D806&amp;"-"&amp;MAX(E806:F806),"P"&amp;D806&amp;"-"&amp;MAX(E806:F806))</f>
        <v>P-0</v>
      </c>
      <c r="N806" s="32">
        <f>IF(H806&gt;0,C806&amp;"*",C806)</f>
        <v>0</v>
      </c>
      <c r="O806" s="33">
        <f t="shared" si="24"/>
        <v>0</v>
      </c>
      <c r="P806" s="33">
        <f t="shared" si="25"/>
        <v>0</v>
      </c>
    </row>
    <row r="807" spans="2:16" x14ac:dyDescent="0.3">
      <c r="B807" s="25" t="str">
        <f>IF(H807="","Base"&amp;C807&amp;"-"&amp;"P"&amp;D807,"Off")</f>
        <v>Base-P</v>
      </c>
      <c r="C807" s="19"/>
      <c r="D807" s="19"/>
      <c r="E807" s="20"/>
      <c r="F807" s="20"/>
      <c r="G807" s="19"/>
      <c r="H807" s="19"/>
      <c r="I807" s="19"/>
      <c r="J807" s="19"/>
      <c r="K807" s="19"/>
      <c r="M807" s="31" t="str">
        <f>IF(H807&gt;0,"P"&amp;D807&amp;"-"&amp;MAX(E807:F807),"P"&amp;D807&amp;"-"&amp;MAX(E807:F807))</f>
        <v>P-0</v>
      </c>
      <c r="N807" s="32">
        <f>IF(H807&gt;0,C807&amp;"*",C807)</f>
        <v>0</v>
      </c>
      <c r="O807" s="33">
        <f t="shared" si="24"/>
        <v>0</v>
      </c>
      <c r="P807" s="33">
        <f t="shared" si="25"/>
        <v>0</v>
      </c>
    </row>
    <row r="808" spans="2:16" x14ac:dyDescent="0.3">
      <c r="B808" s="25" t="str">
        <f>IF(H808="","Base"&amp;C808&amp;"-"&amp;"P"&amp;D808,"Off")</f>
        <v>Base-P</v>
      </c>
      <c r="C808" s="19"/>
      <c r="D808" s="19"/>
      <c r="E808" s="20"/>
      <c r="F808" s="20"/>
      <c r="G808" s="19"/>
      <c r="H808" s="19"/>
      <c r="I808" s="19"/>
      <c r="J808" s="19"/>
      <c r="K808" s="19"/>
      <c r="M808" s="31" t="str">
        <f>IF(H808&gt;0,"P"&amp;D808&amp;"-"&amp;MAX(E808:F808),"P"&amp;D808&amp;"-"&amp;MAX(E808:F808))</f>
        <v>P-0</v>
      </c>
      <c r="N808" s="32">
        <f>IF(H808&gt;0,C808&amp;"*",C808)</f>
        <v>0</v>
      </c>
      <c r="O808" s="33">
        <f t="shared" si="24"/>
        <v>0</v>
      </c>
      <c r="P808" s="33">
        <f t="shared" si="25"/>
        <v>0</v>
      </c>
    </row>
    <row r="809" spans="2:16" x14ac:dyDescent="0.3">
      <c r="B809" s="25" t="str">
        <f>IF(H809="","Base"&amp;C809&amp;"-"&amp;"P"&amp;D809,"Off")</f>
        <v>Base-P</v>
      </c>
      <c r="C809" s="19"/>
      <c r="D809" s="19"/>
      <c r="E809" s="20"/>
      <c r="F809" s="20"/>
      <c r="G809" s="19"/>
      <c r="H809" s="19"/>
      <c r="I809" s="19"/>
      <c r="J809" s="19"/>
      <c r="K809" s="19"/>
      <c r="M809" s="31" t="str">
        <f>IF(H809&gt;0,"P"&amp;D809&amp;"-"&amp;MAX(E809:F809),"P"&amp;D809&amp;"-"&amp;MAX(E809:F809))</f>
        <v>P-0</v>
      </c>
      <c r="N809" s="32">
        <f>IF(H809&gt;0,C809&amp;"*",C809)</f>
        <v>0</v>
      </c>
      <c r="O809" s="33">
        <f t="shared" si="24"/>
        <v>0</v>
      </c>
      <c r="P809" s="33">
        <f t="shared" si="25"/>
        <v>0</v>
      </c>
    </row>
    <row r="810" spans="2:16" x14ac:dyDescent="0.3">
      <c r="B810" s="25" t="str">
        <f>IF(H810="","Base"&amp;C810&amp;"-"&amp;"P"&amp;D810,"Off")</f>
        <v>Base-P</v>
      </c>
      <c r="C810" s="19"/>
      <c r="D810" s="19"/>
      <c r="E810" s="20"/>
      <c r="F810" s="20"/>
      <c r="G810" s="19"/>
      <c r="H810" s="19"/>
      <c r="I810" s="19"/>
      <c r="J810" s="19"/>
      <c r="K810" s="19"/>
      <c r="M810" s="31" t="str">
        <f>IF(H810&gt;0,"P"&amp;D810&amp;"-"&amp;MAX(E810:F810),"P"&amp;D810&amp;"-"&amp;MAX(E810:F810))</f>
        <v>P-0</v>
      </c>
      <c r="N810" s="32">
        <f>IF(H810&gt;0,C810&amp;"*",C810)</f>
        <v>0</v>
      </c>
      <c r="O810" s="33">
        <f t="shared" si="24"/>
        <v>0</v>
      </c>
      <c r="P810" s="33">
        <f t="shared" si="25"/>
        <v>0</v>
      </c>
    </row>
    <row r="811" spans="2:16" x14ac:dyDescent="0.3">
      <c r="B811" s="25" t="str">
        <f>IF(H811="","Base"&amp;C811&amp;"-"&amp;"P"&amp;D811,"Off")</f>
        <v>Base-P</v>
      </c>
      <c r="C811" s="19"/>
      <c r="D811" s="19"/>
      <c r="E811" s="20"/>
      <c r="F811" s="20"/>
      <c r="G811" s="19"/>
      <c r="H811" s="19"/>
      <c r="I811" s="19"/>
      <c r="J811" s="19"/>
      <c r="K811" s="19"/>
      <c r="M811" s="31" t="str">
        <f>IF(H811&gt;0,"P"&amp;D811&amp;"-"&amp;MAX(E811:F811),"P"&amp;D811&amp;"-"&amp;MAX(E811:F811))</f>
        <v>P-0</v>
      </c>
      <c r="N811" s="32">
        <f>IF(H811&gt;0,C811&amp;"*",C811)</f>
        <v>0</v>
      </c>
      <c r="O811" s="33">
        <f t="shared" si="24"/>
        <v>0</v>
      </c>
      <c r="P811" s="33">
        <f t="shared" si="25"/>
        <v>0</v>
      </c>
    </row>
    <row r="812" spans="2:16" x14ac:dyDescent="0.3">
      <c r="B812" s="25" t="str">
        <f>IF(H812="","Base"&amp;C812&amp;"-"&amp;"P"&amp;D812,"Off")</f>
        <v>Base-P</v>
      </c>
      <c r="C812" s="19"/>
      <c r="D812" s="19"/>
      <c r="E812" s="20"/>
      <c r="F812" s="20"/>
      <c r="G812" s="19"/>
      <c r="H812" s="19"/>
      <c r="I812" s="19"/>
      <c r="J812" s="19"/>
      <c r="K812" s="19"/>
      <c r="M812" s="31" t="str">
        <f>IF(H812&gt;0,"P"&amp;D812&amp;"-"&amp;MAX(E812:F812),"P"&amp;D812&amp;"-"&amp;MAX(E812:F812))</f>
        <v>P-0</v>
      </c>
      <c r="N812" s="32">
        <f>IF(H812&gt;0,C812&amp;"*",C812)</f>
        <v>0</v>
      </c>
      <c r="O812" s="33">
        <f t="shared" si="24"/>
        <v>0</v>
      </c>
      <c r="P812" s="33">
        <f t="shared" si="25"/>
        <v>0</v>
      </c>
    </row>
    <row r="813" spans="2:16" x14ac:dyDescent="0.3">
      <c r="B813" s="25" t="str">
        <f>IF(H813="","Base"&amp;C813&amp;"-"&amp;"P"&amp;D813,"Off")</f>
        <v>Base-P</v>
      </c>
      <c r="C813" s="19"/>
      <c r="D813" s="19"/>
      <c r="E813" s="20"/>
      <c r="F813" s="20"/>
      <c r="G813" s="19"/>
      <c r="H813" s="19"/>
      <c r="I813" s="19"/>
      <c r="J813" s="19"/>
      <c r="K813" s="19"/>
      <c r="M813" s="31" t="str">
        <f>IF(H813&gt;0,"P"&amp;D813&amp;"-"&amp;MAX(E813:F813),"P"&amp;D813&amp;"-"&amp;MAX(E813:F813))</f>
        <v>P-0</v>
      </c>
      <c r="N813" s="32">
        <f>IF(H813&gt;0,C813&amp;"*",C813)</f>
        <v>0</v>
      </c>
      <c r="O813" s="33">
        <f t="shared" si="24"/>
        <v>0</v>
      </c>
      <c r="P813" s="33">
        <f t="shared" si="25"/>
        <v>0</v>
      </c>
    </row>
    <row r="814" spans="2:16" x14ac:dyDescent="0.3">
      <c r="B814" s="25" t="str">
        <f>IF(H814="","Base"&amp;C814&amp;"-"&amp;"P"&amp;D814,"Off")</f>
        <v>Base-P</v>
      </c>
      <c r="C814" s="19"/>
      <c r="D814" s="19"/>
      <c r="E814" s="20"/>
      <c r="F814" s="20"/>
      <c r="G814" s="19"/>
      <c r="H814" s="19"/>
      <c r="I814" s="19"/>
      <c r="J814" s="19"/>
      <c r="K814" s="19"/>
      <c r="M814" s="31" t="str">
        <f>IF(H814&gt;0,"P"&amp;D814&amp;"-"&amp;MAX(E814:F814),"P"&amp;D814&amp;"-"&amp;MAX(E814:F814))</f>
        <v>P-0</v>
      </c>
      <c r="N814" s="32">
        <f>IF(H814&gt;0,C814&amp;"*",C814)</f>
        <v>0</v>
      </c>
      <c r="O814" s="33">
        <f t="shared" si="24"/>
        <v>0</v>
      </c>
      <c r="P814" s="33">
        <f t="shared" si="25"/>
        <v>0</v>
      </c>
    </row>
    <row r="815" spans="2:16" x14ac:dyDescent="0.3">
      <c r="B815" s="25" t="str">
        <f>IF(H815="","Base"&amp;C815&amp;"-"&amp;"P"&amp;D815,"Off")</f>
        <v>Base-P</v>
      </c>
      <c r="C815" s="19"/>
      <c r="D815" s="19"/>
      <c r="E815" s="20"/>
      <c r="F815" s="20"/>
      <c r="G815" s="19"/>
      <c r="H815" s="19"/>
      <c r="I815" s="19"/>
      <c r="J815" s="19"/>
      <c r="K815" s="19"/>
      <c r="M815" s="31" t="str">
        <f>IF(H815&gt;0,"P"&amp;D815&amp;"-"&amp;MAX(E815:F815),"P"&amp;D815&amp;"-"&amp;MAX(E815:F815))</f>
        <v>P-0</v>
      </c>
      <c r="N815" s="32">
        <f>IF(H815&gt;0,C815&amp;"*",C815)</f>
        <v>0</v>
      </c>
      <c r="O815" s="33">
        <f t="shared" si="24"/>
        <v>0</v>
      </c>
      <c r="P815" s="33">
        <f t="shared" si="25"/>
        <v>0</v>
      </c>
    </row>
    <row r="816" spans="2:16" x14ac:dyDescent="0.3">
      <c r="B816" s="25" t="str">
        <f>IF(H816="","Base"&amp;C816&amp;"-"&amp;"P"&amp;D816,"Off")</f>
        <v>Base-P</v>
      </c>
      <c r="C816" s="19"/>
      <c r="D816" s="19"/>
      <c r="E816" s="20"/>
      <c r="F816" s="20"/>
      <c r="G816" s="19"/>
      <c r="H816" s="19"/>
      <c r="I816" s="19"/>
      <c r="J816" s="19"/>
      <c r="K816" s="19"/>
      <c r="M816" s="31" t="str">
        <f>IF(H816&gt;0,"P"&amp;D816&amp;"-"&amp;MAX(E816:F816),"P"&amp;D816&amp;"-"&amp;MAX(E816:F816))</f>
        <v>P-0</v>
      </c>
      <c r="N816" s="32">
        <f>IF(H816&gt;0,C816&amp;"*",C816)</f>
        <v>0</v>
      </c>
      <c r="O816" s="33">
        <f t="shared" si="24"/>
        <v>0</v>
      </c>
      <c r="P816" s="33">
        <f t="shared" si="25"/>
        <v>0</v>
      </c>
    </row>
    <row r="817" spans="2:16" x14ac:dyDescent="0.3">
      <c r="B817" s="25" t="str">
        <f>IF(H817="","Base"&amp;C817&amp;"-"&amp;"P"&amp;D817,"Off")</f>
        <v>Base-P</v>
      </c>
      <c r="C817" s="19"/>
      <c r="D817" s="19"/>
      <c r="E817" s="20"/>
      <c r="F817" s="20"/>
      <c r="G817" s="19"/>
      <c r="H817" s="19"/>
      <c r="I817" s="19"/>
      <c r="J817" s="19"/>
      <c r="K817" s="19"/>
      <c r="M817" s="31" t="str">
        <f>IF(H817&gt;0,"P"&amp;D817&amp;"-"&amp;MAX(E817:F817),"P"&amp;D817&amp;"-"&amp;MAX(E817:F817))</f>
        <v>P-0</v>
      </c>
      <c r="N817" s="32">
        <f>IF(H817&gt;0,C817&amp;"*",C817)</f>
        <v>0</v>
      </c>
      <c r="O817" s="33">
        <f t="shared" si="24"/>
        <v>0</v>
      </c>
      <c r="P817" s="33">
        <f t="shared" si="25"/>
        <v>0</v>
      </c>
    </row>
    <row r="818" spans="2:16" x14ac:dyDescent="0.3">
      <c r="B818" s="25" t="str">
        <f>IF(H818="","Base"&amp;C818&amp;"-"&amp;"P"&amp;D818,"Off")</f>
        <v>Base-P</v>
      </c>
      <c r="C818" s="19"/>
      <c r="D818" s="19"/>
      <c r="E818" s="20"/>
      <c r="F818" s="20"/>
      <c r="G818" s="19"/>
      <c r="H818" s="19"/>
      <c r="I818" s="19"/>
      <c r="J818" s="19"/>
      <c r="K818" s="19"/>
      <c r="M818" s="31" t="str">
        <f>IF(H818&gt;0,"P"&amp;D818&amp;"-"&amp;MAX(E818:F818),"P"&amp;D818&amp;"-"&amp;MAX(E818:F818))</f>
        <v>P-0</v>
      </c>
      <c r="N818" s="32">
        <f>IF(H818&gt;0,C818&amp;"*",C818)</f>
        <v>0</v>
      </c>
      <c r="O818" s="33">
        <f t="shared" si="24"/>
        <v>0</v>
      </c>
      <c r="P818" s="33">
        <f t="shared" si="25"/>
        <v>0</v>
      </c>
    </row>
    <row r="819" spans="2:16" x14ac:dyDescent="0.3">
      <c r="B819" s="25" t="str">
        <f>IF(H819="","Base"&amp;C819&amp;"-"&amp;"P"&amp;D819,"Off")</f>
        <v>Base-P</v>
      </c>
      <c r="C819" s="19"/>
      <c r="D819" s="19"/>
      <c r="E819" s="20"/>
      <c r="F819" s="20"/>
      <c r="G819" s="19"/>
      <c r="H819" s="19"/>
      <c r="I819" s="19"/>
      <c r="J819" s="19"/>
      <c r="K819" s="19"/>
      <c r="M819" s="31" t="str">
        <f>IF(H819&gt;0,"P"&amp;D819&amp;"-"&amp;MAX(E819:F819),"P"&amp;D819&amp;"-"&amp;MAX(E819:F819))</f>
        <v>P-0</v>
      </c>
      <c r="N819" s="32">
        <f>IF(H819&gt;0,C819&amp;"*",C819)</f>
        <v>0</v>
      </c>
      <c r="O819" s="33">
        <f t="shared" si="24"/>
        <v>0</v>
      </c>
      <c r="P819" s="33">
        <f t="shared" si="25"/>
        <v>0</v>
      </c>
    </row>
    <row r="820" spans="2:16" x14ac:dyDescent="0.3">
      <c r="B820" s="25" t="str">
        <f>IF(H820="","Base"&amp;C820&amp;"-"&amp;"P"&amp;D820,"Off")</f>
        <v>Base-P</v>
      </c>
      <c r="C820" s="19"/>
      <c r="D820" s="19"/>
      <c r="E820" s="20"/>
      <c r="F820" s="20"/>
      <c r="G820" s="19"/>
      <c r="H820" s="19"/>
      <c r="I820" s="19"/>
      <c r="J820" s="19"/>
      <c r="K820" s="19"/>
      <c r="M820" s="31" t="str">
        <f>IF(H820&gt;0,"P"&amp;D820&amp;"-"&amp;MAX(E820:F820),"P"&amp;D820&amp;"-"&amp;MAX(E820:F820))</f>
        <v>P-0</v>
      </c>
      <c r="N820" s="32">
        <f>IF(H820&gt;0,C820&amp;"*",C820)</f>
        <v>0</v>
      </c>
      <c r="O820" s="33">
        <f t="shared" si="24"/>
        <v>0</v>
      </c>
      <c r="P820" s="33">
        <f t="shared" si="25"/>
        <v>0</v>
      </c>
    </row>
    <row r="821" spans="2:16" x14ac:dyDescent="0.3">
      <c r="B821" s="25" t="str">
        <f>IF(H821="","Base"&amp;C821&amp;"-"&amp;"P"&amp;D821,"Off")</f>
        <v>Base-P</v>
      </c>
      <c r="C821" s="19"/>
      <c r="D821" s="19"/>
      <c r="E821" s="20"/>
      <c r="F821" s="20"/>
      <c r="G821" s="19"/>
      <c r="H821" s="19"/>
      <c r="I821" s="19"/>
      <c r="J821" s="19"/>
      <c r="K821" s="19"/>
      <c r="M821" s="31" t="str">
        <f>IF(H821&gt;0,"P"&amp;D821&amp;"-"&amp;MAX(E821:F821),"P"&amp;D821&amp;"-"&amp;MAX(E821:F821))</f>
        <v>P-0</v>
      </c>
      <c r="N821" s="32">
        <f>IF(H821&gt;0,C821&amp;"*",C821)</f>
        <v>0</v>
      </c>
      <c r="O821" s="33">
        <f t="shared" si="24"/>
        <v>0</v>
      </c>
      <c r="P821" s="33">
        <f t="shared" si="25"/>
        <v>0</v>
      </c>
    </row>
    <row r="822" spans="2:16" x14ac:dyDescent="0.3">
      <c r="B822" s="25" t="str">
        <f>IF(H822="","Base"&amp;C822&amp;"-"&amp;"P"&amp;D822,"Off")</f>
        <v>Base-P</v>
      </c>
      <c r="C822" s="19"/>
      <c r="D822" s="19"/>
      <c r="E822" s="20"/>
      <c r="F822" s="20"/>
      <c r="G822" s="19"/>
      <c r="H822" s="19"/>
      <c r="I822" s="19"/>
      <c r="J822" s="19"/>
      <c r="K822" s="19"/>
      <c r="M822" s="31" t="str">
        <f>IF(H822&gt;0,"P"&amp;D822&amp;"-"&amp;MAX(E822:F822),"P"&amp;D822&amp;"-"&amp;MAX(E822:F822))</f>
        <v>P-0</v>
      </c>
      <c r="N822" s="32">
        <f>IF(H822&gt;0,C822&amp;"*",C822)</f>
        <v>0</v>
      </c>
      <c r="O822" s="33">
        <f t="shared" si="24"/>
        <v>0</v>
      </c>
      <c r="P822" s="33">
        <f t="shared" si="25"/>
        <v>0</v>
      </c>
    </row>
    <row r="823" spans="2:16" x14ac:dyDescent="0.3">
      <c r="B823" s="25" t="str">
        <f>IF(H823="","Base"&amp;C823&amp;"-"&amp;"P"&amp;D823,"Off")</f>
        <v>Base-P</v>
      </c>
      <c r="C823" s="19"/>
      <c r="D823" s="19"/>
      <c r="E823" s="20"/>
      <c r="F823" s="20"/>
      <c r="G823" s="19"/>
      <c r="H823" s="19"/>
      <c r="I823" s="19"/>
      <c r="J823" s="19"/>
      <c r="K823" s="19"/>
      <c r="M823" s="31" t="str">
        <f>IF(H823&gt;0,"P"&amp;D823&amp;"-"&amp;MAX(E823:F823),"P"&amp;D823&amp;"-"&amp;MAX(E823:F823))</f>
        <v>P-0</v>
      </c>
      <c r="N823" s="32">
        <f>IF(H823&gt;0,C823&amp;"*",C823)</f>
        <v>0</v>
      </c>
      <c r="O823" s="33">
        <f t="shared" si="24"/>
        <v>0</v>
      </c>
      <c r="P823" s="33">
        <f t="shared" si="25"/>
        <v>0</v>
      </c>
    </row>
    <row r="824" spans="2:16" x14ac:dyDescent="0.3">
      <c r="B824" s="25" t="str">
        <f>IF(H824="","Base"&amp;C824&amp;"-"&amp;"P"&amp;D824,"Off")</f>
        <v>Base-P</v>
      </c>
      <c r="C824" s="19"/>
      <c r="D824" s="19"/>
      <c r="E824" s="20"/>
      <c r="F824" s="20"/>
      <c r="G824" s="19"/>
      <c r="H824" s="19"/>
      <c r="I824" s="19"/>
      <c r="J824" s="19"/>
      <c r="K824" s="19"/>
      <c r="M824" s="31" t="str">
        <f>IF(H824&gt;0,"P"&amp;D824&amp;"-"&amp;MAX(E824:F824),"P"&amp;D824&amp;"-"&amp;MAX(E824:F824))</f>
        <v>P-0</v>
      </c>
      <c r="N824" s="32">
        <f>IF(H824&gt;0,C824&amp;"*",C824)</f>
        <v>0</v>
      </c>
      <c r="O824" s="33">
        <f t="shared" si="24"/>
        <v>0</v>
      </c>
      <c r="P824" s="33">
        <f t="shared" si="25"/>
        <v>0</v>
      </c>
    </row>
    <row r="825" spans="2:16" x14ac:dyDescent="0.3">
      <c r="B825" s="25" t="str">
        <f>IF(H825="","Base"&amp;C825&amp;"-"&amp;"P"&amp;D825,"Off")</f>
        <v>Base-P</v>
      </c>
      <c r="C825" s="19"/>
      <c r="D825" s="19"/>
      <c r="E825" s="20"/>
      <c r="F825" s="20"/>
      <c r="G825" s="19"/>
      <c r="H825" s="19"/>
      <c r="I825" s="19"/>
      <c r="J825" s="19"/>
      <c r="K825" s="19"/>
      <c r="M825" s="31" t="str">
        <f>IF(H825&gt;0,"P"&amp;D825&amp;"-"&amp;MAX(E825:F825),"P"&amp;D825&amp;"-"&amp;MAX(E825:F825))</f>
        <v>P-0</v>
      </c>
      <c r="N825" s="32">
        <f>IF(H825&gt;0,C825&amp;"*",C825)</f>
        <v>0</v>
      </c>
      <c r="O825" s="33">
        <f t="shared" si="24"/>
        <v>0</v>
      </c>
      <c r="P825" s="33">
        <f t="shared" si="25"/>
        <v>0</v>
      </c>
    </row>
    <row r="826" spans="2:16" x14ac:dyDescent="0.3">
      <c r="B826" s="25" t="str">
        <f>IF(H826="","Base"&amp;C826&amp;"-"&amp;"P"&amp;D826,"Off")</f>
        <v>Base-P</v>
      </c>
      <c r="C826" s="19"/>
      <c r="D826" s="19"/>
      <c r="E826" s="20"/>
      <c r="F826" s="20"/>
      <c r="G826" s="19"/>
      <c r="H826" s="19"/>
      <c r="I826" s="19"/>
      <c r="J826" s="19"/>
      <c r="K826" s="19"/>
      <c r="M826" s="31" t="str">
        <f>IF(H826&gt;0,"P"&amp;D826&amp;"-"&amp;MAX(E826:F826),"P"&amp;D826&amp;"-"&amp;MAX(E826:F826))</f>
        <v>P-0</v>
      </c>
      <c r="N826" s="32">
        <f>IF(H826&gt;0,C826&amp;"*",C826)</f>
        <v>0</v>
      </c>
      <c r="O826" s="33">
        <f t="shared" si="24"/>
        <v>0</v>
      </c>
      <c r="P826" s="33">
        <f t="shared" si="25"/>
        <v>0</v>
      </c>
    </row>
    <row r="827" spans="2:16" x14ac:dyDescent="0.3">
      <c r="B827" s="25" t="str">
        <f>IF(H827="","Base"&amp;C827&amp;"-"&amp;"P"&amp;D827,"Off")</f>
        <v>Base-P</v>
      </c>
      <c r="C827" s="19"/>
      <c r="D827" s="19"/>
      <c r="E827" s="20"/>
      <c r="F827" s="20"/>
      <c r="G827" s="19"/>
      <c r="H827" s="19"/>
      <c r="I827" s="19"/>
      <c r="J827" s="19"/>
      <c r="K827" s="19"/>
      <c r="M827" s="31" t="str">
        <f>IF(H827&gt;0,"P"&amp;D827&amp;"-"&amp;MAX(E827:F827),"P"&amp;D827&amp;"-"&amp;MAX(E827:F827))</f>
        <v>P-0</v>
      </c>
      <c r="N827" s="32">
        <f>IF(H827&gt;0,C827&amp;"*",C827)</f>
        <v>0</v>
      </c>
      <c r="O827" s="33">
        <f t="shared" si="24"/>
        <v>0</v>
      </c>
      <c r="P827" s="33">
        <f t="shared" si="25"/>
        <v>0</v>
      </c>
    </row>
    <row r="828" spans="2:16" x14ac:dyDescent="0.3">
      <c r="B828" s="25" t="str">
        <f>IF(H828="","Base"&amp;C828&amp;"-"&amp;"P"&amp;D828,"Off")</f>
        <v>Base-P</v>
      </c>
      <c r="C828" s="19"/>
      <c r="D828" s="19"/>
      <c r="E828" s="20"/>
      <c r="F828" s="20"/>
      <c r="G828" s="19"/>
      <c r="H828" s="19"/>
      <c r="I828" s="19"/>
      <c r="J828" s="19"/>
      <c r="K828" s="19"/>
      <c r="M828" s="31" t="str">
        <f>IF(H828&gt;0,"P"&amp;D828&amp;"-"&amp;MAX(E828:F828),"P"&amp;D828&amp;"-"&amp;MAX(E828:F828))</f>
        <v>P-0</v>
      </c>
      <c r="N828" s="32">
        <f>IF(H828&gt;0,C828&amp;"*",C828)</f>
        <v>0</v>
      </c>
      <c r="O828" s="33">
        <f t="shared" si="24"/>
        <v>0</v>
      </c>
      <c r="P828" s="33">
        <f t="shared" si="25"/>
        <v>0</v>
      </c>
    </row>
    <row r="829" spans="2:16" x14ac:dyDescent="0.3">
      <c r="B829" s="25" t="str">
        <f>IF(H829="","Base"&amp;C829&amp;"-"&amp;"P"&amp;D829,"Off")</f>
        <v>Base-P</v>
      </c>
      <c r="C829" s="19"/>
      <c r="D829" s="19"/>
      <c r="E829" s="20"/>
      <c r="F829" s="20"/>
      <c r="G829" s="19"/>
      <c r="H829" s="19"/>
      <c r="I829" s="19"/>
      <c r="J829" s="19"/>
      <c r="K829" s="19"/>
      <c r="M829" s="31" t="str">
        <f>IF(H829&gt;0,"P"&amp;D829&amp;"-"&amp;MAX(E829:F829),"P"&amp;D829&amp;"-"&amp;MAX(E829:F829))</f>
        <v>P-0</v>
      </c>
      <c r="N829" s="32">
        <f>IF(H829&gt;0,C829&amp;"*",C829)</f>
        <v>0</v>
      </c>
      <c r="O829" s="33">
        <f t="shared" si="24"/>
        <v>0</v>
      </c>
      <c r="P829" s="33">
        <f t="shared" si="25"/>
        <v>0</v>
      </c>
    </row>
    <row r="830" spans="2:16" x14ac:dyDescent="0.3">
      <c r="B830" s="25" t="str">
        <f>IF(H830="","Base"&amp;C830&amp;"-"&amp;"P"&amp;D830,"Off")</f>
        <v>Base-P</v>
      </c>
      <c r="C830" s="19"/>
      <c r="D830" s="19"/>
      <c r="E830" s="20"/>
      <c r="F830" s="20"/>
      <c r="G830" s="19"/>
      <c r="H830" s="19"/>
      <c r="I830" s="19"/>
      <c r="J830" s="19"/>
      <c r="K830" s="19"/>
      <c r="M830" s="31" t="str">
        <f>IF(H830&gt;0,"P"&amp;D830&amp;"-"&amp;MAX(E830:F830),"P"&amp;D830&amp;"-"&amp;MAX(E830:F830))</f>
        <v>P-0</v>
      </c>
      <c r="N830" s="32">
        <f>IF(H830&gt;0,C830&amp;"*",C830)</f>
        <v>0</v>
      </c>
      <c r="O830" s="33">
        <f t="shared" si="24"/>
        <v>0</v>
      </c>
      <c r="P830" s="33">
        <f t="shared" si="25"/>
        <v>0</v>
      </c>
    </row>
    <row r="831" spans="2:16" x14ac:dyDescent="0.3">
      <c r="B831" s="25" t="str">
        <f>IF(H831="","Base"&amp;C831&amp;"-"&amp;"P"&amp;D831,"Off")</f>
        <v>Base-P</v>
      </c>
      <c r="C831" s="19"/>
      <c r="D831" s="19"/>
      <c r="E831" s="20"/>
      <c r="F831" s="20"/>
      <c r="G831" s="19"/>
      <c r="H831" s="19"/>
      <c r="I831" s="19"/>
      <c r="J831" s="19"/>
      <c r="K831" s="19"/>
      <c r="M831" s="31" t="str">
        <f>IF(H831&gt;0,"P"&amp;D831&amp;"-"&amp;MAX(E831:F831),"P"&amp;D831&amp;"-"&amp;MAX(E831:F831))</f>
        <v>P-0</v>
      </c>
      <c r="N831" s="32">
        <f>IF(H831&gt;0,C831&amp;"*",C831)</f>
        <v>0</v>
      </c>
      <c r="O831" s="33">
        <f t="shared" si="24"/>
        <v>0</v>
      </c>
      <c r="P831" s="33">
        <f t="shared" si="25"/>
        <v>0</v>
      </c>
    </row>
    <row r="832" spans="2:16" x14ac:dyDescent="0.3">
      <c r="B832" s="25" t="str">
        <f>IF(H832="","Base"&amp;C832&amp;"-"&amp;"P"&amp;D832,"Off")</f>
        <v>Base-P</v>
      </c>
      <c r="C832" s="19"/>
      <c r="D832" s="19"/>
      <c r="E832" s="20"/>
      <c r="F832" s="20"/>
      <c r="G832" s="19"/>
      <c r="H832" s="19"/>
      <c r="I832" s="19"/>
      <c r="J832" s="19"/>
      <c r="K832" s="19"/>
      <c r="M832" s="31" t="str">
        <f>IF(H832&gt;0,"P"&amp;D832&amp;"-"&amp;MAX(E832:F832),"P"&amp;D832&amp;"-"&amp;MAX(E832:F832))</f>
        <v>P-0</v>
      </c>
      <c r="N832" s="32">
        <f>IF(H832&gt;0,C832&amp;"*",C832)</f>
        <v>0</v>
      </c>
      <c r="O832" s="33">
        <f t="shared" si="24"/>
        <v>0</v>
      </c>
      <c r="P832" s="33">
        <f t="shared" si="25"/>
        <v>0</v>
      </c>
    </row>
    <row r="833" spans="2:16" x14ac:dyDescent="0.3">
      <c r="B833" s="25" t="str">
        <f>IF(H833="","Base"&amp;C833&amp;"-"&amp;"P"&amp;D833,"Off")</f>
        <v>Base-P</v>
      </c>
      <c r="C833" s="19"/>
      <c r="D833" s="19"/>
      <c r="E833" s="20"/>
      <c r="F833" s="20"/>
      <c r="G833" s="19"/>
      <c r="H833" s="19"/>
      <c r="I833" s="19"/>
      <c r="J833" s="19"/>
      <c r="K833" s="19"/>
      <c r="M833" s="31" t="str">
        <f>IF(H833&gt;0,"P"&amp;D833&amp;"-"&amp;MAX(E833:F833),"P"&amp;D833&amp;"-"&amp;MAX(E833:F833))</f>
        <v>P-0</v>
      </c>
      <c r="N833" s="32">
        <f>IF(H833&gt;0,C833&amp;"*",C833)</f>
        <v>0</v>
      </c>
      <c r="O833" s="33">
        <f t="shared" si="24"/>
        <v>0</v>
      </c>
      <c r="P833" s="33">
        <f t="shared" si="25"/>
        <v>0</v>
      </c>
    </row>
    <row r="834" spans="2:16" x14ac:dyDescent="0.3">
      <c r="B834" s="25" t="str">
        <f>IF(H834="","Base"&amp;C834&amp;"-"&amp;"P"&amp;D834,"Off")</f>
        <v>Base-P</v>
      </c>
      <c r="C834" s="19"/>
      <c r="D834" s="19"/>
      <c r="E834" s="20"/>
      <c r="F834" s="20"/>
      <c r="G834" s="19"/>
      <c r="H834" s="19"/>
      <c r="I834" s="19"/>
      <c r="J834" s="19"/>
      <c r="K834" s="19"/>
      <c r="M834" s="31" t="str">
        <f>IF(H834&gt;0,"P"&amp;D834&amp;"-"&amp;MAX(E834:F834),"P"&amp;D834&amp;"-"&amp;MAX(E834:F834))</f>
        <v>P-0</v>
      </c>
      <c r="N834" s="32">
        <f>IF(H834&gt;0,C834&amp;"*",C834)</f>
        <v>0</v>
      </c>
      <c r="O834" s="33">
        <f t="shared" si="24"/>
        <v>0</v>
      </c>
      <c r="P834" s="33">
        <f t="shared" si="25"/>
        <v>0</v>
      </c>
    </row>
    <row r="835" spans="2:16" x14ac:dyDescent="0.3">
      <c r="B835" s="25" t="str">
        <f>IF(H835="","Base"&amp;C835&amp;"-"&amp;"P"&amp;D835,"Off")</f>
        <v>Base-P</v>
      </c>
      <c r="C835" s="19"/>
      <c r="D835" s="19"/>
      <c r="E835" s="20"/>
      <c r="F835" s="20"/>
      <c r="G835" s="19"/>
      <c r="H835" s="19"/>
      <c r="I835" s="19"/>
      <c r="J835" s="19"/>
      <c r="K835" s="19"/>
      <c r="M835" s="31" t="str">
        <f>IF(H835&gt;0,"P"&amp;D835&amp;"-"&amp;MAX(E835:F835),"P"&amp;D835&amp;"-"&amp;MAX(E835:F835))</f>
        <v>P-0</v>
      </c>
      <c r="N835" s="32">
        <f>IF(H835&gt;0,C835&amp;"*",C835)</f>
        <v>0</v>
      </c>
      <c r="O835" s="33">
        <f t="shared" si="24"/>
        <v>0</v>
      </c>
      <c r="P835" s="33">
        <f t="shared" si="25"/>
        <v>0</v>
      </c>
    </row>
    <row r="836" spans="2:16" x14ac:dyDescent="0.3">
      <c r="B836" s="25" t="str">
        <f>IF(H836="","Base"&amp;C836&amp;"-"&amp;"P"&amp;D836,"Off")</f>
        <v>Base-P</v>
      </c>
      <c r="C836" s="19"/>
      <c r="D836" s="19"/>
      <c r="E836" s="20"/>
      <c r="F836" s="20"/>
      <c r="G836" s="19"/>
      <c r="H836" s="19"/>
      <c r="I836" s="19"/>
      <c r="J836" s="19"/>
      <c r="K836" s="19"/>
      <c r="M836" s="31" t="str">
        <f>IF(H836&gt;0,"P"&amp;D836&amp;"-"&amp;MAX(E836:F836),"P"&amp;D836&amp;"-"&amp;MAX(E836:F836))</f>
        <v>P-0</v>
      </c>
      <c r="N836" s="32">
        <f>IF(H836&gt;0,C836&amp;"*",C836)</f>
        <v>0</v>
      </c>
      <c r="O836" s="33">
        <f t="shared" si="24"/>
        <v>0</v>
      </c>
      <c r="P836" s="33">
        <f t="shared" si="25"/>
        <v>0</v>
      </c>
    </row>
    <row r="837" spans="2:16" x14ac:dyDescent="0.3">
      <c r="B837" s="25" t="str">
        <f>IF(H837="","Base"&amp;C837&amp;"-"&amp;"P"&amp;D837,"Off")</f>
        <v>Base-P</v>
      </c>
      <c r="C837" s="19"/>
      <c r="D837" s="19"/>
      <c r="E837" s="20"/>
      <c r="F837" s="20"/>
      <c r="G837" s="19"/>
      <c r="H837" s="19"/>
      <c r="I837" s="19"/>
      <c r="J837" s="19"/>
      <c r="K837" s="19"/>
      <c r="M837" s="31" t="str">
        <f>IF(H837&gt;0,"P"&amp;D837&amp;"-"&amp;MAX(E837:F837),"P"&amp;D837&amp;"-"&amp;MAX(E837:F837))</f>
        <v>P-0</v>
      </c>
      <c r="N837" s="32">
        <f>IF(H837&gt;0,C837&amp;"*",C837)</f>
        <v>0</v>
      </c>
      <c r="O837" s="33">
        <f t="shared" ref="O837:O900" si="26">IF($H837=0,E837,"")</f>
        <v>0</v>
      </c>
      <c r="P837" s="33">
        <f t="shared" ref="P837:P900" si="27">IF($H837=0,F837,"")</f>
        <v>0</v>
      </c>
    </row>
    <row r="838" spans="2:16" x14ac:dyDescent="0.3">
      <c r="B838" s="25" t="str">
        <f>IF(H838="","Base"&amp;C838&amp;"-"&amp;"P"&amp;D838,"Off")</f>
        <v>Base-P</v>
      </c>
      <c r="C838" s="19"/>
      <c r="D838" s="19"/>
      <c r="E838" s="20"/>
      <c r="F838" s="20"/>
      <c r="G838" s="19"/>
      <c r="H838" s="19"/>
      <c r="I838" s="19"/>
      <c r="J838" s="19"/>
      <c r="K838" s="19"/>
      <c r="M838" s="31" t="str">
        <f>IF(H838&gt;0,"P"&amp;D838&amp;"-"&amp;MAX(E838:F838),"P"&amp;D838&amp;"-"&amp;MAX(E838:F838))</f>
        <v>P-0</v>
      </c>
      <c r="N838" s="32">
        <f>IF(H838&gt;0,C838&amp;"*",C838)</f>
        <v>0</v>
      </c>
      <c r="O838" s="33">
        <f t="shared" si="26"/>
        <v>0</v>
      </c>
      <c r="P838" s="33">
        <f t="shared" si="27"/>
        <v>0</v>
      </c>
    </row>
    <row r="839" spans="2:16" x14ac:dyDescent="0.3">
      <c r="B839" s="25" t="str">
        <f>IF(H839="","Base"&amp;C839&amp;"-"&amp;"P"&amp;D839,"Off")</f>
        <v>Base-P</v>
      </c>
      <c r="C839" s="19"/>
      <c r="D839" s="19"/>
      <c r="E839" s="20"/>
      <c r="F839" s="20"/>
      <c r="G839" s="19"/>
      <c r="H839" s="19"/>
      <c r="I839" s="19"/>
      <c r="J839" s="19"/>
      <c r="K839" s="19"/>
      <c r="M839" s="31" t="str">
        <f>IF(H839&gt;0,"P"&amp;D839&amp;"-"&amp;MAX(E839:F839),"P"&amp;D839&amp;"-"&amp;MAX(E839:F839))</f>
        <v>P-0</v>
      </c>
      <c r="N839" s="32">
        <f>IF(H839&gt;0,C839&amp;"*",C839)</f>
        <v>0</v>
      </c>
      <c r="O839" s="33">
        <f t="shared" si="26"/>
        <v>0</v>
      </c>
      <c r="P839" s="33">
        <f t="shared" si="27"/>
        <v>0</v>
      </c>
    </row>
    <row r="840" spans="2:16" x14ac:dyDescent="0.3">
      <c r="B840" s="25" t="str">
        <f>IF(H840="","Base"&amp;C840&amp;"-"&amp;"P"&amp;D840,"Off")</f>
        <v>Base-P</v>
      </c>
      <c r="C840" s="19"/>
      <c r="D840" s="19"/>
      <c r="E840" s="20"/>
      <c r="F840" s="20"/>
      <c r="G840" s="19"/>
      <c r="H840" s="19"/>
      <c r="I840" s="19"/>
      <c r="J840" s="19"/>
      <c r="K840" s="19"/>
      <c r="M840" s="31" t="str">
        <f>IF(H840&gt;0,"P"&amp;D840&amp;"-"&amp;MAX(E840:F840),"P"&amp;D840&amp;"-"&amp;MAX(E840:F840))</f>
        <v>P-0</v>
      </c>
      <c r="N840" s="32">
        <f>IF(H840&gt;0,C840&amp;"*",C840)</f>
        <v>0</v>
      </c>
      <c r="O840" s="33">
        <f t="shared" si="26"/>
        <v>0</v>
      </c>
      <c r="P840" s="33">
        <f t="shared" si="27"/>
        <v>0</v>
      </c>
    </row>
    <row r="841" spans="2:16" x14ac:dyDescent="0.3">
      <c r="B841" s="25" t="str">
        <f>IF(H841="","Base"&amp;C841&amp;"-"&amp;"P"&amp;D841,"Off")</f>
        <v>Base-P</v>
      </c>
      <c r="C841" s="19"/>
      <c r="D841" s="19"/>
      <c r="E841" s="20"/>
      <c r="F841" s="20"/>
      <c r="G841" s="19"/>
      <c r="H841" s="19"/>
      <c r="I841" s="19"/>
      <c r="J841" s="19"/>
      <c r="K841" s="19"/>
      <c r="M841" s="31" t="str">
        <f>IF(H841&gt;0,"P"&amp;D841&amp;"-"&amp;MAX(E841:F841),"P"&amp;D841&amp;"-"&amp;MAX(E841:F841))</f>
        <v>P-0</v>
      </c>
      <c r="N841" s="32">
        <f>IF(H841&gt;0,C841&amp;"*",C841)</f>
        <v>0</v>
      </c>
      <c r="O841" s="33">
        <f t="shared" si="26"/>
        <v>0</v>
      </c>
      <c r="P841" s="33">
        <f t="shared" si="27"/>
        <v>0</v>
      </c>
    </row>
    <row r="842" spans="2:16" x14ac:dyDescent="0.3">
      <c r="B842" s="25" t="str">
        <f>IF(H842="","Base"&amp;C842&amp;"-"&amp;"P"&amp;D842,"Off")</f>
        <v>Base-P</v>
      </c>
      <c r="C842" s="19"/>
      <c r="D842" s="19"/>
      <c r="E842" s="20"/>
      <c r="F842" s="20"/>
      <c r="G842" s="19"/>
      <c r="H842" s="19"/>
      <c r="I842" s="19"/>
      <c r="J842" s="19"/>
      <c r="K842" s="19"/>
      <c r="M842" s="31" t="str">
        <f>IF(H842&gt;0,"P"&amp;D842&amp;"-"&amp;MAX(E842:F842),"P"&amp;D842&amp;"-"&amp;MAX(E842:F842))</f>
        <v>P-0</v>
      </c>
      <c r="N842" s="32">
        <f>IF(H842&gt;0,C842&amp;"*",C842)</f>
        <v>0</v>
      </c>
      <c r="O842" s="33">
        <f t="shared" si="26"/>
        <v>0</v>
      </c>
      <c r="P842" s="33">
        <f t="shared" si="27"/>
        <v>0</v>
      </c>
    </row>
    <row r="843" spans="2:16" x14ac:dyDescent="0.3">
      <c r="B843" s="25" t="str">
        <f>IF(H843="","Base"&amp;C843&amp;"-"&amp;"P"&amp;D843,"Off")</f>
        <v>Base-P</v>
      </c>
      <c r="C843" s="19"/>
      <c r="D843" s="19"/>
      <c r="E843" s="20"/>
      <c r="F843" s="20"/>
      <c r="G843" s="19"/>
      <c r="H843" s="19"/>
      <c r="I843" s="19"/>
      <c r="J843" s="19"/>
      <c r="K843" s="19"/>
      <c r="M843" s="31" t="str">
        <f>IF(H843&gt;0,"P"&amp;D843&amp;"-"&amp;MAX(E843:F843),"P"&amp;D843&amp;"-"&amp;MAX(E843:F843))</f>
        <v>P-0</v>
      </c>
      <c r="N843" s="32">
        <f>IF(H843&gt;0,C843&amp;"*",C843)</f>
        <v>0</v>
      </c>
      <c r="O843" s="33">
        <f t="shared" si="26"/>
        <v>0</v>
      </c>
      <c r="P843" s="33">
        <f t="shared" si="27"/>
        <v>0</v>
      </c>
    </row>
    <row r="844" spans="2:16" x14ac:dyDescent="0.3">
      <c r="B844" s="25" t="str">
        <f>IF(H844="","Base"&amp;C844&amp;"-"&amp;"P"&amp;D844,"Off")</f>
        <v>Base-P</v>
      </c>
      <c r="C844" s="19"/>
      <c r="D844" s="19"/>
      <c r="E844" s="20"/>
      <c r="F844" s="20"/>
      <c r="G844" s="19"/>
      <c r="H844" s="19"/>
      <c r="I844" s="19"/>
      <c r="J844" s="19"/>
      <c r="K844" s="19"/>
      <c r="M844" s="31" t="str">
        <f>IF(H844&gt;0,"P"&amp;D844&amp;"-"&amp;MAX(E844:F844),"P"&amp;D844&amp;"-"&amp;MAX(E844:F844))</f>
        <v>P-0</v>
      </c>
      <c r="N844" s="32">
        <f>IF(H844&gt;0,C844&amp;"*",C844)</f>
        <v>0</v>
      </c>
      <c r="O844" s="33">
        <f t="shared" si="26"/>
        <v>0</v>
      </c>
      <c r="P844" s="33">
        <f t="shared" si="27"/>
        <v>0</v>
      </c>
    </row>
    <row r="845" spans="2:16" x14ac:dyDescent="0.3">
      <c r="B845" s="25" t="str">
        <f>IF(H845="","Base"&amp;C845&amp;"-"&amp;"P"&amp;D845,"Off")</f>
        <v>Base-P</v>
      </c>
      <c r="C845" s="19"/>
      <c r="D845" s="19"/>
      <c r="E845" s="20"/>
      <c r="F845" s="20"/>
      <c r="G845" s="19"/>
      <c r="H845" s="19"/>
      <c r="I845" s="19"/>
      <c r="J845" s="19"/>
      <c r="K845" s="19"/>
      <c r="M845" s="31" t="str">
        <f>IF(H845&gt;0,"P"&amp;D845&amp;"-"&amp;MAX(E845:F845),"P"&amp;D845&amp;"-"&amp;MAX(E845:F845))</f>
        <v>P-0</v>
      </c>
      <c r="N845" s="32">
        <f>IF(H845&gt;0,C845&amp;"*",C845)</f>
        <v>0</v>
      </c>
      <c r="O845" s="33">
        <f t="shared" si="26"/>
        <v>0</v>
      </c>
      <c r="P845" s="33">
        <f t="shared" si="27"/>
        <v>0</v>
      </c>
    </row>
    <row r="846" spans="2:16" x14ac:dyDescent="0.3">
      <c r="B846" s="25" t="str">
        <f>IF(H846="","Base"&amp;C846&amp;"-"&amp;"P"&amp;D846,"Off")</f>
        <v>Base-P</v>
      </c>
      <c r="C846" s="19"/>
      <c r="D846" s="19"/>
      <c r="E846" s="20"/>
      <c r="F846" s="20"/>
      <c r="G846" s="19"/>
      <c r="H846" s="19"/>
      <c r="I846" s="19"/>
      <c r="J846" s="19"/>
      <c r="K846" s="19"/>
      <c r="M846" s="31" t="str">
        <f>IF(H846&gt;0,"P"&amp;D846&amp;"-"&amp;MAX(E846:F846),"P"&amp;D846&amp;"-"&amp;MAX(E846:F846))</f>
        <v>P-0</v>
      </c>
      <c r="N846" s="32">
        <f>IF(H846&gt;0,C846&amp;"*",C846)</f>
        <v>0</v>
      </c>
      <c r="O846" s="33">
        <f t="shared" si="26"/>
        <v>0</v>
      </c>
      <c r="P846" s="33">
        <f t="shared" si="27"/>
        <v>0</v>
      </c>
    </row>
    <row r="847" spans="2:16" x14ac:dyDescent="0.3">
      <c r="B847" s="25" t="str">
        <f>IF(H847="","Base"&amp;C847&amp;"-"&amp;"P"&amp;D847,"Off")</f>
        <v>Base-P</v>
      </c>
      <c r="C847" s="19"/>
      <c r="D847" s="19"/>
      <c r="E847" s="20"/>
      <c r="F847" s="20"/>
      <c r="G847" s="19"/>
      <c r="H847" s="19"/>
      <c r="I847" s="19"/>
      <c r="J847" s="19"/>
      <c r="K847" s="19"/>
      <c r="M847" s="31" t="str">
        <f>IF(H847&gt;0,"P"&amp;D847&amp;"-"&amp;MAX(E847:F847),"P"&amp;D847&amp;"-"&amp;MAX(E847:F847))</f>
        <v>P-0</v>
      </c>
      <c r="N847" s="32">
        <f>IF(H847&gt;0,C847&amp;"*",C847)</f>
        <v>0</v>
      </c>
      <c r="O847" s="33">
        <f t="shared" si="26"/>
        <v>0</v>
      </c>
      <c r="P847" s="33">
        <f t="shared" si="27"/>
        <v>0</v>
      </c>
    </row>
    <row r="848" spans="2:16" x14ac:dyDescent="0.3">
      <c r="B848" s="25" t="str">
        <f>IF(H848="","Base"&amp;C848&amp;"-"&amp;"P"&amp;D848,"Off")</f>
        <v>Base-P</v>
      </c>
      <c r="C848" s="19"/>
      <c r="D848" s="19"/>
      <c r="E848" s="20"/>
      <c r="F848" s="20"/>
      <c r="G848" s="19"/>
      <c r="H848" s="19"/>
      <c r="I848" s="19"/>
      <c r="J848" s="19"/>
      <c r="K848" s="19"/>
      <c r="M848" s="31" t="str">
        <f>IF(H848&gt;0,"P"&amp;D848&amp;"-"&amp;MAX(E848:F848),"P"&amp;D848&amp;"-"&amp;MAX(E848:F848))</f>
        <v>P-0</v>
      </c>
      <c r="N848" s="32">
        <f>IF(H848&gt;0,C848&amp;"*",C848)</f>
        <v>0</v>
      </c>
      <c r="O848" s="33">
        <f t="shared" si="26"/>
        <v>0</v>
      </c>
      <c r="P848" s="33">
        <f t="shared" si="27"/>
        <v>0</v>
      </c>
    </row>
    <row r="849" spans="2:16" x14ac:dyDescent="0.3">
      <c r="B849" s="25" t="str">
        <f>IF(H849="","Base"&amp;C849&amp;"-"&amp;"P"&amp;D849,"Off")</f>
        <v>Base-P</v>
      </c>
      <c r="C849" s="19"/>
      <c r="D849" s="19"/>
      <c r="E849" s="20"/>
      <c r="F849" s="20"/>
      <c r="G849" s="19"/>
      <c r="H849" s="19"/>
      <c r="I849" s="19"/>
      <c r="J849" s="19"/>
      <c r="K849" s="19"/>
      <c r="M849" s="31" t="str">
        <f>IF(H849&gt;0,"P"&amp;D849&amp;"-"&amp;MAX(E849:F849),"P"&amp;D849&amp;"-"&amp;MAX(E849:F849))</f>
        <v>P-0</v>
      </c>
      <c r="N849" s="32">
        <f>IF(H849&gt;0,C849&amp;"*",C849)</f>
        <v>0</v>
      </c>
      <c r="O849" s="33">
        <f t="shared" si="26"/>
        <v>0</v>
      </c>
      <c r="P849" s="33">
        <f t="shared" si="27"/>
        <v>0</v>
      </c>
    </row>
    <row r="850" spans="2:16" x14ac:dyDescent="0.3">
      <c r="B850" s="25" t="str">
        <f>IF(H850="","Base"&amp;C850&amp;"-"&amp;"P"&amp;D850,"Off")</f>
        <v>Base-P</v>
      </c>
      <c r="C850" s="19"/>
      <c r="D850" s="19"/>
      <c r="E850" s="20"/>
      <c r="F850" s="20"/>
      <c r="G850" s="19"/>
      <c r="H850" s="19"/>
      <c r="I850" s="19"/>
      <c r="J850" s="19"/>
      <c r="K850" s="19"/>
      <c r="M850" s="31" t="str">
        <f>IF(H850&gt;0,"P"&amp;D850&amp;"-"&amp;MAX(E850:F850),"P"&amp;D850&amp;"-"&amp;MAX(E850:F850))</f>
        <v>P-0</v>
      </c>
      <c r="N850" s="32">
        <f>IF(H850&gt;0,C850&amp;"*",C850)</f>
        <v>0</v>
      </c>
      <c r="O850" s="33">
        <f t="shared" si="26"/>
        <v>0</v>
      </c>
      <c r="P850" s="33">
        <f t="shared" si="27"/>
        <v>0</v>
      </c>
    </row>
    <row r="851" spans="2:16" x14ac:dyDescent="0.3">
      <c r="B851" s="25" t="str">
        <f>IF(H851="","Base"&amp;C851&amp;"-"&amp;"P"&amp;D851,"Off")</f>
        <v>Base-P</v>
      </c>
      <c r="C851" s="19"/>
      <c r="D851" s="19"/>
      <c r="E851" s="20"/>
      <c r="F851" s="20"/>
      <c r="G851" s="19"/>
      <c r="H851" s="19"/>
      <c r="I851" s="19"/>
      <c r="J851" s="19"/>
      <c r="K851" s="19"/>
      <c r="M851" s="31" t="str">
        <f>IF(H851&gt;0,"P"&amp;D851&amp;"-"&amp;MAX(E851:F851),"P"&amp;D851&amp;"-"&amp;MAX(E851:F851))</f>
        <v>P-0</v>
      </c>
      <c r="N851" s="32">
        <f>IF(H851&gt;0,C851&amp;"*",C851)</f>
        <v>0</v>
      </c>
      <c r="O851" s="33">
        <f t="shared" si="26"/>
        <v>0</v>
      </c>
      <c r="P851" s="33">
        <f t="shared" si="27"/>
        <v>0</v>
      </c>
    </row>
    <row r="852" spans="2:16" x14ac:dyDescent="0.3">
      <c r="B852" s="25" t="str">
        <f>IF(H852="","Base"&amp;C852&amp;"-"&amp;"P"&amp;D852,"Off")</f>
        <v>Base-P</v>
      </c>
      <c r="C852" s="19"/>
      <c r="D852" s="19"/>
      <c r="E852" s="20"/>
      <c r="F852" s="20"/>
      <c r="G852" s="19"/>
      <c r="H852" s="19"/>
      <c r="I852" s="19"/>
      <c r="J852" s="19"/>
      <c r="K852" s="19"/>
      <c r="M852" s="31" t="str">
        <f>IF(H852&gt;0,"P"&amp;D852&amp;"-"&amp;MAX(E852:F852),"P"&amp;D852&amp;"-"&amp;MAX(E852:F852))</f>
        <v>P-0</v>
      </c>
      <c r="N852" s="32">
        <f>IF(H852&gt;0,C852&amp;"*",C852)</f>
        <v>0</v>
      </c>
      <c r="O852" s="33">
        <f t="shared" si="26"/>
        <v>0</v>
      </c>
      <c r="P852" s="33">
        <f t="shared" si="27"/>
        <v>0</v>
      </c>
    </row>
    <row r="853" spans="2:16" x14ac:dyDescent="0.3">
      <c r="B853" s="25" t="str">
        <f>IF(H853="","Base"&amp;C853&amp;"-"&amp;"P"&amp;D853,"Off")</f>
        <v>Base-P</v>
      </c>
      <c r="C853" s="19"/>
      <c r="D853" s="19"/>
      <c r="E853" s="20"/>
      <c r="F853" s="20"/>
      <c r="G853" s="19"/>
      <c r="H853" s="19"/>
      <c r="I853" s="19"/>
      <c r="J853" s="19"/>
      <c r="K853" s="19"/>
      <c r="M853" s="31" t="str">
        <f>IF(H853&gt;0,"P"&amp;D853&amp;"-"&amp;MAX(E853:F853),"P"&amp;D853&amp;"-"&amp;MAX(E853:F853))</f>
        <v>P-0</v>
      </c>
      <c r="N853" s="32">
        <f>IF(H853&gt;0,C853&amp;"*",C853)</f>
        <v>0</v>
      </c>
      <c r="O853" s="33">
        <f t="shared" si="26"/>
        <v>0</v>
      </c>
      <c r="P853" s="33">
        <f t="shared" si="27"/>
        <v>0</v>
      </c>
    </row>
    <row r="854" spans="2:16" x14ac:dyDescent="0.3">
      <c r="B854" s="25" t="str">
        <f>IF(H854="","Base"&amp;C854&amp;"-"&amp;"P"&amp;D854,"Off")</f>
        <v>Base-P</v>
      </c>
      <c r="C854" s="19"/>
      <c r="D854" s="19"/>
      <c r="E854" s="20"/>
      <c r="F854" s="20"/>
      <c r="G854" s="19"/>
      <c r="H854" s="19"/>
      <c r="I854" s="19"/>
      <c r="J854" s="19"/>
      <c r="K854" s="19"/>
      <c r="M854" s="31" t="str">
        <f>IF(H854&gt;0,"P"&amp;D854&amp;"-"&amp;MAX(E854:F854),"P"&amp;D854&amp;"-"&amp;MAX(E854:F854))</f>
        <v>P-0</v>
      </c>
      <c r="N854" s="32">
        <f>IF(H854&gt;0,C854&amp;"*",C854)</f>
        <v>0</v>
      </c>
      <c r="O854" s="33">
        <f t="shared" si="26"/>
        <v>0</v>
      </c>
      <c r="P854" s="33">
        <f t="shared" si="27"/>
        <v>0</v>
      </c>
    </row>
    <row r="855" spans="2:16" x14ac:dyDescent="0.3">
      <c r="B855" s="25" t="str">
        <f>IF(H855="","Base"&amp;C855&amp;"-"&amp;"P"&amp;D855,"Off")</f>
        <v>Base-P</v>
      </c>
      <c r="C855" s="19"/>
      <c r="D855" s="19"/>
      <c r="E855" s="20"/>
      <c r="F855" s="20"/>
      <c r="G855" s="19"/>
      <c r="H855" s="19"/>
      <c r="I855" s="19"/>
      <c r="J855" s="19"/>
      <c r="K855" s="19"/>
      <c r="M855" s="31" t="str">
        <f>IF(H855&gt;0,"P"&amp;D855&amp;"-"&amp;MAX(E855:F855),"P"&amp;D855&amp;"-"&amp;MAX(E855:F855))</f>
        <v>P-0</v>
      </c>
      <c r="N855" s="32">
        <f>IF(H855&gt;0,C855&amp;"*",C855)</f>
        <v>0</v>
      </c>
      <c r="O855" s="33">
        <f t="shared" si="26"/>
        <v>0</v>
      </c>
      <c r="P855" s="33">
        <f t="shared" si="27"/>
        <v>0</v>
      </c>
    </row>
    <row r="856" spans="2:16" x14ac:dyDescent="0.3">
      <c r="B856" s="25" t="str">
        <f>IF(H856="","Base"&amp;C856&amp;"-"&amp;"P"&amp;D856,"Off")</f>
        <v>Base-P</v>
      </c>
      <c r="C856" s="19"/>
      <c r="D856" s="19"/>
      <c r="E856" s="20"/>
      <c r="F856" s="20"/>
      <c r="G856" s="19"/>
      <c r="H856" s="19"/>
      <c r="I856" s="19"/>
      <c r="J856" s="19"/>
      <c r="K856" s="19"/>
      <c r="M856" s="31" t="str">
        <f>IF(H856&gt;0,"P"&amp;D856&amp;"-"&amp;MAX(E856:F856),"P"&amp;D856&amp;"-"&amp;MAX(E856:F856))</f>
        <v>P-0</v>
      </c>
      <c r="N856" s="32">
        <f>IF(H856&gt;0,C856&amp;"*",C856)</f>
        <v>0</v>
      </c>
      <c r="O856" s="33">
        <f t="shared" si="26"/>
        <v>0</v>
      </c>
      <c r="P856" s="33">
        <f t="shared" si="27"/>
        <v>0</v>
      </c>
    </row>
    <row r="857" spans="2:16" x14ac:dyDescent="0.3">
      <c r="B857" s="25" t="str">
        <f>IF(H857="","Base"&amp;C857&amp;"-"&amp;"P"&amp;D857,"Off")</f>
        <v>Base-P</v>
      </c>
      <c r="C857" s="19"/>
      <c r="D857" s="19"/>
      <c r="E857" s="20"/>
      <c r="F857" s="20"/>
      <c r="G857" s="19"/>
      <c r="H857" s="19"/>
      <c r="I857" s="19"/>
      <c r="J857" s="19"/>
      <c r="K857" s="19"/>
      <c r="M857" s="31" t="str">
        <f>IF(H857&gt;0,"P"&amp;D857&amp;"-"&amp;MAX(E857:F857),"P"&amp;D857&amp;"-"&amp;MAX(E857:F857))</f>
        <v>P-0</v>
      </c>
      <c r="N857" s="32">
        <f>IF(H857&gt;0,C857&amp;"*",C857)</f>
        <v>0</v>
      </c>
      <c r="O857" s="33">
        <f t="shared" si="26"/>
        <v>0</v>
      </c>
      <c r="P857" s="33">
        <f t="shared" si="27"/>
        <v>0</v>
      </c>
    </row>
    <row r="858" spans="2:16" x14ac:dyDescent="0.3">
      <c r="B858" s="25" t="str">
        <f>IF(H858="","Base"&amp;C858&amp;"-"&amp;"P"&amp;D858,"Off")</f>
        <v>Base-P</v>
      </c>
      <c r="C858" s="19"/>
      <c r="D858" s="19"/>
      <c r="E858" s="20"/>
      <c r="F858" s="20"/>
      <c r="G858" s="19"/>
      <c r="H858" s="19"/>
      <c r="I858" s="19"/>
      <c r="J858" s="19"/>
      <c r="K858" s="19"/>
      <c r="M858" s="31" t="str">
        <f>IF(H858&gt;0,"P"&amp;D858&amp;"-"&amp;MAX(E858:F858),"P"&amp;D858&amp;"-"&amp;MAX(E858:F858))</f>
        <v>P-0</v>
      </c>
      <c r="N858" s="32">
        <f>IF(H858&gt;0,C858&amp;"*",C858)</f>
        <v>0</v>
      </c>
      <c r="O858" s="33">
        <f t="shared" si="26"/>
        <v>0</v>
      </c>
      <c r="P858" s="33">
        <f t="shared" si="27"/>
        <v>0</v>
      </c>
    </row>
    <row r="859" spans="2:16" x14ac:dyDescent="0.3">
      <c r="B859" s="25" t="str">
        <f>IF(H859="","Base"&amp;C859&amp;"-"&amp;"P"&amp;D859,"Off")</f>
        <v>Base-P</v>
      </c>
      <c r="C859" s="19"/>
      <c r="D859" s="19"/>
      <c r="E859" s="20"/>
      <c r="F859" s="20"/>
      <c r="G859" s="19"/>
      <c r="H859" s="19"/>
      <c r="I859" s="19"/>
      <c r="J859" s="19"/>
      <c r="K859" s="19"/>
      <c r="M859" s="31" t="str">
        <f>IF(H859&gt;0,"P"&amp;D859&amp;"-"&amp;MAX(E859:F859),"P"&amp;D859&amp;"-"&amp;MAX(E859:F859))</f>
        <v>P-0</v>
      </c>
      <c r="N859" s="32">
        <f>IF(H859&gt;0,C859&amp;"*",C859)</f>
        <v>0</v>
      </c>
      <c r="O859" s="33">
        <f t="shared" si="26"/>
        <v>0</v>
      </c>
      <c r="P859" s="33">
        <f t="shared" si="27"/>
        <v>0</v>
      </c>
    </row>
    <row r="860" spans="2:16" x14ac:dyDescent="0.3">
      <c r="B860" s="25" t="str">
        <f>IF(H860="","Base"&amp;C860&amp;"-"&amp;"P"&amp;D860,"Off")</f>
        <v>Base-P</v>
      </c>
      <c r="C860" s="19"/>
      <c r="D860" s="19"/>
      <c r="E860" s="20"/>
      <c r="F860" s="20"/>
      <c r="G860" s="19"/>
      <c r="H860" s="19"/>
      <c r="I860" s="19"/>
      <c r="J860" s="19"/>
      <c r="K860" s="19"/>
      <c r="M860" s="31" t="str">
        <f>IF(H860&gt;0,"P"&amp;D860&amp;"-"&amp;MAX(E860:F860),"P"&amp;D860&amp;"-"&amp;MAX(E860:F860))</f>
        <v>P-0</v>
      </c>
      <c r="N860" s="32">
        <f>IF(H860&gt;0,C860&amp;"*",C860)</f>
        <v>0</v>
      </c>
      <c r="O860" s="33">
        <f t="shared" si="26"/>
        <v>0</v>
      </c>
      <c r="P860" s="33">
        <f t="shared" si="27"/>
        <v>0</v>
      </c>
    </row>
    <row r="861" spans="2:16" x14ac:dyDescent="0.3">
      <c r="B861" s="25" t="str">
        <f>IF(H861="","Base"&amp;C861&amp;"-"&amp;"P"&amp;D861,"Off")</f>
        <v>Base-P</v>
      </c>
      <c r="C861" s="19"/>
      <c r="D861" s="19"/>
      <c r="E861" s="20"/>
      <c r="F861" s="20"/>
      <c r="G861" s="19"/>
      <c r="H861" s="19"/>
      <c r="I861" s="19"/>
      <c r="J861" s="19"/>
      <c r="K861" s="19"/>
      <c r="M861" s="31" t="str">
        <f>IF(H861&gt;0,"P"&amp;D861&amp;"-"&amp;MAX(E861:F861),"P"&amp;D861&amp;"-"&amp;MAX(E861:F861))</f>
        <v>P-0</v>
      </c>
      <c r="N861" s="32">
        <f>IF(H861&gt;0,C861&amp;"*",C861)</f>
        <v>0</v>
      </c>
      <c r="O861" s="33">
        <f t="shared" si="26"/>
        <v>0</v>
      </c>
      <c r="P861" s="33">
        <f t="shared" si="27"/>
        <v>0</v>
      </c>
    </row>
    <row r="862" spans="2:16" x14ac:dyDescent="0.3">
      <c r="B862" s="25" t="str">
        <f>IF(H862="","Base"&amp;C862&amp;"-"&amp;"P"&amp;D862,"Off")</f>
        <v>Base-P</v>
      </c>
      <c r="C862" s="19"/>
      <c r="D862" s="19"/>
      <c r="E862" s="20"/>
      <c r="F862" s="20"/>
      <c r="G862" s="19"/>
      <c r="H862" s="19"/>
      <c r="I862" s="19"/>
      <c r="J862" s="19"/>
      <c r="K862" s="19"/>
      <c r="M862" s="31" t="str">
        <f>IF(H862&gt;0,"P"&amp;D862&amp;"-"&amp;MAX(E862:F862),"P"&amp;D862&amp;"-"&amp;MAX(E862:F862))</f>
        <v>P-0</v>
      </c>
      <c r="N862" s="32">
        <f>IF(H862&gt;0,C862&amp;"*",C862)</f>
        <v>0</v>
      </c>
      <c r="O862" s="33">
        <f t="shared" si="26"/>
        <v>0</v>
      </c>
      <c r="P862" s="33">
        <f t="shared" si="27"/>
        <v>0</v>
      </c>
    </row>
    <row r="863" spans="2:16" x14ac:dyDescent="0.3">
      <c r="B863" s="25" t="str">
        <f>IF(H863="","Base"&amp;C863&amp;"-"&amp;"P"&amp;D863,"Off")</f>
        <v>Base-P</v>
      </c>
      <c r="C863" s="19"/>
      <c r="D863" s="19"/>
      <c r="E863" s="20"/>
      <c r="F863" s="20"/>
      <c r="G863" s="19"/>
      <c r="H863" s="19"/>
      <c r="I863" s="19"/>
      <c r="J863" s="19"/>
      <c r="K863" s="19"/>
      <c r="M863" s="31" t="str">
        <f>IF(H863&gt;0,"P"&amp;D863&amp;"-"&amp;MAX(E863:F863),"P"&amp;D863&amp;"-"&amp;MAX(E863:F863))</f>
        <v>P-0</v>
      </c>
      <c r="N863" s="32">
        <f>IF(H863&gt;0,C863&amp;"*",C863)</f>
        <v>0</v>
      </c>
      <c r="O863" s="33">
        <f t="shared" si="26"/>
        <v>0</v>
      </c>
      <c r="P863" s="33">
        <f t="shared" si="27"/>
        <v>0</v>
      </c>
    </row>
    <row r="864" spans="2:16" x14ac:dyDescent="0.3">
      <c r="B864" s="25" t="str">
        <f>IF(H864="","Base"&amp;C864&amp;"-"&amp;"P"&amp;D864,"Off")</f>
        <v>Base-P</v>
      </c>
      <c r="C864" s="19"/>
      <c r="D864" s="19"/>
      <c r="E864" s="20"/>
      <c r="F864" s="20"/>
      <c r="G864" s="19"/>
      <c r="H864" s="19"/>
      <c r="I864" s="19"/>
      <c r="J864" s="19"/>
      <c r="K864" s="19"/>
      <c r="M864" s="31" t="str">
        <f>IF(H864&gt;0,"P"&amp;D864&amp;"-"&amp;MAX(E864:F864),"P"&amp;D864&amp;"-"&amp;MAX(E864:F864))</f>
        <v>P-0</v>
      </c>
      <c r="N864" s="32">
        <f>IF(H864&gt;0,C864&amp;"*",C864)</f>
        <v>0</v>
      </c>
      <c r="O864" s="33">
        <f t="shared" si="26"/>
        <v>0</v>
      </c>
      <c r="P864" s="33">
        <f t="shared" si="27"/>
        <v>0</v>
      </c>
    </row>
    <row r="865" spans="2:16" x14ac:dyDescent="0.3">
      <c r="B865" s="25" t="str">
        <f>IF(H865="","Base"&amp;C865&amp;"-"&amp;"P"&amp;D865,"Off")</f>
        <v>Base-P</v>
      </c>
      <c r="C865" s="19"/>
      <c r="D865" s="19"/>
      <c r="E865" s="20"/>
      <c r="F865" s="20"/>
      <c r="G865" s="19"/>
      <c r="H865" s="19"/>
      <c r="I865" s="19"/>
      <c r="J865" s="19"/>
      <c r="K865" s="19"/>
      <c r="M865" s="31" t="str">
        <f>IF(H865&gt;0,"P"&amp;D865&amp;"-"&amp;MAX(E865:F865),"P"&amp;D865&amp;"-"&amp;MAX(E865:F865))</f>
        <v>P-0</v>
      </c>
      <c r="N865" s="32">
        <f>IF(H865&gt;0,C865&amp;"*",C865)</f>
        <v>0</v>
      </c>
      <c r="O865" s="33">
        <f t="shared" si="26"/>
        <v>0</v>
      </c>
      <c r="P865" s="33">
        <f t="shared" si="27"/>
        <v>0</v>
      </c>
    </row>
    <row r="866" spans="2:16" x14ac:dyDescent="0.3">
      <c r="B866" s="25" t="str">
        <f>IF(H866="","Base"&amp;C866&amp;"-"&amp;"P"&amp;D866,"Off")</f>
        <v>Base-P</v>
      </c>
      <c r="C866" s="19"/>
      <c r="D866" s="19"/>
      <c r="E866" s="20"/>
      <c r="F866" s="20"/>
      <c r="G866" s="19"/>
      <c r="H866" s="19"/>
      <c r="I866" s="19"/>
      <c r="J866" s="19"/>
      <c r="K866" s="19"/>
      <c r="M866" s="31" t="str">
        <f>IF(H866&gt;0,"P"&amp;D866&amp;"-"&amp;MAX(E866:F866),"P"&amp;D866&amp;"-"&amp;MAX(E866:F866))</f>
        <v>P-0</v>
      </c>
      <c r="N866" s="32">
        <f>IF(H866&gt;0,C866&amp;"*",C866)</f>
        <v>0</v>
      </c>
      <c r="O866" s="33">
        <f t="shared" si="26"/>
        <v>0</v>
      </c>
      <c r="P866" s="33">
        <f t="shared" si="27"/>
        <v>0</v>
      </c>
    </row>
    <row r="867" spans="2:16" x14ac:dyDescent="0.3">
      <c r="B867" s="25" t="str">
        <f>IF(H867="","Base"&amp;C867&amp;"-"&amp;"P"&amp;D867,"Off")</f>
        <v>Base-P</v>
      </c>
      <c r="C867" s="19"/>
      <c r="D867" s="19"/>
      <c r="E867" s="20"/>
      <c r="F867" s="20"/>
      <c r="G867" s="19"/>
      <c r="H867" s="19"/>
      <c r="I867" s="19"/>
      <c r="J867" s="19"/>
      <c r="K867" s="19"/>
      <c r="M867" s="31" t="str">
        <f>IF(H867&gt;0,"P"&amp;D867&amp;"-"&amp;MAX(E867:F867),"P"&amp;D867&amp;"-"&amp;MAX(E867:F867))</f>
        <v>P-0</v>
      </c>
      <c r="N867" s="32">
        <f>IF(H867&gt;0,C867&amp;"*",C867)</f>
        <v>0</v>
      </c>
      <c r="O867" s="33">
        <f t="shared" si="26"/>
        <v>0</v>
      </c>
      <c r="P867" s="33">
        <f t="shared" si="27"/>
        <v>0</v>
      </c>
    </row>
    <row r="868" spans="2:16" x14ac:dyDescent="0.3">
      <c r="B868" s="25" t="str">
        <f>IF(H868="","Base"&amp;C868&amp;"-"&amp;"P"&amp;D868,"Off")</f>
        <v>Base-P</v>
      </c>
      <c r="C868" s="19"/>
      <c r="D868" s="19"/>
      <c r="E868" s="20"/>
      <c r="F868" s="20"/>
      <c r="G868" s="19"/>
      <c r="H868" s="19"/>
      <c r="I868" s="19"/>
      <c r="J868" s="19"/>
      <c r="K868" s="19"/>
      <c r="M868" s="31" t="str">
        <f>IF(H868&gt;0,"P"&amp;D868&amp;"-"&amp;MAX(E868:F868),"P"&amp;D868&amp;"-"&amp;MAX(E868:F868))</f>
        <v>P-0</v>
      </c>
      <c r="N868" s="32">
        <f>IF(H868&gt;0,C868&amp;"*",C868)</f>
        <v>0</v>
      </c>
      <c r="O868" s="33">
        <f t="shared" si="26"/>
        <v>0</v>
      </c>
      <c r="P868" s="33">
        <f t="shared" si="27"/>
        <v>0</v>
      </c>
    </row>
    <row r="869" spans="2:16" x14ac:dyDescent="0.3">
      <c r="B869" s="25" t="str">
        <f>IF(H869="","Base"&amp;C869&amp;"-"&amp;"P"&amp;D869,"Off")</f>
        <v>Base-P</v>
      </c>
      <c r="C869" s="19"/>
      <c r="D869" s="19"/>
      <c r="E869" s="20"/>
      <c r="F869" s="20"/>
      <c r="G869" s="19"/>
      <c r="H869" s="19"/>
      <c r="I869" s="19"/>
      <c r="J869" s="19"/>
      <c r="K869" s="19"/>
      <c r="M869" s="31" t="str">
        <f>IF(H869&gt;0,"P"&amp;D869&amp;"-"&amp;MAX(E869:F869),"P"&amp;D869&amp;"-"&amp;MAX(E869:F869))</f>
        <v>P-0</v>
      </c>
      <c r="N869" s="32">
        <f>IF(H869&gt;0,C869&amp;"*",C869)</f>
        <v>0</v>
      </c>
      <c r="O869" s="33">
        <f t="shared" si="26"/>
        <v>0</v>
      </c>
      <c r="P869" s="33">
        <f t="shared" si="27"/>
        <v>0</v>
      </c>
    </row>
    <row r="870" spans="2:16" x14ac:dyDescent="0.3">
      <c r="B870" s="25" t="str">
        <f>IF(H870="","Base"&amp;C870&amp;"-"&amp;"P"&amp;D870,"Off")</f>
        <v>Base-P</v>
      </c>
      <c r="C870" s="19"/>
      <c r="D870" s="19"/>
      <c r="E870" s="20"/>
      <c r="F870" s="20"/>
      <c r="G870" s="19"/>
      <c r="H870" s="19"/>
      <c r="I870" s="19"/>
      <c r="J870" s="19"/>
      <c r="K870" s="19"/>
      <c r="M870" s="31" t="str">
        <f>IF(H870&gt;0,"P"&amp;D870&amp;"-"&amp;MAX(E870:F870),"P"&amp;D870&amp;"-"&amp;MAX(E870:F870))</f>
        <v>P-0</v>
      </c>
      <c r="N870" s="32">
        <f>IF(H870&gt;0,C870&amp;"*",C870)</f>
        <v>0</v>
      </c>
      <c r="O870" s="33">
        <f t="shared" si="26"/>
        <v>0</v>
      </c>
      <c r="P870" s="33">
        <f t="shared" si="27"/>
        <v>0</v>
      </c>
    </row>
    <row r="871" spans="2:16" x14ac:dyDescent="0.3">
      <c r="B871" s="25" t="str">
        <f>IF(H871="","Base"&amp;C871&amp;"-"&amp;"P"&amp;D871,"Off")</f>
        <v>Base-P</v>
      </c>
      <c r="C871" s="19"/>
      <c r="D871" s="19"/>
      <c r="E871" s="20"/>
      <c r="F871" s="20"/>
      <c r="G871" s="19"/>
      <c r="H871" s="19"/>
      <c r="I871" s="19"/>
      <c r="J871" s="19"/>
      <c r="K871" s="19"/>
      <c r="M871" s="31" t="str">
        <f>IF(H871&gt;0,"P"&amp;D871&amp;"-"&amp;MAX(E871:F871),"P"&amp;D871&amp;"-"&amp;MAX(E871:F871))</f>
        <v>P-0</v>
      </c>
      <c r="N871" s="32">
        <f>IF(H871&gt;0,C871&amp;"*",C871)</f>
        <v>0</v>
      </c>
      <c r="O871" s="33">
        <f t="shared" si="26"/>
        <v>0</v>
      </c>
      <c r="P871" s="33">
        <f t="shared" si="27"/>
        <v>0</v>
      </c>
    </row>
    <row r="872" spans="2:16" x14ac:dyDescent="0.3">
      <c r="B872" s="25" t="str">
        <f>IF(H872="","Base"&amp;C872&amp;"-"&amp;"P"&amp;D872,"Off")</f>
        <v>Base-P</v>
      </c>
      <c r="C872" s="19"/>
      <c r="D872" s="19"/>
      <c r="E872" s="20"/>
      <c r="F872" s="20"/>
      <c r="G872" s="19"/>
      <c r="H872" s="19"/>
      <c r="I872" s="19"/>
      <c r="J872" s="19"/>
      <c r="K872" s="19"/>
      <c r="M872" s="31" t="str">
        <f>IF(H872&gt;0,"P"&amp;D872&amp;"-"&amp;MAX(E872:F872),"P"&amp;D872&amp;"-"&amp;MAX(E872:F872))</f>
        <v>P-0</v>
      </c>
      <c r="N872" s="32">
        <f>IF(H872&gt;0,C872&amp;"*",C872)</f>
        <v>0</v>
      </c>
      <c r="O872" s="33">
        <f t="shared" si="26"/>
        <v>0</v>
      </c>
      <c r="P872" s="33">
        <f t="shared" si="27"/>
        <v>0</v>
      </c>
    </row>
    <row r="873" spans="2:16" x14ac:dyDescent="0.3">
      <c r="B873" s="25" t="str">
        <f>IF(H873="","Base"&amp;C873&amp;"-"&amp;"P"&amp;D873,"Off")</f>
        <v>Base-P</v>
      </c>
      <c r="C873" s="19"/>
      <c r="D873" s="19"/>
      <c r="E873" s="20"/>
      <c r="F873" s="20"/>
      <c r="G873" s="19"/>
      <c r="H873" s="19"/>
      <c r="I873" s="19"/>
      <c r="J873" s="19"/>
      <c r="K873" s="19"/>
      <c r="M873" s="31" t="str">
        <f>IF(H873&gt;0,"P"&amp;D873&amp;"-"&amp;MAX(E873:F873),"P"&amp;D873&amp;"-"&amp;MAX(E873:F873))</f>
        <v>P-0</v>
      </c>
      <c r="N873" s="32">
        <f>IF(H873&gt;0,C873&amp;"*",C873)</f>
        <v>0</v>
      </c>
      <c r="O873" s="33">
        <f t="shared" si="26"/>
        <v>0</v>
      </c>
      <c r="P873" s="33">
        <f t="shared" si="27"/>
        <v>0</v>
      </c>
    </row>
    <row r="874" spans="2:16" x14ac:dyDescent="0.3">
      <c r="B874" s="25" t="str">
        <f>IF(H874="","Base"&amp;C874&amp;"-"&amp;"P"&amp;D874,"Off")</f>
        <v>Base-P</v>
      </c>
      <c r="C874" s="19"/>
      <c r="D874" s="19"/>
      <c r="E874" s="20"/>
      <c r="F874" s="20"/>
      <c r="G874" s="19"/>
      <c r="H874" s="19"/>
      <c r="I874" s="19"/>
      <c r="J874" s="19"/>
      <c r="K874" s="19"/>
      <c r="M874" s="31" t="str">
        <f>IF(H874&gt;0,"P"&amp;D874&amp;"-"&amp;MAX(E874:F874),"P"&amp;D874&amp;"-"&amp;MAX(E874:F874))</f>
        <v>P-0</v>
      </c>
      <c r="N874" s="32">
        <f>IF(H874&gt;0,C874&amp;"*",C874)</f>
        <v>0</v>
      </c>
      <c r="O874" s="33">
        <f t="shared" si="26"/>
        <v>0</v>
      </c>
      <c r="P874" s="33">
        <f t="shared" si="27"/>
        <v>0</v>
      </c>
    </row>
    <row r="875" spans="2:16" x14ac:dyDescent="0.3">
      <c r="B875" s="25" t="str">
        <f>IF(H875="","Base"&amp;C875&amp;"-"&amp;"P"&amp;D875,"Off")</f>
        <v>Base-P</v>
      </c>
      <c r="C875" s="19"/>
      <c r="D875" s="19"/>
      <c r="E875" s="20"/>
      <c r="F875" s="20"/>
      <c r="G875" s="19"/>
      <c r="H875" s="19"/>
      <c r="I875" s="19"/>
      <c r="J875" s="19"/>
      <c r="K875" s="19"/>
      <c r="M875" s="31" t="str">
        <f>IF(H875&gt;0,"P"&amp;D875&amp;"-"&amp;MAX(E875:F875),"P"&amp;D875&amp;"-"&amp;MAX(E875:F875))</f>
        <v>P-0</v>
      </c>
      <c r="N875" s="32">
        <f>IF(H875&gt;0,C875&amp;"*",C875)</f>
        <v>0</v>
      </c>
      <c r="O875" s="33">
        <f t="shared" si="26"/>
        <v>0</v>
      </c>
      <c r="P875" s="33">
        <f t="shared" si="27"/>
        <v>0</v>
      </c>
    </row>
    <row r="876" spans="2:16" x14ac:dyDescent="0.3">
      <c r="B876" s="25" t="str">
        <f>IF(H876="","Base"&amp;C876&amp;"-"&amp;"P"&amp;D876,"Off")</f>
        <v>Base-P</v>
      </c>
      <c r="C876" s="19"/>
      <c r="D876" s="19"/>
      <c r="E876" s="20"/>
      <c r="F876" s="20"/>
      <c r="G876" s="19"/>
      <c r="H876" s="19"/>
      <c r="I876" s="19"/>
      <c r="J876" s="19"/>
      <c r="K876" s="19"/>
      <c r="M876" s="31" t="str">
        <f>IF(H876&gt;0,"P"&amp;D876&amp;"-"&amp;MAX(E876:F876),"P"&amp;D876&amp;"-"&amp;MAX(E876:F876))</f>
        <v>P-0</v>
      </c>
      <c r="N876" s="32">
        <f>IF(H876&gt;0,C876&amp;"*",C876)</f>
        <v>0</v>
      </c>
      <c r="O876" s="33">
        <f t="shared" si="26"/>
        <v>0</v>
      </c>
      <c r="P876" s="33">
        <f t="shared" si="27"/>
        <v>0</v>
      </c>
    </row>
    <row r="877" spans="2:16" x14ac:dyDescent="0.3">
      <c r="B877" s="25" t="str">
        <f>IF(H877="","Base"&amp;C877&amp;"-"&amp;"P"&amp;D877,"Off")</f>
        <v>Base-P</v>
      </c>
      <c r="C877" s="19"/>
      <c r="D877" s="19"/>
      <c r="E877" s="20"/>
      <c r="F877" s="20"/>
      <c r="G877" s="19"/>
      <c r="H877" s="19"/>
      <c r="I877" s="19"/>
      <c r="J877" s="19"/>
      <c r="K877" s="19"/>
      <c r="M877" s="31" t="str">
        <f>IF(H877&gt;0,"P"&amp;D877&amp;"-"&amp;MAX(E877:F877),"P"&amp;D877&amp;"-"&amp;MAX(E877:F877))</f>
        <v>P-0</v>
      </c>
      <c r="N877" s="32">
        <f>IF(H877&gt;0,C877&amp;"*",C877)</f>
        <v>0</v>
      </c>
      <c r="O877" s="33">
        <f t="shared" si="26"/>
        <v>0</v>
      </c>
      <c r="P877" s="33">
        <f t="shared" si="27"/>
        <v>0</v>
      </c>
    </row>
    <row r="878" spans="2:16" x14ac:dyDescent="0.3">
      <c r="B878" s="25" t="str">
        <f>IF(H878="","Base"&amp;C878&amp;"-"&amp;"P"&amp;D878,"Off")</f>
        <v>Base-P</v>
      </c>
      <c r="C878" s="19"/>
      <c r="D878" s="19"/>
      <c r="E878" s="20"/>
      <c r="F878" s="20"/>
      <c r="G878" s="19"/>
      <c r="H878" s="19"/>
      <c r="I878" s="19"/>
      <c r="J878" s="19"/>
      <c r="K878" s="19"/>
      <c r="M878" s="31" t="str">
        <f>IF(H878&gt;0,"P"&amp;D878&amp;"-"&amp;MAX(E878:F878),"P"&amp;D878&amp;"-"&amp;MAX(E878:F878))</f>
        <v>P-0</v>
      </c>
      <c r="N878" s="32">
        <f>IF(H878&gt;0,C878&amp;"*",C878)</f>
        <v>0</v>
      </c>
      <c r="O878" s="33">
        <f t="shared" si="26"/>
        <v>0</v>
      </c>
      <c r="P878" s="33">
        <f t="shared" si="27"/>
        <v>0</v>
      </c>
    </row>
    <row r="879" spans="2:16" x14ac:dyDescent="0.3">
      <c r="B879" s="25" t="str">
        <f>IF(H879="","Base"&amp;C879&amp;"-"&amp;"P"&amp;D879,"Off")</f>
        <v>Base-P</v>
      </c>
      <c r="C879" s="19"/>
      <c r="D879" s="19"/>
      <c r="E879" s="20"/>
      <c r="F879" s="20"/>
      <c r="G879" s="19"/>
      <c r="H879" s="19"/>
      <c r="I879" s="19"/>
      <c r="J879" s="19"/>
      <c r="K879" s="19"/>
      <c r="M879" s="31" t="str">
        <f>IF(H879&gt;0,"P"&amp;D879&amp;"-"&amp;MAX(E879:F879),"P"&amp;D879&amp;"-"&amp;MAX(E879:F879))</f>
        <v>P-0</v>
      </c>
      <c r="N879" s="32">
        <f>IF(H879&gt;0,C879&amp;"*",C879)</f>
        <v>0</v>
      </c>
      <c r="O879" s="33">
        <f t="shared" si="26"/>
        <v>0</v>
      </c>
      <c r="P879" s="33">
        <f t="shared" si="27"/>
        <v>0</v>
      </c>
    </row>
    <row r="880" spans="2:16" x14ac:dyDescent="0.3">
      <c r="B880" s="25" t="str">
        <f>IF(H880="","Base"&amp;C880&amp;"-"&amp;"P"&amp;D880,"Off")</f>
        <v>Base-P</v>
      </c>
      <c r="C880" s="19"/>
      <c r="D880" s="19"/>
      <c r="E880" s="20"/>
      <c r="F880" s="20"/>
      <c r="G880" s="19"/>
      <c r="H880" s="19"/>
      <c r="I880" s="19"/>
      <c r="J880" s="19"/>
      <c r="K880" s="19"/>
      <c r="M880" s="31" t="str">
        <f>IF(H880&gt;0,"P"&amp;D880&amp;"-"&amp;MAX(E880:F880),"P"&amp;D880&amp;"-"&amp;MAX(E880:F880))</f>
        <v>P-0</v>
      </c>
      <c r="N880" s="32">
        <f>IF(H880&gt;0,C880&amp;"*",C880)</f>
        <v>0</v>
      </c>
      <c r="O880" s="33">
        <f t="shared" si="26"/>
        <v>0</v>
      </c>
      <c r="P880" s="33">
        <f t="shared" si="27"/>
        <v>0</v>
      </c>
    </row>
    <row r="881" spans="2:16" x14ac:dyDescent="0.3">
      <c r="B881" s="25" t="str">
        <f>IF(H881="","Base"&amp;C881&amp;"-"&amp;"P"&amp;D881,"Off")</f>
        <v>Base-P</v>
      </c>
      <c r="C881" s="19"/>
      <c r="D881" s="19"/>
      <c r="E881" s="20"/>
      <c r="F881" s="20"/>
      <c r="G881" s="19"/>
      <c r="H881" s="19"/>
      <c r="I881" s="19"/>
      <c r="J881" s="19"/>
      <c r="K881" s="19"/>
      <c r="M881" s="31" t="str">
        <f>IF(H881&gt;0,"P"&amp;D881&amp;"-"&amp;MAX(E881:F881),"P"&amp;D881&amp;"-"&amp;MAX(E881:F881))</f>
        <v>P-0</v>
      </c>
      <c r="N881" s="32">
        <f>IF(H881&gt;0,C881&amp;"*",C881)</f>
        <v>0</v>
      </c>
      <c r="O881" s="33">
        <f t="shared" si="26"/>
        <v>0</v>
      </c>
      <c r="P881" s="33">
        <f t="shared" si="27"/>
        <v>0</v>
      </c>
    </row>
    <row r="882" spans="2:16" x14ac:dyDescent="0.3">
      <c r="B882" s="25" t="str">
        <f>IF(H882="","Base"&amp;C882&amp;"-"&amp;"P"&amp;D882,"Off")</f>
        <v>Base-P</v>
      </c>
      <c r="C882" s="19"/>
      <c r="D882" s="19"/>
      <c r="E882" s="20"/>
      <c r="F882" s="20"/>
      <c r="G882" s="19"/>
      <c r="H882" s="19"/>
      <c r="I882" s="19"/>
      <c r="J882" s="19"/>
      <c r="K882" s="19"/>
      <c r="M882" s="31" t="str">
        <f>IF(H882&gt;0,"P"&amp;D882&amp;"-"&amp;MAX(E882:F882),"P"&amp;D882&amp;"-"&amp;MAX(E882:F882))</f>
        <v>P-0</v>
      </c>
      <c r="N882" s="32">
        <f>IF(H882&gt;0,C882&amp;"*",C882)</f>
        <v>0</v>
      </c>
      <c r="O882" s="33">
        <f t="shared" si="26"/>
        <v>0</v>
      </c>
      <c r="P882" s="33">
        <f t="shared" si="27"/>
        <v>0</v>
      </c>
    </row>
    <row r="883" spans="2:16" x14ac:dyDescent="0.3">
      <c r="B883" s="25" t="str">
        <f>IF(H883="","Base"&amp;C883&amp;"-"&amp;"P"&amp;D883,"Off")</f>
        <v>Base-P</v>
      </c>
      <c r="C883" s="19"/>
      <c r="D883" s="19"/>
      <c r="E883" s="20"/>
      <c r="F883" s="20"/>
      <c r="G883" s="19"/>
      <c r="H883" s="19"/>
      <c r="I883" s="19"/>
      <c r="J883" s="19"/>
      <c r="K883" s="19"/>
      <c r="M883" s="31" t="str">
        <f>IF(H883&gt;0,"P"&amp;D883&amp;"-"&amp;MAX(E883:F883),"P"&amp;D883&amp;"-"&amp;MAX(E883:F883))</f>
        <v>P-0</v>
      </c>
      <c r="N883" s="32">
        <f>IF(H883&gt;0,C883&amp;"*",C883)</f>
        <v>0</v>
      </c>
      <c r="O883" s="33">
        <f t="shared" si="26"/>
        <v>0</v>
      </c>
      <c r="P883" s="33">
        <f t="shared" si="27"/>
        <v>0</v>
      </c>
    </row>
    <row r="884" spans="2:16" x14ac:dyDescent="0.3">
      <c r="B884" s="25" t="str">
        <f>IF(H884="","Base"&amp;C884&amp;"-"&amp;"P"&amp;D884,"Off")</f>
        <v>Base-P</v>
      </c>
      <c r="C884" s="19"/>
      <c r="D884" s="19"/>
      <c r="E884" s="20"/>
      <c r="F884" s="20"/>
      <c r="G884" s="19"/>
      <c r="H884" s="19"/>
      <c r="I884" s="19"/>
      <c r="J884" s="19"/>
      <c r="K884" s="19"/>
      <c r="M884" s="31" t="str">
        <f>IF(H884&gt;0,"P"&amp;D884&amp;"-"&amp;MAX(E884:F884),"P"&amp;D884&amp;"-"&amp;MAX(E884:F884))</f>
        <v>P-0</v>
      </c>
      <c r="N884" s="32">
        <f>IF(H884&gt;0,C884&amp;"*",C884)</f>
        <v>0</v>
      </c>
      <c r="O884" s="33">
        <f t="shared" si="26"/>
        <v>0</v>
      </c>
      <c r="P884" s="33">
        <f t="shared" si="27"/>
        <v>0</v>
      </c>
    </row>
    <row r="885" spans="2:16" x14ac:dyDescent="0.3">
      <c r="B885" s="25" t="str">
        <f>IF(H885="","Base"&amp;C885&amp;"-"&amp;"P"&amp;D885,"Off")</f>
        <v>Base-P</v>
      </c>
      <c r="C885" s="19"/>
      <c r="D885" s="19"/>
      <c r="E885" s="20"/>
      <c r="F885" s="20"/>
      <c r="G885" s="19"/>
      <c r="H885" s="19"/>
      <c r="I885" s="19"/>
      <c r="J885" s="19"/>
      <c r="K885" s="19"/>
      <c r="M885" s="31" t="str">
        <f>IF(H885&gt;0,"P"&amp;D885&amp;"-"&amp;MAX(E885:F885),"P"&amp;D885&amp;"-"&amp;MAX(E885:F885))</f>
        <v>P-0</v>
      </c>
      <c r="N885" s="32">
        <f>IF(H885&gt;0,C885&amp;"*",C885)</f>
        <v>0</v>
      </c>
      <c r="O885" s="33">
        <f t="shared" si="26"/>
        <v>0</v>
      </c>
      <c r="P885" s="33">
        <f t="shared" si="27"/>
        <v>0</v>
      </c>
    </row>
    <row r="886" spans="2:16" x14ac:dyDescent="0.3">
      <c r="B886" s="25" t="str">
        <f>IF(H886="","Base"&amp;C886&amp;"-"&amp;"P"&amp;D886,"Off")</f>
        <v>Base-P</v>
      </c>
      <c r="C886" s="19"/>
      <c r="D886" s="19"/>
      <c r="E886" s="20"/>
      <c r="F886" s="20"/>
      <c r="G886" s="19"/>
      <c r="H886" s="19"/>
      <c r="I886" s="19"/>
      <c r="J886" s="19"/>
      <c r="K886" s="19"/>
      <c r="M886" s="31" t="str">
        <f>IF(H886&gt;0,"P"&amp;D886&amp;"-"&amp;MAX(E886:F886),"P"&amp;D886&amp;"-"&amp;MAX(E886:F886))</f>
        <v>P-0</v>
      </c>
      <c r="N886" s="32">
        <f>IF(H886&gt;0,C886&amp;"*",C886)</f>
        <v>0</v>
      </c>
      <c r="O886" s="33">
        <f t="shared" si="26"/>
        <v>0</v>
      </c>
      <c r="P886" s="33">
        <f t="shared" si="27"/>
        <v>0</v>
      </c>
    </row>
    <row r="887" spans="2:16" x14ac:dyDescent="0.3">
      <c r="B887" s="25" t="str">
        <f>IF(H887="","Base"&amp;C887&amp;"-"&amp;"P"&amp;D887,"Off")</f>
        <v>Base-P</v>
      </c>
      <c r="C887" s="19"/>
      <c r="D887" s="19"/>
      <c r="E887" s="20"/>
      <c r="F887" s="20"/>
      <c r="G887" s="19"/>
      <c r="H887" s="19"/>
      <c r="I887" s="19"/>
      <c r="J887" s="19"/>
      <c r="K887" s="19"/>
      <c r="M887" s="31" t="str">
        <f>IF(H887&gt;0,"P"&amp;D887&amp;"-"&amp;MAX(E887:F887),"P"&amp;D887&amp;"-"&amp;MAX(E887:F887))</f>
        <v>P-0</v>
      </c>
      <c r="N887" s="32">
        <f>IF(H887&gt;0,C887&amp;"*",C887)</f>
        <v>0</v>
      </c>
      <c r="O887" s="33">
        <f t="shared" si="26"/>
        <v>0</v>
      </c>
      <c r="P887" s="33">
        <f t="shared" si="27"/>
        <v>0</v>
      </c>
    </row>
    <row r="888" spans="2:16" x14ac:dyDescent="0.3">
      <c r="B888" s="25" t="str">
        <f>IF(H888="","Base"&amp;C888&amp;"-"&amp;"P"&amp;D888,"Off")</f>
        <v>Base-P</v>
      </c>
      <c r="C888" s="19"/>
      <c r="D888" s="19"/>
      <c r="E888" s="20"/>
      <c r="F888" s="20"/>
      <c r="G888" s="19"/>
      <c r="H888" s="19"/>
      <c r="I888" s="19"/>
      <c r="J888" s="19"/>
      <c r="K888" s="19"/>
      <c r="M888" s="31" t="str">
        <f>IF(H888&gt;0,"P"&amp;D888&amp;"-"&amp;MAX(E888:F888),"P"&amp;D888&amp;"-"&amp;MAX(E888:F888))</f>
        <v>P-0</v>
      </c>
      <c r="N888" s="32">
        <f>IF(H888&gt;0,C888&amp;"*",C888)</f>
        <v>0</v>
      </c>
      <c r="O888" s="33">
        <f t="shared" si="26"/>
        <v>0</v>
      </c>
      <c r="P888" s="33">
        <f t="shared" si="27"/>
        <v>0</v>
      </c>
    </row>
    <row r="889" spans="2:16" x14ac:dyDescent="0.3">
      <c r="B889" s="25" t="str">
        <f>IF(H889="","Base"&amp;C889&amp;"-"&amp;"P"&amp;D889,"Off")</f>
        <v>Base-P</v>
      </c>
      <c r="C889" s="19"/>
      <c r="D889" s="19"/>
      <c r="E889" s="20"/>
      <c r="F889" s="20"/>
      <c r="G889" s="19"/>
      <c r="H889" s="19"/>
      <c r="I889" s="19"/>
      <c r="J889" s="19"/>
      <c r="K889" s="19"/>
      <c r="M889" s="31" t="str">
        <f>IF(H889&gt;0,"P"&amp;D889&amp;"-"&amp;MAX(E889:F889),"P"&amp;D889&amp;"-"&amp;MAX(E889:F889))</f>
        <v>P-0</v>
      </c>
      <c r="N889" s="32">
        <f>IF(H889&gt;0,C889&amp;"*",C889)</f>
        <v>0</v>
      </c>
      <c r="O889" s="33">
        <f t="shared" si="26"/>
        <v>0</v>
      </c>
      <c r="P889" s="33">
        <f t="shared" si="27"/>
        <v>0</v>
      </c>
    </row>
    <row r="890" spans="2:16" x14ac:dyDescent="0.3">
      <c r="B890" s="25" t="str">
        <f>IF(H890="","Base"&amp;C890&amp;"-"&amp;"P"&amp;D890,"Off")</f>
        <v>Base-P</v>
      </c>
      <c r="C890" s="19"/>
      <c r="D890" s="19"/>
      <c r="E890" s="20"/>
      <c r="F890" s="20"/>
      <c r="G890" s="19"/>
      <c r="H890" s="19"/>
      <c r="I890" s="19"/>
      <c r="J890" s="19"/>
      <c r="K890" s="19"/>
      <c r="M890" s="31" t="str">
        <f>IF(H890&gt;0,"P"&amp;D890&amp;"-"&amp;MAX(E890:F890),"P"&amp;D890&amp;"-"&amp;MAX(E890:F890))</f>
        <v>P-0</v>
      </c>
      <c r="N890" s="32">
        <f>IF(H890&gt;0,C890&amp;"*",C890)</f>
        <v>0</v>
      </c>
      <c r="O890" s="33">
        <f t="shared" si="26"/>
        <v>0</v>
      </c>
      <c r="P890" s="33">
        <f t="shared" si="27"/>
        <v>0</v>
      </c>
    </row>
    <row r="891" spans="2:16" x14ac:dyDescent="0.3">
      <c r="B891" s="25" t="str">
        <f>IF(H891="","Base"&amp;C891&amp;"-"&amp;"P"&amp;D891,"Off")</f>
        <v>Base-P</v>
      </c>
      <c r="C891" s="19"/>
      <c r="D891" s="19"/>
      <c r="E891" s="20"/>
      <c r="F891" s="20"/>
      <c r="G891" s="19"/>
      <c r="H891" s="19"/>
      <c r="I891" s="19"/>
      <c r="J891" s="19"/>
      <c r="K891" s="19"/>
      <c r="M891" s="31" t="str">
        <f>IF(H891&gt;0,"P"&amp;D891&amp;"-"&amp;MAX(E891:F891),"P"&amp;D891&amp;"-"&amp;MAX(E891:F891))</f>
        <v>P-0</v>
      </c>
      <c r="N891" s="32">
        <f>IF(H891&gt;0,C891&amp;"*",C891)</f>
        <v>0</v>
      </c>
      <c r="O891" s="33">
        <f t="shared" si="26"/>
        <v>0</v>
      </c>
      <c r="P891" s="33">
        <f t="shared" si="27"/>
        <v>0</v>
      </c>
    </row>
    <row r="892" spans="2:16" x14ac:dyDescent="0.3">
      <c r="B892" s="25" t="str">
        <f>IF(H892="","Base"&amp;C892&amp;"-"&amp;"P"&amp;D892,"Off")</f>
        <v>Base-P</v>
      </c>
      <c r="C892" s="19"/>
      <c r="D892" s="19"/>
      <c r="E892" s="20"/>
      <c r="F892" s="20"/>
      <c r="G892" s="19"/>
      <c r="H892" s="19"/>
      <c r="I892" s="19"/>
      <c r="J892" s="19"/>
      <c r="K892" s="19"/>
      <c r="M892" s="31" t="str">
        <f>IF(H892&gt;0,"P"&amp;D892&amp;"-"&amp;MAX(E892:F892),"P"&amp;D892&amp;"-"&amp;MAX(E892:F892))</f>
        <v>P-0</v>
      </c>
      <c r="N892" s="32">
        <f>IF(H892&gt;0,C892&amp;"*",C892)</f>
        <v>0</v>
      </c>
      <c r="O892" s="33">
        <f t="shared" si="26"/>
        <v>0</v>
      </c>
      <c r="P892" s="33">
        <f t="shared" si="27"/>
        <v>0</v>
      </c>
    </row>
    <row r="893" spans="2:16" x14ac:dyDescent="0.3">
      <c r="B893" s="25" t="str">
        <f>IF(H893="","Base"&amp;C893&amp;"-"&amp;"P"&amp;D893,"Off")</f>
        <v>Base-P</v>
      </c>
      <c r="C893" s="19"/>
      <c r="D893" s="19"/>
      <c r="E893" s="20"/>
      <c r="F893" s="20"/>
      <c r="G893" s="19"/>
      <c r="H893" s="19"/>
      <c r="I893" s="19"/>
      <c r="J893" s="19"/>
      <c r="K893" s="19"/>
      <c r="M893" s="31" t="str">
        <f>IF(H893&gt;0,"P"&amp;D893&amp;"-"&amp;MAX(E893:F893),"P"&amp;D893&amp;"-"&amp;MAX(E893:F893))</f>
        <v>P-0</v>
      </c>
      <c r="N893" s="32">
        <f>IF(H893&gt;0,C893&amp;"*",C893)</f>
        <v>0</v>
      </c>
      <c r="O893" s="33">
        <f t="shared" si="26"/>
        <v>0</v>
      </c>
      <c r="P893" s="33">
        <f t="shared" si="27"/>
        <v>0</v>
      </c>
    </row>
    <row r="894" spans="2:16" x14ac:dyDescent="0.3">
      <c r="B894" s="25" t="str">
        <f>IF(H894="","Base"&amp;C894&amp;"-"&amp;"P"&amp;D894,"Off")</f>
        <v>Base-P</v>
      </c>
      <c r="C894" s="19"/>
      <c r="D894" s="19"/>
      <c r="E894" s="20"/>
      <c r="F894" s="20"/>
      <c r="G894" s="19"/>
      <c r="H894" s="19"/>
      <c r="I894" s="19"/>
      <c r="J894" s="19"/>
      <c r="K894" s="19"/>
      <c r="M894" s="31" t="str">
        <f>IF(H894&gt;0,"P"&amp;D894&amp;"-"&amp;MAX(E894:F894),"P"&amp;D894&amp;"-"&amp;MAX(E894:F894))</f>
        <v>P-0</v>
      </c>
      <c r="N894" s="32">
        <f>IF(H894&gt;0,C894&amp;"*",C894)</f>
        <v>0</v>
      </c>
      <c r="O894" s="33">
        <f t="shared" si="26"/>
        <v>0</v>
      </c>
      <c r="P894" s="33">
        <f t="shared" si="27"/>
        <v>0</v>
      </c>
    </row>
    <row r="895" spans="2:16" x14ac:dyDescent="0.3">
      <c r="B895" s="25" t="str">
        <f>IF(H895="","Base"&amp;C895&amp;"-"&amp;"P"&amp;D895,"Off")</f>
        <v>Base-P</v>
      </c>
      <c r="C895" s="19"/>
      <c r="D895" s="19"/>
      <c r="E895" s="20"/>
      <c r="F895" s="20"/>
      <c r="G895" s="19"/>
      <c r="H895" s="19"/>
      <c r="I895" s="19"/>
      <c r="J895" s="19"/>
      <c r="K895" s="19"/>
      <c r="M895" s="31" t="str">
        <f>IF(H895&gt;0,"P"&amp;D895&amp;"-"&amp;MAX(E895:F895),"P"&amp;D895&amp;"-"&amp;MAX(E895:F895))</f>
        <v>P-0</v>
      </c>
      <c r="N895" s="32">
        <f>IF(H895&gt;0,C895&amp;"*",C895)</f>
        <v>0</v>
      </c>
      <c r="O895" s="33">
        <f t="shared" si="26"/>
        <v>0</v>
      </c>
      <c r="P895" s="33">
        <f t="shared" si="27"/>
        <v>0</v>
      </c>
    </row>
    <row r="896" spans="2:16" x14ac:dyDescent="0.3">
      <c r="B896" s="25" t="str">
        <f>IF(H896="","Base"&amp;C896&amp;"-"&amp;"P"&amp;D896,"Off")</f>
        <v>Base-P</v>
      </c>
      <c r="C896" s="19"/>
      <c r="D896" s="19"/>
      <c r="E896" s="20"/>
      <c r="F896" s="20"/>
      <c r="G896" s="19"/>
      <c r="H896" s="19"/>
      <c r="I896" s="19"/>
      <c r="J896" s="19"/>
      <c r="K896" s="19"/>
      <c r="M896" s="31" t="str">
        <f>IF(H896&gt;0,"P"&amp;D896&amp;"-"&amp;MAX(E896:F896),"P"&amp;D896&amp;"-"&amp;MAX(E896:F896))</f>
        <v>P-0</v>
      </c>
      <c r="N896" s="32">
        <f>IF(H896&gt;0,C896&amp;"*",C896)</f>
        <v>0</v>
      </c>
      <c r="O896" s="33">
        <f t="shared" si="26"/>
        <v>0</v>
      </c>
      <c r="P896" s="33">
        <f t="shared" si="27"/>
        <v>0</v>
      </c>
    </row>
    <row r="897" spans="2:16" x14ac:dyDescent="0.3">
      <c r="B897" s="25" t="str">
        <f>IF(H897="","Base"&amp;C897&amp;"-"&amp;"P"&amp;D897,"Off")</f>
        <v>Base-P</v>
      </c>
      <c r="C897" s="19"/>
      <c r="D897" s="19"/>
      <c r="E897" s="20"/>
      <c r="F897" s="20"/>
      <c r="G897" s="19"/>
      <c r="H897" s="19"/>
      <c r="I897" s="19"/>
      <c r="J897" s="19"/>
      <c r="K897" s="19"/>
      <c r="M897" s="31" t="str">
        <f>IF(H897&gt;0,"P"&amp;D897&amp;"-"&amp;MAX(E897:F897),"P"&amp;D897&amp;"-"&amp;MAX(E897:F897))</f>
        <v>P-0</v>
      </c>
      <c r="N897" s="32">
        <f>IF(H897&gt;0,C897&amp;"*",C897)</f>
        <v>0</v>
      </c>
      <c r="O897" s="33">
        <f t="shared" si="26"/>
        <v>0</v>
      </c>
      <c r="P897" s="33">
        <f t="shared" si="27"/>
        <v>0</v>
      </c>
    </row>
    <row r="898" spans="2:16" x14ac:dyDescent="0.3">
      <c r="B898" s="25" t="str">
        <f>IF(H898="","Base"&amp;C898&amp;"-"&amp;"P"&amp;D898,"Off")</f>
        <v>Base-P</v>
      </c>
      <c r="C898" s="19"/>
      <c r="D898" s="19"/>
      <c r="E898" s="20"/>
      <c r="F898" s="20"/>
      <c r="G898" s="19"/>
      <c r="H898" s="19"/>
      <c r="I898" s="19"/>
      <c r="J898" s="19"/>
      <c r="K898" s="19"/>
      <c r="M898" s="31" t="str">
        <f>IF(H898&gt;0,"P"&amp;D898&amp;"-"&amp;MAX(E898:F898),"P"&amp;D898&amp;"-"&amp;MAX(E898:F898))</f>
        <v>P-0</v>
      </c>
      <c r="N898" s="32">
        <f>IF(H898&gt;0,C898&amp;"*",C898)</f>
        <v>0</v>
      </c>
      <c r="O898" s="33">
        <f t="shared" si="26"/>
        <v>0</v>
      </c>
      <c r="P898" s="33">
        <f t="shared" si="27"/>
        <v>0</v>
      </c>
    </row>
    <row r="899" spans="2:16" x14ac:dyDescent="0.3">
      <c r="B899" s="25" t="str">
        <f>IF(H899="","Base"&amp;C899&amp;"-"&amp;"P"&amp;D899,"Off")</f>
        <v>Base-P</v>
      </c>
      <c r="C899" s="19"/>
      <c r="D899" s="19"/>
      <c r="E899" s="20"/>
      <c r="F899" s="20"/>
      <c r="G899" s="19"/>
      <c r="H899" s="19"/>
      <c r="I899" s="19"/>
      <c r="J899" s="19"/>
      <c r="K899" s="19"/>
      <c r="M899" s="31" t="str">
        <f>IF(H899&gt;0,"P"&amp;D899&amp;"-"&amp;MAX(E899:F899),"P"&amp;D899&amp;"-"&amp;MAX(E899:F899))</f>
        <v>P-0</v>
      </c>
      <c r="N899" s="32">
        <f>IF(H899&gt;0,C899&amp;"*",C899)</f>
        <v>0</v>
      </c>
      <c r="O899" s="33">
        <f t="shared" si="26"/>
        <v>0</v>
      </c>
      <c r="P899" s="33">
        <f t="shared" si="27"/>
        <v>0</v>
      </c>
    </row>
    <row r="900" spans="2:16" x14ac:dyDescent="0.3">
      <c r="B900" s="25" t="str">
        <f>IF(H900="","Base"&amp;C900&amp;"-"&amp;"P"&amp;D900,"Off")</f>
        <v>Base-P</v>
      </c>
      <c r="C900" s="19"/>
      <c r="D900" s="19"/>
      <c r="E900" s="20"/>
      <c r="F900" s="20"/>
      <c r="G900" s="19"/>
      <c r="H900" s="19"/>
      <c r="I900" s="19"/>
      <c r="J900" s="19"/>
      <c r="K900" s="19"/>
      <c r="M900" s="31" t="str">
        <f>IF(H900&gt;0,"P"&amp;D900&amp;"-"&amp;MAX(E900:F900),"P"&amp;D900&amp;"-"&amp;MAX(E900:F900))</f>
        <v>P-0</v>
      </c>
      <c r="N900" s="32">
        <f>IF(H900&gt;0,C900&amp;"*",C900)</f>
        <v>0</v>
      </c>
      <c r="O900" s="33">
        <f t="shared" si="26"/>
        <v>0</v>
      </c>
      <c r="P900" s="33">
        <f t="shared" si="27"/>
        <v>0</v>
      </c>
    </row>
    <row r="901" spans="2:16" x14ac:dyDescent="0.3">
      <c r="B901" s="25" t="str">
        <f>IF(H901="","Base"&amp;C901&amp;"-"&amp;"P"&amp;D901,"Off")</f>
        <v>Base-P</v>
      </c>
      <c r="C901" s="19"/>
      <c r="D901" s="19"/>
      <c r="E901" s="20"/>
      <c r="F901" s="20"/>
      <c r="G901" s="19"/>
      <c r="H901" s="19"/>
      <c r="I901" s="19"/>
      <c r="J901" s="19"/>
      <c r="K901" s="19"/>
      <c r="M901" s="31" t="str">
        <f>IF(H901&gt;0,"P"&amp;D901&amp;"-"&amp;MAX(E901:F901),"P"&amp;D901&amp;"-"&amp;MAX(E901:F901))</f>
        <v>P-0</v>
      </c>
      <c r="N901" s="32">
        <f>IF(H901&gt;0,C901&amp;"*",C901)</f>
        <v>0</v>
      </c>
      <c r="O901" s="33">
        <f t="shared" ref="O901:O925" si="28">IF($H901=0,E901,"")</f>
        <v>0</v>
      </c>
      <c r="P901" s="33">
        <f t="shared" ref="P901:P925" si="29">IF($H901=0,F901,"")</f>
        <v>0</v>
      </c>
    </row>
    <row r="902" spans="2:16" x14ac:dyDescent="0.3">
      <c r="B902" s="25" t="str">
        <f>IF(H902="","Base"&amp;C902&amp;"-"&amp;"P"&amp;D902,"Off")</f>
        <v>Base-P</v>
      </c>
      <c r="C902" s="19"/>
      <c r="D902" s="19"/>
      <c r="E902" s="20"/>
      <c r="F902" s="20"/>
      <c r="G902" s="19"/>
      <c r="H902" s="19"/>
      <c r="I902" s="19"/>
      <c r="J902" s="19"/>
      <c r="K902" s="19"/>
      <c r="M902" s="31" t="str">
        <f>IF(H902&gt;0,"P"&amp;D902&amp;"-"&amp;MAX(E902:F902),"P"&amp;D902&amp;"-"&amp;MAX(E902:F902))</f>
        <v>P-0</v>
      </c>
      <c r="N902" s="32">
        <f>IF(H902&gt;0,C902&amp;"*",C902)</f>
        <v>0</v>
      </c>
      <c r="O902" s="33">
        <f t="shared" si="28"/>
        <v>0</v>
      </c>
      <c r="P902" s="33">
        <f t="shared" si="29"/>
        <v>0</v>
      </c>
    </row>
    <row r="903" spans="2:16" x14ac:dyDescent="0.3">
      <c r="B903" s="25" t="str">
        <f>IF(H903="","Base"&amp;C903&amp;"-"&amp;"P"&amp;D903,"Off")</f>
        <v>Base-P</v>
      </c>
      <c r="C903" s="19"/>
      <c r="D903" s="19"/>
      <c r="E903" s="20"/>
      <c r="F903" s="20"/>
      <c r="G903" s="19"/>
      <c r="H903" s="19"/>
      <c r="I903" s="19"/>
      <c r="J903" s="19"/>
      <c r="K903" s="19"/>
      <c r="M903" s="31" t="str">
        <f>IF(H903&gt;0,"P"&amp;D903&amp;"-"&amp;MAX(E903:F903),"P"&amp;D903&amp;"-"&amp;MAX(E903:F903))</f>
        <v>P-0</v>
      </c>
      <c r="N903" s="32">
        <f>IF(H903&gt;0,C903&amp;"*",C903)</f>
        <v>0</v>
      </c>
      <c r="O903" s="33">
        <f t="shared" si="28"/>
        <v>0</v>
      </c>
      <c r="P903" s="33">
        <f t="shared" si="29"/>
        <v>0</v>
      </c>
    </row>
    <row r="904" spans="2:16" x14ac:dyDescent="0.3">
      <c r="B904" s="25" t="str">
        <f>IF(H904="","Base"&amp;C904&amp;"-"&amp;"P"&amp;D904,"Off")</f>
        <v>Base-P</v>
      </c>
      <c r="C904" s="19"/>
      <c r="D904" s="19"/>
      <c r="E904" s="20"/>
      <c r="F904" s="20"/>
      <c r="G904" s="19"/>
      <c r="H904" s="19"/>
      <c r="I904" s="19"/>
      <c r="J904" s="19"/>
      <c r="K904" s="19"/>
      <c r="M904" s="31" t="str">
        <f>IF(H904&gt;0,"P"&amp;D904&amp;"-"&amp;MAX(E904:F904),"P"&amp;D904&amp;"-"&amp;MAX(E904:F904))</f>
        <v>P-0</v>
      </c>
      <c r="N904" s="32">
        <f>IF(H904&gt;0,C904&amp;"*",C904)</f>
        <v>0</v>
      </c>
      <c r="O904" s="33">
        <f t="shared" si="28"/>
        <v>0</v>
      </c>
      <c r="P904" s="33">
        <f t="shared" si="29"/>
        <v>0</v>
      </c>
    </row>
    <row r="905" spans="2:16" x14ac:dyDescent="0.3">
      <c r="B905" s="25" t="str">
        <f>IF(H905="","Base"&amp;C905&amp;"-"&amp;"P"&amp;D905,"Off")</f>
        <v>Base-P</v>
      </c>
      <c r="C905" s="19"/>
      <c r="D905" s="19"/>
      <c r="E905" s="20"/>
      <c r="F905" s="20"/>
      <c r="G905" s="19"/>
      <c r="H905" s="19"/>
      <c r="I905" s="19"/>
      <c r="J905" s="19"/>
      <c r="K905" s="19"/>
      <c r="M905" s="31" t="str">
        <f>IF(H905&gt;0,"P"&amp;D905&amp;"-"&amp;MAX(E905:F905),"P"&amp;D905&amp;"-"&amp;MAX(E905:F905))</f>
        <v>P-0</v>
      </c>
      <c r="N905" s="32">
        <f>IF(H905&gt;0,C905&amp;"*",C905)</f>
        <v>0</v>
      </c>
      <c r="O905" s="33">
        <f t="shared" si="28"/>
        <v>0</v>
      </c>
      <c r="P905" s="33">
        <f t="shared" si="29"/>
        <v>0</v>
      </c>
    </row>
    <row r="906" spans="2:16" x14ac:dyDescent="0.3">
      <c r="B906" s="25" t="str">
        <f>IF(H906="","Base"&amp;C906&amp;"-"&amp;"P"&amp;D906,"Off")</f>
        <v>Base-P</v>
      </c>
      <c r="C906" s="19"/>
      <c r="D906" s="19"/>
      <c r="E906" s="20"/>
      <c r="F906" s="20"/>
      <c r="G906" s="19"/>
      <c r="H906" s="19"/>
      <c r="I906" s="19"/>
      <c r="J906" s="19"/>
      <c r="K906" s="19"/>
      <c r="M906" s="31" t="str">
        <f>IF(H906&gt;0,"P"&amp;D906&amp;"-"&amp;MAX(E906:F906),"P"&amp;D906&amp;"-"&amp;MAX(E906:F906))</f>
        <v>P-0</v>
      </c>
      <c r="N906" s="32">
        <f>IF(H906&gt;0,C906&amp;"*",C906)</f>
        <v>0</v>
      </c>
      <c r="O906" s="33">
        <f t="shared" si="28"/>
        <v>0</v>
      </c>
      <c r="P906" s="33">
        <f t="shared" si="29"/>
        <v>0</v>
      </c>
    </row>
    <row r="907" spans="2:16" x14ac:dyDescent="0.3">
      <c r="B907" s="25" t="str">
        <f>IF(H907="","Base"&amp;C907&amp;"-"&amp;"P"&amp;D907,"Off")</f>
        <v>Base-P</v>
      </c>
      <c r="C907" s="19"/>
      <c r="D907" s="19"/>
      <c r="E907" s="20"/>
      <c r="F907" s="20"/>
      <c r="G907" s="19"/>
      <c r="H907" s="19"/>
      <c r="I907" s="19"/>
      <c r="J907" s="19"/>
      <c r="K907" s="19"/>
      <c r="M907" s="31" t="str">
        <f>IF(H907&gt;0,"P"&amp;D907&amp;"-"&amp;MAX(E907:F907),"P"&amp;D907&amp;"-"&amp;MAX(E907:F907))</f>
        <v>P-0</v>
      </c>
      <c r="N907" s="32">
        <f>IF(H907&gt;0,C907&amp;"*",C907)</f>
        <v>0</v>
      </c>
      <c r="O907" s="33">
        <f t="shared" si="28"/>
        <v>0</v>
      </c>
      <c r="P907" s="33">
        <f t="shared" si="29"/>
        <v>0</v>
      </c>
    </row>
    <row r="908" spans="2:16" x14ac:dyDescent="0.3">
      <c r="B908" s="25" t="str">
        <f>IF(H908="","Base"&amp;C908&amp;"-"&amp;"P"&amp;D908,"Off")</f>
        <v>Base-P</v>
      </c>
      <c r="C908" s="19"/>
      <c r="D908" s="19"/>
      <c r="E908" s="20"/>
      <c r="F908" s="20"/>
      <c r="G908" s="19"/>
      <c r="H908" s="19"/>
      <c r="I908" s="19"/>
      <c r="J908" s="19"/>
      <c r="K908" s="19"/>
      <c r="M908" s="31" t="str">
        <f>IF(H908&gt;0,"P"&amp;D908&amp;"-"&amp;MAX(E908:F908),"P"&amp;D908&amp;"-"&amp;MAX(E908:F908))</f>
        <v>P-0</v>
      </c>
      <c r="N908" s="32">
        <f>IF(H908&gt;0,C908&amp;"*",C908)</f>
        <v>0</v>
      </c>
      <c r="O908" s="33">
        <f t="shared" si="28"/>
        <v>0</v>
      </c>
      <c r="P908" s="33">
        <f t="shared" si="29"/>
        <v>0</v>
      </c>
    </row>
    <row r="909" spans="2:16" x14ac:dyDescent="0.3">
      <c r="B909" s="25" t="str">
        <f>IF(H909="","Base"&amp;C909&amp;"-"&amp;"P"&amp;D909,"Off")</f>
        <v>Base-P</v>
      </c>
      <c r="C909" s="19"/>
      <c r="D909" s="19"/>
      <c r="E909" s="20"/>
      <c r="F909" s="20"/>
      <c r="G909" s="19"/>
      <c r="H909" s="19"/>
      <c r="I909" s="19"/>
      <c r="J909" s="19"/>
      <c r="K909" s="19"/>
      <c r="M909" s="31" t="str">
        <f>IF(H909&gt;0,"P"&amp;D909&amp;"-"&amp;MAX(E909:F909),"P"&amp;D909&amp;"-"&amp;MAX(E909:F909))</f>
        <v>P-0</v>
      </c>
      <c r="N909" s="32">
        <f>IF(H909&gt;0,C909&amp;"*",C909)</f>
        <v>0</v>
      </c>
      <c r="O909" s="33">
        <f t="shared" si="28"/>
        <v>0</v>
      </c>
      <c r="P909" s="33">
        <f t="shared" si="29"/>
        <v>0</v>
      </c>
    </row>
    <row r="910" spans="2:16" x14ac:dyDescent="0.3">
      <c r="B910" s="25" t="str">
        <f>IF(H910="","Base"&amp;C910&amp;"-"&amp;"P"&amp;D910,"Off")</f>
        <v>Base-P</v>
      </c>
      <c r="C910" s="19"/>
      <c r="D910" s="19"/>
      <c r="E910" s="20"/>
      <c r="F910" s="20"/>
      <c r="G910" s="19"/>
      <c r="H910" s="19"/>
      <c r="I910" s="19"/>
      <c r="J910" s="19"/>
      <c r="K910" s="19"/>
      <c r="M910" s="31" t="str">
        <f>IF(H910&gt;0,"P"&amp;D910&amp;"-"&amp;MAX(E910:F910),"P"&amp;D910&amp;"-"&amp;MAX(E910:F910))</f>
        <v>P-0</v>
      </c>
      <c r="N910" s="32">
        <f>IF(H910&gt;0,C910&amp;"*",C910)</f>
        <v>0</v>
      </c>
      <c r="O910" s="33">
        <f t="shared" si="28"/>
        <v>0</v>
      </c>
      <c r="P910" s="33">
        <f t="shared" si="29"/>
        <v>0</v>
      </c>
    </row>
    <row r="911" spans="2:16" x14ac:dyDescent="0.3">
      <c r="B911" s="25" t="str">
        <f>IF(H911="","Base"&amp;C911&amp;"-"&amp;"P"&amp;D911,"Off")</f>
        <v>Base-P</v>
      </c>
      <c r="C911" s="19"/>
      <c r="D911" s="19"/>
      <c r="E911" s="20"/>
      <c r="F911" s="20"/>
      <c r="G911" s="19"/>
      <c r="H911" s="19"/>
      <c r="I911" s="19"/>
      <c r="J911" s="19"/>
      <c r="K911" s="19"/>
      <c r="M911" s="31" t="str">
        <f>IF(H911&gt;0,"P"&amp;D911&amp;"-"&amp;MAX(E911:F911),"P"&amp;D911&amp;"-"&amp;MAX(E911:F911))</f>
        <v>P-0</v>
      </c>
      <c r="N911" s="32">
        <f>IF(H911&gt;0,C911&amp;"*",C911)</f>
        <v>0</v>
      </c>
      <c r="O911" s="33">
        <f t="shared" si="28"/>
        <v>0</v>
      </c>
      <c r="P911" s="33">
        <f t="shared" si="29"/>
        <v>0</v>
      </c>
    </row>
    <row r="912" spans="2:16" x14ac:dyDescent="0.3">
      <c r="B912" s="25" t="str">
        <f>IF(H912="","Base"&amp;C912&amp;"-"&amp;"P"&amp;D912,"Off")</f>
        <v>Base-P</v>
      </c>
      <c r="C912" s="19"/>
      <c r="D912" s="19"/>
      <c r="E912" s="20"/>
      <c r="F912" s="20"/>
      <c r="G912" s="19"/>
      <c r="H912" s="19"/>
      <c r="I912" s="19"/>
      <c r="J912" s="19"/>
      <c r="K912" s="19"/>
      <c r="M912" s="31" t="str">
        <f>IF(H912&gt;0,"P"&amp;D912&amp;"-"&amp;MAX(E912:F912),"P"&amp;D912&amp;"-"&amp;MAX(E912:F912))</f>
        <v>P-0</v>
      </c>
      <c r="N912" s="32">
        <f>IF(H912&gt;0,C912&amp;"*",C912)</f>
        <v>0</v>
      </c>
      <c r="O912" s="33">
        <f t="shared" si="28"/>
        <v>0</v>
      </c>
      <c r="P912" s="33">
        <f t="shared" si="29"/>
        <v>0</v>
      </c>
    </row>
    <row r="913" spans="2:16" x14ac:dyDescent="0.3">
      <c r="B913" s="25" t="str">
        <f>IF(H913="","Base"&amp;C913&amp;"-"&amp;"P"&amp;D913,"Off")</f>
        <v>Base-P</v>
      </c>
      <c r="C913" s="19"/>
      <c r="D913" s="19"/>
      <c r="E913" s="20"/>
      <c r="F913" s="20"/>
      <c r="G913" s="19"/>
      <c r="H913" s="19"/>
      <c r="I913" s="19"/>
      <c r="J913" s="19"/>
      <c r="K913" s="19"/>
      <c r="M913" s="31" t="str">
        <f>IF(H913&gt;0,"P"&amp;D913&amp;"-"&amp;MAX(E913:F913),"P"&amp;D913&amp;"-"&amp;MAX(E913:F913))</f>
        <v>P-0</v>
      </c>
      <c r="N913" s="32">
        <f>IF(H913&gt;0,C913&amp;"*",C913)</f>
        <v>0</v>
      </c>
      <c r="O913" s="33">
        <f t="shared" si="28"/>
        <v>0</v>
      </c>
      <c r="P913" s="33">
        <f t="shared" si="29"/>
        <v>0</v>
      </c>
    </row>
    <row r="914" spans="2:16" x14ac:dyDescent="0.3">
      <c r="B914" s="25" t="str">
        <f>IF(H914="","Base"&amp;C914&amp;"-"&amp;"P"&amp;D914,"Off")</f>
        <v>Base-P</v>
      </c>
      <c r="C914" s="19"/>
      <c r="D914" s="19"/>
      <c r="E914" s="20"/>
      <c r="F914" s="20"/>
      <c r="G914" s="19"/>
      <c r="H914" s="19"/>
      <c r="I914" s="19"/>
      <c r="J914" s="19"/>
      <c r="K914" s="19"/>
      <c r="M914" s="31" t="str">
        <f>IF(H914&gt;0,"P"&amp;D914&amp;"-"&amp;MAX(E914:F914),"P"&amp;D914&amp;"-"&amp;MAX(E914:F914))</f>
        <v>P-0</v>
      </c>
      <c r="N914" s="32">
        <f>IF(H914&gt;0,C914&amp;"*",C914)</f>
        <v>0</v>
      </c>
      <c r="O914" s="33">
        <f t="shared" si="28"/>
        <v>0</v>
      </c>
      <c r="P914" s="33">
        <f t="shared" si="29"/>
        <v>0</v>
      </c>
    </row>
    <row r="915" spans="2:16" x14ac:dyDescent="0.3">
      <c r="B915" s="25" t="str">
        <f>IF(H915="","Base"&amp;C915&amp;"-"&amp;"P"&amp;D915,"Off")</f>
        <v>Base-P</v>
      </c>
      <c r="C915" s="19"/>
      <c r="D915" s="19"/>
      <c r="E915" s="20"/>
      <c r="F915" s="20"/>
      <c r="G915" s="19"/>
      <c r="H915" s="19"/>
      <c r="I915" s="19"/>
      <c r="J915" s="19"/>
      <c r="K915" s="19"/>
      <c r="M915" s="31" t="str">
        <f>IF(H915&gt;0,"P"&amp;D915&amp;"-"&amp;MAX(E915:F915),"P"&amp;D915&amp;"-"&amp;MAX(E915:F915))</f>
        <v>P-0</v>
      </c>
      <c r="N915" s="32">
        <f>IF(H915&gt;0,C915&amp;"*",C915)</f>
        <v>0</v>
      </c>
      <c r="O915" s="33">
        <f t="shared" si="28"/>
        <v>0</v>
      </c>
      <c r="P915" s="33">
        <f t="shared" si="29"/>
        <v>0</v>
      </c>
    </row>
    <row r="916" spans="2:16" x14ac:dyDescent="0.3">
      <c r="B916" s="25" t="str">
        <f>IF(H916="","Base"&amp;C916&amp;"-"&amp;"P"&amp;D916,"Off")</f>
        <v>Base-P</v>
      </c>
      <c r="C916" s="19"/>
      <c r="D916" s="19"/>
      <c r="E916" s="20"/>
      <c r="F916" s="20"/>
      <c r="G916" s="19"/>
      <c r="H916" s="19"/>
      <c r="I916" s="19"/>
      <c r="J916" s="19"/>
      <c r="K916" s="19"/>
      <c r="M916" s="31" t="str">
        <f>IF(H916&gt;0,"P"&amp;D916&amp;"-"&amp;MAX(E916:F916),"P"&amp;D916&amp;"-"&amp;MAX(E916:F916))</f>
        <v>P-0</v>
      </c>
      <c r="N916" s="32">
        <f>IF(H916&gt;0,C916&amp;"*",C916)</f>
        <v>0</v>
      </c>
      <c r="O916" s="33">
        <f t="shared" si="28"/>
        <v>0</v>
      </c>
      <c r="P916" s="33">
        <f t="shared" si="29"/>
        <v>0</v>
      </c>
    </row>
    <row r="917" spans="2:16" x14ac:dyDescent="0.3">
      <c r="B917" s="25" t="str">
        <f>IF(H917="","Base"&amp;C917&amp;"-"&amp;"P"&amp;D917,"Off")</f>
        <v>Base-P</v>
      </c>
      <c r="C917" s="19"/>
      <c r="D917" s="19"/>
      <c r="E917" s="20"/>
      <c r="F917" s="20"/>
      <c r="G917" s="19"/>
      <c r="H917" s="19"/>
      <c r="I917" s="19"/>
      <c r="J917" s="19"/>
      <c r="K917" s="19"/>
      <c r="M917" s="31" t="str">
        <f>IF(H917&gt;0,"P"&amp;D917&amp;"-"&amp;MAX(E917:F917),"P"&amp;D917&amp;"-"&amp;MAX(E917:F917))</f>
        <v>P-0</v>
      </c>
      <c r="N917" s="32">
        <f>IF(H917&gt;0,C917&amp;"*",C917)</f>
        <v>0</v>
      </c>
      <c r="O917" s="33">
        <f t="shared" si="28"/>
        <v>0</v>
      </c>
      <c r="P917" s="33">
        <f t="shared" si="29"/>
        <v>0</v>
      </c>
    </row>
    <row r="918" spans="2:16" x14ac:dyDescent="0.3">
      <c r="B918" s="25" t="str">
        <f>IF(H918="","Base"&amp;C918&amp;"-"&amp;"P"&amp;D918,"Off")</f>
        <v>Base-P</v>
      </c>
      <c r="C918" s="19"/>
      <c r="D918" s="19"/>
      <c r="E918" s="20"/>
      <c r="F918" s="20"/>
      <c r="G918" s="19"/>
      <c r="H918" s="19"/>
      <c r="I918" s="19"/>
      <c r="J918" s="19"/>
      <c r="K918" s="19"/>
      <c r="M918" s="31" t="str">
        <f>IF(H918&gt;0,"P"&amp;D918&amp;"-"&amp;MAX(E918:F918),"P"&amp;D918&amp;"-"&amp;MAX(E918:F918))</f>
        <v>P-0</v>
      </c>
      <c r="N918" s="32">
        <f>IF(H918&gt;0,C918&amp;"*",C918)</f>
        <v>0</v>
      </c>
      <c r="O918" s="33">
        <f t="shared" si="28"/>
        <v>0</v>
      </c>
      <c r="P918" s="33">
        <f t="shared" si="29"/>
        <v>0</v>
      </c>
    </row>
    <row r="919" spans="2:16" x14ac:dyDescent="0.3">
      <c r="B919" s="25" t="str">
        <f>IF(H919="","Base"&amp;C919&amp;"-"&amp;"P"&amp;D919,"Off")</f>
        <v>Base-P</v>
      </c>
      <c r="C919" s="19"/>
      <c r="D919" s="19"/>
      <c r="E919" s="20"/>
      <c r="F919" s="20"/>
      <c r="G919" s="19"/>
      <c r="H919" s="19"/>
      <c r="I919" s="19"/>
      <c r="J919" s="19"/>
      <c r="K919" s="19"/>
      <c r="M919" s="31" t="str">
        <f>IF(H919&gt;0,"P"&amp;D919&amp;"-"&amp;MAX(E919:F919),"P"&amp;D919&amp;"-"&amp;MAX(E919:F919))</f>
        <v>P-0</v>
      </c>
      <c r="N919" s="32">
        <f>IF(H919&gt;0,C919&amp;"*",C919)</f>
        <v>0</v>
      </c>
      <c r="O919" s="33">
        <f t="shared" si="28"/>
        <v>0</v>
      </c>
      <c r="P919" s="33">
        <f t="shared" si="29"/>
        <v>0</v>
      </c>
    </row>
    <row r="920" spans="2:16" x14ac:dyDescent="0.3">
      <c r="B920" s="25" t="str">
        <f>IF(H920="","Base"&amp;C920&amp;"-"&amp;"P"&amp;D920,"Off")</f>
        <v>Base-P</v>
      </c>
      <c r="C920" s="19"/>
      <c r="D920" s="19"/>
      <c r="E920" s="20"/>
      <c r="F920" s="20"/>
      <c r="G920" s="19"/>
      <c r="H920" s="19"/>
      <c r="I920" s="19"/>
      <c r="J920" s="19"/>
      <c r="K920" s="19"/>
      <c r="M920" s="31" t="str">
        <f>IF(H920&gt;0,"P"&amp;D920&amp;"-"&amp;MAX(E920:F920),"P"&amp;D920&amp;"-"&amp;MAX(E920:F920))</f>
        <v>P-0</v>
      </c>
      <c r="N920" s="32">
        <f>IF(H920&gt;0,C920&amp;"*",C920)</f>
        <v>0</v>
      </c>
      <c r="O920" s="33">
        <f t="shared" si="28"/>
        <v>0</v>
      </c>
      <c r="P920" s="33">
        <f t="shared" si="29"/>
        <v>0</v>
      </c>
    </row>
    <row r="921" spans="2:16" x14ac:dyDescent="0.3">
      <c r="B921" s="25" t="str">
        <f>IF(H921="","Base"&amp;C921&amp;"-"&amp;"P"&amp;D921,"Off")</f>
        <v>Base-P</v>
      </c>
      <c r="C921" s="19"/>
      <c r="D921" s="19"/>
      <c r="E921" s="20"/>
      <c r="F921" s="20"/>
      <c r="G921" s="19"/>
      <c r="H921" s="19"/>
      <c r="I921" s="19"/>
      <c r="J921" s="19"/>
      <c r="K921" s="19"/>
      <c r="M921" s="31" t="str">
        <f>IF(H921&gt;0,"P"&amp;D921&amp;"-"&amp;MAX(E921:F921),"P"&amp;D921&amp;"-"&amp;MAX(E921:F921))</f>
        <v>P-0</v>
      </c>
      <c r="N921" s="32">
        <f>IF(H921&gt;0,C921&amp;"*",C921)</f>
        <v>0</v>
      </c>
      <c r="O921" s="33">
        <f t="shared" si="28"/>
        <v>0</v>
      </c>
      <c r="P921" s="33">
        <f t="shared" si="29"/>
        <v>0</v>
      </c>
    </row>
    <row r="922" spans="2:16" x14ac:dyDescent="0.3">
      <c r="B922" s="25" t="str">
        <f>IF(H922="","Base"&amp;C922&amp;"-"&amp;"P"&amp;D922,"Off")</f>
        <v>Base-P</v>
      </c>
      <c r="C922" s="19"/>
      <c r="D922" s="19"/>
      <c r="E922" s="20"/>
      <c r="F922" s="20"/>
      <c r="G922" s="19"/>
      <c r="H922" s="19"/>
      <c r="I922" s="19"/>
      <c r="J922" s="19"/>
      <c r="K922" s="19"/>
      <c r="M922" s="31" t="str">
        <f>IF(H922&gt;0,"P"&amp;D922&amp;"-"&amp;MAX(E922:F922),"P"&amp;D922&amp;"-"&amp;MAX(E922:F922))</f>
        <v>P-0</v>
      </c>
      <c r="N922" s="32">
        <f>IF(H922&gt;0,C922&amp;"*",C922)</f>
        <v>0</v>
      </c>
      <c r="O922" s="33">
        <f t="shared" si="28"/>
        <v>0</v>
      </c>
      <c r="P922" s="33">
        <f t="shared" si="29"/>
        <v>0</v>
      </c>
    </row>
    <row r="923" spans="2:16" x14ac:dyDescent="0.3">
      <c r="B923" s="25" t="str">
        <f>IF(H923="","Base"&amp;C923&amp;"-"&amp;"P"&amp;D923,"Off")</f>
        <v>Base-P</v>
      </c>
      <c r="C923" s="19"/>
      <c r="D923" s="19"/>
      <c r="E923" s="20"/>
      <c r="F923" s="20"/>
      <c r="G923" s="19"/>
      <c r="H923" s="19"/>
      <c r="I923" s="19"/>
      <c r="J923" s="19"/>
      <c r="K923" s="19"/>
      <c r="M923" s="31" t="str">
        <f>IF(H923&gt;0,"P"&amp;D923&amp;"-"&amp;MAX(E923:F923),"P"&amp;D923&amp;"-"&amp;MAX(E923:F923))</f>
        <v>P-0</v>
      </c>
      <c r="N923" s="32">
        <f>IF(H923&gt;0,C923&amp;"*",C923)</f>
        <v>0</v>
      </c>
      <c r="O923" s="33">
        <f t="shared" si="28"/>
        <v>0</v>
      </c>
      <c r="P923" s="33">
        <f t="shared" si="29"/>
        <v>0</v>
      </c>
    </row>
    <row r="924" spans="2:16" x14ac:dyDescent="0.3">
      <c r="B924" s="25" t="str">
        <f>IF(H924="","Base"&amp;C924&amp;"-"&amp;"P"&amp;D924,"Off")</f>
        <v>Base-P</v>
      </c>
      <c r="C924" s="19"/>
      <c r="D924" s="19"/>
      <c r="E924" s="20"/>
      <c r="F924" s="20"/>
      <c r="G924" s="19"/>
      <c r="H924" s="19"/>
      <c r="I924" s="19"/>
      <c r="J924" s="19"/>
      <c r="K924" s="19"/>
      <c r="M924" s="31" t="str">
        <f>IF(H924&gt;0,"P"&amp;D924&amp;"-"&amp;MAX(E924:F924),"P"&amp;D924&amp;"-"&amp;MAX(E924:F924))</f>
        <v>P-0</v>
      </c>
      <c r="N924" s="32">
        <f>IF(H924&gt;0,C924&amp;"*",C924)</f>
        <v>0</v>
      </c>
      <c r="O924" s="33">
        <f t="shared" si="28"/>
        <v>0</v>
      </c>
      <c r="P924" s="33">
        <f t="shared" si="29"/>
        <v>0</v>
      </c>
    </row>
    <row r="925" spans="2:16" x14ac:dyDescent="0.3">
      <c r="B925" s="25" t="str">
        <f>IF(H925="","Base"&amp;C925&amp;"-"&amp;"P"&amp;D925,"Off")</f>
        <v>Base-P</v>
      </c>
      <c r="C925" s="19"/>
      <c r="D925" s="19"/>
      <c r="E925" s="20"/>
      <c r="F925" s="20"/>
      <c r="G925" s="19"/>
      <c r="H925" s="19"/>
      <c r="I925" s="19"/>
      <c r="J925" s="19"/>
      <c r="K925" s="19"/>
      <c r="M925" s="31" t="str">
        <f>IF(H925&gt;0,"P"&amp;D925&amp;"-"&amp;MAX(E925:F925),"P"&amp;D925&amp;"-"&amp;MAX(E925:F925))</f>
        <v>P-0</v>
      </c>
      <c r="N925" s="32">
        <f>IF(H925&gt;0,C925&amp;"*",C925)</f>
        <v>0</v>
      </c>
      <c r="O925" s="33">
        <f t="shared" si="28"/>
        <v>0</v>
      </c>
      <c r="P925" s="33">
        <f t="shared" si="29"/>
        <v>0</v>
      </c>
    </row>
  </sheetData>
  <sheetProtection sheet="1" objects="1" scenarios="1" formatCells="0" selectLockedCells="1" sort="0" autoFilter="0"/>
  <autoFilter ref="C3:K925"/>
  <mergeCells count="4">
    <mergeCell ref="E2:G2"/>
    <mergeCell ref="J2:K2"/>
    <mergeCell ref="M2:P2"/>
    <mergeCell ref="C2:D2"/>
  </mergeCells>
  <phoneticPr fontId="2" type="noConversion"/>
  <dataValidations count="1">
    <dataValidation type="list" allowBlank="1" showInputMessage="1" showErrorMessage="1" sqref="C4:C925">
      <formula1>TransportFrom</formula1>
    </dataValidation>
  </dataValidations>
  <pageMargins left="0.74803149606299213" right="0.74803149606299213" top="0.98425196850393704" bottom="0.98425196850393704" header="0.51181102362204722" footer="0.51181102362204722"/>
  <pageSetup paperSize="9" scale="10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52"/>
  </sheetPr>
  <dimension ref="B1:U501"/>
  <sheetViews>
    <sheetView zoomScale="80" zoomScaleNormal="80" zoomScalePageLayoutView="80" workbookViewId="0">
      <selection activeCell="K24" sqref="K24"/>
    </sheetView>
  </sheetViews>
  <sheetFormatPr defaultColWidth="9" defaultRowHeight="14.4" x14ac:dyDescent="0.3"/>
  <cols>
    <col min="1" max="1" width="2.88671875" customWidth="1"/>
    <col min="2" max="2" width="12.6640625" customWidth="1"/>
    <col min="3" max="3" width="28.109375" customWidth="1"/>
    <col min="4" max="5" width="19.44140625" customWidth="1"/>
    <col min="6" max="6" width="16" style="4" bestFit="1" customWidth="1"/>
    <col min="7" max="7" width="15.88671875" style="3" customWidth="1"/>
    <col min="8" max="8" width="11.44140625" bestFit="1" customWidth="1"/>
    <col min="9" max="9" width="15.88671875" customWidth="1"/>
    <col min="10" max="10" width="16" style="103" customWidth="1"/>
    <col min="11" max="11" width="12.88671875" bestFit="1" customWidth="1"/>
    <col min="12" max="12" width="47.44140625" customWidth="1"/>
  </cols>
  <sheetData>
    <row r="1" spans="2:21" ht="15" thickBot="1" x14ac:dyDescent="0.35"/>
    <row r="2" spans="2:21" x14ac:dyDescent="0.3">
      <c r="B2" s="249" t="s">
        <v>68</v>
      </c>
      <c r="C2" s="250"/>
      <c r="D2" s="250"/>
      <c r="E2" s="250"/>
      <c r="F2" s="250"/>
      <c r="G2" s="250"/>
      <c r="H2" s="250"/>
      <c r="I2" s="250"/>
      <c r="J2" s="250"/>
      <c r="K2" s="250"/>
      <c r="L2" s="251"/>
    </row>
    <row r="3" spans="2:21" x14ac:dyDescent="0.3">
      <c r="B3" s="82" t="s">
        <v>23</v>
      </c>
      <c r="C3" s="83" t="s">
        <v>65</v>
      </c>
      <c r="D3" s="84" t="s">
        <v>61</v>
      </c>
      <c r="E3" s="84" t="s">
        <v>62</v>
      </c>
      <c r="F3" s="85" t="s">
        <v>63</v>
      </c>
      <c r="G3" s="86" t="s">
        <v>64</v>
      </c>
      <c r="H3" s="105" t="s">
        <v>66</v>
      </c>
      <c r="I3" s="105" t="s">
        <v>181</v>
      </c>
      <c r="J3" s="106" t="s">
        <v>182</v>
      </c>
      <c r="K3" s="87" t="s">
        <v>39</v>
      </c>
      <c r="L3" s="88" t="s">
        <v>67</v>
      </c>
    </row>
    <row r="4" spans="2:21" x14ac:dyDescent="0.3">
      <c r="B4" s="90"/>
      <c r="C4" s="91"/>
      <c r="D4" s="20"/>
      <c r="E4" s="19"/>
      <c r="F4" s="89"/>
      <c r="G4" s="94" t="str">
        <f>IF(F4="","",INT((date-TeamMembers!F4)/365.25))</f>
        <v/>
      </c>
      <c r="H4" s="95" t="str">
        <f>IF(B4="","",VLOOKUP(B4,'Master Score Sheet'!$B$4:$D$75,3))</f>
        <v/>
      </c>
      <c r="I4" s="95" t="str">
        <f>IF(B4="","",VLOOKUP(B4,'Master Score Sheet'!$B$4:$I$75,7,FALSE))</f>
        <v/>
      </c>
      <c r="J4" s="104" t="str">
        <f>IF(B4="","",VLOOKUP(B4,'Master Score Sheet'!$B$4:$I$75,8,FALSE))</f>
        <v/>
      </c>
      <c r="K4" s="20" t="str">
        <f>IF(B4="","",VLOOKUP(B4,'Master Score Sheet'!$B$4:$W$75,19))</f>
        <v/>
      </c>
      <c r="L4" s="92"/>
    </row>
    <row r="5" spans="2:21" x14ac:dyDescent="0.3">
      <c r="B5" s="90"/>
      <c r="C5" s="91"/>
      <c r="D5" s="20"/>
      <c r="E5" s="19"/>
      <c r="F5" s="89"/>
      <c r="G5" s="94" t="str">
        <f>IF(F5="","",INT((date-TeamMembers!F5)/365.25))</f>
        <v/>
      </c>
      <c r="H5" s="95" t="str">
        <f>IF(B5="","",VLOOKUP(B5,'Master Score Sheet'!$B$4:$D$75,3))</f>
        <v/>
      </c>
      <c r="I5" s="95" t="str">
        <f>IF(B5="","",VLOOKUP(B5,'Master Score Sheet'!$B$4:$I$75,7,FALSE))</f>
        <v/>
      </c>
      <c r="J5" s="104" t="str">
        <f>IF(B5="","",VLOOKUP(B5,'Master Score Sheet'!$B$4:$I$75,8,FALSE))</f>
        <v/>
      </c>
      <c r="K5" s="20" t="str">
        <f>IF(B5="","",VLOOKUP(B5,'Master Score Sheet'!$B$4:$W$75,19))</f>
        <v/>
      </c>
      <c r="L5" s="92"/>
    </row>
    <row r="6" spans="2:21" x14ac:dyDescent="0.3">
      <c r="B6" s="90"/>
      <c r="C6" s="91"/>
      <c r="D6" s="20"/>
      <c r="E6" s="19"/>
      <c r="F6" s="89"/>
      <c r="G6" s="94" t="str">
        <f>IF(F6="","",INT((date-TeamMembers!F6)/365.25))</f>
        <v/>
      </c>
      <c r="H6" s="95" t="str">
        <f>IF(B6="","",VLOOKUP(B6,'Master Score Sheet'!$B$4:$D$75,3))</f>
        <v/>
      </c>
      <c r="I6" s="95" t="str">
        <f>IF(B6="","",VLOOKUP(B6,'Master Score Sheet'!$B$4:$I$75,7,FALSE))</f>
        <v/>
      </c>
      <c r="J6" s="104" t="str">
        <f>IF(B6="","",VLOOKUP(B6,'Master Score Sheet'!$B$4:$I$75,8,FALSE))</f>
        <v/>
      </c>
      <c r="K6" s="20" t="str">
        <f>IF(B6="","",VLOOKUP(B6,'Master Score Sheet'!$B$4:$W$75,22))</f>
        <v/>
      </c>
      <c r="L6" s="92"/>
      <c r="U6" s="1"/>
    </row>
    <row r="7" spans="2:21" x14ac:dyDescent="0.3">
      <c r="B7" s="90"/>
      <c r="C7" s="91"/>
      <c r="D7" s="20"/>
      <c r="E7" s="19"/>
      <c r="F7" s="89"/>
      <c r="G7" s="94" t="str">
        <f>IF(F7="","",INT((date-TeamMembers!F7)/365.25))</f>
        <v/>
      </c>
      <c r="H7" s="95" t="str">
        <f>IF(B7="","",VLOOKUP(B7,'Master Score Sheet'!$B$4:$D$75,3))</f>
        <v/>
      </c>
      <c r="I7" s="95" t="str">
        <f>IF(B7="","",VLOOKUP(B7,'Master Score Sheet'!$B$4:$I$75,7,FALSE))</f>
        <v/>
      </c>
      <c r="J7" s="104" t="str">
        <f>IF(B7="","",VLOOKUP(B7,'Master Score Sheet'!$B$4:$I$75,8,FALSE))</f>
        <v/>
      </c>
      <c r="K7" s="20" t="str">
        <f>IF(B7="","",VLOOKUP(B7,'Master Score Sheet'!$B$4:$W$75,19))</f>
        <v/>
      </c>
      <c r="L7" s="92"/>
      <c r="U7" s="1"/>
    </row>
    <row r="8" spans="2:21" x14ac:dyDescent="0.3">
      <c r="B8" s="90"/>
      <c r="C8" s="91"/>
      <c r="D8" s="20"/>
      <c r="E8" s="19"/>
      <c r="F8" s="89"/>
      <c r="G8" s="94" t="str">
        <f>IF(F8="","",INT((date-TeamMembers!F8)/365.25))</f>
        <v/>
      </c>
      <c r="H8" s="95" t="str">
        <f>IF(B8="","",VLOOKUP(B8,'Master Score Sheet'!$B$4:$D$75,3))</f>
        <v/>
      </c>
      <c r="I8" s="95" t="str">
        <f>IF(B8="","",VLOOKUP(B8,'Master Score Sheet'!$B$4:$I$75,7,FALSE))</f>
        <v/>
      </c>
      <c r="J8" s="104" t="str">
        <f>IF(B8="","",VLOOKUP(B8,'Master Score Sheet'!$B$4:$I$75,8,FALSE))</f>
        <v/>
      </c>
      <c r="K8" s="20" t="str">
        <f>IF(B8="","",VLOOKUP(B8,'Master Score Sheet'!$B$4:$W$75,19))</f>
        <v/>
      </c>
      <c r="L8" s="92"/>
      <c r="U8" s="1"/>
    </row>
    <row r="9" spans="2:21" x14ac:dyDescent="0.3">
      <c r="B9" s="90"/>
      <c r="C9" s="91"/>
      <c r="D9" s="20"/>
      <c r="E9" s="19"/>
      <c r="F9" s="89"/>
      <c r="G9" s="94" t="str">
        <f>IF(F9="","",INT((date-TeamMembers!F9)/365.25))</f>
        <v/>
      </c>
      <c r="H9" s="95" t="str">
        <f>IF(B9="","",VLOOKUP(B9,'Master Score Sheet'!$B$4:$D$75,3))</f>
        <v/>
      </c>
      <c r="I9" s="95" t="str">
        <f>IF(B9="","",VLOOKUP(B9,'Master Score Sheet'!$B$4:$I$75,7,FALSE))</f>
        <v/>
      </c>
      <c r="J9" s="104" t="str">
        <f>IF(B9="","",VLOOKUP(B9,'Master Score Sheet'!$B$4:$I$75,8,FALSE))</f>
        <v/>
      </c>
      <c r="K9" s="20" t="str">
        <f>IF(B9="","",VLOOKUP(B9,'Master Score Sheet'!$B$4:$W$75,19))</f>
        <v/>
      </c>
      <c r="L9" s="92"/>
      <c r="U9" s="1"/>
    </row>
    <row r="10" spans="2:21" x14ac:dyDescent="0.3">
      <c r="B10" s="90"/>
      <c r="C10" s="91"/>
      <c r="D10" s="20"/>
      <c r="E10" s="19"/>
      <c r="F10" s="89"/>
      <c r="G10" s="94" t="str">
        <f>IF(F10="","",INT((date-TeamMembers!F10)/365.25))</f>
        <v/>
      </c>
      <c r="H10" s="95" t="str">
        <f>IF(B10="","",VLOOKUP(B10,'Master Score Sheet'!$B$4:$D$75,3))</f>
        <v/>
      </c>
      <c r="I10" s="95" t="str">
        <f>IF(B10="","",VLOOKUP(B10,'Master Score Sheet'!$B$4:$I$75,7,FALSE))</f>
        <v/>
      </c>
      <c r="J10" s="104" t="str">
        <f>IF(B10="","",VLOOKUP(B10,'Master Score Sheet'!$B$4:$I$75,8,FALSE))</f>
        <v/>
      </c>
      <c r="K10" s="20" t="str">
        <f>IF(B10="","",VLOOKUP(B10,'Master Score Sheet'!$B$4:$W$75,19))</f>
        <v/>
      </c>
      <c r="L10" s="92"/>
      <c r="U10" s="1"/>
    </row>
    <row r="11" spans="2:21" x14ac:dyDescent="0.3">
      <c r="B11" s="90"/>
      <c r="C11" s="91"/>
      <c r="D11" s="20"/>
      <c r="E11" s="19"/>
      <c r="F11" s="89"/>
      <c r="G11" s="94" t="str">
        <f>IF(F11="","",INT((date-TeamMembers!F11)/365.25))</f>
        <v/>
      </c>
      <c r="H11" s="95" t="str">
        <f>IF(B11="","",VLOOKUP(B11,'Master Score Sheet'!$B$4:$D$75,3))</f>
        <v/>
      </c>
      <c r="I11" s="95" t="str">
        <f>IF(B11="","",VLOOKUP(B11,'Master Score Sheet'!$B$4:$I$75,7,FALSE))</f>
        <v/>
      </c>
      <c r="J11" s="104" t="str">
        <f>IF(B11="","",VLOOKUP(B11,'Master Score Sheet'!$B$4:$I$75,8,FALSE))</f>
        <v/>
      </c>
      <c r="K11" s="20" t="str">
        <f>IF(B11="","",VLOOKUP(B11,'Master Score Sheet'!$B$4:$W$75,19))</f>
        <v/>
      </c>
      <c r="L11" s="92"/>
      <c r="U11" s="1"/>
    </row>
    <row r="12" spans="2:21" x14ac:dyDescent="0.3">
      <c r="B12" s="90"/>
      <c r="C12" s="91"/>
      <c r="D12" s="20"/>
      <c r="E12" s="19"/>
      <c r="F12" s="89"/>
      <c r="G12" s="94" t="str">
        <f>IF(F12="","",INT((date-TeamMembers!F12)/365.25))</f>
        <v/>
      </c>
      <c r="H12" s="95" t="str">
        <f>IF(B12="","",VLOOKUP(B12,'Master Score Sheet'!$B$4:$D$75,3))</f>
        <v/>
      </c>
      <c r="I12" s="95" t="str">
        <f>IF(B12="","",VLOOKUP(B12,'Master Score Sheet'!$B$4:$I$75,7,FALSE))</f>
        <v/>
      </c>
      <c r="J12" s="104" t="str">
        <f>IF(B12="","",VLOOKUP(B12,'Master Score Sheet'!$B$4:$I$75,8,FALSE))</f>
        <v/>
      </c>
      <c r="K12" s="20" t="str">
        <f>IF(B12="","",VLOOKUP(B12,'Master Score Sheet'!$B$4:$W$75,19))</f>
        <v/>
      </c>
      <c r="L12" s="92"/>
      <c r="U12" s="1"/>
    </row>
    <row r="13" spans="2:21" x14ac:dyDescent="0.3">
      <c r="B13" s="90"/>
      <c r="C13" s="91"/>
      <c r="D13" s="20"/>
      <c r="E13" s="19"/>
      <c r="F13" s="89"/>
      <c r="G13" s="94" t="str">
        <f>IF(F13="","",INT((date-TeamMembers!F13)/365.25))</f>
        <v/>
      </c>
      <c r="H13" s="95" t="str">
        <f>IF(B13="","",VLOOKUP(B13,'Master Score Sheet'!$B$4:$D$75,3))</f>
        <v/>
      </c>
      <c r="I13" s="95" t="str">
        <f>IF(B13="","",VLOOKUP(B13,'Master Score Sheet'!$B$4:$I$75,7,FALSE))</f>
        <v/>
      </c>
      <c r="J13" s="104" t="str">
        <f>IF(B13="","",VLOOKUP(B13,'Master Score Sheet'!$B$4:$I$75,8,FALSE))</f>
        <v/>
      </c>
      <c r="K13" s="20" t="str">
        <f>IF(B13="","",VLOOKUP(B13,'Master Score Sheet'!$B$4:$W$75,19))</f>
        <v/>
      </c>
      <c r="L13" s="92"/>
      <c r="U13" s="1"/>
    </row>
    <row r="14" spans="2:21" x14ac:dyDescent="0.3">
      <c r="B14" s="90"/>
      <c r="C14" s="91"/>
      <c r="D14" s="20"/>
      <c r="E14" s="19"/>
      <c r="F14" s="89"/>
      <c r="G14" s="94" t="str">
        <f>IF(F14="","",INT((date-TeamMembers!F14)/365.25))</f>
        <v/>
      </c>
      <c r="H14" s="95" t="str">
        <f>IF(B14="","",VLOOKUP(B14,'Master Score Sheet'!$B$4:$D$75,3))</f>
        <v/>
      </c>
      <c r="I14" s="95" t="str">
        <f>IF(B14="","",VLOOKUP(B14,'Master Score Sheet'!$B$4:$I$75,7,FALSE))</f>
        <v/>
      </c>
      <c r="J14" s="104" t="str">
        <f>IF(B14="","",VLOOKUP(B14,'Master Score Sheet'!$B$4:$I$75,8,FALSE))</f>
        <v/>
      </c>
      <c r="K14" s="20" t="str">
        <f>IF(B14="","",VLOOKUP(B14,'Master Score Sheet'!$B$4:$W$75,19))</f>
        <v/>
      </c>
      <c r="L14" s="92"/>
      <c r="U14" s="1"/>
    </row>
    <row r="15" spans="2:21" x14ac:dyDescent="0.3">
      <c r="B15" s="90"/>
      <c r="C15" s="91"/>
      <c r="D15" s="20"/>
      <c r="E15" s="19"/>
      <c r="F15" s="89"/>
      <c r="G15" s="94" t="str">
        <f>IF(F15="","",INT((date-TeamMembers!F15)/365.25))</f>
        <v/>
      </c>
      <c r="H15" s="95" t="str">
        <f>IF(B15="","",VLOOKUP(B15,'Master Score Sheet'!$B$4:$D$75,3))</f>
        <v/>
      </c>
      <c r="I15" s="95" t="str">
        <f>IF(B15="","",VLOOKUP(B15,'Master Score Sheet'!$B$4:$I$75,7,FALSE))</f>
        <v/>
      </c>
      <c r="J15" s="104" t="str">
        <f>IF(B15="","",VLOOKUP(B15,'Master Score Sheet'!$B$4:$I$75,8,FALSE))</f>
        <v/>
      </c>
      <c r="K15" s="20" t="str">
        <f>IF(B15="","",VLOOKUP(B15,'Master Score Sheet'!$B$4:$W$75,19))</f>
        <v/>
      </c>
      <c r="L15" s="92"/>
      <c r="U15" s="1"/>
    </row>
    <row r="16" spans="2:21" x14ac:dyDescent="0.3">
      <c r="B16" s="90"/>
      <c r="C16" s="91"/>
      <c r="D16" s="20"/>
      <c r="E16" s="19"/>
      <c r="F16" s="89"/>
      <c r="G16" s="94" t="str">
        <f>IF(F16="","",INT((date-TeamMembers!F16)/365.25))</f>
        <v/>
      </c>
      <c r="H16" s="95" t="str">
        <f>IF(B16="","",VLOOKUP(B16,'Master Score Sheet'!$B$4:$D$75,3))</f>
        <v/>
      </c>
      <c r="I16" s="95" t="str">
        <f>IF(B16="","",VLOOKUP(B16,'Master Score Sheet'!$B$4:$I$75,7,FALSE))</f>
        <v/>
      </c>
      <c r="J16" s="104" t="str">
        <f>IF(B16="","",VLOOKUP(B16,'Master Score Sheet'!$B$4:$I$75,8,FALSE))</f>
        <v/>
      </c>
      <c r="K16" s="20" t="str">
        <f>IF(B16="","",VLOOKUP(B16,'Master Score Sheet'!$B$4:$W$75,19))</f>
        <v/>
      </c>
      <c r="L16" s="92"/>
      <c r="U16" s="1"/>
    </row>
    <row r="17" spans="2:21" x14ac:dyDescent="0.3">
      <c r="B17" s="90"/>
      <c r="C17" s="91"/>
      <c r="D17" s="20"/>
      <c r="E17" s="19"/>
      <c r="F17" s="89"/>
      <c r="G17" s="94" t="str">
        <f>IF(F17="","",INT((date-TeamMembers!F17)/365.25))</f>
        <v/>
      </c>
      <c r="H17" s="95" t="str">
        <f>IF(B17="","",VLOOKUP(B17,'Master Score Sheet'!$B$4:$D$75,3))</f>
        <v/>
      </c>
      <c r="I17" s="95" t="str">
        <f>IF(B17="","",VLOOKUP(B17,'Master Score Sheet'!$B$4:$I$75,7,FALSE))</f>
        <v/>
      </c>
      <c r="J17" s="104" t="str">
        <f>IF(B17="","",VLOOKUP(B17,'Master Score Sheet'!$B$4:$I$75,8,FALSE))</f>
        <v/>
      </c>
      <c r="K17" s="20" t="str">
        <f>IF(B17="","",VLOOKUP(B17,'Master Score Sheet'!$B$4:$W$75,19))</f>
        <v/>
      </c>
      <c r="L17" s="92"/>
      <c r="U17" s="1"/>
    </row>
    <row r="18" spans="2:21" x14ac:dyDescent="0.3">
      <c r="B18" s="90"/>
      <c r="C18" s="91"/>
      <c r="D18" s="20"/>
      <c r="E18" s="19"/>
      <c r="F18" s="89"/>
      <c r="G18" s="94" t="str">
        <f>IF(F18="","",INT((date-TeamMembers!F18)/365.25))</f>
        <v/>
      </c>
      <c r="H18" s="95" t="str">
        <f>IF(B18="","",VLOOKUP(B18,'Master Score Sheet'!$B$4:$D$75,3))</f>
        <v/>
      </c>
      <c r="I18" s="95" t="str">
        <f>IF(B18="","",VLOOKUP(B18,'Master Score Sheet'!$B$4:$I$75,7,FALSE))</f>
        <v/>
      </c>
      <c r="J18" s="104" t="str">
        <f>IF(B18="","",VLOOKUP(B18,'Master Score Sheet'!$B$4:$I$75,8,FALSE))</f>
        <v/>
      </c>
      <c r="K18" s="20" t="str">
        <f>IF(B18="","",VLOOKUP(B18,'Master Score Sheet'!$B$4:$W$75,19))</f>
        <v/>
      </c>
      <c r="L18" s="92"/>
    </row>
    <row r="19" spans="2:21" x14ac:dyDescent="0.3">
      <c r="B19" s="90"/>
      <c r="C19" s="91"/>
      <c r="D19" s="20"/>
      <c r="E19" s="19"/>
      <c r="F19" s="89"/>
      <c r="G19" s="94" t="str">
        <f>IF(F19="","",INT((date-TeamMembers!F19)/365.25))</f>
        <v/>
      </c>
      <c r="H19" s="95" t="str">
        <f>IF(B19="","",VLOOKUP(B19,'Master Score Sheet'!$B$4:$D$75,3))</f>
        <v/>
      </c>
      <c r="I19" s="95" t="str">
        <f>IF(B19="","",VLOOKUP(B19,'Master Score Sheet'!$B$4:$I$75,7,FALSE))</f>
        <v/>
      </c>
      <c r="J19" s="104" t="str">
        <f>IF(B19="","",VLOOKUP(B19,'Master Score Sheet'!$B$4:$I$75,8,FALSE))</f>
        <v/>
      </c>
      <c r="K19" s="20" t="str">
        <f>IF(B19="","",VLOOKUP(B19,'Master Score Sheet'!$B$4:$W$75,19))</f>
        <v/>
      </c>
      <c r="L19" s="92"/>
    </row>
    <row r="20" spans="2:21" x14ac:dyDescent="0.3">
      <c r="B20" s="90"/>
      <c r="C20" s="91"/>
      <c r="D20" s="20"/>
      <c r="E20" s="19"/>
      <c r="F20" s="89"/>
      <c r="G20" s="94" t="str">
        <f>IF(F20="","",INT((date-TeamMembers!F20)/365.25))</f>
        <v/>
      </c>
      <c r="H20" s="95" t="str">
        <f>IF(B20="","",VLOOKUP(B20,'Master Score Sheet'!$B$4:$D$75,3))</f>
        <v/>
      </c>
      <c r="I20" s="95" t="str">
        <f>IF(B20="","",VLOOKUP(B20,'Master Score Sheet'!$B$4:$I$75,7,FALSE))</f>
        <v/>
      </c>
      <c r="J20" s="104" t="str">
        <f>IF(B20="","",VLOOKUP(B20,'Master Score Sheet'!$B$4:$I$75,8,FALSE))</f>
        <v/>
      </c>
      <c r="K20" s="20" t="str">
        <f>IF(B20="","",VLOOKUP(B20,'Master Score Sheet'!$B$4:$W$75,19))</f>
        <v/>
      </c>
      <c r="L20" s="92"/>
    </row>
    <row r="21" spans="2:21" x14ac:dyDescent="0.3">
      <c r="B21" s="90"/>
      <c r="C21" s="91"/>
      <c r="D21" s="20"/>
      <c r="E21" s="19"/>
      <c r="F21" s="89"/>
      <c r="G21" s="94" t="str">
        <f>IF(F21="","",INT((date-TeamMembers!F21)/365.25))</f>
        <v/>
      </c>
      <c r="H21" s="95" t="str">
        <f>IF(B21="","",VLOOKUP(B21,'Master Score Sheet'!$B$4:$D$75,3))</f>
        <v/>
      </c>
      <c r="I21" s="95" t="str">
        <f>IF(B21="","",VLOOKUP(B21,'Master Score Sheet'!$B$4:$I$75,7,FALSE))</f>
        <v/>
      </c>
      <c r="J21" s="104" t="str">
        <f>IF(B21="","",VLOOKUP(B21,'Master Score Sheet'!$B$4:$I$75,8,FALSE))</f>
        <v/>
      </c>
      <c r="K21" s="20" t="str">
        <f>IF(B21="","",VLOOKUP(B21,'Master Score Sheet'!$B$4:$W$75,19))</f>
        <v/>
      </c>
      <c r="L21" s="92"/>
    </row>
    <row r="22" spans="2:21" x14ac:dyDescent="0.3">
      <c r="B22" s="90"/>
      <c r="C22" s="91"/>
      <c r="D22" s="20"/>
      <c r="E22" s="19"/>
      <c r="F22" s="89"/>
      <c r="G22" s="94" t="str">
        <f>IF(F22="","",INT((date-TeamMembers!F22)/365.25))</f>
        <v/>
      </c>
      <c r="H22" s="95" t="str">
        <f>IF(B22="","",VLOOKUP(B22,'Master Score Sheet'!$B$4:$D$75,3))</f>
        <v/>
      </c>
      <c r="I22" s="95" t="str">
        <f>IF(B22="","",VLOOKUP(B22,'Master Score Sheet'!$B$4:$I$75,7,FALSE))</f>
        <v/>
      </c>
      <c r="J22" s="104" t="str">
        <f>IF(B22="","",VLOOKUP(B22,'Master Score Sheet'!$B$4:$I$75,8,FALSE))</f>
        <v/>
      </c>
      <c r="K22" s="20" t="str">
        <f>IF(B22="","",VLOOKUP(B22,'Master Score Sheet'!$B$4:$W$75,19))</f>
        <v/>
      </c>
      <c r="L22" s="92"/>
    </row>
    <row r="23" spans="2:21" x14ac:dyDescent="0.3">
      <c r="B23" s="90"/>
      <c r="C23" s="91"/>
      <c r="D23" s="20"/>
      <c r="E23" s="19"/>
      <c r="F23" s="89"/>
      <c r="G23" s="94" t="str">
        <f>IF(F23="","",INT((date-TeamMembers!F23)/365.25))</f>
        <v/>
      </c>
      <c r="H23" s="95" t="str">
        <f>IF(B23="","",VLOOKUP(B23,'Master Score Sheet'!$B$4:$D$75,3))</f>
        <v/>
      </c>
      <c r="I23" s="95" t="str">
        <f>IF(B23="","",VLOOKUP(B23,'Master Score Sheet'!$B$4:$I$75,7,FALSE))</f>
        <v/>
      </c>
      <c r="J23" s="104" t="str">
        <f>IF(B23="","",VLOOKUP(B23,'Master Score Sheet'!$B$4:$I$75,8,FALSE))</f>
        <v/>
      </c>
      <c r="K23" s="20" t="str">
        <f>IF(B23="","",VLOOKUP(B23,'Master Score Sheet'!$B$4:$W$75,19))</f>
        <v/>
      </c>
      <c r="L23" s="92"/>
    </row>
    <row r="24" spans="2:21" x14ac:dyDescent="0.3">
      <c r="B24" s="90"/>
      <c r="C24" s="91"/>
      <c r="D24" s="20"/>
      <c r="E24" s="19"/>
      <c r="F24" s="89"/>
      <c r="G24" s="94" t="str">
        <f>IF(F24="","",INT((date-TeamMembers!F24)/365.25))</f>
        <v/>
      </c>
      <c r="H24" s="95" t="str">
        <f>IF(B24="","",VLOOKUP(B24,'Master Score Sheet'!$B$4:$D$75,3))</f>
        <v/>
      </c>
      <c r="I24" s="95" t="str">
        <f>IF(B24="","",VLOOKUP(B24,'Master Score Sheet'!$B$4:$I$75,7,FALSE))</f>
        <v/>
      </c>
      <c r="J24" s="104" t="str">
        <f>IF(B24="","",VLOOKUP(B24,'Master Score Sheet'!$B$4:$I$75,8,FALSE))</f>
        <v/>
      </c>
      <c r="K24" s="20" t="str">
        <f>IF(B24="","",VLOOKUP(B24,'Master Score Sheet'!$B$4:$W$75,19))</f>
        <v/>
      </c>
      <c r="L24" s="92"/>
    </row>
    <row r="25" spans="2:21" x14ac:dyDescent="0.3">
      <c r="B25" s="90"/>
      <c r="C25" s="91"/>
      <c r="D25" s="20"/>
      <c r="E25" s="19"/>
      <c r="F25" s="89"/>
      <c r="G25" s="94" t="str">
        <f>IF(F25="","",INT((date-TeamMembers!F25)/365.25))</f>
        <v/>
      </c>
      <c r="H25" s="95" t="str">
        <f>IF(B25="","",VLOOKUP(B25,'Master Score Sheet'!$B$4:$D$75,3))</f>
        <v/>
      </c>
      <c r="I25" s="95" t="str">
        <f>IF(B25="","",VLOOKUP(B25,'Master Score Sheet'!$B$4:$I$75,7,FALSE))</f>
        <v/>
      </c>
      <c r="J25" s="104" t="str">
        <f>IF(B25="","",VLOOKUP(B25,'Master Score Sheet'!$B$4:$I$75,8,FALSE))</f>
        <v/>
      </c>
      <c r="K25" s="20" t="str">
        <f>IF(B25="","",VLOOKUP(B25,'Master Score Sheet'!$B$4:$W$75,19))</f>
        <v/>
      </c>
      <c r="L25" s="92"/>
    </row>
    <row r="26" spans="2:21" x14ac:dyDescent="0.3">
      <c r="B26" s="90"/>
      <c r="C26" s="91"/>
      <c r="D26" s="20"/>
      <c r="E26" s="19"/>
      <c r="F26" s="89"/>
      <c r="G26" s="94" t="str">
        <f>IF(F26="","",INT((date-TeamMembers!F26)/365.25))</f>
        <v/>
      </c>
      <c r="H26" s="95" t="str">
        <f>IF(B26="","",VLOOKUP(B26,'Master Score Sheet'!$B$4:$D$75,3))</f>
        <v/>
      </c>
      <c r="I26" s="95" t="str">
        <f>IF(B26="","",VLOOKUP(B26,'Master Score Sheet'!$B$4:$I$75,7,FALSE))</f>
        <v/>
      </c>
      <c r="J26" s="104" t="str">
        <f>IF(B26="","",VLOOKUP(B26,'Master Score Sheet'!$B$4:$I$75,8,FALSE))</f>
        <v/>
      </c>
      <c r="K26" s="20" t="str">
        <f>IF(B26="","",VLOOKUP(B26,'Master Score Sheet'!$B$4:$W$75,19))</f>
        <v/>
      </c>
      <c r="L26" s="92"/>
    </row>
    <row r="27" spans="2:21" x14ac:dyDescent="0.3">
      <c r="B27" s="90"/>
      <c r="C27" s="91"/>
      <c r="D27" s="20"/>
      <c r="E27" s="19"/>
      <c r="F27" s="89"/>
      <c r="G27" s="94" t="str">
        <f>IF(F27="","",INT((date-TeamMembers!F27)/365.25))</f>
        <v/>
      </c>
      <c r="H27" s="95" t="str">
        <f>IF(B27="","",VLOOKUP(B27,'Master Score Sheet'!$B$4:$D$75,3))</f>
        <v/>
      </c>
      <c r="I27" s="95" t="str">
        <f>IF(B27="","",VLOOKUP(B27,'Master Score Sheet'!$B$4:$I$75,7,FALSE))</f>
        <v/>
      </c>
      <c r="J27" s="104" t="str">
        <f>IF(B27="","",VLOOKUP(B27,'Master Score Sheet'!$B$4:$I$75,8,FALSE))</f>
        <v/>
      </c>
      <c r="K27" s="20" t="str">
        <f>IF(B27="","",VLOOKUP(B27,'Master Score Sheet'!$B$4:$W$75,19))</f>
        <v/>
      </c>
      <c r="L27" s="92"/>
    </row>
    <row r="28" spans="2:21" x14ac:dyDescent="0.3">
      <c r="B28" s="90"/>
      <c r="C28" s="91"/>
      <c r="D28" s="20"/>
      <c r="E28" s="19"/>
      <c r="F28" s="89"/>
      <c r="G28" s="94" t="str">
        <f>IF(F28="","",INT((date-TeamMembers!F28)/365.25))</f>
        <v/>
      </c>
      <c r="H28" s="95" t="str">
        <f>IF(B28="","",VLOOKUP(B28,'Master Score Sheet'!$B$4:$D$75,3))</f>
        <v/>
      </c>
      <c r="I28" s="95" t="str">
        <f>IF(B28="","",VLOOKUP(B28,'Master Score Sheet'!$B$4:$I$75,7,FALSE))</f>
        <v/>
      </c>
      <c r="J28" s="104" t="str">
        <f>IF(B28="","",VLOOKUP(B28,'Master Score Sheet'!$B$4:$I$75,8,FALSE))</f>
        <v/>
      </c>
      <c r="K28" s="20" t="str">
        <f>IF(B28="","",VLOOKUP(B28,'Master Score Sheet'!$B$4:$W$75,19))</f>
        <v/>
      </c>
      <c r="L28" s="92"/>
    </row>
    <row r="29" spans="2:21" x14ac:dyDescent="0.3">
      <c r="B29" s="90"/>
      <c r="C29" s="91"/>
      <c r="D29" s="20"/>
      <c r="E29" s="19"/>
      <c r="F29" s="89"/>
      <c r="G29" s="94" t="str">
        <f>IF(F29="","",INT((date-TeamMembers!F29)/365.25))</f>
        <v/>
      </c>
      <c r="H29" s="95" t="str">
        <f>IF(B29="","",VLOOKUP(B29,'Master Score Sheet'!$B$4:$D$75,3))</f>
        <v/>
      </c>
      <c r="I29" s="95" t="str">
        <f>IF(B29="","",VLOOKUP(B29,'Master Score Sheet'!$B$4:$I$75,7,FALSE))</f>
        <v/>
      </c>
      <c r="J29" s="104" t="str">
        <f>IF(B29="","",VLOOKUP(B29,'Master Score Sheet'!$B$4:$I$75,8,FALSE))</f>
        <v/>
      </c>
      <c r="K29" s="20" t="str">
        <f>IF(B29="","",VLOOKUP(B29,'Master Score Sheet'!$B$4:$W$75,19))</f>
        <v/>
      </c>
      <c r="L29" s="92"/>
    </row>
    <row r="30" spans="2:21" x14ac:dyDescent="0.3">
      <c r="B30" s="90"/>
      <c r="C30" s="91"/>
      <c r="D30" s="20"/>
      <c r="E30" s="19"/>
      <c r="F30" s="89"/>
      <c r="G30" s="94" t="str">
        <f>IF(F30="","",INT((date-TeamMembers!F30)/365.25))</f>
        <v/>
      </c>
      <c r="H30" s="95" t="str">
        <f>IF(B30="","",VLOOKUP(B30,'Master Score Sheet'!$B$4:$D$75,3))</f>
        <v/>
      </c>
      <c r="I30" s="95" t="str">
        <f>IF(B30="","",VLOOKUP(B30,'Master Score Sheet'!$B$4:$I$75,7,FALSE))</f>
        <v/>
      </c>
      <c r="J30" s="104" t="str">
        <f>IF(B30="","",VLOOKUP(B30,'Master Score Sheet'!$B$4:$I$75,8,FALSE))</f>
        <v/>
      </c>
      <c r="K30" s="20" t="str">
        <f>IF(B30="","",VLOOKUP(B30,'Master Score Sheet'!$B$4:$W$75,19))</f>
        <v/>
      </c>
      <c r="L30" s="92"/>
    </row>
    <row r="31" spans="2:21" x14ac:dyDescent="0.3">
      <c r="B31" s="90"/>
      <c r="C31" s="91"/>
      <c r="D31" s="20"/>
      <c r="E31" s="19"/>
      <c r="F31" s="89"/>
      <c r="G31" s="94" t="str">
        <f>IF(F31="","",INT((date-TeamMembers!F31)/365.25))</f>
        <v/>
      </c>
      <c r="H31" s="95" t="str">
        <f>IF(B31="","",VLOOKUP(B31,'Master Score Sheet'!$B$4:$D$75,3))</f>
        <v/>
      </c>
      <c r="I31" s="95" t="str">
        <f>IF(B31="","",VLOOKUP(B31,'Master Score Sheet'!$B$4:$I$75,7,FALSE))</f>
        <v/>
      </c>
      <c r="J31" s="104" t="str">
        <f>IF(B31="","",VLOOKUP(B31,'Master Score Sheet'!$B$4:$I$75,8,FALSE))</f>
        <v/>
      </c>
      <c r="K31" s="20" t="str">
        <f>IF(B31="","",VLOOKUP(B31,'Master Score Sheet'!$B$4:$W$75,19))</f>
        <v/>
      </c>
      <c r="L31" s="92"/>
    </row>
    <row r="32" spans="2:21" x14ac:dyDescent="0.3">
      <c r="B32" s="90"/>
      <c r="C32" s="91"/>
      <c r="D32" s="20"/>
      <c r="E32" s="19"/>
      <c r="F32" s="89"/>
      <c r="G32" s="94" t="str">
        <f>IF(F32="","",INT((date-TeamMembers!F32)/365.25))</f>
        <v/>
      </c>
      <c r="H32" s="95" t="str">
        <f>IF(B32="","",VLOOKUP(B32,'Master Score Sheet'!$B$4:$D$75,3))</f>
        <v/>
      </c>
      <c r="I32" s="95" t="str">
        <f>IF(B32="","",VLOOKUP(B32,'Master Score Sheet'!$B$4:$I$75,7,FALSE))</f>
        <v/>
      </c>
      <c r="J32" s="104" t="str">
        <f>IF(B32="","",VLOOKUP(B32,'Master Score Sheet'!$B$4:$I$75,8,FALSE))</f>
        <v/>
      </c>
      <c r="K32" s="20" t="str">
        <f>IF(B32="","",VLOOKUP(B32,'Master Score Sheet'!$B$4:$W$75,19))</f>
        <v/>
      </c>
      <c r="L32" s="92"/>
    </row>
    <row r="33" spans="2:12" x14ac:dyDescent="0.3">
      <c r="B33" s="90"/>
      <c r="C33" s="91"/>
      <c r="D33" s="20"/>
      <c r="E33" s="19"/>
      <c r="F33" s="89"/>
      <c r="G33" s="94" t="str">
        <f>IF(F33="","",INT((date-TeamMembers!F33)/365.25))</f>
        <v/>
      </c>
      <c r="H33" s="95" t="str">
        <f>IF(B33="","",VLOOKUP(B33,'Master Score Sheet'!$B$4:$D$75,3))</f>
        <v/>
      </c>
      <c r="I33" s="95" t="str">
        <f>IF(B33="","",VLOOKUP(B33,'Master Score Sheet'!$B$4:$I$75,7,FALSE))</f>
        <v/>
      </c>
      <c r="J33" s="104" t="str">
        <f>IF(B33="","",VLOOKUP(B33,'Master Score Sheet'!$B$4:$I$75,8,FALSE))</f>
        <v/>
      </c>
      <c r="K33" s="20" t="str">
        <f>IF(B33="","",VLOOKUP(B33,'Master Score Sheet'!$B$4:$W$75,19))</f>
        <v/>
      </c>
      <c r="L33" s="92"/>
    </row>
    <row r="34" spans="2:12" x14ac:dyDescent="0.3">
      <c r="B34" s="90"/>
      <c r="C34" s="91"/>
      <c r="D34" s="20"/>
      <c r="E34" s="19"/>
      <c r="F34" s="89"/>
      <c r="G34" s="94" t="str">
        <f>IF(F34="","",INT((date-TeamMembers!F34)/365.25))</f>
        <v/>
      </c>
      <c r="H34" s="95" t="str">
        <f>IF(B34="","",VLOOKUP(B34,'Master Score Sheet'!$B$4:$D$75,3))</f>
        <v/>
      </c>
      <c r="I34" s="95" t="str">
        <f>IF(B34="","",VLOOKUP(B34,'Master Score Sheet'!$B$4:$I$75,7,FALSE))</f>
        <v/>
      </c>
      <c r="J34" s="104" t="str">
        <f>IF(B34="","",VLOOKUP(B34,'Master Score Sheet'!$B$4:$I$75,8,FALSE))</f>
        <v/>
      </c>
      <c r="K34" s="20" t="str">
        <f>IF(B34="","",VLOOKUP(B34,'Master Score Sheet'!$B$4:$W$75,19))</f>
        <v/>
      </c>
      <c r="L34" s="92"/>
    </row>
    <row r="35" spans="2:12" x14ac:dyDescent="0.3">
      <c r="B35" s="90"/>
      <c r="C35" s="91"/>
      <c r="D35" s="20"/>
      <c r="E35" s="19"/>
      <c r="F35" s="89"/>
      <c r="G35" s="94" t="str">
        <f>IF(F35="","",INT((date-TeamMembers!F35)/365.25))</f>
        <v/>
      </c>
      <c r="H35" s="95" t="str">
        <f>IF(B35="","",VLOOKUP(B35,'Master Score Sheet'!$B$4:$D$75,3))</f>
        <v/>
      </c>
      <c r="I35" s="95" t="str">
        <f>IF(B35="","",VLOOKUP(B35,'Master Score Sheet'!$B$4:$I$75,7,FALSE))</f>
        <v/>
      </c>
      <c r="J35" s="104" t="str">
        <f>IF(B35="","",VLOOKUP(B35,'Master Score Sheet'!$B$4:$I$75,8,FALSE))</f>
        <v/>
      </c>
      <c r="K35" s="20" t="str">
        <f>IF(B35="","",VLOOKUP(B35,'Master Score Sheet'!$B$4:$W$75,19))</f>
        <v/>
      </c>
      <c r="L35" s="92"/>
    </row>
    <row r="36" spans="2:12" x14ac:dyDescent="0.3">
      <c r="B36" s="90"/>
      <c r="C36" s="91"/>
      <c r="D36" s="20"/>
      <c r="E36" s="19"/>
      <c r="F36" s="89"/>
      <c r="G36" s="94" t="str">
        <f>IF(F36="","",INT((date-TeamMembers!F36)/365.25))</f>
        <v/>
      </c>
      <c r="H36" s="95" t="str">
        <f>IF(B36="","",VLOOKUP(B36,'Master Score Sheet'!$B$4:$D$75,3))</f>
        <v/>
      </c>
      <c r="I36" s="95" t="str">
        <f>IF(B36="","",VLOOKUP(B36,'Master Score Sheet'!$B$4:$I$75,7,FALSE))</f>
        <v/>
      </c>
      <c r="J36" s="104" t="str">
        <f>IF(B36="","",VLOOKUP(B36,'Master Score Sheet'!$B$4:$I$75,8,FALSE))</f>
        <v/>
      </c>
      <c r="K36" s="20" t="str">
        <f>IF(B36="","",VLOOKUP(B36,'Master Score Sheet'!$B$4:$W$75,19))</f>
        <v/>
      </c>
      <c r="L36" s="92"/>
    </row>
    <row r="37" spans="2:12" x14ac:dyDescent="0.3">
      <c r="B37" s="90"/>
      <c r="C37" s="91"/>
      <c r="D37" s="20"/>
      <c r="E37" s="19"/>
      <c r="F37" s="89"/>
      <c r="G37" s="94" t="str">
        <f>IF(F37="","",INT((date-TeamMembers!F37)/365.25))</f>
        <v/>
      </c>
      <c r="H37" s="95" t="str">
        <f>IF(B37="","",VLOOKUP(B37,'Master Score Sheet'!$B$4:$D$75,3))</f>
        <v/>
      </c>
      <c r="I37" s="95" t="str">
        <f>IF(B37="","",VLOOKUP(B37,'Master Score Sheet'!$B$4:$I$75,7,FALSE))</f>
        <v/>
      </c>
      <c r="J37" s="104" t="str">
        <f>IF(B37="","",VLOOKUP(B37,'Master Score Sheet'!$B$4:$I$75,8,FALSE))</f>
        <v/>
      </c>
      <c r="K37" s="20" t="str">
        <f>IF(B37="","",VLOOKUP(B37,'Master Score Sheet'!$B$4:$W$75,19))</f>
        <v/>
      </c>
      <c r="L37" s="92"/>
    </row>
    <row r="38" spans="2:12" x14ac:dyDescent="0.3">
      <c r="B38" s="90"/>
      <c r="C38" s="91"/>
      <c r="D38" s="20"/>
      <c r="E38" s="19"/>
      <c r="F38" s="89"/>
      <c r="G38" s="94" t="str">
        <f>IF(F38="","",INT((date-TeamMembers!F38)/365.25))</f>
        <v/>
      </c>
      <c r="H38" s="95" t="str">
        <f>IF(B38="","",VLOOKUP(B38,'Master Score Sheet'!$B$4:$D$75,3))</f>
        <v/>
      </c>
      <c r="I38" s="95" t="str">
        <f>IF(B38="","",VLOOKUP(B38,'Master Score Sheet'!$B$4:$I$75,7,FALSE))</f>
        <v/>
      </c>
      <c r="J38" s="104" t="str">
        <f>IF(B38="","",VLOOKUP(B38,'Master Score Sheet'!$B$4:$I$75,8,FALSE))</f>
        <v/>
      </c>
      <c r="K38" s="20" t="str">
        <f>IF(B38="","",VLOOKUP(B38,'Master Score Sheet'!$B$4:$W$75,19))</f>
        <v/>
      </c>
      <c r="L38" s="92"/>
    </row>
    <row r="39" spans="2:12" x14ac:dyDescent="0.3">
      <c r="B39" s="90"/>
      <c r="C39" s="91"/>
      <c r="D39" s="20"/>
      <c r="E39" s="19"/>
      <c r="F39" s="89"/>
      <c r="G39" s="94" t="str">
        <f>IF(F39="","",INT((date-TeamMembers!F39)/365.25))</f>
        <v/>
      </c>
      <c r="H39" s="95" t="str">
        <f>IF(B39="","",VLOOKUP(B39,'Master Score Sheet'!$B$4:$D$75,3))</f>
        <v/>
      </c>
      <c r="I39" s="95" t="str">
        <f>IF(B39="","",VLOOKUP(B39,'Master Score Sheet'!$B$4:$I$75,7,FALSE))</f>
        <v/>
      </c>
      <c r="J39" s="104" t="str">
        <f>IF(B39="","",VLOOKUP(B39,'Master Score Sheet'!$B$4:$I$75,8,FALSE))</f>
        <v/>
      </c>
      <c r="K39" s="20" t="str">
        <f>IF(B39="","",VLOOKUP(B39,'Master Score Sheet'!$B$4:$W$75,19))</f>
        <v/>
      </c>
      <c r="L39" s="92"/>
    </row>
    <row r="40" spans="2:12" x14ac:dyDescent="0.3">
      <c r="B40" s="90"/>
      <c r="C40" s="91"/>
      <c r="D40" s="20"/>
      <c r="E40" s="19"/>
      <c r="F40" s="89"/>
      <c r="G40" s="94" t="str">
        <f>IF(F40="","",INT((date-TeamMembers!F40)/365.25))</f>
        <v/>
      </c>
      <c r="H40" s="95" t="str">
        <f>IF(B40="","",VLOOKUP(B40,'Master Score Sheet'!$B$4:$D$75,3))</f>
        <v/>
      </c>
      <c r="I40" s="95" t="str">
        <f>IF(B40="","",VLOOKUP(B40,'Master Score Sheet'!$B$4:$I$75,7,FALSE))</f>
        <v/>
      </c>
      <c r="J40" s="104" t="str">
        <f>IF(B40="","",VLOOKUP(B40,'Master Score Sheet'!$B$4:$I$75,8,FALSE))</f>
        <v/>
      </c>
      <c r="K40" s="20" t="str">
        <f>IF(B40="","",VLOOKUP(B40,'Master Score Sheet'!$B$4:$W$75,19))</f>
        <v/>
      </c>
      <c r="L40" s="92"/>
    </row>
    <row r="41" spans="2:12" x14ac:dyDescent="0.3">
      <c r="B41" s="90"/>
      <c r="C41" s="91"/>
      <c r="D41" s="20"/>
      <c r="E41" s="19"/>
      <c r="F41" s="89"/>
      <c r="G41" s="94" t="str">
        <f>IF(F41="","",INT((date-TeamMembers!F41)/365.25))</f>
        <v/>
      </c>
      <c r="H41" s="95" t="str">
        <f>IF(B41="","",VLOOKUP(B41,'Master Score Sheet'!$B$4:$D$75,3))</f>
        <v/>
      </c>
      <c r="I41" s="95" t="str">
        <f>IF(B41="","",VLOOKUP(B41,'Master Score Sheet'!$B$4:$I$75,7,FALSE))</f>
        <v/>
      </c>
      <c r="J41" s="104" t="str">
        <f>IF(B41="","",VLOOKUP(B41,'Master Score Sheet'!$B$4:$I$75,8,FALSE))</f>
        <v/>
      </c>
      <c r="K41" s="20" t="str">
        <f>IF(B41="","",VLOOKUP(B41,'Master Score Sheet'!$B$4:$W$75,19))</f>
        <v/>
      </c>
      <c r="L41" s="92"/>
    </row>
    <row r="42" spans="2:12" x14ac:dyDescent="0.3">
      <c r="B42" s="90"/>
      <c r="C42" s="91"/>
      <c r="D42" s="20"/>
      <c r="E42" s="19"/>
      <c r="F42" s="89"/>
      <c r="G42" s="94" t="str">
        <f>IF(F42="","",INT((date-TeamMembers!F42)/365.25))</f>
        <v/>
      </c>
      <c r="H42" s="95" t="str">
        <f>IF(B42="","",VLOOKUP(B42,'Master Score Sheet'!$B$4:$D$75,3))</f>
        <v/>
      </c>
      <c r="I42" s="95" t="str">
        <f>IF(B42="","",VLOOKUP(B42,'Master Score Sheet'!$B$4:$I$75,7,FALSE))</f>
        <v/>
      </c>
      <c r="J42" s="104" t="str">
        <f>IF(B42="","",VLOOKUP(B42,'Master Score Sheet'!$B$4:$I$75,8,FALSE))</f>
        <v/>
      </c>
      <c r="K42" s="20" t="str">
        <f>IF(B42="","",VLOOKUP(B42,'Master Score Sheet'!$B$4:$W$75,19))</f>
        <v/>
      </c>
      <c r="L42" s="92"/>
    </row>
    <row r="43" spans="2:12" x14ac:dyDescent="0.3">
      <c r="B43" s="90"/>
      <c r="C43" s="91"/>
      <c r="D43" s="20"/>
      <c r="E43" s="19"/>
      <c r="F43" s="89"/>
      <c r="G43" s="94" t="str">
        <f>IF(F43="","",INT((date-TeamMembers!F43)/365.25))</f>
        <v/>
      </c>
      <c r="H43" s="95" t="str">
        <f>IF(B43="","",VLOOKUP(B43,'Master Score Sheet'!$B$4:$D$75,3))</f>
        <v/>
      </c>
      <c r="I43" s="95" t="str">
        <f>IF(B43="","",VLOOKUP(B43,'Master Score Sheet'!$B$4:$I$75,7,FALSE))</f>
        <v/>
      </c>
      <c r="J43" s="104" t="str">
        <f>IF(B43="","",VLOOKUP(B43,'Master Score Sheet'!$B$4:$I$75,8,FALSE))</f>
        <v/>
      </c>
      <c r="K43" s="20" t="str">
        <f>IF(B43="","",VLOOKUP(B43,'Master Score Sheet'!$B$4:$W$75,19))</f>
        <v/>
      </c>
      <c r="L43" s="92"/>
    </row>
    <row r="44" spans="2:12" x14ac:dyDescent="0.3">
      <c r="B44" s="90"/>
      <c r="C44" s="91"/>
      <c r="D44" s="20"/>
      <c r="E44" s="19"/>
      <c r="F44" s="89"/>
      <c r="G44" s="94" t="str">
        <f>IF(F44="","",INT((date-TeamMembers!F44)/365.25))</f>
        <v/>
      </c>
      <c r="H44" s="95" t="str">
        <f>IF(B44="","",VLOOKUP(B44,'Master Score Sheet'!$B$4:$D$75,3))</f>
        <v/>
      </c>
      <c r="I44" s="95" t="str">
        <f>IF(B44="","",VLOOKUP(B44,'Master Score Sheet'!$B$4:$I$75,7,FALSE))</f>
        <v/>
      </c>
      <c r="J44" s="104" t="str">
        <f>IF(B44="","",VLOOKUP(B44,'Master Score Sheet'!$B$4:$I$75,8,FALSE))</f>
        <v/>
      </c>
      <c r="K44" s="20" t="str">
        <f>IF(B44="","",VLOOKUP(B44,'Master Score Sheet'!$B$4:$W$75,19))</f>
        <v/>
      </c>
      <c r="L44" s="92"/>
    </row>
    <row r="45" spans="2:12" x14ac:dyDescent="0.3">
      <c r="B45" s="90"/>
      <c r="C45" s="91"/>
      <c r="D45" s="20"/>
      <c r="E45" s="19"/>
      <c r="F45" s="89"/>
      <c r="G45" s="94" t="str">
        <f>IF(F45="","",INT((date-TeamMembers!F45)/365.25))</f>
        <v/>
      </c>
      <c r="H45" s="95" t="str">
        <f>IF(B45="","",VLOOKUP(B45,'Master Score Sheet'!$B$4:$D$75,3))</f>
        <v/>
      </c>
      <c r="I45" s="95" t="str">
        <f>IF(B45="","",VLOOKUP(B45,'Master Score Sheet'!$B$4:$I$75,7,FALSE))</f>
        <v/>
      </c>
      <c r="J45" s="104" t="str">
        <f>IF(B45="","",VLOOKUP(B45,'Master Score Sheet'!$B$4:$I$75,8,FALSE))</f>
        <v/>
      </c>
      <c r="K45" s="20" t="str">
        <f>IF(B45="","",VLOOKUP(B45,'Master Score Sheet'!$B$4:$W$75,19))</f>
        <v/>
      </c>
      <c r="L45" s="92"/>
    </row>
    <row r="46" spans="2:12" x14ac:dyDescent="0.3">
      <c r="B46" s="90"/>
      <c r="C46" s="91"/>
      <c r="D46" s="20"/>
      <c r="E46" s="19"/>
      <c r="F46" s="89"/>
      <c r="G46" s="94" t="str">
        <f>IF(F46="","",INT((date-TeamMembers!F46)/365.25))</f>
        <v/>
      </c>
      <c r="H46" s="95" t="str">
        <f>IF(B46="","",VLOOKUP(B46,'Master Score Sheet'!$B$4:$D$75,3))</f>
        <v/>
      </c>
      <c r="I46" s="95" t="str">
        <f>IF(B46="","",VLOOKUP(B46,'Master Score Sheet'!$B$4:$I$75,7,FALSE))</f>
        <v/>
      </c>
      <c r="J46" s="104" t="str">
        <f>IF(B46="","",VLOOKUP(B46,'Master Score Sheet'!$B$4:$I$75,8,FALSE))</f>
        <v/>
      </c>
      <c r="K46" s="20" t="str">
        <f>IF(B46="","",VLOOKUP(B46,'Master Score Sheet'!$B$4:$W$75,19))</f>
        <v/>
      </c>
      <c r="L46" s="92"/>
    </row>
    <row r="47" spans="2:12" x14ac:dyDescent="0.3">
      <c r="B47" s="90"/>
      <c r="C47" s="91"/>
      <c r="D47" s="20"/>
      <c r="E47" s="19"/>
      <c r="F47" s="89"/>
      <c r="G47" s="94" t="str">
        <f>IF(F47="","",INT((date-TeamMembers!F47)/365.25))</f>
        <v/>
      </c>
      <c r="H47" s="95" t="str">
        <f>IF(B47="","",VLOOKUP(B47,'Master Score Sheet'!$B$4:$D$75,3))</f>
        <v/>
      </c>
      <c r="I47" s="95" t="str">
        <f>IF(B47="","",VLOOKUP(B47,'Master Score Sheet'!$B$4:$I$75,7,FALSE))</f>
        <v/>
      </c>
      <c r="J47" s="104" t="str">
        <f>IF(B47="","",VLOOKUP(B47,'Master Score Sheet'!$B$4:$I$75,8,FALSE))</f>
        <v/>
      </c>
      <c r="K47" s="20" t="str">
        <f>IF(B47="","",VLOOKUP(B47,'Master Score Sheet'!$B$4:$W$75,19))</f>
        <v/>
      </c>
      <c r="L47" s="92"/>
    </row>
    <row r="48" spans="2:12" x14ac:dyDescent="0.3">
      <c r="B48" s="90"/>
      <c r="C48" s="91"/>
      <c r="D48" s="20"/>
      <c r="E48" s="19"/>
      <c r="F48" s="89"/>
      <c r="G48" s="94" t="str">
        <f>IF(F48="","",INT((date-TeamMembers!F48)/365.25))</f>
        <v/>
      </c>
      <c r="H48" s="95" t="str">
        <f>IF(B48="","",VLOOKUP(B48,'Master Score Sheet'!$B$4:$D$75,3))</f>
        <v/>
      </c>
      <c r="I48" s="95" t="str">
        <f>IF(B48="","",VLOOKUP(B48,'Master Score Sheet'!$B$4:$I$75,7,FALSE))</f>
        <v/>
      </c>
      <c r="J48" s="104" t="str">
        <f>IF(B48="","",VLOOKUP(B48,'Master Score Sheet'!$B$4:$I$75,8,FALSE))</f>
        <v/>
      </c>
      <c r="K48" s="20" t="str">
        <f>IF(B48="","",VLOOKUP(B48,'Master Score Sheet'!$B$4:$W$75,19))</f>
        <v/>
      </c>
      <c r="L48" s="92"/>
    </row>
    <row r="49" spans="2:12" x14ac:dyDescent="0.3">
      <c r="B49" s="90"/>
      <c r="C49" s="91"/>
      <c r="D49" s="20"/>
      <c r="E49" s="19"/>
      <c r="F49" s="89"/>
      <c r="G49" s="94" t="str">
        <f>IF(F49="","",INT((date-TeamMembers!F49)/365.25))</f>
        <v/>
      </c>
      <c r="H49" s="95" t="str">
        <f>IF(B49="","",VLOOKUP(B49,'Master Score Sheet'!$B$4:$D$75,3))</f>
        <v/>
      </c>
      <c r="I49" s="95" t="str">
        <f>IF(B49="","",VLOOKUP(B49,'Master Score Sheet'!$B$4:$I$75,7,FALSE))</f>
        <v/>
      </c>
      <c r="J49" s="104" t="str">
        <f>IF(B49="","",VLOOKUP(B49,'Master Score Sheet'!$B$4:$I$75,8,FALSE))</f>
        <v/>
      </c>
      <c r="K49" s="20" t="str">
        <f>IF(B49="","",VLOOKUP(B49,'Master Score Sheet'!$B$4:$W$75,19))</f>
        <v/>
      </c>
      <c r="L49" s="92"/>
    </row>
    <row r="50" spans="2:12" x14ac:dyDescent="0.3">
      <c r="B50" s="90"/>
      <c r="C50" s="91"/>
      <c r="D50" s="20"/>
      <c r="E50" s="19"/>
      <c r="F50" s="89"/>
      <c r="G50" s="94" t="str">
        <f>IF(F50="","",INT((date-TeamMembers!F50)/365.25))</f>
        <v/>
      </c>
      <c r="H50" s="95" t="str">
        <f>IF(B50="","",VLOOKUP(B50,'Master Score Sheet'!$B$4:$D$75,3))</f>
        <v/>
      </c>
      <c r="I50" s="95" t="str">
        <f>IF(B50="","",VLOOKUP(B50,'Master Score Sheet'!$B$4:$I$75,7,FALSE))</f>
        <v/>
      </c>
      <c r="J50" s="104" t="str">
        <f>IF(B50="","",VLOOKUP(B50,'Master Score Sheet'!$B$4:$I$75,8,FALSE))</f>
        <v/>
      </c>
      <c r="K50" s="20" t="str">
        <f>IF(B50="","",VLOOKUP(B50,'Master Score Sheet'!$B$4:$W$75,19))</f>
        <v/>
      </c>
      <c r="L50" s="92"/>
    </row>
    <row r="51" spans="2:12" x14ac:dyDescent="0.3">
      <c r="B51" s="90"/>
      <c r="C51" s="91"/>
      <c r="D51" s="20"/>
      <c r="E51" s="19"/>
      <c r="F51" s="89"/>
      <c r="G51" s="94" t="str">
        <f>IF(F51="","",INT((date-TeamMembers!F51)/365.25))</f>
        <v/>
      </c>
      <c r="H51" s="95" t="str">
        <f>IF(B51="","",VLOOKUP(B51,'Master Score Sheet'!$B$4:$D$75,3))</f>
        <v/>
      </c>
      <c r="I51" s="95" t="str">
        <f>IF(B51="","",VLOOKUP(B51,'Master Score Sheet'!$B$4:$I$75,7,FALSE))</f>
        <v/>
      </c>
      <c r="J51" s="104" t="str">
        <f>IF(B51="","",VLOOKUP(B51,'Master Score Sheet'!$B$4:$I$75,8,FALSE))</f>
        <v/>
      </c>
      <c r="K51" s="20" t="str">
        <f>IF(B51="","",VLOOKUP(B51,'Master Score Sheet'!$B$4:$W$75,19))</f>
        <v/>
      </c>
      <c r="L51" s="92"/>
    </row>
    <row r="52" spans="2:12" x14ac:dyDescent="0.3">
      <c r="B52" s="90"/>
      <c r="C52" s="91"/>
      <c r="D52" s="20"/>
      <c r="E52" s="19"/>
      <c r="F52" s="89"/>
      <c r="G52" s="94" t="str">
        <f>IF(F52="","",INT((date-TeamMembers!F52)/365.25))</f>
        <v/>
      </c>
      <c r="H52" s="95" t="str">
        <f>IF(B52="","",VLOOKUP(B52,'Master Score Sheet'!$B$4:$D$75,3))</f>
        <v/>
      </c>
      <c r="I52" s="95" t="str">
        <f>IF(B52="","",VLOOKUP(B52,'Master Score Sheet'!$B$4:$I$75,7,FALSE))</f>
        <v/>
      </c>
      <c r="J52" s="104" t="str">
        <f>IF(B52="","",VLOOKUP(B52,'Master Score Sheet'!$B$4:$I$75,8,FALSE))</f>
        <v/>
      </c>
      <c r="K52" s="20" t="str">
        <f>IF(B52="","",VLOOKUP(B52,'Master Score Sheet'!$B$4:$W$75,19))</f>
        <v/>
      </c>
      <c r="L52" s="92"/>
    </row>
    <row r="53" spans="2:12" x14ac:dyDescent="0.3">
      <c r="B53" s="90"/>
      <c r="C53" s="91"/>
      <c r="D53" s="20"/>
      <c r="E53" s="19"/>
      <c r="F53" s="89"/>
      <c r="G53" s="94" t="str">
        <f>IF(F53="","",INT((date-TeamMembers!F53)/365.25))</f>
        <v/>
      </c>
      <c r="H53" s="95" t="str">
        <f>IF(B53="","",VLOOKUP(B53,'Master Score Sheet'!$B$4:$D$75,3))</f>
        <v/>
      </c>
      <c r="I53" s="95" t="str">
        <f>IF(B53="","",VLOOKUP(B53,'Master Score Sheet'!$B$4:$I$75,7,FALSE))</f>
        <v/>
      </c>
      <c r="J53" s="104" t="str">
        <f>IF(B53="","",VLOOKUP(B53,'Master Score Sheet'!$B$4:$I$75,8,FALSE))</f>
        <v/>
      </c>
      <c r="K53" s="20" t="str">
        <f>IF(B53="","",VLOOKUP(B53,'Master Score Sheet'!$B$4:$W$75,19))</f>
        <v/>
      </c>
      <c r="L53" s="92"/>
    </row>
    <row r="54" spans="2:12" x14ac:dyDescent="0.3">
      <c r="B54" s="90"/>
      <c r="C54" s="91"/>
      <c r="D54" s="20"/>
      <c r="E54" s="19"/>
      <c r="F54" s="89"/>
      <c r="G54" s="94" t="str">
        <f>IF(F54="","",INT((date-TeamMembers!F54)/365.25))</f>
        <v/>
      </c>
      <c r="H54" s="95" t="str">
        <f>IF(B54="","",VLOOKUP(B54,'Master Score Sheet'!$B$4:$D$75,3))</f>
        <v/>
      </c>
      <c r="I54" s="95" t="str">
        <f>IF(B54="","",VLOOKUP(B54,'Master Score Sheet'!$B$4:$I$75,7,FALSE))</f>
        <v/>
      </c>
      <c r="J54" s="104" t="str">
        <f>IF(B54="","",VLOOKUP(B54,'Master Score Sheet'!$B$4:$I$75,8,FALSE))</f>
        <v/>
      </c>
      <c r="K54" s="20" t="str">
        <f>IF(B54="","",VLOOKUP(B54,'Master Score Sheet'!$B$4:$W$75,19))</f>
        <v/>
      </c>
      <c r="L54" s="92"/>
    </row>
    <row r="55" spans="2:12" x14ac:dyDescent="0.3">
      <c r="B55" s="90"/>
      <c r="C55" s="91"/>
      <c r="D55" s="20"/>
      <c r="E55" s="19"/>
      <c r="F55" s="89"/>
      <c r="G55" s="94" t="str">
        <f>IF(F55="","",INT((date-TeamMembers!F55)/365.25))</f>
        <v/>
      </c>
      <c r="H55" s="95" t="str">
        <f>IF(B55="","",VLOOKUP(B55,'Master Score Sheet'!$B$4:$D$75,3))</f>
        <v/>
      </c>
      <c r="I55" s="95" t="str">
        <f>IF(B55="","",VLOOKUP(B55,'Master Score Sheet'!$B$4:$I$75,7,FALSE))</f>
        <v/>
      </c>
      <c r="J55" s="104" t="str">
        <f>IF(B55="","",VLOOKUP(B55,'Master Score Sheet'!$B$4:$I$75,8,FALSE))</f>
        <v/>
      </c>
      <c r="K55" s="20" t="str">
        <f>IF(B55="","",VLOOKUP(B55,'Master Score Sheet'!$B$4:$W$75,19))</f>
        <v/>
      </c>
      <c r="L55" s="92"/>
    </row>
    <row r="56" spans="2:12" x14ac:dyDescent="0.3">
      <c r="B56" s="90"/>
      <c r="C56" s="91"/>
      <c r="D56" s="20"/>
      <c r="E56" s="19"/>
      <c r="F56" s="89"/>
      <c r="G56" s="94" t="str">
        <f>IF(F56="","",INT((date-TeamMembers!F56)/365.25))</f>
        <v/>
      </c>
      <c r="H56" s="95" t="str">
        <f>IF(B56="","",VLOOKUP(B56,'Master Score Sheet'!$B$4:$D$75,3))</f>
        <v/>
      </c>
      <c r="I56" s="95" t="str">
        <f>IF(B56="","",VLOOKUP(B56,'Master Score Sheet'!$B$4:$I$75,7,FALSE))</f>
        <v/>
      </c>
      <c r="J56" s="104" t="str">
        <f>IF(B56="","",VLOOKUP(B56,'Master Score Sheet'!$B$4:$I$75,8,FALSE))</f>
        <v/>
      </c>
      <c r="K56" s="20" t="str">
        <f>IF(B56="","",VLOOKUP(B56,'Master Score Sheet'!$B$4:$W$75,19))</f>
        <v/>
      </c>
      <c r="L56" s="92"/>
    </row>
    <row r="57" spans="2:12" x14ac:dyDescent="0.3">
      <c r="B57" s="90"/>
      <c r="C57" s="91"/>
      <c r="D57" s="20"/>
      <c r="E57" s="19"/>
      <c r="F57" s="89"/>
      <c r="G57" s="94" t="str">
        <f>IF(F57="","",INT((date-TeamMembers!F57)/365.25))</f>
        <v/>
      </c>
      <c r="H57" s="95" t="str">
        <f>IF(B57="","",VLOOKUP(B57,'Master Score Sheet'!$B$4:$D$75,3))</f>
        <v/>
      </c>
      <c r="I57" s="95" t="str">
        <f>IF(B57="","",VLOOKUP(B57,'Master Score Sheet'!$B$4:$I$75,7,FALSE))</f>
        <v/>
      </c>
      <c r="J57" s="104" t="str">
        <f>IF(B57="","",VLOOKUP(B57,'Master Score Sheet'!$B$4:$I$75,8,FALSE))</f>
        <v/>
      </c>
      <c r="K57" s="20" t="str">
        <f>IF(B57="","",VLOOKUP(B57,'Master Score Sheet'!$B$4:$W$75,19))</f>
        <v/>
      </c>
      <c r="L57" s="92"/>
    </row>
    <row r="58" spans="2:12" x14ac:dyDescent="0.3">
      <c r="B58" s="90"/>
      <c r="C58" s="91"/>
      <c r="D58" s="20"/>
      <c r="E58" s="19"/>
      <c r="F58" s="89"/>
      <c r="G58" s="94" t="str">
        <f>IF(F58="","",INT((date-TeamMembers!F58)/365.25))</f>
        <v/>
      </c>
      <c r="H58" s="95" t="str">
        <f>IF(B58="","",VLOOKUP(B58,'Master Score Sheet'!$B$4:$D$75,3))</f>
        <v/>
      </c>
      <c r="I58" s="95" t="str">
        <f>IF(B58="","",VLOOKUP(B58,'Master Score Sheet'!$B$4:$I$75,7,FALSE))</f>
        <v/>
      </c>
      <c r="J58" s="104" t="str">
        <f>IF(B58="","",VLOOKUP(B58,'Master Score Sheet'!$B$4:$I$75,8,FALSE))</f>
        <v/>
      </c>
      <c r="K58" s="20" t="str">
        <f>IF(B58="","",VLOOKUP(B58,'Master Score Sheet'!$B$4:$W$75,19))</f>
        <v/>
      </c>
      <c r="L58" s="92"/>
    </row>
    <row r="59" spans="2:12" x14ac:dyDescent="0.3">
      <c r="B59" s="90"/>
      <c r="C59" s="91"/>
      <c r="D59" s="20"/>
      <c r="E59" s="19"/>
      <c r="F59" s="89"/>
      <c r="G59" s="94" t="str">
        <f>IF(F59="","",INT((date-TeamMembers!F59)/365.25))</f>
        <v/>
      </c>
      <c r="H59" s="95" t="str">
        <f>IF(B59="","",VLOOKUP(B59,'Master Score Sheet'!$B$4:$D$75,3))</f>
        <v/>
      </c>
      <c r="I59" s="95" t="str">
        <f>IF(B59="","",VLOOKUP(B59,'Master Score Sheet'!$B$4:$I$75,7,FALSE))</f>
        <v/>
      </c>
      <c r="J59" s="104" t="str">
        <f>IF(B59="","",VLOOKUP(B59,'Master Score Sheet'!$B$4:$I$75,8,FALSE))</f>
        <v/>
      </c>
      <c r="K59" s="20" t="str">
        <f>IF(B59="","",VLOOKUP(B59,'Master Score Sheet'!$B$4:$W$75,19))</f>
        <v/>
      </c>
      <c r="L59" s="92"/>
    </row>
    <row r="60" spans="2:12" x14ac:dyDescent="0.3">
      <c r="B60" s="90"/>
      <c r="C60" s="91"/>
      <c r="D60" s="20"/>
      <c r="E60" s="19"/>
      <c r="F60" s="89"/>
      <c r="G60" s="94" t="str">
        <f>IF(F60="","",INT((date-TeamMembers!F60)/365.25))</f>
        <v/>
      </c>
      <c r="H60" s="95" t="str">
        <f>IF(B60="","",VLOOKUP(B60,'Master Score Sheet'!$B$4:$D$75,3))</f>
        <v/>
      </c>
      <c r="I60" s="95" t="str">
        <f>IF(B60="","",VLOOKUP(B60,'Master Score Sheet'!$B$4:$I$75,7,FALSE))</f>
        <v/>
      </c>
      <c r="J60" s="104" t="str">
        <f>IF(B60="","",VLOOKUP(B60,'Master Score Sheet'!$B$4:$I$75,8,FALSE))</f>
        <v/>
      </c>
      <c r="K60" s="20" t="str">
        <f>IF(B60="","",VLOOKUP(B60,'Master Score Sheet'!$B$4:$W$75,19))</f>
        <v/>
      </c>
      <c r="L60" s="92"/>
    </row>
    <row r="61" spans="2:12" x14ac:dyDescent="0.3">
      <c r="B61" s="90"/>
      <c r="C61" s="91"/>
      <c r="D61" s="20"/>
      <c r="E61" s="19"/>
      <c r="F61" s="89"/>
      <c r="G61" s="94" t="str">
        <f>IF(F61="","",INT((date-TeamMembers!F61)/365.25))</f>
        <v/>
      </c>
      <c r="H61" s="95" t="str">
        <f>IF(B61="","",VLOOKUP(B61,'Master Score Sheet'!$B$4:$D$75,3))</f>
        <v/>
      </c>
      <c r="I61" s="95" t="str">
        <f>IF(B61="","",VLOOKUP(B61,'Master Score Sheet'!$B$4:$I$75,7,FALSE))</f>
        <v/>
      </c>
      <c r="J61" s="104" t="str">
        <f>IF(B61="","",VLOOKUP(B61,'Master Score Sheet'!$B$4:$I$75,8,FALSE))</f>
        <v/>
      </c>
      <c r="K61" s="20" t="str">
        <f>IF(B61="","",VLOOKUP(B61,'Master Score Sheet'!$B$4:$W$75,19))</f>
        <v/>
      </c>
      <c r="L61" s="92"/>
    </row>
    <row r="62" spans="2:12" x14ac:dyDescent="0.3">
      <c r="B62" s="90"/>
      <c r="C62" s="91"/>
      <c r="D62" s="20"/>
      <c r="E62" s="19"/>
      <c r="F62" s="89"/>
      <c r="G62" s="94" t="str">
        <f>IF(F62="","",INT((date-TeamMembers!F62)/365.25))</f>
        <v/>
      </c>
      <c r="H62" s="95" t="str">
        <f>IF(B62="","",VLOOKUP(B62,'Master Score Sheet'!$B$4:$D$75,3))</f>
        <v/>
      </c>
      <c r="I62" s="95" t="str">
        <f>IF(B62="","",VLOOKUP(B62,'Master Score Sheet'!$B$4:$I$75,7,FALSE))</f>
        <v/>
      </c>
      <c r="J62" s="104" t="str">
        <f>IF(B62="","",VLOOKUP(B62,'Master Score Sheet'!$B$4:$I$75,8,FALSE))</f>
        <v/>
      </c>
      <c r="K62" s="20" t="str">
        <f>IF(B62="","",VLOOKUP(B62,'Master Score Sheet'!$B$4:$W$75,19))</f>
        <v/>
      </c>
      <c r="L62" s="92"/>
    </row>
    <row r="63" spans="2:12" x14ac:dyDescent="0.3">
      <c r="B63" s="90"/>
      <c r="C63" s="91"/>
      <c r="D63" s="20"/>
      <c r="E63" s="19"/>
      <c r="F63" s="89"/>
      <c r="G63" s="94" t="str">
        <f>IF(F63="","",INT((date-TeamMembers!F63)/365.25))</f>
        <v/>
      </c>
      <c r="H63" s="95" t="str">
        <f>IF(B63="","",VLOOKUP(B63,'Master Score Sheet'!$B$4:$D$75,3))</f>
        <v/>
      </c>
      <c r="I63" s="95" t="str">
        <f>IF(B63="","",VLOOKUP(B63,'Master Score Sheet'!$B$4:$I$75,7,FALSE))</f>
        <v/>
      </c>
      <c r="J63" s="104" t="str">
        <f>IF(B63="","",VLOOKUP(B63,'Master Score Sheet'!$B$4:$I$75,8,FALSE))</f>
        <v/>
      </c>
      <c r="K63" s="20" t="str">
        <f>IF(B63="","",VLOOKUP(B63,'Master Score Sheet'!$B$4:$W$75,19))</f>
        <v/>
      </c>
      <c r="L63" s="92"/>
    </row>
    <row r="64" spans="2:12" x14ac:dyDescent="0.3">
      <c r="B64" s="90"/>
      <c r="C64" s="91"/>
      <c r="D64" s="20"/>
      <c r="E64" s="19"/>
      <c r="F64" s="89"/>
      <c r="G64" s="94" t="str">
        <f>IF(F64="","",INT((date-TeamMembers!F64)/365.25))</f>
        <v/>
      </c>
      <c r="H64" s="95" t="str">
        <f>IF(B64="","",VLOOKUP(B64,'Master Score Sheet'!$B$4:$D$75,3))</f>
        <v/>
      </c>
      <c r="I64" s="95" t="str">
        <f>IF(B64="","",VLOOKUP(B64,'Master Score Sheet'!$B$4:$I$75,7,FALSE))</f>
        <v/>
      </c>
      <c r="J64" s="104" t="str">
        <f>IF(B64="","",VLOOKUP(B64,'Master Score Sheet'!$B$4:$I$75,8,FALSE))</f>
        <v/>
      </c>
      <c r="K64" s="20" t="str">
        <f>IF(B64="","",VLOOKUP(B64,'Master Score Sheet'!$B$4:$W$75,19))</f>
        <v/>
      </c>
      <c r="L64" s="92"/>
    </row>
    <row r="65" spans="2:12" x14ac:dyDescent="0.3">
      <c r="B65" s="90"/>
      <c r="C65" s="91"/>
      <c r="D65" s="20"/>
      <c r="E65" s="19"/>
      <c r="F65" s="89"/>
      <c r="G65" s="94" t="str">
        <f>IF(F65="","",INT((date-TeamMembers!F65)/365.25))</f>
        <v/>
      </c>
      <c r="H65" s="95" t="str">
        <f>IF(B65="","",VLOOKUP(B65,'Master Score Sheet'!$B$4:$D$75,3))</f>
        <v/>
      </c>
      <c r="I65" s="95" t="str">
        <f>IF(B65="","",VLOOKUP(B65,'Master Score Sheet'!$B$4:$I$75,7,FALSE))</f>
        <v/>
      </c>
      <c r="J65" s="104" t="str">
        <f>IF(B65="","",VLOOKUP(B65,'Master Score Sheet'!$B$4:$I$75,8,FALSE))</f>
        <v/>
      </c>
      <c r="K65" s="20" t="str">
        <f>IF(B65="","",VLOOKUP(B65,'Master Score Sheet'!$B$4:$W$75,19))</f>
        <v/>
      </c>
      <c r="L65" s="92"/>
    </row>
    <row r="66" spans="2:12" x14ac:dyDescent="0.3">
      <c r="B66" s="90"/>
      <c r="C66" s="91"/>
      <c r="D66" s="20"/>
      <c r="E66" s="19"/>
      <c r="F66" s="89"/>
      <c r="G66" s="94" t="str">
        <f>IF(F66="","",INT((date-TeamMembers!F66)/365.25))</f>
        <v/>
      </c>
      <c r="H66" s="95" t="str">
        <f>IF(B66="","",VLOOKUP(B66,'Master Score Sheet'!$B$4:$D$75,3))</f>
        <v/>
      </c>
      <c r="I66" s="95" t="str">
        <f>IF(B66="","",VLOOKUP(B66,'Master Score Sheet'!$B$4:$I$75,7,FALSE))</f>
        <v/>
      </c>
      <c r="J66" s="104" t="str">
        <f>IF(B66="","",VLOOKUP(B66,'Master Score Sheet'!$B$4:$I$75,8,FALSE))</f>
        <v/>
      </c>
      <c r="K66" s="20" t="str">
        <f>IF(B66="","",VLOOKUP(B66,'Master Score Sheet'!$B$4:$W$75,19))</f>
        <v/>
      </c>
      <c r="L66" s="92"/>
    </row>
    <row r="67" spans="2:12" x14ac:dyDescent="0.3">
      <c r="B67" s="90"/>
      <c r="C67" s="91"/>
      <c r="D67" s="20"/>
      <c r="E67" s="19"/>
      <c r="F67" s="89"/>
      <c r="G67" s="94" t="str">
        <f>IF(F67="","",INT((date-TeamMembers!F67)/365.25))</f>
        <v/>
      </c>
      <c r="H67" s="95" t="str">
        <f>IF(B67="","",VLOOKUP(B67,'Master Score Sheet'!$B$4:$D$75,3))</f>
        <v/>
      </c>
      <c r="I67" s="95" t="str">
        <f>IF(B67="","",VLOOKUP(B67,'Master Score Sheet'!$B$4:$I$75,7,FALSE))</f>
        <v/>
      </c>
      <c r="J67" s="104" t="str">
        <f>IF(B67="","",VLOOKUP(B67,'Master Score Sheet'!$B$4:$I$75,8,FALSE))</f>
        <v/>
      </c>
      <c r="K67" s="20" t="str">
        <f>IF(B67="","",VLOOKUP(B67,'Master Score Sheet'!$B$4:$W$75,19))</f>
        <v/>
      </c>
      <c r="L67" s="92"/>
    </row>
    <row r="68" spans="2:12" x14ac:dyDescent="0.3">
      <c r="B68" s="90"/>
      <c r="C68" s="91"/>
      <c r="D68" s="20"/>
      <c r="E68" s="19"/>
      <c r="F68" s="89"/>
      <c r="G68" s="94" t="str">
        <f>IF(F68="","",INT((date-TeamMembers!F68)/365.25))</f>
        <v/>
      </c>
      <c r="H68" s="95" t="str">
        <f>IF(B68="","",VLOOKUP(B68,'Master Score Sheet'!$B$4:$D$75,3))</f>
        <v/>
      </c>
      <c r="I68" s="95" t="str">
        <f>IF(B68="","",VLOOKUP(B68,'Master Score Sheet'!$B$4:$I$75,7,FALSE))</f>
        <v/>
      </c>
      <c r="J68" s="104" t="str">
        <f>IF(B68="","",VLOOKUP(B68,'Master Score Sheet'!$B$4:$I$75,8,FALSE))</f>
        <v/>
      </c>
      <c r="K68" s="20" t="str">
        <f>IF(B68="","",VLOOKUP(B68,'Master Score Sheet'!$B$4:$W$75,19))</f>
        <v/>
      </c>
      <c r="L68" s="92"/>
    </row>
    <row r="69" spans="2:12" x14ac:dyDescent="0.3">
      <c r="B69" s="90"/>
      <c r="C69" s="91"/>
      <c r="D69" s="20"/>
      <c r="E69" s="19"/>
      <c r="F69" s="89"/>
      <c r="G69" s="94" t="str">
        <f>IF(F69="","",INT((date-TeamMembers!F69)/365.25))</f>
        <v/>
      </c>
      <c r="H69" s="95" t="str">
        <f>IF(B69="","",VLOOKUP(B69,'Master Score Sheet'!$B$4:$D$75,3))</f>
        <v/>
      </c>
      <c r="I69" s="95" t="str">
        <f>IF(B69="","",VLOOKUP(B69,'Master Score Sheet'!$B$4:$I$75,7,FALSE))</f>
        <v/>
      </c>
      <c r="J69" s="104" t="str">
        <f>IF(B69="","",VLOOKUP(B69,'Master Score Sheet'!$B$4:$I$75,8,FALSE))</f>
        <v/>
      </c>
      <c r="K69" s="20" t="str">
        <f>IF(B69="","",VLOOKUP(B69,'Master Score Sheet'!$B$4:$W$75,19))</f>
        <v/>
      </c>
      <c r="L69" s="92"/>
    </row>
    <row r="70" spans="2:12" x14ac:dyDescent="0.3">
      <c r="B70" s="90"/>
      <c r="C70" s="91"/>
      <c r="D70" s="20"/>
      <c r="E70" s="19"/>
      <c r="F70" s="89"/>
      <c r="G70" s="94" t="str">
        <f>IF(F70="","",INT((date-TeamMembers!F70)/365.25))</f>
        <v/>
      </c>
      <c r="H70" s="95" t="str">
        <f>IF(B70="","",VLOOKUP(B70,'Master Score Sheet'!$B$4:$D$75,3))</f>
        <v/>
      </c>
      <c r="I70" s="95" t="str">
        <f>IF(B70="","",VLOOKUP(B70,'Master Score Sheet'!$B$4:$I$75,7,FALSE))</f>
        <v/>
      </c>
      <c r="J70" s="104" t="str">
        <f>IF(B70="","",VLOOKUP(B70,'Master Score Sheet'!$B$4:$I$75,8,FALSE))</f>
        <v/>
      </c>
      <c r="K70" s="20" t="str">
        <f>IF(B70="","",VLOOKUP(B70,'Master Score Sheet'!$B$4:$W$75,19))</f>
        <v/>
      </c>
      <c r="L70" s="92"/>
    </row>
    <row r="71" spans="2:12" x14ac:dyDescent="0.3">
      <c r="B71" s="90"/>
      <c r="C71" s="91"/>
      <c r="D71" s="20"/>
      <c r="E71" s="19"/>
      <c r="F71" s="89"/>
      <c r="G71" s="94" t="str">
        <f>IF(F71="","",INT((date-TeamMembers!F71)/365.25))</f>
        <v/>
      </c>
      <c r="H71" s="95" t="str">
        <f>IF(B71="","",VLOOKUP(B71,'Master Score Sheet'!$B$4:$D$75,3))</f>
        <v/>
      </c>
      <c r="I71" s="95" t="str">
        <f>IF(B71="","",VLOOKUP(B71,'Master Score Sheet'!$B$4:$I$75,7,FALSE))</f>
        <v/>
      </c>
      <c r="J71" s="104" t="str">
        <f>IF(B71="","",VLOOKUP(B71,'Master Score Sheet'!$B$4:$I$75,8,FALSE))</f>
        <v/>
      </c>
      <c r="K71" s="20" t="str">
        <f>IF(B71="","",VLOOKUP(B71,'Master Score Sheet'!$B$4:$W$75,19))</f>
        <v/>
      </c>
      <c r="L71" s="92"/>
    </row>
    <row r="72" spans="2:12" x14ac:dyDescent="0.3">
      <c r="B72" s="90"/>
      <c r="C72" s="91"/>
      <c r="D72" s="20"/>
      <c r="E72" s="19"/>
      <c r="F72" s="89"/>
      <c r="G72" s="94" t="str">
        <f>IF(F72="","",INT((date-TeamMembers!F72)/365.25))</f>
        <v/>
      </c>
      <c r="H72" s="95" t="str">
        <f>IF(B72="","",VLOOKUP(B72,'Master Score Sheet'!$B$4:$D$75,3))</f>
        <v/>
      </c>
      <c r="I72" s="95" t="str">
        <f>IF(B72="","",VLOOKUP(B72,'Master Score Sheet'!$B$4:$I$75,7,FALSE))</f>
        <v/>
      </c>
      <c r="J72" s="104" t="str">
        <f>IF(B72="","",VLOOKUP(B72,'Master Score Sheet'!$B$4:$I$75,8,FALSE))</f>
        <v/>
      </c>
      <c r="K72" s="20" t="str">
        <f>IF(B72="","",VLOOKUP(B72,'Master Score Sheet'!$B$4:$W$75,19))</f>
        <v/>
      </c>
      <c r="L72" s="92"/>
    </row>
    <row r="73" spans="2:12" x14ac:dyDescent="0.3">
      <c r="B73" s="90"/>
      <c r="C73" s="91"/>
      <c r="D73" s="20"/>
      <c r="E73" s="19"/>
      <c r="F73" s="89"/>
      <c r="G73" s="94" t="str">
        <f>IF(F73="","",INT((date-TeamMembers!F73)/365.25))</f>
        <v/>
      </c>
      <c r="H73" s="95" t="str">
        <f>IF(B73="","",VLOOKUP(B73,'Master Score Sheet'!$B$4:$D$75,3))</f>
        <v/>
      </c>
      <c r="I73" s="95" t="str">
        <f>IF(B73="","",VLOOKUP(B73,'Master Score Sheet'!$B$4:$I$75,7,FALSE))</f>
        <v/>
      </c>
      <c r="J73" s="104" t="str">
        <f>IF(B73="","",VLOOKUP(B73,'Master Score Sheet'!$B$4:$I$75,8,FALSE))</f>
        <v/>
      </c>
      <c r="K73" s="20" t="str">
        <f>IF(B73="","",VLOOKUP(B73,'Master Score Sheet'!$B$4:$W$75,19))</f>
        <v/>
      </c>
      <c r="L73" s="92"/>
    </row>
    <row r="74" spans="2:12" x14ac:dyDescent="0.3">
      <c r="B74" s="90"/>
      <c r="C74" s="91"/>
      <c r="D74" s="20"/>
      <c r="E74" s="19"/>
      <c r="F74" s="89"/>
      <c r="G74" s="94" t="str">
        <f>IF(F74="","",INT((date-TeamMembers!F74)/365.25))</f>
        <v/>
      </c>
      <c r="H74" s="95" t="str">
        <f>IF(B74="","",VLOOKUP(B74,'Master Score Sheet'!$B$4:$D$75,3))</f>
        <v/>
      </c>
      <c r="I74" s="95" t="str">
        <f>IF(B74="","",VLOOKUP(B74,'Master Score Sheet'!$B$4:$I$75,7,FALSE))</f>
        <v/>
      </c>
      <c r="J74" s="104" t="str">
        <f>IF(B74="","",VLOOKUP(B74,'Master Score Sheet'!$B$4:$I$75,8,FALSE))</f>
        <v/>
      </c>
      <c r="K74" s="20" t="str">
        <f>IF(B74="","",VLOOKUP(B74,'Master Score Sheet'!$B$4:$W$75,19))</f>
        <v/>
      </c>
      <c r="L74" s="92"/>
    </row>
    <row r="75" spans="2:12" x14ac:dyDescent="0.3">
      <c r="B75" s="90"/>
      <c r="C75" s="91"/>
      <c r="D75" s="20"/>
      <c r="E75" s="19"/>
      <c r="F75" s="89"/>
      <c r="G75" s="94" t="str">
        <f>IF(F75="","",INT((date-TeamMembers!F75)/365.25))</f>
        <v/>
      </c>
      <c r="H75" s="95" t="str">
        <f>IF(B75="","",VLOOKUP(B75,'Master Score Sheet'!$B$4:$D$75,3))</f>
        <v/>
      </c>
      <c r="I75" s="95" t="str">
        <f>IF(B75="","",VLOOKUP(B75,'Master Score Sheet'!$B$4:$I$75,7,FALSE))</f>
        <v/>
      </c>
      <c r="J75" s="104" t="str">
        <f>IF(B75="","",VLOOKUP(B75,'Master Score Sheet'!$B$4:$I$75,8,FALSE))</f>
        <v/>
      </c>
      <c r="K75" s="20" t="str">
        <f>IF(B75="","",VLOOKUP(B75,'Master Score Sheet'!$B$4:$W$75,19))</f>
        <v/>
      </c>
      <c r="L75" s="92"/>
    </row>
    <row r="76" spans="2:12" x14ac:dyDescent="0.3">
      <c r="B76" s="90"/>
      <c r="C76" s="91"/>
      <c r="D76" s="20"/>
      <c r="E76" s="93"/>
      <c r="F76" s="89"/>
      <c r="G76" s="94" t="str">
        <f>IF(F76="","",INT((date-TeamMembers!F76)/365.25))</f>
        <v/>
      </c>
      <c r="H76" s="95" t="str">
        <f>IF(B76="","",VLOOKUP(B76,'Master Score Sheet'!$B$4:$D$75,3))</f>
        <v/>
      </c>
      <c r="I76" s="95" t="str">
        <f>IF(B76="","",VLOOKUP(B76,'Master Score Sheet'!$B$4:$I$75,7,FALSE))</f>
        <v/>
      </c>
      <c r="J76" s="104" t="str">
        <f>IF(B76="","",VLOOKUP(B76,'Master Score Sheet'!$B$4:$I$75,8,FALSE))</f>
        <v/>
      </c>
      <c r="K76" s="20" t="str">
        <f>IF(B76="","",VLOOKUP(B76,'Master Score Sheet'!$B$4:$W$75,19))</f>
        <v/>
      </c>
      <c r="L76" s="92"/>
    </row>
    <row r="77" spans="2:12" x14ac:dyDescent="0.3">
      <c r="B77" s="90"/>
      <c r="C77" s="91"/>
      <c r="D77" s="20"/>
      <c r="E77" s="19"/>
      <c r="F77" s="89"/>
      <c r="G77" s="94" t="str">
        <f>IF(F77="","",INT((date-TeamMembers!F77)/365.25))</f>
        <v/>
      </c>
      <c r="H77" s="95" t="str">
        <f>IF(B77="","",VLOOKUP(B77,'Master Score Sheet'!$B$4:$D$75,3))</f>
        <v/>
      </c>
      <c r="I77" s="95" t="str">
        <f>IF(B77="","",VLOOKUP(B77,'Master Score Sheet'!$B$4:$I$75,7,FALSE))</f>
        <v/>
      </c>
      <c r="J77" s="104" t="str">
        <f>IF(B77="","",VLOOKUP(B77,'Master Score Sheet'!$B$4:$I$75,8,FALSE))</f>
        <v/>
      </c>
      <c r="K77" s="20" t="str">
        <f>IF(B77="","",VLOOKUP(B77,'Master Score Sheet'!$B$4:$W$75,19))</f>
        <v/>
      </c>
      <c r="L77" s="92"/>
    </row>
    <row r="78" spans="2:12" x14ac:dyDescent="0.3">
      <c r="B78" s="90"/>
      <c r="C78" s="91"/>
      <c r="D78" s="20"/>
      <c r="E78" s="19"/>
      <c r="F78" s="89"/>
      <c r="G78" s="94" t="str">
        <f>IF(F78="","",INT((date-TeamMembers!F78)/365.25))</f>
        <v/>
      </c>
      <c r="H78" s="95" t="str">
        <f>IF(B78="","",VLOOKUP(B78,'Master Score Sheet'!$B$4:$D$75,3))</f>
        <v/>
      </c>
      <c r="I78" s="95" t="str">
        <f>IF(B78="","",VLOOKUP(B78,'Master Score Sheet'!$B$4:$I$75,7,FALSE))</f>
        <v/>
      </c>
      <c r="J78" s="104" t="str">
        <f>IF(B78="","",VLOOKUP(B78,'Master Score Sheet'!$B$4:$I$75,8,FALSE))</f>
        <v/>
      </c>
      <c r="K78" s="20" t="str">
        <f>IF(B78="","",VLOOKUP(B78,'Master Score Sheet'!$B$4:$W$75,19))</f>
        <v/>
      </c>
      <c r="L78" s="92"/>
    </row>
    <row r="79" spans="2:12" x14ac:dyDescent="0.3">
      <c r="B79" s="90"/>
      <c r="C79" s="91"/>
      <c r="D79" s="20"/>
      <c r="E79" s="19"/>
      <c r="F79" s="89"/>
      <c r="G79" s="94" t="str">
        <f>IF(F79="","",INT((date-TeamMembers!F79)/365.25))</f>
        <v/>
      </c>
      <c r="H79" s="95" t="str">
        <f>IF(B79="","",VLOOKUP(B79,'Master Score Sheet'!$B$4:$D$75,3))</f>
        <v/>
      </c>
      <c r="I79" s="95" t="str">
        <f>IF(B79="","",VLOOKUP(B79,'Master Score Sheet'!$B$4:$I$75,7,FALSE))</f>
        <v/>
      </c>
      <c r="J79" s="104" t="str">
        <f>IF(B79="","",VLOOKUP(B79,'Master Score Sheet'!$B$4:$I$75,8,FALSE))</f>
        <v/>
      </c>
      <c r="K79" s="20" t="str">
        <f>IF(B79="","",VLOOKUP(B79,'Master Score Sheet'!$B$4:$W$75,19))</f>
        <v/>
      </c>
      <c r="L79" s="92"/>
    </row>
    <row r="80" spans="2:12" x14ac:dyDescent="0.3">
      <c r="B80" s="90"/>
      <c r="C80" s="91"/>
      <c r="D80" s="20"/>
      <c r="E80" s="19"/>
      <c r="F80" s="89"/>
      <c r="G80" s="94" t="str">
        <f>IF(F80="","",INT((date-TeamMembers!F80)/365.25))</f>
        <v/>
      </c>
      <c r="H80" s="95" t="str">
        <f>IF(B80="","",VLOOKUP(B80,'Master Score Sheet'!$B$4:$D$75,3))</f>
        <v/>
      </c>
      <c r="I80" s="95" t="str">
        <f>IF(B80="","",VLOOKUP(B80,'Master Score Sheet'!$B$4:$I$75,7,FALSE))</f>
        <v/>
      </c>
      <c r="J80" s="104" t="str">
        <f>IF(B80="","",VLOOKUP(B80,'Master Score Sheet'!$B$4:$I$75,8,FALSE))</f>
        <v/>
      </c>
      <c r="K80" s="20" t="str">
        <f>IF(B80="","",VLOOKUP(B80,'Master Score Sheet'!$B$4:$W$75,19))</f>
        <v/>
      </c>
      <c r="L80" s="92"/>
    </row>
    <row r="81" spans="2:12" x14ac:dyDescent="0.3">
      <c r="B81" s="90"/>
      <c r="C81" s="91"/>
      <c r="D81" s="20"/>
      <c r="E81" s="19"/>
      <c r="F81" s="89"/>
      <c r="G81" s="94" t="str">
        <f>IF(F81="","",INT((date-TeamMembers!F81)/365.25))</f>
        <v/>
      </c>
      <c r="H81" s="95" t="str">
        <f>IF(B81="","",VLOOKUP(B81,'Master Score Sheet'!$B$4:$D$75,3))</f>
        <v/>
      </c>
      <c r="I81" s="95" t="str">
        <f>IF(B81="","",VLOOKUP(B81,'Master Score Sheet'!$B$4:$I$75,7,FALSE))</f>
        <v/>
      </c>
      <c r="J81" s="104" t="str">
        <f>IF(B81="","",VLOOKUP(B81,'Master Score Sheet'!$B$4:$I$75,8,FALSE))</f>
        <v/>
      </c>
      <c r="K81" s="20" t="str">
        <f>IF(B81="","",VLOOKUP(B81,'Master Score Sheet'!$B$4:$W$75,19))</f>
        <v/>
      </c>
      <c r="L81" s="92"/>
    </row>
    <row r="82" spans="2:12" x14ac:dyDescent="0.3">
      <c r="B82" s="90"/>
      <c r="C82" s="91"/>
      <c r="D82" s="20"/>
      <c r="E82" s="19"/>
      <c r="F82" s="89"/>
      <c r="G82" s="94" t="str">
        <f>IF(F82="","",INT((date-TeamMembers!F82)/365.25))</f>
        <v/>
      </c>
      <c r="H82" s="95" t="str">
        <f>IF(B82="","",VLOOKUP(B82,'Master Score Sheet'!$B$4:$D$75,3))</f>
        <v/>
      </c>
      <c r="I82" s="95" t="str">
        <f>IF(B82="","",VLOOKUP(B82,'Master Score Sheet'!$B$4:$I$75,7,FALSE))</f>
        <v/>
      </c>
      <c r="J82" s="104" t="str">
        <f>IF(B82="","",VLOOKUP(B82,'Master Score Sheet'!$B$4:$I$75,8,FALSE))</f>
        <v/>
      </c>
      <c r="K82" s="20" t="str">
        <f>IF(B82="","",VLOOKUP(B82,'Master Score Sheet'!$B$4:$W$75,19))</f>
        <v/>
      </c>
      <c r="L82" s="92"/>
    </row>
    <row r="83" spans="2:12" x14ac:dyDescent="0.3">
      <c r="B83" s="90"/>
      <c r="C83" s="91"/>
      <c r="D83" s="20"/>
      <c r="E83" s="19"/>
      <c r="F83" s="89"/>
      <c r="G83" s="94" t="str">
        <f>IF(F83="","",INT((date-TeamMembers!F83)/365.25))</f>
        <v/>
      </c>
      <c r="H83" s="95" t="str">
        <f>IF(B83="","",VLOOKUP(B83,'Master Score Sheet'!$B$4:$D$75,3))</f>
        <v/>
      </c>
      <c r="I83" s="95" t="str">
        <f>IF(B83="","",VLOOKUP(B83,'Master Score Sheet'!$B$4:$I$75,7,FALSE))</f>
        <v/>
      </c>
      <c r="J83" s="104" t="str">
        <f>IF(B83="","",VLOOKUP(B83,'Master Score Sheet'!$B$4:$I$75,8,FALSE))</f>
        <v/>
      </c>
      <c r="K83" s="20" t="str">
        <f>IF(B83="","",VLOOKUP(B83,'Master Score Sheet'!$B$4:$W$75,19))</f>
        <v/>
      </c>
      <c r="L83" s="92"/>
    </row>
    <row r="84" spans="2:12" x14ac:dyDescent="0.3">
      <c r="B84" s="90"/>
      <c r="C84" s="91"/>
      <c r="D84" s="20"/>
      <c r="E84" s="19"/>
      <c r="F84" s="89"/>
      <c r="G84" s="94" t="str">
        <f>IF(F84="","",INT((date-TeamMembers!F84)/365.25))</f>
        <v/>
      </c>
      <c r="H84" s="95" t="str">
        <f>IF(B84="","",VLOOKUP(B84,'Master Score Sheet'!$B$4:$D$75,3))</f>
        <v/>
      </c>
      <c r="I84" s="95" t="str">
        <f>IF(B84="","",VLOOKUP(B84,'Master Score Sheet'!$B$4:$I$75,7,FALSE))</f>
        <v/>
      </c>
      <c r="J84" s="104" t="str">
        <f>IF(B84="","",VLOOKUP(B84,'Master Score Sheet'!$B$4:$I$75,8,FALSE))</f>
        <v/>
      </c>
      <c r="K84" s="20" t="str">
        <f>IF(B84="","",VLOOKUP(B84,'Master Score Sheet'!$B$4:$W$75,19))</f>
        <v/>
      </c>
      <c r="L84" s="92"/>
    </row>
    <row r="85" spans="2:12" x14ac:dyDescent="0.3">
      <c r="B85" s="90"/>
      <c r="C85" s="91"/>
      <c r="D85" s="20"/>
      <c r="E85" s="19"/>
      <c r="F85" s="89"/>
      <c r="G85" s="94" t="str">
        <f>IF(F85="","",INT((date-TeamMembers!F85)/365.25))</f>
        <v/>
      </c>
      <c r="H85" s="95" t="str">
        <f>IF(B85="","",VLOOKUP(B85,'Master Score Sheet'!$B$4:$D$75,3))</f>
        <v/>
      </c>
      <c r="I85" s="95" t="str">
        <f>IF(B85="","",VLOOKUP(B85,'Master Score Sheet'!$B$4:$I$75,7,FALSE))</f>
        <v/>
      </c>
      <c r="J85" s="104" t="str">
        <f>IF(B85="","",VLOOKUP(B85,'Master Score Sheet'!$B$4:$I$75,8,FALSE))</f>
        <v/>
      </c>
      <c r="K85" s="20" t="str">
        <f>IF(B85="","",VLOOKUP(B85,'Master Score Sheet'!$B$4:$W$75,19))</f>
        <v/>
      </c>
      <c r="L85" s="92"/>
    </row>
    <row r="86" spans="2:12" x14ac:dyDescent="0.3">
      <c r="B86" s="90"/>
      <c r="C86" s="91"/>
      <c r="D86" s="20"/>
      <c r="E86" s="19"/>
      <c r="F86" s="89"/>
      <c r="G86" s="94" t="str">
        <f>IF(F86="","",INT((date-TeamMembers!F86)/365.25))</f>
        <v/>
      </c>
      <c r="H86" s="95" t="str">
        <f>IF(B86="","",VLOOKUP(B86,'Master Score Sheet'!$B$4:$D$75,3))</f>
        <v/>
      </c>
      <c r="I86" s="95" t="str">
        <f>IF(B86="","",VLOOKUP(B86,'Master Score Sheet'!$B$4:$I$75,7,FALSE))</f>
        <v/>
      </c>
      <c r="J86" s="104" t="str">
        <f>IF(B86="","",VLOOKUP(B86,'Master Score Sheet'!$B$4:$I$75,8,FALSE))</f>
        <v/>
      </c>
      <c r="K86" s="20" t="str">
        <f>IF(B86="","",VLOOKUP(B86,'Master Score Sheet'!$B$4:$W$75,19))</f>
        <v/>
      </c>
      <c r="L86" s="92"/>
    </row>
    <row r="87" spans="2:12" x14ac:dyDescent="0.3">
      <c r="B87" s="90"/>
      <c r="C87" s="91"/>
      <c r="D87" s="20"/>
      <c r="E87" s="19"/>
      <c r="F87" s="89"/>
      <c r="G87" s="94" t="str">
        <f>IF(F87="","",INT((date-TeamMembers!F87)/365.25))</f>
        <v/>
      </c>
      <c r="H87" s="95" t="str">
        <f>IF(B87="","",VLOOKUP(B87,'Master Score Sheet'!$B$4:$D$75,3))</f>
        <v/>
      </c>
      <c r="I87" s="95" t="str">
        <f>IF(B87="","",VLOOKUP(B87,'Master Score Sheet'!$B$4:$I$75,7,FALSE))</f>
        <v/>
      </c>
      <c r="J87" s="104" t="str">
        <f>IF(B87="","",VLOOKUP(B87,'Master Score Sheet'!$B$4:$I$75,8,FALSE))</f>
        <v/>
      </c>
      <c r="K87" s="20" t="str">
        <f>IF(B87="","",VLOOKUP(B87,'Master Score Sheet'!$B$4:$W$75,19))</f>
        <v/>
      </c>
      <c r="L87" s="92"/>
    </row>
    <row r="88" spans="2:12" x14ac:dyDescent="0.3">
      <c r="B88" s="90"/>
      <c r="C88" s="91"/>
      <c r="D88" s="20"/>
      <c r="E88" s="19"/>
      <c r="F88" s="89"/>
      <c r="G88" s="94" t="str">
        <f>IF(F88="","",INT((date-TeamMembers!F88)/365.25))</f>
        <v/>
      </c>
      <c r="H88" s="95" t="str">
        <f>IF(B88="","",VLOOKUP(B88,'Master Score Sheet'!$B$4:$D$75,3))</f>
        <v/>
      </c>
      <c r="I88" s="95" t="str">
        <f>IF(B88="","",VLOOKUP(B88,'Master Score Sheet'!$B$4:$I$75,7,FALSE))</f>
        <v/>
      </c>
      <c r="J88" s="104" t="str">
        <f>IF(B88="","",VLOOKUP(B88,'Master Score Sheet'!$B$4:$I$75,8,FALSE))</f>
        <v/>
      </c>
      <c r="K88" s="20" t="str">
        <f>IF(B88="","",VLOOKUP(B88,'Master Score Sheet'!$B$4:$W$75,19))</f>
        <v/>
      </c>
      <c r="L88" s="92"/>
    </row>
    <row r="89" spans="2:12" x14ac:dyDescent="0.3">
      <c r="B89" s="90"/>
      <c r="C89" s="91"/>
      <c r="D89" s="20"/>
      <c r="E89" s="19"/>
      <c r="F89" s="89"/>
      <c r="G89" s="94" t="str">
        <f>IF(F89="","",INT((date-TeamMembers!F89)/365.25))</f>
        <v/>
      </c>
      <c r="H89" s="95" t="str">
        <f>IF(B89="","",VLOOKUP(B89,'Master Score Sheet'!$B$4:$D$75,3))</f>
        <v/>
      </c>
      <c r="I89" s="95" t="str">
        <f>IF(B89="","",VLOOKUP(B89,'Master Score Sheet'!$B$4:$I$75,7,FALSE))</f>
        <v/>
      </c>
      <c r="J89" s="104" t="str">
        <f>IF(B89="","",VLOOKUP(B89,'Master Score Sheet'!$B$4:$I$75,8,FALSE))</f>
        <v/>
      </c>
      <c r="K89" s="20" t="str">
        <f>IF(B89="","",VLOOKUP(B89,'Master Score Sheet'!$B$4:$W$75,19))</f>
        <v/>
      </c>
      <c r="L89" s="92"/>
    </row>
    <row r="90" spans="2:12" x14ac:dyDescent="0.3">
      <c r="B90" s="90"/>
      <c r="C90" s="91"/>
      <c r="D90" s="20"/>
      <c r="E90" s="19"/>
      <c r="F90" s="89"/>
      <c r="G90" s="94" t="str">
        <f>IF(F90="","",INT((date-TeamMembers!F90)/365.25))</f>
        <v/>
      </c>
      <c r="H90" s="95" t="str">
        <f>IF(B90="","",VLOOKUP(B90,'Master Score Sheet'!$B$4:$D$75,3))</f>
        <v/>
      </c>
      <c r="I90" s="95" t="str">
        <f>IF(B90="","",VLOOKUP(B90,'Master Score Sheet'!$B$4:$I$75,7,FALSE))</f>
        <v/>
      </c>
      <c r="J90" s="104" t="str">
        <f>IF(B90="","",VLOOKUP(B90,'Master Score Sheet'!$B$4:$I$75,8,FALSE))</f>
        <v/>
      </c>
      <c r="K90" s="20" t="str">
        <f>IF(B90="","",VLOOKUP(B90,'Master Score Sheet'!$B$4:$W$75,19))</f>
        <v/>
      </c>
      <c r="L90" s="92"/>
    </row>
    <row r="91" spans="2:12" x14ac:dyDescent="0.3">
      <c r="B91" s="90"/>
      <c r="C91" s="91"/>
      <c r="D91" s="20"/>
      <c r="E91" s="19"/>
      <c r="F91" s="89"/>
      <c r="G91" s="94" t="str">
        <f>IF(F91="","",INT((date-TeamMembers!F91)/365.25))</f>
        <v/>
      </c>
      <c r="H91" s="95" t="str">
        <f>IF(B91="","",VLOOKUP(B91,'Master Score Sheet'!$B$4:$D$75,3))</f>
        <v/>
      </c>
      <c r="I91" s="95" t="str">
        <f>IF(B91="","",VLOOKUP(B91,'Master Score Sheet'!$B$4:$I$75,7,FALSE))</f>
        <v/>
      </c>
      <c r="J91" s="104" t="str">
        <f>IF(B91="","",VLOOKUP(B91,'Master Score Sheet'!$B$4:$I$75,8,FALSE))</f>
        <v/>
      </c>
      <c r="K91" s="20" t="str">
        <f>IF(B91="","",VLOOKUP(B91,'Master Score Sheet'!$B$4:$W$75,19))</f>
        <v/>
      </c>
      <c r="L91" s="92"/>
    </row>
    <row r="92" spans="2:12" x14ac:dyDescent="0.3">
      <c r="B92" s="90"/>
      <c r="C92" s="91"/>
      <c r="D92" s="20"/>
      <c r="E92" s="19"/>
      <c r="F92" s="89"/>
      <c r="G92" s="94" t="str">
        <f>IF(F92="","",INT((date-TeamMembers!F92)/365.25))</f>
        <v/>
      </c>
      <c r="H92" s="95" t="str">
        <f>IF(B92="","",VLOOKUP(B92,'Master Score Sheet'!$B$4:$D$75,3))</f>
        <v/>
      </c>
      <c r="I92" s="95" t="str">
        <f>IF(B92="","",VLOOKUP(B92,'Master Score Sheet'!$B$4:$I$75,7,FALSE))</f>
        <v/>
      </c>
      <c r="J92" s="104" t="str">
        <f>IF(B92="","",VLOOKUP(B92,'Master Score Sheet'!$B$4:$I$75,8,FALSE))</f>
        <v/>
      </c>
      <c r="K92" s="20" t="str">
        <f>IF(B92="","",VLOOKUP(B92,'Master Score Sheet'!$B$4:$W$75,19))</f>
        <v/>
      </c>
      <c r="L92" s="92"/>
    </row>
    <row r="93" spans="2:12" x14ac:dyDescent="0.3">
      <c r="B93" s="90"/>
      <c r="C93" s="91"/>
      <c r="D93" s="20"/>
      <c r="E93" s="19"/>
      <c r="F93" s="89"/>
      <c r="G93" s="94" t="str">
        <f>IF(F93="","",INT((date-TeamMembers!F93)/365.25))</f>
        <v/>
      </c>
      <c r="H93" s="95" t="str">
        <f>IF(B93="","",VLOOKUP(B93,'Master Score Sheet'!$B$4:$D$75,3))</f>
        <v/>
      </c>
      <c r="I93" s="95" t="str">
        <f>IF(B93="","",VLOOKUP(B93,'Master Score Sheet'!$B$4:$I$75,7,FALSE))</f>
        <v/>
      </c>
      <c r="J93" s="104" t="str">
        <f>IF(B93="","",VLOOKUP(B93,'Master Score Sheet'!$B$4:$I$75,8,FALSE))</f>
        <v/>
      </c>
      <c r="K93" s="20" t="str">
        <f>IF(B93="","",VLOOKUP(B93,'Master Score Sheet'!$B$4:$W$75,19))</f>
        <v/>
      </c>
      <c r="L93" s="92"/>
    </row>
    <row r="94" spans="2:12" x14ac:dyDescent="0.3">
      <c r="B94" s="90"/>
      <c r="C94" s="91"/>
      <c r="D94" s="20"/>
      <c r="E94" s="19"/>
      <c r="F94" s="89"/>
      <c r="G94" s="94" t="str">
        <f>IF(F94="","",INT((date-TeamMembers!F94)/365.25))</f>
        <v/>
      </c>
      <c r="H94" s="95" t="str">
        <f>IF(B94="","",VLOOKUP(B94,'Master Score Sheet'!$B$4:$D$75,3))</f>
        <v/>
      </c>
      <c r="I94" s="95" t="str">
        <f>IF(B94="","",VLOOKUP(B94,'Master Score Sheet'!$B$4:$I$75,7,FALSE))</f>
        <v/>
      </c>
      <c r="J94" s="104" t="str">
        <f>IF(B94="","",VLOOKUP(B94,'Master Score Sheet'!$B$4:$I$75,8,FALSE))</f>
        <v/>
      </c>
      <c r="K94" s="20" t="str">
        <f>IF(B94="","",VLOOKUP(B94,'Master Score Sheet'!$B$4:$W$75,19))</f>
        <v/>
      </c>
      <c r="L94" s="92"/>
    </row>
    <row r="95" spans="2:12" x14ac:dyDescent="0.3">
      <c r="B95" s="90"/>
      <c r="C95" s="91"/>
      <c r="D95" s="20"/>
      <c r="E95" s="19"/>
      <c r="F95" s="89"/>
      <c r="G95" s="94" t="str">
        <f>IF(F95="","",INT((date-TeamMembers!F95)/365.25))</f>
        <v/>
      </c>
      <c r="H95" s="95" t="str">
        <f>IF(B95="","",VLOOKUP(B95,'Master Score Sheet'!$B$4:$D$75,3))</f>
        <v/>
      </c>
      <c r="I95" s="95" t="str">
        <f>IF(B95="","",VLOOKUP(B95,'Master Score Sheet'!$B$4:$I$75,7,FALSE))</f>
        <v/>
      </c>
      <c r="J95" s="104" t="str">
        <f>IF(B95="","",VLOOKUP(B95,'Master Score Sheet'!$B$4:$I$75,8,FALSE))</f>
        <v/>
      </c>
      <c r="K95" s="20" t="str">
        <f>IF(B95="","",VLOOKUP(B95,'Master Score Sheet'!$B$4:$W$75,19))</f>
        <v/>
      </c>
      <c r="L95" s="92"/>
    </row>
    <row r="96" spans="2:12" x14ac:dyDescent="0.3">
      <c r="B96" s="90"/>
      <c r="C96" s="91"/>
      <c r="D96" s="20"/>
      <c r="E96" s="19"/>
      <c r="F96" s="89"/>
      <c r="G96" s="94" t="str">
        <f>IF(F96="","",INT((date-TeamMembers!F96)/365.25))</f>
        <v/>
      </c>
      <c r="H96" s="95" t="str">
        <f>IF(B96="","",VLOOKUP(B96,'Master Score Sheet'!$B$4:$D$75,3))</f>
        <v/>
      </c>
      <c r="I96" s="95" t="str">
        <f>IF(B96="","",VLOOKUP(B96,'Master Score Sheet'!$B$4:$I$75,7,FALSE))</f>
        <v/>
      </c>
      <c r="J96" s="104" t="str">
        <f>IF(B96="","",VLOOKUP(B96,'Master Score Sheet'!$B$4:$I$75,8,FALSE))</f>
        <v/>
      </c>
      <c r="K96" s="20" t="str">
        <f>IF(B96="","",VLOOKUP(B96,'Master Score Sheet'!$B$4:$W$75,19))</f>
        <v/>
      </c>
      <c r="L96" s="92"/>
    </row>
    <row r="97" spans="2:12" x14ac:dyDescent="0.3">
      <c r="B97" s="90"/>
      <c r="C97" s="91"/>
      <c r="D97" s="20"/>
      <c r="E97" s="19"/>
      <c r="F97" s="89"/>
      <c r="G97" s="94" t="str">
        <f>IF(F97="","",INT((date-TeamMembers!F97)/365.25))</f>
        <v/>
      </c>
      <c r="H97" s="95" t="str">
        <f>IF(B97="","",VLOOKUP(B97,'Master Score Sheet'!$B$4:$D$75,3))</f>
        <v/>
      </c>
      <c r="I97" s="95" t="str">
        <f>IF(B97="","",VLOOKUP(B97,'Master Score Sheet'!$B$4:$I$75,7,FALSE))</f>
        <v/>
      </c>
      <c r="J97" s="104" t="str">
        <f>IF(B97="","",VLOOKUP(B97,'Master Score Sheet'!$B$4:$I$75,8,FALSE))</f>
        <v/>
      </c>
      <c r="K97" s="20" t="str">
        <f>IF(B97="","",VLOOKUP(B97,'Master Score Sheet'!$B$4:$W$75,19))</f>
        <v/>
      </c>
      <c r="L97" s="92"/>
    </row>
    <row r="98" spans="2:12" x14ac:dyDescent="0.3">
      <c r="B98" s="90"/>
      <c r="C98" s="91"/>
      <c r="D98" s="20"/>
      <c r="E98" s="19"/>
      <c r="F98" s="89"/>
      <c r="G98" s="94" t="str">
        <f>IF(F98="","",INT((date-TeamMembers!F98)/365.25))</f>
        <v/>
      </c>
      <c r="H98" s="95" t="str">
        <f>IF(B98="","",VLOOKUP(B98,'Master Score Sheet'!$B$4:$D$75,3))</f>
        <v/>
      </c>
      <c r="I98" s="95" t="str">
        <f>IF(B98="","",VLOOKUP(B98,'Master Score Sheet'!$B$4:$I$75,7,FALSE))</f>
        <v/>
      </c>
      <c r="J98" s="104" t="str">
        <f>IF(B98="","",VLOOKUP(B98,'Master Score Sheet'!$B$4:$I$75,8,FALSE))</f>
        <v/>
      </c>
      <c r="K98" s="20" t="str">
        <f>IF(B98="","",VLOOKUP(B98,'Master Score Sheet'!$B$4:$W$75,19))</f>
        <v/>
      </c>
      <c r="L98" s="92"/>
    </row>
    <row r="99" spans="2:12" x14ac:dyDescent="0.3">
      <c r="B99" s="90"/>
      <c r="C99" s="91"/>
      <c r="D99" s="20"/>
      <c r="E99" s="19"/>
      <c r="F99" s="89"/>
      <c r="G99" s="94" t="str">
        <f>IF(F99="","",INT((date-TeamMembers!F99)/365.25))</f>
        <v/>
      </c>
      <c r="H99" s="95" t="str">
        <f>IF(B99="","",VLOOKUP(B99,'Master Score Sheet'!$B$4:$D$75,3))</f>
        <v/>
      </c>
      <c r="I99" s="95" t="str">
        <f>IF(B99="","",VLOOKUP(B99,'Master Score Sheet'!$B$4:$I$75,7,FALSE))</f>
        <v/>
      </c>
      <c r="J99" s="104" t="str">
        <f>IF(B99="","",VLOOKUP(B99,'Master Score Sheet'!$B$4:$I$75,8,FALSE))</f>
        <v/>
      </c>
      <c r="K99" s="20" t="str">
        <f>IF(B99="","",VLOOKUP(B99,'Master Score Sheet'!$B$4:$W$75,19))</f>
        <v/>
      </c>
      <c r="L99" s="92"/>
    </row>
    <row r="100" spans="2:12" x14ac:dyDescent="0.3">
      <c r="B100" s="90"/>
      <c r="C100" s="91"/>
      <c r="D100" s="20"/>
      <c r="E100" s="19"/>
      <c r="F100" s="89"/>
      <c r="G100" s="94" t="str">
        <f>IF(F100="","",INT((date-TeamMembers!F100)/365.25))</f>
        <v/>
      </c>
      <c r="H100" s="95" t="str">
        <f>IF(B100="","",VLOOKUP(B100,'Master Score Sheet'!$B$4:$D$75,3))</f>
        <v/>
      </c>
      <c r="I100" s="95" t="str">
        <f>IF(B100="","",VLOOKUP(B100,'Master Score Sheet'!$B$4:$I$75,7,FALSE))</f>
        <v/>
      </c>
      <c r="J100" s="104" t="str">
        <f>IF(B100="","",VLOOKUP(B100,'Master Score Sheet'!$B$4:$I$75,8,FALSE))</f>
        <v/>
      </c>
      <c r="K100" s="20" t="str">
        <f>IF(B100="","",VLOOKUP(B100,'Master Score Sheet'!$B$4:$W$75,19))</f>
        <v/>
      </c>
      <c r="L100" s="92"/>
    </row>
    <row r="101" spans="2:12" x14ac:dyDescent="0.3">
      <c r="B101" s="90"/>
      <c r="C101" s="91"/>
      <c r="D101" s="20"/>
      <c r="E101" s="19"/>
      <c r="F101" s="89"/>
      <c r="G101" s="94" t="str">
        <f>IF(F101="","",INT((date-TeamMembers!F101)/365.25))</f>
        <v/>
      </c>
      <c r="H101" s="95" t="str">
        <f>IF(B101="","",VLOOKUP(B101,'Master Score Sheet'!$B$4:$D$75,3))</f>
        <v/>
      </c>
      <c r="I101" s="95" t="str">
        <f>IF(B101="","",VLOOKUP(B101,'Master Score Sheet'!$B$4:$I$75,7,FALSE))</f>
        <v/>
      </c>
      <c r="J101" s="104" t="str">
        <f>IF(B101="","",VLOOKUP(B101,'Master Score Sheet'!$B$4:$I$75,8,FALSE))</f>
        <v/>
      </c>
      <c r="K101" s="20" t="str">
        <f>IF(B101="","",VLOOKUP(B101,'Master Score Sheet'!$B$4:$W$75,19))</f>
        <v/>
      </c>
      <c r="L101" s="92"/>
    </row>
    <row r="102" spans="2:12" x14ac:dyDescent="0.3">
      <c r="B102" s="90"/>
      <c r="C102" s="91"/>
      <c r="D102" s="20"/>
      <c r="E102" s="19"/>
      <c r="F102" s="89"/>
      <c r="G102" s="94" t="str">
        <f>IF(F102="","",INT((date-TeamMembers!F102)/365.25))</f>
        <v/>
      </c>
      <c r="H102" s="95" t="str">
        <f>IF(B102="","",VLOOKUP(B102,'Master Score Sheet'!$B$4:$D$75,3))</f>
        <v/>
      </c>
      <c r="I102" s="95" t="str">
        <f>IF(B102="","",VLOOKUP(B102,'Master Score Sheet'!$B$4:$I$75,7,FALSE))</f>
        <v/>
      </c>
      <c r="J102" s="104" t="str">
        <f>IF(B102="","",VLOOKUP(B102,'Master Score Sheet'!$B$4:$I$75,8,FALSE))</f>
        <v/>
      </c>
      <c r="K102" s="20" t="str">
        <f>IF(B102="","",VLOOKUP(B102,'Master Score Sheet'!$B$4:$W$75,19))</f>
        <v/>
      </c>
      <c r="L102" s="92"/>
    </row>
    <row r="103" spans="2:12" x14ac:dyDescent="0.3">
      <c r="B103" s="90"/>
      <c r="C103" s="91"/>
      <c r="D103" s="20"/>
      <c r="E103" s="19"/>
      <c r="F103" s="89"/>
      <c r="G103" s="94" t="str">
        <f>IF(F103="","",INT((date-TeamMembers!F103)/365.25))</f>
        <v/>
      </c>
      <c r="H103" s="95" t="str">
        <f>IF(B103="","",VLOOKUP(B103,'Master Score Sheet'!$B$4:$D$75,3))</f>
        <v/>
      </c>
      <c r="I103" s="95" t="str">
        <f>IF(B103="","",VLOOKUP(B103,'Master Score Sheet'!$B$4:$I$75,7,FALSE))</f>
        <v/>
      </c>
      <c r="J103" s="104" t="str">
        <f>IF(B103="","",VLOOKUP(B103,'Master Score Sheet'!$B$4:$I$75,8,FALSE))</f>
        <v/>
      </c>
      <c r="K103" s="20" t="str">
        <f>IF(B103="","",VLOOKUP(B103,'Master Score Sheet'!$B$4:$W$75,19))</f>
        <v/>
      </c>
      <c r="L103" s="92"/>
    </row>
    <row r="104" spans="2:12" x14ac:dyDescent="0.3">
      <c r="B104" s="90"/>
      <c r="C104" s="91"/>
      <c r="D104" s="20"/>
      <c r="E104" s="19"/>
      <c r="F104" s="89"/>
      <c r="G104" s="94" t="str">
        <f>IF(F104="","",INT((date-TeamMembers!F104)/365.25))</f>
        <v/>
      </c>
      <c r="H104" s="95" t="str">
        <f>IF(B104="","",VLOOKUP(B104,'Master Score Sheet'!$B$4:$D$75,3))</f>
        <v/>
      </c>
      <c r="I104" s="95" t="str">
        <f>IF(B104="","",VLOOKUP(B104,'Master Score Sheet'!$B$4:$I$75,7,FALSE))</f>
        <v/>
      </c>
      <c r="J104" s="104" t="str">
        <f>IF(B104="","",VLOOKUP(B104,'Master Score Sheet'!$B$4:$I$75,8,FALSE))</f>
        <v/>
      </c>
      <c r="K104" s="20" t="str">
        <f>IF(B104="","",VLOOKUP(B104,'Master Score Sheet'!$B$4:$W$75,19))</f>
        <v/>
      </c>
      <c r="L104" s="92"/>
    </row>
    <row r="105" spans="2:12" x14ac:dyDescent="0.3">
      <c r="B105" s="90"/>
      <c r="C105" s="91"/>
      <c r="D105" s="20"/>
      <c r="E105" s="19"/>
      <c r="F105" s="89"/>
      <c r="G105" s="94" t="str">
        <f>IF(F105="","",INT((date-TeamMembers!F105)/365.25))</f>
        <v/>
      </c>
      <c r="H105" s="95" t="str">
        <f>IF(B105="","",VLOOKUP(B105,'Master Score Sheet'!$B$4:$D$75,3))</f>
        <v/>
      </c>
      <c r="I105" s="95" t="str">
        <f>IF(B105="","",VLOOKUP(B105,'Master Score Sheet'!$B$4:$I$75,7,FALSE))</f>
        <v/>
      </c>
      <c r="J105" s="104" t="str">
        <f>IF(B105="","",VLOOKUP(B105,'Master Score Sheet'!$B$4:$I$75,8,FALSE))</f>
        <v/>
      </c>
      <c r="K105" s="20" t="str">
        <f>IF(B105="","",VLOOKUP(B105,'Master Score Sheet'!$B$4:$W$75,19))</f>
        <v/>
      </c>
      <c r="L105" s="92"/>
    </row>
    <row r="106" spans="2:12" x14ac:dyDescent="0.3">
      <c r="B106" s="90"/>
      <c r="C106" s="91"/>
      <c r="D106" s="20"/>
      <c r="E106" s="19"/>
      <c r="F106" s="89"/>
      <c r="G106" s="94" t="str">
        <f>IF(F106="","",INT((date-TeamMembers!F106)/365.25))</f>
        <v/>
      </c>
      <c r="H106" s="95" t="str">
        <f>IF(B106="","",VLOOKUP(B106,'Master Score Sheet'!$B$4:$D$75,3))</f>
        <v/>
      </c>
      <c r="I106" s="95" t="str">
        <f>IF(B106="","",VLOOKUP(B106,'Master Score Sheet'!$B$4:$I$75,7,FALSE))</f>
        <v/>
      </c>
      <c r="J106" s="104" t="str">
        <f>IF(B106="","",VLOOKUP(B106,'Master Score Sheet'!$B$4:$I$75,8,FALSE))</f>
        <v/>
      </c>
      <c r="K106" s="20" t="str">
        <f>IF(B106="","",VLOOKUP(B106,'Master Score Sheet'!$B$4:$W$75,19))</f>
        <v/>
      </c>
      <c r="L106" s="92"/>
    </row>
    <row r="107" spans="2:12" x14ac:dyDescent="0.3">
      <c r="B107" s="90"/>
      <c r="C107" s="91"/>
      <c r="D107" s="20"/>
      <c r="E107" s="19"/>
      <c r="F107" s="89"/>
      <c r="G107" s="94" t="str">
        <f>IF(F107="","",INT((date-TeamMembers!F107)/365.25))</f>
        <v/>
      </c>
      <c r="H107" s="95" t="str">
        <f>IF(B107="","",VLOOKUP(B107,'Master Score Sheet'!$B$4:$D$75,3))</f>
        <v/>
      </c>
      <c r="I107" s="95" t="str">
        <f>IF(B107="","",VLOOKUP(B107,'Master Score Sheet'!$B$4:$I$75,7,FALSE))</f>
        <v/>
      </c>
      <c r="J107" s="104" t="str">
        <f>IF(B107="","",VLOOKUP(B107,'Master Score Sheet'!$B$4:$I$75,8,FALSE))</f>
        <v/>
      </c>
      <c r="K107" s="20" t="str">
        <f>IF(B107="","",VLOOKUP(B107,'Master Score Sheet'!$B$4:$W$75,19))</f>
        <v/>
      </c>
      <c r="L107" s="92"/>
    </row>
    <row r="108" spans="2:12" x14ac:dyDescent="0.3">
      <c r="B108" s="90"/>
      <c r="C108" s="91"/>
      <c r="D108" s="20"/>
      <c r="E108" s="19"/>
      <c r="F108" s="89"/>
      <c r="G108" s="94" t="str">
        <f>IF(F108="","",INT((date-TeamMembers!F108)/365.25))</f>
        <v/>
      </c>
      <c r="H108" s="95" t="str">
        <f>IF(B108="","",VLOOKUP(B108,'Master Score Sheet'!$B$4:$D$75,3))</f>
        <v/>
      </c>
      <c r="I108" s="95" t="str">
        <f>IF(B108="","",VLOOKUP(B108,'Master Score Sheet'!$B$4:$I$75,7,FALSE))</f>
        <v/>
      </c>
      <c r="J108" s="104" t="str">
        <f>IF(B108="","",VLOOKUP(B108,'Master Score Sheet'!$B$4:$I$75,8,FALSE))</f>
        <v/>
      </c>
      <c r="K108" s="20" t="str">
        <f>IF(B108="","",VLOOKUP(B108,'Master Score Sheet'!$B$4:$W$75,19))</f>
        <v/>
      </c>
      <c r="L108" s="92"/>
    </row>
    <row r="109" spans="2:12" x14ac:dyDescent="0.3">
      <c r="B109" s="90"/>
      <c r="C109" s="91"/>
      <c r="D109" s="20"/>
      <c r="E109" s="19"/>
      <c r="F109" s="89"/>
      <c r="G109" s="94" t="str">
        <f>IF(F109="","",INT((date-TeamMembers!F109)/365.25))</f>
        <v/>
      </c>
      <c r="H109" s="95" t="str">
        <f>IF(B109="","",VLOOKUP(B109,'Master Score Sheet'!$B$4:$D$75,3))</f>
        <v/>
      </c>
      <c r="I109" s="95" t="str">
        <f>IF(B109="","",VLOOKUP(B109,'Master Score Sheet'!$B$4:$I$75,7,FALSE))</f>
        <v/>
      </c>
      <c r="J109" s="104" t="str">
        <f>IF(B109="","",VLOOKUP(B109,'Master Score Sheet'!$B$4:$I$75,8,FALSE))</f>
        <v/>
      </c>
      <c r="K109" s="20" t="str">
        <f>IF(B109="","",VLOOKUP(B109,'Master Score Sheet'!$B$4:$W$75,19))</f>
        <v/>
      </c>
      <c r="L109" s="92"/>
    </row>
    <row r="110" spans="2:12" x14ac:dyDescent="0.3">
      <c r="B110" s="90"/>
      <c r="C110" s="91"/>
      <c r="D110" s="20"/>
      <c r="E110" s="19"/>
      <c r="F110" s="89"/>
      <c r="G110" s="94" t="str">
        <f>IF(F110="","",INT((date-TeamMembers!F110)/365.25))</f>
        <v/>
      </c>
      <c r="H110" s="95" t="str">
        <f>IF(B110="","",VLOOKUP(B110,'Master Score Sheet'!$B$4:$D$75,3))</f>
        <v/>
      </c>
      <c r="I110" s="95" t="str">
        <f>IF(B110="","",VLOOKUP(B110,'Master Score Sheet'!$B$4:$I$75,7,FALSE))</f>
        <v/>
      </c>
      <c r="J110" s="104" t="str">
        <f>IF(B110="","",VLOOKUP(B110,'Master Score Sheet'!$B$4:$I$75,8,FALSE))</f>
        <v/>
      </c>
      <c r="K110" s="20" t="str">
        <f>IF(B110="","",VLOOKUP(B110,'Master Score Sheet'!$B$4:$W$75,19))</f>
        <v/>
      </c>
      <c r="L110" s="92"/>
    </row>
    <row r="111" spans="2:12" x14ac:dyDescent="0.3">
      <c r="B111" s="90"/>
      <c r="C111" s="91"/>
      <c r="D111" s="20"/>
      <c r="E111" s="19"/>
      <c r="F111" s="89"/>
      <c r="G111" s="94" t="str">
        <f>IF(F111="","",INT((date-TeamMembers!F111)/365.25))</f>
        <v/>
      </c>
      <c r="H111" s="95" t="str">
        <f>IF(B111="","",VLOOKUP(B111,'Master Score Sheet'!$B$4:$D$75,3))</f>
        <v/>
      </c>
      <c r="I111" s="95" t="str">
        <f>IF(B111="","",VLOOKUP(B111,'Master Score Sheet'!$B$4:$I$75,7,FALSE))</f>
        <v/>
      </c>
      <c r="J111" s="104" t="str">
        <f>IF(B111="","",VLOOKUP(B111,'Master Score Sheet'!$B$4:$I$75,8,FALSE))</f>
        <v/>
      </c>
      <c r="K111" s="20" t="str">
        <f>IF(B111="","",VLOOKUP(B111,'Master Score Sheet'!$B$4:$W$75,19))</f>
        <v/>
      </c>
      <c r="L111" s="92"/>
    </row>
    <row r="112" spans="2:12" x14ac:dyDescent="0.3">
      <c r="B112" s="90"/>
      <c r="C112" s="91"/>
      <c r="D112" s="20"/>
      <c r="E112" s="19"/>
      <c r="F112" s="89"/>
      <c r="G112" s="94" t="str">
        <f>IF(F112="","",INT((date-TeamMembers!F112)/365.25))</f>
        <v/>
      </c>
      <c r="H112" s="95" t="str">
        <f>IF(B112="","",VLOOKUP(B112,'Master Score Sheet'!$B$4:$D$75,3))</f>
        <v/>
      </c>
      <c r="I112" s="95" t="str">
        <f>IF(B112="","",VLOOKUP(B112,'Master Score Sheet'!$B$4:$I$75,7,FALSE))</f>
        <v/>
      </c>
      <c r="J112" s="104" t="str">
        <f>IF(B112="","",VLOOKUP(B112,'Master Score Sheet'!$B$4:$I$75,8,FALSE))</f>
        <v/>
      </c>
      <c r="K112" s="20" t="str">
        <f>IF(B112="","",VLOOKUP(B112,'Master Score Sheet'!$B$4:$W$75,19))</f>
        <v/>
      </c>
      <c r="L112" s="92"/>
    </row>
    <row r="113" spans="2:12" x14ac:dyDescent="0.3">
      <c r="B113" s="90"/>
      <c r="C113" s="91"/>
      <c r="D113" s="20"/>
      <c r="E113" s="19"/>
      <c r="F113" s="89"/>
      <c r="G113" s="94" t="str">
        <f>IF(F113="","",INT((date-TeamMembers!F113)/365.25))</f>
        <v/>
      </c>
      <c r="H113" s="95" t="str">
        <f>IF(B113="","",VLOOKUP(B113,'Master Score Sheet'!$B$4:$D$75,3))</f>
        <v/>
      </c>
      <c r="I113" s="95" t="str">
        <f>IF(B113="","",VLOOKUP(B113,'Master Score Sheet'!$B$4:$I$75,7,FALSE))</f>
        <v/>
      </c>
      <c r="J113" s="104" t="str">
        <f>IF(B113="","",VLOOKUP(B113,'Master Score Sheet'!$B$4:$I$75,8,FALSE))</f>
        <v/>
      </c>
      <c r="K113" s="20" t="str">
        <f>IF(B113="","",VLOOKUP(B113,'Master Score Sheet'!$B$4:$W$75,19))</f>
        <v/>
      </c>
      <c r="L113" s="92"/>
    </row>
    <row r="114" spans="2:12" x14ac:dyDescent="0.3">
      <c r="B114" s="90"/>
      <c r="C114" s="91"/>
      <c r="D114" s="20"/>
      <c r="E114" s="19"/>
      <c r="F114" s="89"/>
      <c r="G114" s="94" t="str">
        <f>IF(F114="","",INT((date-TeamMembers!F114)/365.25))</f>
        <v/>
      </c>
      <c r="H114" s="95" t="str">
        <f>IF(B114="","",VLOOKUP(B114,'Master Score Sheet'!$B$4:$D$75,3))</f>
        <v/>
      </c>
      <c r="I114" s="95" t="str">
        <f>IF(B114="","",VLOOKUP(B114,'Master Score Sheet'!$B$4:$I$75,7,FALSE))</f>
        <v/>
      </c>
      <c r="J114" s="104" t="str">
        <f>IF(B114="","",VLOOKUP(B114,'Master Score Sheet'!$B$4:$I$75,8,FALSE))</f>
        <v/>
      </c>
      <c r="K114" s="20" t="str">
        <f>IF(B114="","",VLOOKUP(B114,'Master Score Sheet'!$B$4:$W$75,19))</f>
        <v/>
      </c>
      <c r="L114" s="92"/>
    </row>
    <row r="115" spans="2:12" x14ac:dyDescent="0.3">
      <c r="B115" s="90"/>
      <c r="C115" s="91"/>
      <c r="D115" s="20"/>
      <c r="E115" s="19"/>
      <c r="F115" s="89"/>
      <c r="G115" s="94" t="str">
        <f>IF(F115="","",INT((date-TeamMembers!F115)/365.25))</f>
        <v/>
      </c>
      <c r="H115" s="95" t="str">
        <f>IF(B115="","",VLOOKUP(B115,'Master Score Sheet'!$B$4:$D$75,3))</f>
        <v/>
      </c>
      <c r="I115" s="95" t="str">
        <f>IF(B115="","",VLOOKUP(B115,'Master Score Sheet'!$B$4:$I$75,7,FALSE))</f>
        <v/>
      </c>
      <c r="J115" s="104" t="str">
        <f>IF(B115="","",VLOOKUP(B115,'Master Score Sheet'!$B$4:$I$75,8,FALSE))</f>
        <v/>
      </c>
      <c r="K115" s="20" t="str">
        <f>IF(B115="","",VLOOKUP(B115,'Master Score Sheet'!$B$4:$W$75,19))</f>
        <v/>
      </c>
      <c r="L115" s="92"/>
    </row>
    <row r="116" spans="2:12" x14ac:dyDescent="0.3">
      <c r="B116" s="90"/>
      <c r="C116" s="91"/>
      <c r="D116" s="20"/>
      <c r="E116" s="19"/>
      <c r="F116" s="89"/>
      <c r="G116" s="94" t="str">
        <f>IF(F116="","",INT((date-TeamMembers!F116)/365.25))</f>
        <v/>
      </c>
      <c r="H116" s="95" t="str">
        <f>IF(B116="","",VLOOKUP(B116,'Master Score Sheet'!$B$4:$D$75,3))</f>
        <v/>
      </c>
      <c r="I116" s="95" t="str">
        <f>IF(B116="","",VLOOKUP(B116,'Master Score Sheet'!$B$4:$I$75,7,FALSE))</f>
        <v/>
      </c>
      <c r="J116" s="104" t="str">
        <f>IF(B116="","",VLOOKUP(B116,'Master Score Sheet'!$B$4:$I$75,8,FALSE))</f>
        <v/>
      </c>
      <c r="K116" s="20" t="str">
        <f>IF(B116="","",VLOOKUP(B116,'Master Score Sheet'!$B$4:$W$75,19))</f>
        <v/>
      </c>
      <c r="L116" s="92"/>
    </row>
    <row r="117" spans="2:12" x14ac:dyDescent="0.3">
      <c r="B117" s="90"/>
      <c r="C117" s="91"/>
      <c r="D117" s="20"/>
      <c r="E117" s="19"/>
      <c r="F117" s="89"/>
      <c r="G117" s="94" t="str">
        <f>IF(F117="","",INT((date-TeamMembers!F117)/365.25))</f>
        <v/>
      </c>
      <c r="H117" s="95" t="str">
        <f>IF(B117="","",VLOOKUP(B117,'Master Score Sheet'!$B$4:$D$75,3))</f>
        <v/>
      </c>
      <c r="I117" s="95" t="str">
        <f>IF(B117="","",VLOOKUP(B117,'Master Score Sheet'!$B$4:$I$75,7,FALSE))</f>
        <v/>
      </c>
      <c r="J117" s="104" t="str">
        <f>IF(B117="","",VLOOKUP(B117,'Master Score Sheet'!$B$4:$I$75,8,FALSE))</f>
        <v/>
      </c>
      <c r="K117" s="20" t="str">
        <f>IF(B117="","",VLOOKUP(B117,'Master Score Sheet'!$B$4:$W$75,19))</f>
        <v/>
      </c>
      <c r="L117" s="92"/>
    </row>
    <row r="118" spans="2:12" x14ac:dyDescent="0.3">
      <c r="B118" s="90"/>
      <c r="C118" s="91"/>
      <c r="D118" s="20"/>
      <c r="E118" s="19"/>
      <c r="F118" s="89"/>
      <c r="G118" s="94" t="str">
        <f>IF(F118="","",INT((date-TeamMembers!F118)/365.25))</f>
        <v/>
      </c>
      <c r="H118" s="95" t="str">
        <f>IF(B118="","",VLOOKUP(B118,'Master Score Sheet'!$B$4:$D$75,3))</f>
        <v/>
      </c>
      <c r="I118" s="95" t="str">
        <f>IF(B118="","",VLOOKUP(B118,'Master Score Sheet'!$B$4:$I$75,7,FALSE))</f>
        <v/>
      </c>
      <c r="J118" s="104" t="str">
        <f>IF(B118="","",VLOOKUP(B118,'Master Score Sheet'!$B$4:$I$75,8,FALSE))</f>
        <v/>
      </c>
      <c r="K118" s="20" t="str">
        <f>IF(B118="","",VLOOKUP(B118,'Master Score Sheet'!$B$4:$W$75,19))</f>
        <v/>
      </c>
      <c r="L118" s="92"/>
    </row>
    <row r="119" spans="2:12" x14ac:dyDescent="0.3">
      <c r="B119" s="90"/>
      <c r="C119" s="91"/>
      <c r="D119" s="20"/>
      <c r="E119" s="19"/>
      <c r="F119" s="89"/>
      <c r="G119" s="94" t="str">
        <f>IF(F119="","",INT((date-TeamMembers!F119)/365.25))</f>
        <v/>
      </c>
      <c r="H119" s="95" t="str">
        <f>IF(B119="","",VLOOKUP(B119,'Master Score Sheet'!$B$4:$D$75,3))</f>
        <v/>
      </c>
      <c r="I119" s="95" t="str">
        <f>IF(B119="","",VLOOKUP(B119,'Master Score Sheet'!$B$4:$I$75,7,FALSE))</f>
        <v/>
      </c>
      <c r="J119" s="104" t="str">
        <f>IF(B119="","",VLOOKUP(B119,'Master Score Sheet'!$B$4:$I$75,8,FALSE))</f>
        <v/>
      </c>
      <c r="K119" s="20" t="str">
        <f>IF(B119="","",VLOOKUP(B119,'Master Score Sheet'!$B$4:$W$75,19))</f>
        <v/>
      </c>
      <c r="L119" s="92"/>
    </row>
    <row r="120" spans="2:12" x14ac:dyDescent="0.3">
      <c r="B120" s="90"/>
      <c r="C120" s="91"/>
      <c r="D120" s="20"/>
      <c r="E120" s="19"/>
      <c r="F120" s="89"/>
      <c r="G120" s="94" t="str">
        <f>IF(F120="","",INT((date-TeamMembers!F120)/365.25))</f>
        <v/>
      </c>
      <c r="H120" s="95" t="str">
        <f>IF(B120="","",VLOOKUP(B120,'Master Score Sheet'!$B$4:$D$75,3))</f>
        <v/>
      </c>
      <c r="I120" s="95" t="str">
        <f>IF(B120="","",VLOOKUP(B120,'Master Score Sheet'!$B$4:$I$75,7,FALSE))</f>
        <v/>
      </c>
      <c r="J120" s="104" t="str">
        <f>IF(B120="","",VLOOKUP(B120,'Master Score Sheet'!$B$4:$I$75,8,FALSE))</f>
        <v/>
      </c>
      <c r="K120" s="20" t="str">
        <f>IF(B120="","",VLOOKUP(B120,'Master Score Sheet'!$B$4:$W$75,19))</f>
        <v/>
      </c>
      <c r="L120" s="92"/>
    </row>
    <row r="121" spans="2:12" x14ac:dyDescent="0.3">
      <c r="B121" s="90"/>
      <c r="C121" s="91"/>
      <c r="D121" s="20"/>
      <c r="E121" s="19"/>
      <c r="F121" s="89"/>
      <c r="G121" s="94" t="str">
        <f>IF(F121="","",INT((date-TeamMembers!F121)/365.25))</f>
        <v/>
      </c>
      <c r="H121" s="95" t="str">
        <f>IF(B121="","",VLOOKUP(B121,'Master Score Sheet'!$B$4:$D$75,3))</f>
        <v/>
      </c>
      <c r="I121" s="95" t="str">
        <f>IF(B121="","",VLOOKUP(B121,'Master Score Sheet'!$B$4:$I$75,7,FALSE))</f>
        <v/>
      </c>
      <c r="J121" s="104" t="str">
        <f>IF(B121="","",VLOOKUP(B121,'Master Score Sheet'!$B$4:$I$75,8,FALSE))</f>
        <v/>
      </c>
      <c r="K121" s="20" t="str">
        <f>IF(B121="","",VLOOKUP(B121,'Master Score Sheet'!$B$4:$W$75,19))</f>
        <v/>
      </c>
      <c r="L121" s="92"/>
    </row>
    <row r="122" spans="2:12" x14ac:dyDescent="0.3">
      <c r="B122" s="90"/>
      <c r="C122" s="91"/>
      <c r="D122" s="20"/>
      <c r="E122" s="19"/>
      <c r="F122" s="89"/>
      <c r="G122" s="94" t="str">
        <f>IF(F122="","",INT((date-TeamMembers!F122)/365.25))</f>
        <v/>
      </c>
      <c r="H122" s="95" t="str">
        <f>IF(B122="","",VLOOKUP(B122,'Master Score Sheet'!$B$4:$D$75,3))</f>
        <v/>
      </c>
      <c r="I122" s="95" t="str">
        <f>IF(B122="","",VLOOKUP(B122,'Master Score Sheet'!$B$4:$I$75,7,FALSE))</f>
        <v/>
      </c>
      <c r="J122" s="104" t="str">
        <f>IF(B122="","",VLOOKUP(B122,'Master Score Sheet'!$B$4:$I$75,8,FALSE))</f>
        <v/>
      </c>
      <c r="K122" s="20" t="str">
        <f>IF(B122="","",VLOOKUP(B122,'Master Score Sheet'!$B$4:$W$75,19))</f>
        <v/>
      </c>
      <c r="L122" s="92"/>
    </row>
    <row r="123" spans="2:12" x14ac:dyDescent="0.3">
      <c r="B123" s="90"/>
      <c r="C123" s="91"/>
      <c r="D123" s="20"/>
      <c r="E123" s="19"/>
      <c r="F123" s="89"/>
      <c r="G123" s="94" t="str">
        <f>IF(F123="","",INT((date-TeamMembers!F123)/365.25))</f>
        <v/>
      </c>
      <c r="H123" s="95" t="str">
        <f>IF(B123="","",VLOOKUP(B123,'Master Score Sheet'!$B$4:$D$75,3))</f>
        <v/>
      </c>
      <c r="I123" s="95" t="str">
        <f>IF(B123="","",VLOOKUP(B123,'Master Score Sheet'!$B$4:$I$75,7,FALSE))</f>
        <v/>
      </c>
      <c r="J123" s="104" t="str">
        <f>IF(B123="","",VLOOKUP(B123,'Master Score Sheet'!$B$4:$I$75,8,FALSE))</f>
        <v/>
      </c>
      <c r="K123" s="20" t="str">
        <f>IF(B123="","",VLOOKUP(B123,'Master Score Sheet'!$B$4:$W$75,19))</f>
        <v/>
      </c>
      <c r="L123" s="92"/>
    </row>
    <row r="124" spans="2:12" x14ac:dyDescent="0.3">
      <c r="B124" s="90"/>
      <c r="C124" s="91"/>
      <c r="D124" s="20"/>
      <c r="E124" s="19"/>
      <c r="F124" s="89"/>
      <c r="G124" s="94" t="str">
        <f>IF(F124="","",INT((date-TeamMembers!F124)/365.25))</f>
        <v/>
      </c>
      <c r="H124" s="95" t="str">
        <f>IF(B124="","",VLOOKUP(B124,'Master Score Sheet'!$B$4:$D$75,3))</f>
        <v/>
      </c>
      <c r="I124" s="95" t="str">
        <f>IF(B124="","",VLOOKUP(B124,'Master Score Sheet'!$B$4:$I$75,7,FALSE))</f>
        <v/>
      </c>
      <c r="J124" s="104" t="str">
        <f>IF(B124="","",VLOOKUP(B124,'Master Score Sheet'!$B$4:$I$75,8,FALSE))</f>
        <v/>
      </c>
      <c r="K124" s="20" t="str">
        <f>IF(B124="","",VLOOKUP(B124,'Master Score Sheet'!$B$4:$W$75,19))</f>
        <v/>
      </c>
      <c r="L124" s="92"/>
    </row>
    <row r="125" spans="2:12" x14ac:dyDescent="0.3">
      <c r="B125" s="90"/>
      <c r="C125" s="91"/>
      <c r="D125" s="20"/>
      <c r="E125" s="19"/>
      <c r="F125" s="89"/>
      <c r="G125" s="94" t="str">
        <f>IF(F125="","",INT((date-TeamMembers!F125)/365.25))</f>
        <v/>
      </c>
      <c r="H125" s="95" t="str">
        <f>IF(B125="","",VLOOKUP(B125,'Master Score Sheet'!$B$4:$D$75,3))</f>
        <v/>
      </c>
      <c r="I125" s="95" t="str">
        <f>IF(B125="","",VLOOKUP(B125,'Master Score Sheet'!$B$4:$I$75,7,FALSE))</f>
        <v/>
      </c>
      <c r="J125" s="104" t="str">
        <f>IF(B125="","",VLOOKUP(B125,'Master Score Sheet'!$B$4:$I$75,8,FALSE))</f>
        <v/>
      </c>
      <c r="K125" s="20" t="str">
        <f>IF(B125="","",VLOOKUP(B125,'Master Score Sheet'!$B$4:$W$75,19))</f>
        <v/>
      </c>
      <c r="L125" s="92"/>
    </row>
    <row r="126" spans="2:12" x14ac:dyDescent="0.3">
      <c r="B126" s="90"/>
      <c r="C126" s="91"/>
      <c r="D126" s="20"/>
      <c r="E126" s="19"/>
      <c r="F126" s="89"/>
      <c r="G126" s="94" t="str">
        <f>IF(F126="","",INT((date-TeamMembers!F126)/365.25))</f>
        <v/>
      </c>
      <c r="H126" s="95" t="str">
        <f>IF(B126="","",VLOOKUP(B126,'Master Score Sheet'!$B$4:$D$75,3))</f>
        <v/>
      </c>
      <c r="I126" s="95" t="str">
        <f>IF(B126="","",VLOOKUP(B126,'Master Score Sheet'!$B$4:$I$75,7,FALSE))</f>
        <v/>
      </c>
      <c r="J126" s="104" t="str">
        <f>IF(B126="","",VLOOKUP(B126,'Master Score Sheet'!$B$4:$I$75,8,FALSE))</f>
        <v/>
      </c>
      <c r="K126" s="20" t="str">
        <f>IF(B126="","",VLOOKUP(B126,'Master Score Sheet'!$B$4:$W$75,19))</f>
        <v/>
      </c>
      <c r="L126" s="92"/>
    </row>
    <row r="127" spans="2:12" x14ac:dyDescent="0.3">
      <c r="B127" s="90"/>
      <c r="C127" s="91"/>
      <c r="D127" s="20"/>
      <c r="E127" s="19"/>
      <c r="F127" s="89"/>
      <c r="G127" s="94" t="str">
        <f>IF(F127="","",INT((date-TeamMembers!F127)/365.25))</f>
        <v/>
      </c>
      <c r="H127" s="95" t="str">
        <f>IF(B127="","",VLOOKUP(B127,'Master Score Sheet'!$B$4:$D$75,3))</f>
        <v/>
      </c>
      <c r="I127" s="95" t="str">
        <f>IF(B127="","",VLOOKUP(B127,'Master Score Sheet'!$B$4:$I$75,7,FALSE))</f>
        <v/>
      </c>
      <c r="J127" s="104" t="str">
        <f>IF(B127="","",VLOOKUP(B127,'Master Score Sheet'!$B$4:$I$75,8,FALSE))</f>
        <v/>
      </c>
      <c r="K127" s="20" t="str">
        <f>IF(B127="","",VLOOKUP(B127,'Master Score Sheet'!$B$4:$W$75,19))</f>
        <v/>
      </c>
      <c r="L127" s="92"/>
    </row>
    <row r="128" spans="2:12" x14ac:dyDescent="0.3">
      <c r="B128" s="90"/>
      <c r="C128" s="91"/>
      <c r="D128" s="20"/>
      <c r="E128" s="19"/>
      <c r="F128" s="89"/>
      <c r="G128" s="94" t="str">
        <f>IF(F128="","",INT((date-TeamMembers!F128)/365.25))</f>
        <v/>
      </c>
      <c r="H128" s="95" t="str">
        <f>IF(B128="","",VLOOKUP(B128,'Master Score Sheet'!$B$4:$D$75,3))</f>
        <v/>
      </c>
      <c r="I128" s="95" t="str">
        <f>IF(B128="","",VLOOKUP(B128,'Master Score Sheet'!$B$4:$I$75,7,FALSE))</f>
        <v/>
      </c>
      <c r="J128" s="104" t="str">
        <f>IF(B128="","",VLOOKUP(B128,'Master Score Sheet'!$B$4:$I$75,8,FALSE))</f>
        <v/>
      </c>
      <c r="K128" s="20" t="str">
        <f>IF(B128="","",VLOOKUP(B128,'Master Score Sheet'!$B$4:$W$75,19))</f>
        <v/>
      </c>
      <c r="L128" s="92"/>
    </row>
    <row r="129" spans="2:12" x14ac:dyDescent="0.3">
      <c r="B129" s="90"/>
      <c r="C129" s="91"/>
      <c r="D129" s="20"/>
      <c r="E129" s="19"/>
      <c r="F129" s="89"/>
      <c r="G129" s="94" t="str">
        <f>IF(F129="","",INT((date-TeamMembers!F129)/365.25))</f>
        <v/>
      </c>
      <c r="H129" s="95" t="str">
        <f>IF(B129="","",VLOOKUP(B129,'Master Score Sheet'!$B$4:$D$75,3))</f>
        <v/>
      </c>
      <c r="I129" s="95" t="str">
        <f>IF(B129="","",VLOOKUP(B129,'Master Score Sheet'!$B$4:$I$75,7,FALSE))</f>
        <v/>
      </c>
      <c r="J129" s="104" t="str">
        <f>IF(B129="","",VLOOKUP(B129,'Master Score Sheet'!$B$4:$I$75,8,FALSE))</f>
        <v/>
      </c>
      <c r="K129" s="20" t="str">
        <f>IF(B129="","",VLOOKUP(B129,'Master Score Sheet'!$B$4:$W$75,19))</f>
        <v/>
      </c>
      <c r="L129" s="92"/>
    </row>
    <row r="130" spans="2:12" x14ac:dyDescent="0.3">
      <c r="B130" s="90"/>
      <c r="C130" s="91"/>
      <c r="D130" s="20"/>
      <c r="E130" s="19"/>
      <c r="F130" s="89"/>
      <c r="G130" s="94" t="str">
        <f>IF(F130="","",INT((date-TeamMembers!F130)/365.25))</f>
        <v/>
      </c>
      <c r="H130" s="95" t="str">
        <f>IF(B130="","",VLOOKUP(B130,'Master Score Sheet'!$B$4:$D$75,3))</f>
        <v/>
      </c>
      <c r="I130" s="95" t="str">
        <f>IF(B130="","",VLOOKUP(B130,'Master Score Sheet'!$B$4:$I$75,7,FALSE))</f>
        <v/>
      </c>
      <c r="J130" s="104" t="str">
        <f>IF(B130="","",VLOOKUP(B130,'Master Score Sheet'!$B$4:$I$75,8,FALSE))</f>
        <v/>
      </c>
      <c r="K130" s="20" t="str">
        <f>IF(B130="","",VLOOKUP(B130,'Master Score Sheet'!$B$4:$W$75,19))</f>
        <v/>
      </c>
      <c r="L130" s="92"/>
    </row>
    <row r="131" spans="2:12" x14ac:dyDescent="0.3">
      <c r="B131" s="90"/>
      <c r="C131" s="91"/>
      <c r="D131" s="20"/>
      <c r="E131" s="19"/>
      <c r="F131" s="89"/>
      <c r="G131" s="94" t="str">
        <f>IF(F131="","",INT((date-TeamMembers!F131)/365.25))</f>
        <v/>
      </c>
      <c r="H131" s="95" t="str">
        <f>IF(B131="","",VLOOKUP(B131,'Master Score Sheet'!$B$4:$D$75,3))</f>
        <v/>
      </c>
      <c r="I131" s="95" t="str">
        <f>IF(B131="","",VLOOKUP(B131,'Master Score Sheet'!$B$4:$I$75,7,FALSE))</f>
        <v/>
      </c>
      <c r="J131" s="104" t="str">
        <f>IF(B131="","",VLOOKUP(B131,'Master Score Sheet'!$B$4:$I$75,8,FALSE))</f>
        <v/>
      </c>
      <c r="K131" s="20" t="str">
        <f>IF(B131="","",VLOOKUP(B131,'Master Score Sheet'!$B$4:$W$75,19))</f>
        <v/>
      </c>
      <c r="L131" s="92"/>
    </row>
    <row r="132" spans="2:12" x14ac:dyDescent="0.3">
      <c r="B132" s="90"/>
      <c r="C132" s="91"/>
      <c r="D132" s="20"/>
      <c r="E132" s="19"/>
      <c r="F132" s="89"/>
      <c r="G132" s="94" t="str">
        <f>IF(F132="","",INT((date-TeamMembers!F132)/365.25))</f>
        <v/>
      </c>
      <c r="H132" s="95" t="str">
        <f>IF(B132="","",VLOOKUP(B132,'Master Score Sheet'!$B$4:$D$75,3))</f>
        <v/>
      </c>
      <c r="I132" s="95" t="str">
        <f>IF(B132="","",VLOOKUP(B132,'Master Score Sheet'!$B$4:$I$75,7,FALSE))</f>
        <v/>
      </c>
      <c r="J132" s="104" t="str">
        <f>IF(B132="","",VLOOKUP(B132,'Master Score Sheet'!$B$4:$I$75,8,FALSE))</f>
        <v/>
      </c>
      <c r="K132" s="20" t="str">
        <f>IF(B132="","",VLOOKUP(B132,'Master Score Sheet'!$B$4:$W$75,19))</f>
        <v/>
      </c>
      <c r="L132" s="92"/>
    </row>
    <row r="133" spans="2:12" x14ac:dyDescent="0.3">
      <c r="B133" s="90"/>
      <c r="C133" s="91"/>
      <c r="D133" s="20"/>
      <c r="E133" s="19"/>
      <c r="F133" s="89"/>
      <c r="G133" s="94" t="str">
        <f>IF(F133="","",INT((date-TeamMembers!F133)/365.25))</f>
        <v/>
      </c>
      <c r="H133" s="95" t="str">
        <f>IF(B133="","",VLOOKUP(B133,'Master Score Sheet'!$B$4:$D$75,3))</f>
        <v/>
      </c>
      <c r="I133" s="95" t="str">
        <f>IF(B133="","",VLOOKUP(B133,'Master Score Sheet'!$B$4:$I$75,7,FALSE))</f>
        <v/>
      </c>
      <c r="J133" s="104" t="str">
        <f>IF(B133="","",VLOOKUP(B133,'Master Score Sheet'!$B$4:$I$75,8,FALSE))</f>
        <v/>
      </c>
      <c r="K133" s="20" t="str">
        <f>IF(B133="","",VLOOKUP(B133,'Master Score Sheet'!$B$4:$W$75,19))</f>
        <v/>
      </c>
      <c r="L133" s="92"/>
    </row>
    <row r="134" spans="2:12" x14ac:dyDescent="0.3">
      <c r="B134" s="90"/>
      <c r="C134" s="91"/>
      <c r="D134" s="20"/>
      <c r="E134" s="19"/>
      <c r="F134" s="89"/>
      <c r="G134" s="94" t="str">
        <f>IF(F134="","",INT((date-TeamMembers!F134)/365.25))</f>
        <v/>
      </c>
      <c r="H134" s="95" t="str">
        <f>IF(B134="","",VLOOKUP(B134,'Master Score Sheet'!$B$4:$D$75,3))</f>
        <v/>
      </c>
      <c r="I134" s="95" t="str">
        <f>IF(B134="","",VLOOKUP(B134,'Master Score Sheet'!$B$4:$I$75,7,FALSE))</f>
        <v/>
      </c>
      <c r="J134" s="104" t="str">
        <f>IF(B134="","",VLOOKUP(B134,'Master Score Sheet'!$B$4:$I$75,8,FALSE))</f>
        <v/>
      </c>
      <c r="K134" s="20" t="str">
        <f>IF(B134="","",VLOOKUP(B134,'Master Score Sheet'!$B$4:$W$75,19))</f>
        <v/>
      </c>
      <c r="L134" s="92"/>
    </row>
    <row r="135" spans="2:12" x14ac:dyDescent="0.3">
      <c r="B135" s="90"/>
      <c r="C135" s="91"/>
      <c r="D135" s="20"/>
      <c r="E135" s="19"/>
      <c r="F135" s="89"/>
      <c r="G135" s="94" t="str">
        <f>IF(F135="","",INT((date-TeamMembers!F135)/365.25))</f>
        <v/>
      </c>
      <c r="H135" s="95" t="str">
        <f>IF(B135="","",VLOOKUP(B135,'Master Score Sheet'!$B$4:$D$75,3))</f>
        <v/>
      </c>
      <c r="I135" s="95" t="str">
        <f>IF(B135="","",VLOOKUP(B135,'Master Score Sheet'!$B$4:$I$75,7,FALSE))</f>
        <v/>
      </c>
      <c r="J135" s="104" t="str">
        <f>IF(B135="","",VLOOKUP(B135,'Master Score Sheet'!$B$4:$I$75,8,FALSE))</f>
        <v/>
      </c>
      <c r="K135" s="20" t="str">
        <f>IF(B135="","",VLOOKUP(B135,'Master Score Sheet'!$B$4:$W$75,19))</f>
        <v/>
      </c>
      <c r="L135" s="92"/>
    </row>
    <row r="136" spans="2:12" x14ac:dyDescent="0.3">
      <c r="B136" s="90"/>
      <c r="C136" s="91"/>
      <c r="D136" s="20"/>
      <c r="E136" s="19"/>
      <c r="F136" s="89"/>
      <c r="G136" s="94" t="str">
        <f>IF(F136="","",INT((date-TeamMembers!F136)/365.25))</f>
        <v/>
      </c>
      <c r="H136" s="95" t="str">
        <f>IF(B136="","",VLOOKUP(B136,'Master Score Sheet'!$B$4:$D$75,3))</f>
        <v/>
      </c>
      <c r="I136" s="95" t="str">
        <f>IF(B136="","",VLOOKUP(B136,'Master Score Sheet'!$B$4:$I$75,7,FALSE))</f>
        <v/>
      </c>
      <c r="J136" s="104" t="str">
        <f>IF(B136="","",VLOOKUP(B136,'Master Score Sheet'!$B$4:$I$75,8,FALSE))</f>
        <v/>
      </c>
      <c r="K136" s="20" t="str">
        <f>IF(B136="","",VLOOKUP(B136,'Master Score Sheet'!$B$4:$W$75,19))</f>
        <v/>
      </c>
      <c r="L136" s="92"/>
    </row>
    <row r="137" spans="2:12" x14ac:dyDescent="0.3">
      <c r="B137" s="90"/>
      <c r="C137" s="91"/>
      <c r="D137" s="20"/>
      <c r="E137" s="19"/>
      <c r="F137" s="89"/>
      <c r="G137" s="94" t="str">
        <f>IF(F137="","",INT((date-TeamMembers!F137)/365.25))</f>
        <v/>
      </c>
      <c r="H137" s="95" t="str">
        <f>IF(B137="","",VLOOKUP(B137,'Master Score Sheet'!$B$4:$D$75,3))</f>
        <v/>
      </c>
      <c r="I137" s="95" t="str">
        <f>IF(B137="","",VLOOKUP(B137,'Master Score Sheet'!$B$4:$I$75,7,FALSE))</f>
        <v/>
      </c>
      <c r="J137" s="104" t="str">
        <f>IF(B137="","",VLOOKUP(B137,'Master Score Sheet'!$B$4:$I$75,8,FALSE))</f>
        <v/>
      </c>
      <c r="K137" s="20" t="str">
        <f>IF(B137="","",VLOOKUP(B137,'Master Score Sheet'!$B$4:$W$75,19))</f>
        <v/>
      </c>
      <c r="L137" s="92"/>
    </row>
    <row r="138" spans="2:12" x14ac:dyDescent="0.3">
      <c r="B138" s="90"/>
      <c r="C138" s="91"/>
      <c r="D138" s="20"/>
      <c r="E138" s="19"/>
      <c r="F138" s="89"/>
      <c r="G138" s="94" t="str">
        <f>IF(F138="","",INT((date-TeamMembers!F138)/365.25))</f>
        <v/>
      </c>
      <c r="H138" s="95" t="str">
        <f>IF(B138="","",VLOOKUP(B138,'Master Score Sheet'!$B$4:$D$75,3))</f>
        <v/>
      </c>
      <c r="I138" s="95" t="str">
        <f>IF(B138="","",VLOOKUP(B138,'Master Score Sheet'!$B$4:$I$75,7,FALSE))</f>
        <v/>
      </c>
      <c r="J138" s="104" t="str">
        <f>IF(B138="","",VLOOKUP(B138,'Master Score Sheet'!$B$4:$I$75,8,FALSE))</f>
        <v/>
      </c>
      <c r="K138" s="20" t="str">
        <f>IF(B138="","",VLOOKUP(B138,'Master Score Sheet'!$B$4:$W$75,19))</f>
        <v/>
      </c>
      <c r="L138" s="92"/>
    </row>
    <row r="139" spans="2:12" x14ac:dyDescent="0.3">
      <c r="B139" s="90"/>
      <c r="C139" s="91"/>
      <c r="D139" s="20"/>
      <c r="E139" s="19"/>
      <c r="F139" s="89"/>
      <c r="G139" s="94" t="str">
        <f>IF(F139="","",INT((date-TeamMembers!F139)/365.25))</f>
        <v/>
      </c>
      <c r="H139" s="95" t="str">
        <f>IF(B139="","",VLOOKUP(B139,'Master Score Sheet'!$B$4:$D$75,3))</f>
        <v/>
      </c>
      <c r="I139" s="95" t="str">
        <f>IF(B139="","",VLOOKUP(B139,'Master Score Sheet'!$B$4:$I$75,7,FALSE))</f>
        <v/>
      </c>
      <c r="J139" s="104" t="str">
        <f>IF(B139="","",VLOOKUP(B139,'Master Score Sheet'!$B$4:$I$75,8,FALSE))</f>
        <v/>
      </c>
      <c r="K139" s="20" t="str">
        <f>IF(B139="","",VLOOKUP(B139,'Master Score Sheet'!$B$4:$W$75,19))</f>
        <v/>
      </c>
      <c r="L139" s="92"/>
    </row>
    <row r="140" spans="2:12" x14ac:dyDescent="0.3">
      <c r="B140" s="90"/>
      <c r="C140" s="91"/>
      <c r="D140" s="20"/>
      <c r="E140" s="19"/>
      <c r="F140" s="89"/>
      <c r="G140" s="94" t="str">
        <f>IF(F140="","",INT((date-TeamMembers!F140)/365.25))</f>
        <v/>
      </c>
      <c r="H140" s="95" t="str">
        <f>IF(B140="","",VLOOKUP(B140,'Master Score Sheet'!$B$4:$D$75,3))</f>
        <v/>
      </c>
      <c r="I140" s="95" t="str">
        <f>IF(B140="","",VLOOKUP(B140,'Master Score Sheet'!$B$4:$I$75,7,FALSE))</f>
        <v/>
      </c>
      <c r="J140" s="104" t="str">
        <f>IF(B140="","",VLOOKUP(B140,'Master Score Sheet'!$B$4:$I$75,8,FALSE))</f>
        <v/>
      </c>
      <c r="K140" s="20" t="str">
        <f>IF(B140="","",VLOOKUP(B140,'Master Score Sheet'!$B$4:$W$75,19))</f>
        <v/>
      </c>
      <c r="L140" s="92"/>
    </row>
    <row r="141" spans="2:12" x14ac:dyDescent="0.3">
      <c r="B141" s="90"/>
      <c r="C141" s="91"/>
      <c r="D141" s="20"/>
      <c r="E141" s="19"/>
      <c r="F141" s="89"/>
      <c r="G141" s="94" t="str">
        <f>IF(F141="","",INT((date-TeamMembers!F141)/365.25))</f>
        <v/>
      </c>
      <c r="H141" s="95" t="str">
        <f>IF(B141="","",VLOOKUP(B141,'Master Score Sheet'!$B$4:$D$75,3))</f>
        <v/>
      </c>
      <c r="I141" s="95" t="str">
        <f>IF(B141="","",VLOOKUP(B141,'Master Score Sheet'!$B$4:$I$75,7,FALSE))</f>
        <v/>
      </c>
      <c r="J141" s="104" t="str">
        <f>IF(B141="","",VLOOKUP(B141,'Master Score Sheet'!$B$4:$I$75,8,FALSE))</f>
        <v/>
      </c>
      <c r="K141" s="20" t="str">
        <f>IF(B141="","",VLOOKUP(B141,'Master Score Sheet'!$B$4:$W$75,19))</f>
        <v/>
      </c>
      <c r="L141" s="92"/>
    </row>
    <row r="142" spans="2:12" x14ac:dyDescent="0.3">
      <c r="B142" s="90"/>
      <c r="C142" s="91"/>
      <c r="D142" s="20"/>
      <c r="E142" s="19"/>
      <c r="F142" s="89"/>
      <c r="G142" s="94" t="str">
        <f>IF(F142="","",INT((date-TeamMembers!F142)/365.25))</f>
        <v/>
      </c>
      <c r="H142" s="95" t="str">
        <f>IF(B142="","",VLOOKUP(B142,'Master Score Sheet'!$B$4:$D$75,3))</f>
        <v/>
      </c>
      <c r="I142" s="95" t="str">
        <f>IF(B142="","",VLOOKUP(B142,'Master Score Sheet'!$B$4:$I$75,7,FALSE))</f>
        <v/>
      </c>
      <c r="J142" s="104" t="str">
        <f>IF(B142="","",VLOOKUP(B142,'Master Score Sheet'!$B$4:$I$75,8,FALSE))</f>
        <v/>
      </c>
      <c r="K142" s="20" t="str">
        <f>IF(B142="","",VLOOKUP(B142,'Master Score Sheet'!$B$4:$W$75,19))</f>
        <v/>
      </c>
      <c r="L142" s="92"/>
    </row>
    <row r="143" spans="2:12" x14ac:dyDescent="0.3">
      <c r="B143" s="90"/>
      <c r="C143" s="91"/>
      <c r="D143" s="20"/>
      <c r="E143" s="19"/>
      <c r="F143" s="89"/>
      <c r="G143" s="94" t="str">
        <f>IF(F143="","",INT((date-TeamMembers!F143)/365.25))</f>
        <v/>
      </c>
      <c r="H143" s="95" t="str">
        <f>IF(B143="","",VLOOKUP(B143,'Master Score Sheet'!$B$4:$D$75,3))</f>
        <v/>
      </c>
      <c r="I143" s="95" t="str">
        <f>IF(B143="","",VLOOKUP(B143,'Master Score Sheet'!$B$4:$I$75,7,FALSE))</f>
        <v/>
      </c>
      <c r="J143" s="104" t="str">
        <f>IF(B143="","",VLOOKUP(B143,'Master Score Sheet'!$B$4:$I$75,8,FALSE))</f>
        <v/>
      </c>
      <c r="K143" s="20" t="str">
        <f>IF(B143="","",VLOOKUP(B143,'Master Score Sheet'!$B$4:$W$75,19))</f>
        <v/>
      </c>
      <c r="L143" s="92"/>
    </row>
    <row r="144" spans="2:12" x14ac:dyDescent="0.3">
      <c r="B144" s="90"/>
      <c r="C144" s="91"/>
      <c r="D144" s="20"/>
      <c r="E144" s="19"/>
      <c r="F144" s="89"/>
      <c r="G144" s="94" t="str">
        <f>IF(F144="","",INT((date-TeamMembers!F144)/365.25))</f>
        <v/>
      </c>
      <c r="H144" s="95" t="str">
        <f>IF(B144="","",VLOOKUP(B144,'Master Score Sheet'!$B$4:$D$75,3))</f>
        <v/>
      </c>
      <c r="I144" s="95" t="str">
        <f>IF(B144="","",VLOOKUP(B144,'Master Score Sheet'!$B$4:$I$75,7,FALSE))</f>
        <v/>
      </c>
      <c r="J144" s="104" t="str">
        <f>IF(B144="","",VLOOKUP(B144,'Master Score Sheet'!$B$4:$I$75,8,FALSE))</f>
        <v/>
      </c>
      <c r="K144" s="20" t="str">
        <f>IF(B144="","",VLOOKUP(B144,'Master Score Sheet'!$B$4:$W$75,19))</f>
        <v/>
      </c>
      <c r="L144" s="92"/>
    </row>
    <row r="145" spans="2:12" x14ac:dyDescent="0.3">
      <c r="B145" s="90"/>
      <c r="C145" s="91"/>
      <c r="D145" s="20"/>
      <c r="E145" s="19"/>
      <c r="F145" s="89"/>
      <c r="G145" s="94" t="str">
        <f>IF(F145="","",INT((date-TeamMembers!F145)/365.25))</f>
        <v/>
      </c>
      <c r="H145" s="95" t="str">
        <f>IF(B145="","",VLOOKUP(B145,'Master Score Sheet'!$B$4:$D$75,3))</f>
        <v/>
      </c>
      <c r="I145" s="95" t="str">
        <f>IF(B145="","",VLOOKUP(B145,'Master Score Sheet'!$B$4:$I$75,7,FALSE))</f>
        <v/>
      </c>
      <c r="J145" s="104" t="str">
        <f>IF(B145="","",VLOOKUP(B145,'Master Score Sheet'!$B$4:$I$75,8,FALSE))</f>
        <v/>
      </c>
      <c r="K145" s="20" t="str">
        <f>IF(B145="","",VLOOKUP(B145,'Master Score Sheet'!$B$4:$W$75,19))</f>
        <v/>
      </c>
      <c r="L145" s="92"/>
    </row>
    <row r="146" spans="2:12" x14ac:dyDescent="0.3">
      <c r="B146" s="90"/>
      <c r="C146" s="91"/>
      <c r="D146" s="20"/>
      <c r="E146" s="19"/>
      <c r="F146" s="89"/>
      <c r="G146" s="94" t="str">
        <f>IF(F146="","",INT((date-TeamMembers!F146)/365.25))</f>
        <v/>
      </c>
      <c r="H146" s="95" t="str">
        <f>IF(B146="","",VLOOKUP(B146,'Master Score Sheet'!$B$4:$D$75,3))</f>
        <v/>
      </c>
      <c r="I146" s="95" t="str">
        <f>IF(B146="","",VLOOKUP(B146,'Master Score Sheet'!$B$4:$I$75,7,FALSE))</f>
        <v/>
      </c>
      <c r="J146" s="104" t="str">
        <f>IF(B146="","",VLOOKUP(B146,'Master Score Sheet'!$B$4:$I$75,8,FALSE))</f>
        <v/>
      </c>
      <c r="K146" s="20" t="str">
        <f>IF(B146="","",VLOOKUP(B146,'Master Score Sheet'!$B$4:$W$75,19))</f>
        <v/>
      </c>
      <c r="L146" s="92"/>
    </row>
    <row r="147" spans="2:12" x14ac:dyDescent="0.3">
      <c r="B147" s="90"/>
      <c r="C147" s="91"/>
      <c r="D147" s="20"/>
      <c r="E147" s="19"/>
      <c r="F147" s="89"/>
      <c r="G147" s="94" t="str">
        <f>IF(F147="","",INT((date-TeamMembers!F147)/365.25))</f>
        <v/>
      </c>
      <c r="H147" s="95" t="str">
        <f>IF(B147="","",VLOOKUP(B147,'Master Score Sheet'!$B$4:$D$75,3))</f>
        <v/>
      </c>
      <c r="I147" s="95" t="str">
        <f>IF(B147="","",VLOOKUP(B147,'Master Score Sheet'!$B$4:$I$75,7,FALSE))</f>
        <v/>
      </c>
      <c r="J147" s="104" t="str">
        <f>IF(B147="","",VLOOKUP(B147,'Master Score Sheet'!$B$4:$I$75,8,FALSE))</f>
        <v/>
      </c>
      <c r="K147" s="20" t="str">
        <f>IF(B147="","",VLOOKUP(B147,'Master Score Sheet'!$B$4:$W$75,19))</f>
        <v/>
      </c>
      <c r="L147" s="92"/>
    </row>
    <row r="148" spans="2:12" x14ac:dyDescent="0.3">
      <c r="B148" s="90"/>
      <c r="C148" s="91"/>
      <c r="D148" s="20"/>
      <c r="E148" s="19"/>
      <c r="F148" s="89"/>
      <c r="G148" s="94" t="str">
        <f>IF(F148="","",INT((date-TeamMembers!F148)/365.25))</f>
        <v/>
      </c>
      <c r="H148" s="95" t="str">
        <f>IF(B148="","",VLOOKUP(B148,'Master Score Sheet'!$B$4:$D$75,3))</f>
        <v/>
      </c>
      <c r="I148" s="95" t="str">
        <f>IF(B148="","",VLOOKUP(B148,'Master Score Sheet'!$B$4:$I$75,7,FALSE))</f>
        <v/>
      </c>
      <c r="J148" s="104" t="str">
        <f>IF(B148="","",VLOOKUP(B148,'Master Score Sheet'!$B$4:$I$75,8,FALSE))</f>
        <v/>
      </c>
      <c r="K148" s="20" t="str">
        <f>IF(B148="","",VLOOKUP(B148,'Master Score Sheet'!$B$4:$W$75,19))</f>
        <v/>
      </c>
      <c r="L148" s="92"/>
    </row>
    <row r="149" spans="2:12" x14ac:dyDescent="0.3">
      <c r="B149" s="90"/>
      <c r="C149" s="91"/>
      <c r="D149" s="20"/>
      <c r="E149" s="19"/>
      <c r="F149" s="89"/>
      <c r="G149" s="94" t="str">
        <f>IF(F149="","",INT((date-TeamMembers!F149)/365.25))</f>
        <v/>
      </c>
      <c r="H149" s="95" t="str">
        <f>IF(B149="","",VLOOKUP(B149,'Master Score Sheet'!$B$4:$D$75,3))</f>
        <v/>
      </c>
      <c r="I149" s="95" t="str">
        <f>IF(B149="","",VLOOKUP(B149,'Master Score Sheet'!$B$4:$I$75,7,FALSE))</f>
        <v/>
      </c>
      <c r="J149" s="104" t="str">
        <f>IF(B149="","",VLOOKUP(B149,'Master Score Sheet'!$B$4:$I$75,8,FALSE))</f>
        <v/>
      </c>
      <c r="K149" s="20" t="str">
        <f>IF(B149="","",VLOOKUP(B149,'Master Score Sheet'!$B$4:$W$75,19))</f>
        <v/>
      </c>
      <c r="L149" s="92"/>
    </row>
    <row r="150" spans="2:12" x14ac:dyDescent="0.3">
      <c r="B150" s="90"/>
      <c r="C150" s="91"/>
      <c r="D150" s="20"/>
      <c r="E150" s="19"/>
      <c r="F150" s="89"/>
      <c r="G150" s="94" t="str">
        <f>IF(F150="","",INT((date-TeamMembers!F150)/365.25))</f>
        <v/>
      </c>
      <c r="H150" s="95" t="str">
        <f>IF(B150="","",VLOOKUP(B150,'Master Score Sheet'!$B$4:$D$75,3))</f>
        <v/>
      </c>
      <c r="I150" s="95" t="str">
        <f>IF(B150="","",VLOOKUP(B150,'Master Score Sheet'!$B$4:$I$75,7,FALSE))</f>
        <v/>
      </c>
      <c r="J150" s="104" t="str">
        <f>IF(B150="","",VLOOKUP(B150,'Master Score Sheet'!$B$4:$I$75,8,FALSE))</f>
        <v/>
      </c>
      <c r="K150" s="20" t="str">
        <f>IF(B150="","",VLOOKUP(B150,'Master Score Sheet'!$B$4:$W$75,19))</f>
        <v/>
      </c>
      <c r="L150" s="92"/>
    </row>
    <row r="151" spans="2:12" x14ac:dyDescent="0.3">
      <c r="B151" s="90"/>
      <c r="C151" s="91"/>
      <c r="D151" s="20"/>
      <c r="E151" s="19"/>
      <c r="F151" s="89"/>
      <c r="G151" s="94" t="str">
        <f>IF(F151="","",INT((date-TeamMembers!F151)/365.25))</f>
        <v/>
      </c>
      <c r="H151" s="95" t="str">
        <f>IF(B151="","",VLOOKUP(B151,'Master Score Sheet'!$B$4:$D$75,3))</f>
        <v/>
      </c>
      <c r="I151" s="95" t="str">
        <f>IF(B151="","",VLOOKUP(B151,'Master Score Sheet'!$B$4:$I$75,7,FALSE))</f>
        <v/>
      </c>
      <c r="J151" s="104" t="str">
        <f>IF(B151="","",VLOOKUP(B151,'Master Score Sheet'!$B$4:$I$75,8,FALSE))</f>
        <v/>
      </c>
      <c r="K151" s="20" t="str">
        <f>IF(B151="","",VLOOKUP(B151,'Master Score Sheet'!$B$4:$W$75,19))</f>
        <v/>
      </c>
      <c r="L151" s="92"/>
    </row>
    <row r="152" spans="2:12" x14ac:dyDescent="0.3">
      <c r="B152" s="90"/>
      <c r="C152" s="91"/>
      <c r="D152" s="20"/>
      <c r="E152" s="19"/>
      <c r="F152" s="89"/>
      <c r="G152" s="94" t="str">
        <f>IF(F152="","",INT((date-TeamMembers!F152)/365.25))</f>
        <v/>
      </c>
      <c r="H152" s="95" t="str">
        <f>IF(B152="","",VLOOKUP(B152,'Master Score Sheet'!$B$4:$D$75,3))</f>
        <v/>
      </c>
      <c r="I152" s="95" t="str">
        <f>IF(B152="","",VLOOKUP(B152,'Master Score Sheet'!$B$4:$I$75,7,FALSE))</f>
        <v/>
      </c>
      <c r="J152" s="104" t="str">
        <f>IF(B152="","",VLOOKUP(B152,'Master Score Sheet'!$B$4:$I$75,8,FALSE))</f>
        <v/>
      </c>
      <c r="K152" s="20" t="str">
        <f>IF(B152="","",VLOOKUP(B152,'Master Score Sheet'!$B$4:$W$75,19))</f>
        <v/>
      </c>
      <c r="L152" s="92"/>
    </row>
    <row r="153" spans="2:12" x14ac:dyDescent="0.3">
      <c r="B153" s="90"/>
      <c r="C153" s="91"/>
      <c r="D153" s="20"/>
      <c r="E153" s="19"/>
      <c r="F153" s="89"/>
      <c r="G153" s="94" t="str">
        <f>IF(F153="","",INT((date-TeamMembers!F153)/365.25))</f>
        <v/>
      </c>
      <c r="H153" s="95" t="str">
        <f>IF(B153="","",VLOOKUP(B153,'Master Score Sheet'!$B$4:$D$75,3))</f>
        <v/>
      </c>
      <c r="I153" s="95" t="str">
        <f>IF(B153="","",VLOOKUP(B153,'Master Score Sheet'!$B$4:$I$75,7,FALSE))</f>
        <v/>
      </c>
      <c r="J153" s="104" t="str">
        <f>IF(B153="","",VLOOKUP(B153,'Master Score Sheet'!$B$4:$I$75,8,FALSE))</f>
        <v/>
      </c>
      <c r="K153" s="20" t="str">
        <f>IF(B153="","",VLOOKUP(B153,'Master Score Sheet'!$B$4:$W$75,19))</f>
        <v/>
      </c>
      <c r="L153" s="92"/>
    </row>
    <row r="154" spans="2:12" x14ac:dyDescent="0.3">
      <c r="B154" s="90"/>
      <c r="C154" s="91"/>
      <c r="D154" s="20"/>
      <c r="E154" s="19"/>
      <c r="F154" s="89"/>
      <c r="G154" s="94" t="str">
        <f>IF(F154="","",INT((date-TeamMembers!F154)/365.25))</f>
        <v/>
      </c>
      <c r="H154" s="95" t="str">
        <f>IF(B154="","",VLOOKUP(B154,'Master Score Sheet'!$B$4:$D$75,3))</f>
        <v/>
      </c>
      <c r="I154" s="95" t="str">
        <f>IF(B154="","",VLOOKUP(B154,'Master Score Sheet'!$B$4:$I$75,7,FALSE))</f>
        <v/>
      </c>
      <c r="J154" s="104" t="str">
        <f>IF(B154="","",VLOOKUP(B154,'Master Score Sheet'!$B$4:$I$75,8,FALSE))</f>
        <v/>
      </c>
      <c r="K154" s="20" t="str">
        <f>IF(B154="","",VLOOKUP(B154,'Master Score Sheet'!$B$4:$W$75,19))</f>
        <v/>
      </c>
      <c r="L154" s="92"/>
    </row>
    <row r="155" spans="2:12" x14ac:dyDescent="0.3">
      <c r="B155" s="90"/>
      <c r="C155" s="91"/>
      <c r="D155" s="20"/>
      <c r="E155" s="19"/>
      <c r="F155" s="89"/>
      <c r="G155" s="94" t="str">
        <f>IF(F155="","",INT((date-TeamMembers!F155)/365.25))</f>
        <v/>
      </c>
      <c r="H155" s="95" t="str">
        <f>IF(B155="","",VLOOKUP(B155,'Master Score Sheet'!$B$4:$D$75,3))</f>
        <v/>
      </c>
      <c r="I155" s="95" t="str">
        <f>IF(B155="","",VLOOKUP(B155,'Master Score Sheet'!$B$4:$I$75,7,FALSE))</f>
        <v/>
      </c>
      <c r="J155" s="104" t="str">
        <f>IF(B155="","",VLOOKUP(B155,'Master Score Sheet'!$B$4:$I$75,8,FALSE))</f>
        <v/>
      </c>
      <c r="K155" s="20" t="str">
        <f>IF(B155="","",VLOOKUP(B155,'Master Score Sheet'!$B$4:$W$75,19))</f>
        <v/>
      </c>
      <c r="L155" s="92"/>
    </row>
    <row r="156" spans="2:12" x14ac:dyDescent="0.3">
      <c r="B156" s="90"/>
      <c r="C156" s="91"/>
      <c r="D156" s="20"/>
      <c r="E156" s="19"/>
      <c r="F156" s="89"/>
      <c r="G156" s="94" t="str">
        <f>IF(F156="","",INT((date-TeamMembers!F156)/365.25))</f>
        <v/>
      </c>
      <c r="H156" s="95" t="str">
        <f>IF(B156="","",VLOOKUP(B156,'Master Score Sheet'!$B$4:$D$75,3))</f>
        <v/>
      </c>
      <c r="I156" s="95" t="str">
        <f>IF(B156="","",VLOOKUP(B156,'Master Score Sheet'!$B$4:$I$75,7,FALSE))</f>
        <v/>
      </c>
      <c r="J156" s="104" t="str">
        <f>IF(B156="","",VLOOKUP(B156,'Master Score Sheet'!$B$4:$I$75,8,FALSE))</f>
        <v/>
      </c>
      <c r="K156" s="20" t="str">
        <f>IF(B156="","",VLOOKUP(B156,'Master Score Sheet'!$B$4:$W$75,19))</f>
        <v/>
      </c>
      <c r="L156" s="92"/>
    </row>
    <row r="157" spans="2:12" x14ac:dyDescent="0.3">
      <c r="B157" s="90"/>
      <c r="C157" s="91"/>
      <c r="D157" s="20"/>
      <c r="E157" s="19"/>
      <c r="F157" s="89"/>
      <c r="G157" s="94" t="str">
        <f>IF(F157="","",INT((date-TeamMembers!F157)/365.25))</f>
        <v/>
      </c>
      <c r="H157" s="95" t="str">
        <f>IF(B157="","",VLOOKUP(B157,'Master Score Sheet'!$B$4:$D$75,3))</f>
        <v/>
      </c>
      <c r="I157" s="95" t="str">
        <f>IF(B157="","",VLOOKUP(B157,'Master Score Sheet'!$B$4:$I$75,7,FALSE))</f>
        <v/>
      </c>
      <c r="J157" s="104" t="str">
        <f>IF(B157="","",VLOOKUP(B157,'Master Score Sheet'!$B$4:$I$75,8,FALSE))</f>
        <v/>
      </c>
      <c r="K157" s="20" t="str">
        <f>IF(B157="","",VLOOKUP(B157,'Master Score Sheet'!$B$4:$W$75,19))</f>
        <v/>
      </c>
      <c r="L157" s="92"/>
    </row>
    <row r="158" spans="2:12" x14ac:dyDescent="0.3">
      <c r="B158" s="90"/>
      <c r="C158" s="91"/>
      <c r="D158" s="20"/>
      <c r="E158" s="19"/>
      <c r="F158" s="89"/>
      <c r="G158" s="94" t="str">
        <f>IF(F158="","",INT((date-TeamMembers!F158)/365.25))</f>
        <v/>
      </c>
      <c r="H158" s="95" t="str">
        <f>IF(B158="","",VLOOKUP(B158,'Master Score Sheet'!$B$4:$D$75,3))</f>
        <v/>
      </c>
      <c r="I158" s="95" t="str">
        <f>IF(B158="","",VLOOKUP(B158,'Master Score Sheet'!$B$4:$I$75,7,FALSE))</f>
        <v/>
      </c>
      <c r="J158" s="104" t="str">
        <f>IF(B158="","",VLOOKUP(B158,'Master Score Sheet'!$B$4:$I$75,8,FALSE))</f>
        <v/>
      </c>
      <c r="K158" s="20" t="str">
        <f>IF(B158="","",VLOOKUP(B158,'Master Score Sheet'!$B$4:$W$75,19))</f>
        <v/>
      </c>
      <c r="L158" s="92"/>
    </row>
    <row r="159" spans="2:12" x14ac:dyDescent="0.3">
      <c r="B159" s="90"/>
      <c r="C159" s="91"/>
      <c r="D159" s="20"/>
      <c r="E159" s="19"/>
      <c r="F159" s="89"/>
      <c r="G159" s="94" t="str">
        <f>IF(F159="","",INT((date-TeamMembers!F159)/365.25))</f>
        <v/>
      </c>
      <c r="H159" s="95" t="str">
        <f>IF(B159="","",VLOOKUP(B159,'Master Score Sheet'!$B$4:$D$75,3))</f>
        <v/>
      </c>
      <c r="I159" s="95" t="str">
        <f>IF(B159="","",VLOOKUP(B159,'Master Score Sheet'!$B$4:$I$75,7,FALSE))</f>
        <v/>
      </c>
      <c r="J159" s="104" t="str">
        <f>IF(B159="","",VLOOKUP(B159,'Master Score Sheet'!$B$4:$I$75,8,FALSE))</f>
        <v/>
      </c>
      <c r="K159" s="20" t="str">
        <f>IF(B159="","",VLOOKUP(B159,'Master Score Sheet'!$B$4:$W$75,19))</f>
        <v/>
      </c>
      <c r="L159" s="92"/>
    </row>
    <row r="160" spans="2:12" x14ac:dyDescent="0.3">
      <c r="B160" s="90"/>
      <c r="C160" s="91"/>
      <c r="D160" s="20"/>
      <c r="E160" s="19"/>
      <c r="F160" s="89"/>
      <c r="G160" s="94" t="str">
        <f>IF(F160="","",INT((date-TeamMembers!F160)/365.25))</f>
        <v/>
      </c>
      <c r="H160" s="95" t="str">
        <f>IF(B160="","",VLOOKUP(B160,'Master Score Sheet'!$B$4:$D$75,3))</f>
        <v/>
      </c>
      <c r="I160" s="95" t="str">
        <f>IF(B160="","",VLOOKUP(B160,'Master Score Sheet'!$B$4:$I$75,7,FALSE))</f>
        <v/>
      </c>
      <c r="J160" s="104" t="str">
        <f>IF(B160="","",VLOOKUP(B160,'Master Score Sheet'!$B$4:$I$75,8,FALSE))</f>
        <v/>
      </c>
      <c r="K160" s="20" t="str">
        <f>IF(B160="","",VLOOKUP(B160,'Master Score Sheet'!$B$4:$W$75,19))</f>
        <v/>
      </c>
      <c r="L160" s="92"/>
    </row>
    <row r="161" spans="2:12" x14ac:dyDescent="0.3">
      <c r="B161" s="90"/>
      <c r="C161" s="91"/>
      <c r="D161" s="20"/>
      <c r="E161" s="19"/>
      <c r="F161" s="89"/>
      <c r="G161" s="94" t="str">
        <f>IF(F161="","",INT((date-TeamMembers!F161)/365.25))</f>
        <v/>
      </c>
      <c r="H161" s="95" t="str">
        <f>IF(B161="","",VLOOKUP(B161,'Master Score Sheet'!$B$4:$D$75,3))</f>
        <v/>
      </c>
      <c r="I161" s="95" t="str">
        <f>IF(B161="","",VLOOKUP(B161,'Master Score Sheet'!$B$4:$I$75,7,FALSE))</f>
        <v/>
      </c>
      <c r="J161" s="104" t="str">
        <f>IF(B161="","",VLOOKUP(B161,'Master Score Sheet'!$B$4:$I$75,8,FALSE))</f>
        <v/>
      </c>
      <c r="K161" s="20" t="str">
        <f>IF(B161="","",VLOOKUP(B161,'Master Score Sheet'!$B$4:$W$75,19))</f>
        <v/>
      </c>
      <c r="L161" s="92"/>
    </row>
    <row r="162" spans="2:12" x14ac:dyDescent="0.3">
      <c r="B162" s="90"/>
      <c r="C162" s="91"/>
      <c r="D162" s="20"/>
      <c r="E162" s="19"/>
      <c r="F162" s="89"/>
      <c r="G162" s="94" t="str">
        <f>IF(F162="","",INT((date-TeamMembers!F162)/365.25))</f>
        <v/>
      </c>
      <c r="H162" s="95" t="str">
        <f>IF(B162="","",VLOOKUP(B162,'Master Score Sheet'!$B$4:$D$75,3))</f>
        <v/>
      </c>
      <c r="I162" s="95" t="str">
        <f>IF(B162="","",VLOOKUP(B162,'Master Score Sheet'!$B$4:$I$75,7,FALSE))</f>
        <v/>
      </c>
      <c r="J162" s="104" t="str">
        <f>IF(B162="","",VLOOKUP(B162,'Master Score Sheet'!$B$4:$I$75,8,FALSE))</f>
        <v/>
      </c>
      <c r="K162" s="20" t="str">
        <f>IF(B162="","",VLOOKUP(B162,'Master Score Sheet'!$B$4:$W$75,19))</f>
        <v/>
      </c>
      <c r="L162" s="92"/>
    </row>
    <row r="163" spans="2:12" x14ac:dyDescent="0.3">
      <c r="B163" s="90"/>
      <c r="C163" s="91"/>
      <c r="D163" s="20"/>
      <c r="E163" s="19"/>
      <c r="F163" s="89"/>
      <c r="G163" s="94" t="str">
        <f>IF(F163="","",INT((date-TeamMembers!F163)/365.25))</f>
        <v/>
      </c>
      <c r="H163" s="95" t="str">
        <f>IF(B163="","",VLOOKUP(B163,'Master Score Sheet'!$B$4:$D$75,3))</f>
        <v/>
      </c>
      <c r="I163" s="95" t="str">
        <f>IF(B163="","",VLOOKUP(B163,'Master Score Sheet'!$B$4:$I$75,7,FALSE))</f>
        <v/>
      </c>
      <c r="J163" s="104" t="str">
        <f>IF(B163="","",VLOOKUP(B163,'Master Score Sheet'!$B$4:$I$75,8,FALSE))</f>
        <v/>
      </c>
      <c r="K163" s="20" t="str">
        <f>IF(B163="","",VLOOKUP(B163,'Master Score Sheet'!$B$4:$W$75,19))</f>
        <v/>
      </c>
      <c r="L163" s="92"/>
    </row>
    <row r="164" spans="2:12" x14ac:dyDescent="0.3">
      <c r="B164" s="90"/>
      <c r="C164" s="91"/>
      <c r="D164" s="20"/>
      <c r="E164" s="19"/>
      <c r="F164" s="89"/>
      <c r="G164" s="94" t="str">
        <f>IF(F164="","",INT((date-TeamMembers!F164)/365.25))</f>
        <v/>
      </c>
      <c r="H164" s="95" t="str">
        <f>IF(B164="","",VLOOKUP(B164,'Master Score Sheet'!$B$4:$D$75,3))</f>
        <v/>
      </c>
      <c r="I164" s="95" t="str">
        <f>IF(B164="","",VLOOKUP(B164,'Master Score Sheet'!$B$4:$I$75,7,FALSE))</f>
        <v/>
      </c>
      <c r="J164" s="104" t="str">
        <f>IF(B164="","",VLOOKUP(B164,'Master Score Sheet'!$B$4:$I$75,8,FALSE))</f>
        <v/>
      </c>
      <c r="K164" s="20" t="str">
        <f>IF(B164="","",VLOOKUP(B164,'Master Score Sheet'!$B$4:$W$75,19))</f>
        <v/>
      </c>
      <c r="L164" s="92"/>
    </row>
    <row r="165" spans="2:12" x14ac:dyDescent="0.3">
      <c r="B165" s="90"/>
      <c r="C165" s="91"/>
      <c r="D165" s="20"/>
      <c r="E165" s="19"/>
      <c r="F165" s="89"/>
      <c r="G165" s="94" t="str">
        <f>IF(F165="","",INT((date-TeamMembers!F165)/365.25))</f>
        <v/>
      </c>
      <c r="H165" s="95" t="str">
        <f>IF(B165="","",VLOOKUP(B165,'Master Score Sheet'!$B$4:$D$75,3))</f>
        <v/>
      </c>
      <c r="I165" s="95" t="str">
        <f>IF(B165="","",VLOOKUP(B165,'Master Score Sheet'!$B$4:$I$75,7,FALSE))</f>
        <v/>
      </c>
      <c r="J165" s="104" t="str">
        <f>IF(B165="","",VLOOKUP(B165,'Master Score Sheet'!$B$4:$I$75,8,FALSE))</f>
        <v/>
      </c>
      <c r="K165" s="20" t="str">
        <f>IF(B165="","",VLOOKUP(B165,'Master Score Sheet'!$B$4:$W$75,19))</f>
        <v/>
      </c>
      <c r="L165" s="92"/>
    </row>
    <row r="166" spans="2:12" x14ac:dyDescent="0.3">
      <c r="B166" s="90"/>
      <c r="C166" s="91"/>
      <c r="D166" s="20"/>
      <c r="E166" s="19"/>
      <c r="F166" s="89"/>
      <c r="G166" s="94" t="str">
        <f>IF(F166="","",INT((date-TeamMembers!F166)/365.25))</f>
        <v/>
      </c>
      <c r="H166" s="95" t="str">
        <f>IF(B166="","",VLOOKUP(B166,'Master Score Sheet'!$B$4:$D$75,3))</f>
        <v/>
      </c>
      <c r="I166" s="95" t="str">
        <f>IF(B166="","",VLOOKUP(B166,'Master Score Sheet'!$B$4:$I$75,7,FALSE))</f>
        <v/>
      </c>
      <c r="J166" s="104" t="str">
        <f>IF(B166="","",VLOOKUP(B166,'Master Score Sheet'!$B$4:$I$75,8,FALSE))</f>
        <v/>
      </c>
      <c r="K166" s="20" t="str">
        <f>IF(B166="","",VLOOKUP(B166,'Master Score Sheet'!$B$4:$W$75,19))</f>
        <v/>
      </c>
      <c r="L166" s="92"/>
    </row>
    <row r="167" spans="2:12" x14ac:dyDescent="0.3">
      <c r="B167" s="90"/>
      <c r="C167" s="91"/>
      <c r="D167" s="20"/>
      <c r="E167" s="19"/>
      <c r="F167" s="89"/>
      <c r="G167" s="94" t="str">
        <f>IF(F167="","",INT((date-TeamMembers!F167)/365.25))</f>
        <v/>
      </c>
      <c r="H167" s="95" t="str">
        <f>IF(B167="","",VLOOKUP(B167,'Master Score Sheet'!$B$4:$D$75,3))</f>
        <v/>
      </c>
      <c r="I167" s="95" t="str">
        <f>IF(B167="","",VLOOKUP(B167,'Master Score Sheet'!$B$4:$I$75,7,FALSE))</f>
        <v/>
      </c>
      <c r="J167" s="104" t="str">
        <f>IF(B167="","",VLOOKUP(B167,'Master Score Sheet'!$B$4:$I$75,8,FALSE))</f>
        <v/>
      </c>
      <c r="K167" s="20" t="str">
        <f>IF(B167="","",VLOOKUP(B167,'Master Score Sheet'!$B$4:$W$75,19))</f>
        <v/>
      </c>
      <c r="L167" s="92"/>
    </row>
    <row r="168" spans="2:12" x14ac:dyDescent="0.3">
      <c r="B168" s="90"/>
      <c r="C168" s="91"/>
      <c r="D168" s="20"/>
      <c r="E168" s="19"/>
      <c r="F168" s="89"/>
      <c r="G168" s="94" t="str">
        <f>IF(F168="","",INT((date-TeamMembers!F168)/365.25))</f>
        <v/>
      </c>
      <c r="H168" s="95" t="str">
        <f>IF(B168="","",VLOOKUP(B168,'Master Score Sheet'!$B$4:$D$75,3))</f>
        <v/>
      </c>
      <c r="I168" s="95" t="str">
        <f>IF(B168="","",VLOOKUP(B168,'Master Score Sheet'!$B$4:$I$75,7,FALSE))</f>
        <v/>
      </c>
      <c r="J168" s="104" t="str">
        <f>IF(B168="","",VLOOKUP(B168,'Master Score Sheet'!$B$4:$I$75,8,FALSE))</f>
        <v/>
      </c>
      <c r="K168" s="20" t="str">
        <f>IF(B168="","",VLOOKUP(B168,'Master Score Sheet'!$B$4:$W$75,19))</f>
        <v/>
      </c>
      <c r="L168" s="92"/>
    </row>
    <row r="169" spans="2:12" x14ac:dyDescent="0.3">
      <c r="B169" s="90"/>
      <c r="C169" s="91"/>
      <c r="D169" s="20"/>
      <c r="E169" s="19"/>
      <c r="F169" s="89"/>
      <c r="G169" s="94" t="str">
        <f>IF(F169="","",INT((date-TeamMembers!F169)/365.25))</f>
        <v/>
      </c>
      <c r="H169" s="95" t="str">
        <f>IF(B169="","",VLOOKUP(B169,'Master Score Sheet'!$B$4:$D$75,3))</f>
        <v/>
      </c>
      <c r="I169" s="95" t="str">
        <f>IF(B169="","",VLOOKUP(B169,'Master Score Sheet'!$B$4:$I$75,7,FALSE))</f>
        <v/>
      </c>
      <c r="J169" s="104" t="str">
        <f>IF(B169="","",VLOOKUP(B169,'Master Score Sheet'!$B$4:$I$75,8,FALSE))</f>
        <v/>
      </c>
      <c r="K169" s="20" t="str">
        <f>IF(B169="","",VLOOKUP(B169,'Master Score Sheet'!$B$4:$W$75,19))</f>
        <v/>
      </c>
      <c r="L169" s="92"/>
    </row>
    <row r="170" spans="2:12" x14ac:dyDescent="0.3">
      <c r="B170" s="90"/>
      <c r="C170" s="91"/>
      <c r="D170" s="20"/>
      <c r="E170" s="19"/>
      <c r="F170" s="89"/>
      <c r="G170" s="94" t="str">
        <f>IF(F170="","",INT((date-TeamMembers!F170)/365.25))</f>
        <v/>
      </c>
      <c r="H170" s="95" t="str">
        <f>IF(B170="","",VLOOKUP(B170,'Master Score Sheet'!$B$4:$D$75,3))</f>
        <v/>
      </c>
      <c r="I170" s="95" t="str">
        <f>IF(B170="","",VLOOKUP(B170,'Master Score Sheet'!$B$4:$I$75,7,FALSE))</f>
        <v/>
      </c>
      <c r="J170" s="104" t="str">
        <f>IF(B170="","",VLOOKUP(B170,'Master Score Sheet'!$B$4:$I$75,8,FALSE))</f>
        <v/>
      </c>
      <c r="K170" s="20" t="str">
        <f>IF(B170="","",VLOOKUP(B170,'Master Score Sheet'!$B$4:$W$75,19))</f>
        <v/>
      </c>
      <c r="L170" s="92"/>
    </row>
    <row r="171" spans="2:12" x14ac:dyDescent="0.3">
      <c r="B171" s="90"/>
      <c r="C171" s="91"/>
      <c r="D171" s="20"/>
      <c r="E171" s="19"/>
      <c r="F171" s="89"/>
      <c r="G171" s="94" t="str">
        <f>IF(F171="","",INT((date-TeamMembers!F171)/365.25))</f>
        <v/>
      </c>
      <c r="H171" s="95" t="str">
        <f>IF(B171="","",VLOOKUP(B171,'Master Score Sheet'!$B$4:$D$75,3))</f>
        <v/>
      </c>
      <c r="I171" s="95" t="str">
        <f>IF(B171="","",VLOOKUP(B171,'Master Score Sheet'!$B$4:$I$75,7,FALSE))</f>
        <v/>
      </c>
      <c r="J171" s="104" t="str">
        <f>IF(B171="","",VLOOKUP(B171,'Master Score Sheet'!$B$4:$I$75,8,FALSE))</f>
        <v/>
      </c>
      <c r="K171" s="20" t="str">
        <f>IF(B171="","",VLOOKUP(B171,'Master Score Sheet'!$B$4:$W$75,19))</f>
        <v/>
      </c>
      <c r="L171" s="92"/>
    </row>
    <row r="172" spans="2:12" x14ac:dyDescent="0.3">
      <c r="B172" s="90"/>
      <c r="C172" s="91"/>
      <c r="D172" s="20"/>
      <c r="E172" s="19"/>
      <c r="F172" s="89"/>
      <c r="G172" s="94" t="str">
        <f>IF(F172="","",INT((date-TeamMembers!F172)/365.25))</f>
        <v/>
      </c>
      <c r="H172" s="95" t="str">
        <f>IF(B172="","",VLOOKUP(B172,'Master Score Sheet'!$B$4:$D$75,3))</f>
        <v/>
      </c>
      <c r="I172" s="95" t="str">
        <f>IF(B172="","",VLOOKUP(B172,'Master Score Sheet'!$B$4:$I$75,7,FALSE))</f>
        <v/>
      </c>
      <c r="J172" s="104" t="str">
        <f>IF(B172="","",VLOOKUP(B172,'Master Score Sheet'!$B$4:$I$75,8,FALSE))</f>
        <v/>
      </c>
      <c r="K172" s="20" t="str">
        <f>IF(B172="","",VLOOKUP(B172,'Master Score Sheet'!$B$4:$W$75,19))</f>
        <v/>
      </c>
      <c r="L172" s="92"/>
    </row>
    <row r="173" spans="2:12" x14ac:dyDescent="0.3">
      <c r="B173" s="90"/>
      <c r="C173" s="91"/>
      <c r="D173" s="20"/>
      <c r="E173" s="19"/>
      <c r="F173" s="89"/>
      <c r="G173" s="94" t="str">
        <f>IF(F173="","",INT((date-TeamMembers!F173)/365.25))</f>
        <v/>
      </c>
      <c r="H173" s="95" t="str">
        <f>IF(B173="","",VLOOKUP(B173,'Master Score Sheet'!$B$4:$D$75,3))</f>
        <v/>
      </c>
      <c r="I173" s="95" t="str">
        <f>IF(B173="","",VLOOKUP(B173,'Master Score Sheet'!$B$4:$I$75,7,FALSE))</f>
        <v/>
      </c>
      <c r="J173" s="104" t="str">
        <f>IF(B173="","",VLOOKUP(B173,'Master Score Sheet'!$B$4:$I$75,8,FALSE))</f>
        <v/>
      </c>
      <c r="K173" s="20" t="str">
        <f>IF(B173="","",VLOOKUP(B173,'Master Score Sheet'!$B$4:$W$75,19))</f>
        <v/>
      </c>
      <c r="L173" s="92"/>
    </row>
    <row r="174" spans="2:12" x14ac:dyDescent="0.3">
      <c r="B174" s="90"/>
      <c r="C174" s="91"/>
      <c r="D174" s="20"/>
      <c r="E174" s="19"/>
      <c r="F174" s="89"/>
      <c r="G174" s="94" t="str">
        <f>IF(F174="","",INT((date-TeamMembers!F174)/365.25))</f>
        <v/>
      </c>
      <c r="H174" s="95" t="str">
        <f>IF(B174="","",VLOOKUP(B174,'Master Score Sheet'!$B$4:$D$75,3))</f>
        <v/>
      </c>
      <c r="I174" s="95" t="str">
        <f>IF(B174="","",VLOOKUP(B174,'Master Score Sheet'!$B$4:$I$75,7,FALSE))</f>
        <v/>
      </c>
      <c r="J174" s="104" t="str">
        <f>IF(B174="","",VLOOKUP(B174,'Master Score Sheet'!$B$4:$I$75,8,FALSE))</f>
        <v/>
      </c>
      <c r="K174" s="20" t="str">
        <f>IF(B174="","",VLOOKUP(B174,'Master Score Sheet'!$B$4:$W$75,19))</f>
        <v/>
      </c>
      <c r="L174" s="92"/>
    </row>
    <row r="175" spans="2:12" x14ac:dyDescent="0.3">
      <c r="B175" s="90"/>
      <c r="C175" s="91"/>
      <c r="D175" s="20"/>
      <c r="E175" s="19"/>
      <c r="F175" s="89"/>
      <c r="G175" s="94" t="str">
        <f>IF(F175="","",INT((date-TeamMembers!F175)/365.25))</f>
        <v/>
      </c>
      <c r="H175" s="95" t="str">
        <f>IF(B175="","",VLOOKUP(B175,'Master Score Sheet'!$B$4:$D$75,3))</f>
        <v/>
      </c>
      <c r="I175" s="95" t="str">
        <f>IF(B175="","",VLOOKUP(B175,'Master Score Sheet'!$B$4:$I$75,7,FALSE))</f>
        <v/>
      </c>
      <c r="J175" s="104" t="str">
        <f>IF(B175="","",VLOOKUP(B175,'Master Score Sheet'!$B$4:$I$75,8,FALSE))</f>
        <v/>
      </c>
      <c r="K175" s="20" t="str">
        <f>IF(B175="","",VLOOKUP(B175,'Master Score Sheet'!$B$4:$W$75,19))</f>
        <v/>
      </c>
      <c r="L175" s="92"/>
    </row>
    <row r="176" spans="2:12" x14ac:dyDescent="0.3">
      <c r="B176" s="90"/>
      <c r="C176" s="91"/>
      <c r="D176" s="20"/>
      <c r="E176" s="19"/>
      <c r="F176" s="89"/>
      <c r="G176" s="94" t="str">
        <f>IF(F176="","",INT((date-TeamMembers!F176)/365.25))</f>
        <v/>
      </c>
      <c r="H176" s="95" t="str">
        <f>IF(B176="","",VLOOKUP(B176,'Master Score Sheet'!$B$4:$D$75,3))</f>
        <v/>
      </c>
      <c r="I176" s="95" t="str">
        <f>IF(B176="","",VLOOKUP(B176,'Master Score Sheet'!$B$4:$I$75,7,FALSE))</f>
        <v/>
      </c>
      <c r="J176" s="104" t="str">
        <f>IF(B176="","",VLOOKUP(B176,'Master Score Sheet'!$B$4:$I$75,8,FALSE))</f>
        <v/>
      </c>
      <c r="K176" s="20" t="str">
        <f>IF(B176="","",VLOOKUP(B176,'Master Score Sheet'!$B$4:$W$75,19))</f>
        <v/>
      </c>
      <c r="L176" s="92"/>
    </row>
    <row r="177" spans="2:12" x14ac:dyDescent="0.3">
      <c r="B177" s="90"/>
      <c r="C177" s="91"/>
      <c r="D177" s="20"/>
      <c r="E177" s="19"/>
      <c r="F177" s="89"/>
      <c r="G177" s="94" t="str">
        <f>IF(F177="","",INT((date-TeamMembers!F177)/365.25))</f>
        <v/>
      </c>
      <c r="H177" s="95" t="str">
        <f>IF(B177="","",VLOOKUP(B177,'Master Score Sheet'!$B$4:$D$75,3))</f>
        <v/>
      </c>
      <c r="I177" s="95" t="str">
        <f>IF(B177="","",VLOOKUP(B177,'Master Score Sheet'!$B$4:$I$75,7,FALSE))</f>
        <v/>
      </c>
      <c r="J177" s="104" t="str">
        <f>IF(B177="","",VLOOKUP(B177,'Master Score Sheet'!$B$4:$I$75,8,FALSE))</f>
        <v/>
      </c>
      <c r="K177" s="20" t="str">
        <f>IF(B177="","",VLOOKUP(B177,'Master Score Sheet'!$B$4:$W$75,19))</f>
        <v/>
      </c>
      <c r="L177" s="92"/>
    </row>
    <row r="178" spans="2:12" x14ac:dyDescent="0.3">
      <c r="B178" s="90"/>
      <c r="C178" s="91"/>
      <c r="D178" s="20"/>
      <c r="E178" s="19"/>
      <c r="F178" s="89"/>
      <c r="G178" s="94" t="str">
        <f>IF(F178="","",INT((date-TeamMembers!F178)/365.25))</f>
        <v/>
      </c>
      <c r="H178" s="95" t="str">
        <f>IF(B178="","",VLOOKUP(B178,'Master Score Sheet'!$B$4:$D$75,3))</f>
        <v/>
      </c>
      <c r="I178" s="95" t="str">
        <f>IF(B178="","",VLOOKUP(B178,'Master Score Sheet'!$B$4:$I$75,7,FALSE))</f>
        <v/>
      </c>
      <c r="J178" s="104" t="str">
        <f>IF(B178="","",VLOOKUP(B178,'Master Score Sheet'!$B$4:$I$75,8,FALSE))</f>
        <v/>
      </c>
      <c r="K178" s="20" t="str">
        <f>IF(B178="","",VLOOKUP(B178,'Master Score Sheet'!$B$4:$W$75,19))</f>
        <v/>
      </c>
      <c r="L178" s="92"/>
    </row>
    <row r="179" spans="2:12" x14ac:dyDescent="0.3">
      <c r="B179" s="90"/>
      <c r="C179" s="91"/>
      <c r="D179" s="20"/>
      <c r="E179" s="19"/>
      <c r="F179" s="89"/>
      <c r="G179" s="94" t="str">
        <f>IF(F179="","",INT((date-TeamMembers!F179)/365.25))</f>
        <v/>
      </c>
      <c r="H179" s="95" t="str">
        <f>IF(B179="","",VLOOKUP(B179,'Master Score Sheet'!$B$4:$D$75,3))</f>
        <v/>
      </c>
      <c r="I179" s="95" t="str">
        <f>IF(B179="","",VLOOKUP(B179,'Master Score Sheet'!$B$4:$I$75,7,FALSE))</f>
        <v/>
      </c>
      <c r="J179" s="104" t="str">
        <f>IF(B179="","",VLOOKUP(B179,'Master Score Sheet'!$B$4:$I$75,8,FALSE))</f>
        <v/>
      </c>
      <c r="K179" s="20" t="str">
        <f>IF(B179="","",VLOOKUP(B179,'Master Score Sheet'!$B$4:$W$75,19))</f>
        <v/>
      </c>
      <c r="L179" s="92"/>
    </row>
    <row r="180" spans="2:12" x14ac:dyDescent="0.3">
      <c r="B180" s="90"/>
      <c r="C180" s="91"/>
      <c r="D180" s="20"/>
      <c r="E180" s="19"/>
      <c r="F180" s="89"/>
      <c r="G180" s="94" t="str">
        <f>IF(F180="","",INT((date-TeamMembers!F180)/365.25))</f>
        <v/>
      </c>
      <c r="H180" s="95" t="str">
        <f>IF(B180="","",VLOOKUP(B180,'Master Score Sheet'!$B$4:$D$75,3))</f>
        <v/>
      </c>
      <c r="I180" s="95" t="str">
        <f>IF(B180="","",VLOOKUP(B180,'Master Score Sheet'!$B$4:$I$75,7,FALSE))</f>
        <v/>
      </c>
      <c r="J180" s="104" t="str">
        <f>IF(B180="","",VLOOKUP(B180,'Master Score Sheet'!$B$4:$I$75,8,FALSE))</f>
        <v/>
      </c>
      <c r="K180" s="20" t="str">
        <f>IF(B180="","",VLOOKUP(B180,'Master Score Sheet'!$B$4:$W$75,19))</f>
        <v/>
      </c>
      <c r="L180" s="92"/>
    </row>
    <row r="181" spans="2:12" x14ac:dyDescent="0.3">
      <c r="B181" s="90"/>
      <c r="C181" s="91"/>
      <c r="D181" s="20"/>
      <c r="E181" s="19"/>
      <c r="F181" s="89"/>
      <c r="G181" s="94" t="str">
        <f>IF(F181="","",INT((date-TeamMembers!F181)/365.25))</f>
        <v/>
      </c>
      <c r="H181" s="95" t="str">
        <f>IF(B181="","",VLOOKUP(B181,'Master Score Sheet'!$B$4:$D$75,3))</f>
        <v/>
      </c>
      <c r="I181" s="95" t="str">
        <f>IF(B181="","",VLOOKUP(B181,'Master Score Sheet'!$B$4:$I$75,7,FALSE))</f>
        <v/>
      </c>
      <c r="J181" s="104" t="str">
        <f>IF(B181="","",VLOOKUP(B181,'Master Score Sheet'!$B$4:$I$75,8,FALSE))</f>
        <v/>
      </c>
      <c r="K181" s="20" t="str">
        <f>IF(B181="","",VLOOKUP(B181,'Master Score Sheet'!$B$4:$W$75,19))</f>
        <v/>
      </c>
      <c r="L181" s="92"/>
    </row>
    <row r="182" spans="2:12" x14ac:dyDescent="0.3">
      <c r="B182" s="90"/>
      <c r="C182" s="91"/>
      <c r="D182" s="20"/>
      <c r="E182" s="19"/>
      <c r="F182" s="89"/>
      <c r="G182" s="94" t="str">
        <f>IF(F182="","",INT((date-TeamMembers!F182)/365.25))</f>
        <v/>
      </c>
      <c r="H182" s="95" t="str">
        <f>IF(B182="","",VLOOKUP(B182,'Master Score Sheet'!$B$4:$D$75,3))</f>
        <v/>
      </c>
      <c r="I182" s="95" t="str">
        <f>IF(B182="","",VLOOKUP(B182,'Master Score Sheet'!$B$4:$I$75,7,FALSE))</f>
        <v/>
      </c>
      <c r="J182" s="104" t="str">
        <f>IF(B182="","",VLOOKUP(B182,'Master Score Sheet'!$B$4:$I$75,8,FALSE))</f>
        <v/>
      </c>
      <c r="K182" s="20" t="str">
        <f>IF(B182="","",VLOOKUP(B182,'Master Score Sheet'!$B$4:$W$75,19))</f>
        <v/>
      </c>
      <c r="L182" s="92"/>
    </row>
    <row r="183" spans="2:12" x14ac:dyDescent="0.3">
      <c r="B183" s="90"/>
      <c r="C183" s="91"/>
      <c r="D183" s="20"/>
      <c r="E183" s="19"/>
      <c r="F183" s="89"/>
      <c r="G183" s="94" t="str">
        <f>IF(F183="","",INT((date-TeamMembers!F183)/365.25))</f>
        <v/>
      </c>
      <c r="H183" s="95" t="str">
        <f>IF(B183="","",VLOOKUP(B183,'Master Score Sheet'!$B$4:$D$75,3))</f>
        <v/>
      </c>
      <c r="I183" s="95" t="str">
        <f>IF(B183="","",VLOOKUP(B183,'Master Score Sheet'!$B$4:$I$75,7,FALSE))</f>
        <v/>
      </c>
      <c r="J183" s="104" t="str">
        <f>IF(B183="","",VLOOKUP(B183,'Master Score Sheet'!$B$4:$I$75,8,FALSE))</f>
        <v/>
      </c>
      <c r="K183" s="20" t="str">
        <f>IF(B183="","",VLOOKUP(B183,'Master Score Sheet'!$B$4:$W$75,19))</f>
        <v/>
      </c>
      <c r="L183" s="92"/>
    </row>
    <row r="184" spans="2:12" x14ac:dyDescent="0.3">
      <c r="B184" s="90"/>
      <c r="C184" s="91"/>
      <c r="D184" s="20"/>
      <c r="E184" s="19"/>
      <c r="F184" s="89"/>
      <c r="G184" s="94" t="str">
        <f>IF(F184="","",INT((date-TeamMembers!F184)/365.25))</f>
        <v/>
      </c>
      <c r="H184" s="95" t="str">
        <f>IF(B184="","",VLOOKUP(B184,'Master Score Sheet'!$B$4:$D$75,3))</f>
        <v/>
      </c>
      <c r="I184" s="95" t="str">
        <f>IF(B184="","",VLOOKUP(B184,'Master Score Sheet'!$B$4:$I$75,7,FALSE))</f>
        <v/>
      </c>
      <c r="J184" s="104" t="str">
        <f>IF(B184="","",VLOOKUP(B184,'Master Score Sheet'!$B$4:$I$75,8,FALSE))</f>
        <v/>
      </c>
      <c r="K184" s="20" t="str">
        <f>IF(B184="","",VLOOKUP(B184,'Master Score Sheet'!$B$4:$W$75,19))</f>
        <v/>
      </c>
      <c r="L184" s="92"/>
    </row>
    <row r="185" spans="2:12" x14ac:dyDescent="0.3">
      <c r="B185" s="90"/>
      <c r="C185" s="91"/>
      <c r="D185" s="20"/>
      <c r="E185" s="19"/>
      <c r="F185" s="89"/>
      <c r="G185" s="94" t="str">
        <f>IF(F185="","",INT((date-TeamMembers!F185)/365.25))</f>
        <v/>
      </c>
      <c r="H185" s="95" t="str">
        <f>IF(B185="","",VLOOKUP(B185,'Master Score Sheet'!$B$4:$D$75,3))</f>
        <v/>
      </c>
      <c r="I185" s="95" t="str">
        <f>IF(B185="","",VLOOKUP(B185,'Master Score Sheet'!$B$4:$I$75,7,FALSE))</f>
        <v/>
      </c>
      <c r="J185" s="104" t="str">
        <f>IF(B185="","",VLOOKUP(B185,'Master Score Sheet'!$B$4:$I$75,8,FALSE))</f>
        <v/>
      </c>
      <c r="K185" s="20" t="str">
        <f>IF(B185="","",VLOOKUP(B185,'Master Score Sheet'!$B$4:$W$75,19))</f>
        <v/>
      </c>
      <c r="L185" s="92"/>
    </row>
    <row r="186" spans="2:12" x14ac:dyDescent="0.3">
      <c r="B186" s="90"/>
      <c r="C186" s="91"/>
      <c r="D186" s="20"/>
      <c r="E186" s="19"/>
      <c r="F186" s="89"/>
      <c r="G186" s="94" t="str">
        <f>IF(F186="","",INT((date-TeamMembers!F186)/365.25))</f>
        <v/>
      </c>
      <c r="H186" s="95" t="str">
        <f>IF(B186="","",VLOOKUP(B186,'Master Score Sheet'!$B$4:$D$75,3))</f>
        <v/>
      </c>
      <c r="I186" s="95" t="str">
        <f>IF(B186="","",VLOOKUP(B186,'Master Score Sheet'!$B$4:$I$75,7,FALSE))</f>
        <v/>
      </c>
      <c r="J186" s="104" t="str">
        <f>IF(B186="","",VLOOKUP(B186,'Master Score Sheet'!$B$4:$I$75,8,FALSE))</f>
        <v/>
      </c>
      <c r="K186" s="20" t="str">
        <f>IF(B186="","",VLOOKUP(B186,'Master Score Sheet'!$B$4:$W$75,19))</f>
        <v/>
      </c>
      <c r="L186" s="92"/>
    </row>
    <row r="187" spans="2:12" x14ac:dyDescent="0.3">
      <c r="B187" s="90"/>
      <c r="C187" s="91"/>
      <c r="D187" s="20"/>
      <c r="E187" s="19"/>
      <c r="F187" s="89"/>
      <c r="G187" s="94" t="str">
        <f>IF(F187="","",INT((date-TeamMembers!F187)/365.25))</f>
        <v/>
      </c>
      <c r="H187" s="95" t="str">
        <f>IF(B187="","",VLOOKUP(B187,'Master Score Sheet'!$B$4:$D$75,3))</f>
        <v/>
      </c>
      <c r="I187" s="95" t="str">
        <f>IF(B187="","",VLOOKUP(B187,'Master Score Sheet'!$B$4:$I$75,7,FALSE))</f>
        <v/>
      </c>
      <c r="J187" s="104" t="str">
        <f>IF(B187="","",VLOOKUP(B187,'Master Score Sheet'!$B$4:$I$75,8,FALSE))</f>
        <v/>
      </c>
      <c r="K187" s="20" t="str">
        <f>IF(B187="","",VLOOKUP(B187,'Master Score Sheet'!$B$4:$W$75,19))</f>
        <v/>
      </c>
      <c r="L187" s="92"/>
    </row>
    <row r="188" spans="2:12" x14ac:dyDescent="0.3">
      <c r="B188" s="90"/>
      <c r="C188" s="91"/>
      <c r="D188" s="20"/>
      <c r="E188" s="19"/>
      <c r="F188" s="89"/>
      <c r="G188" s="94" t="str">
        <f>IF(F188="","",INT((date-TeamMembers!F188)/365.25))</f>
        <v/>
      </c>
      <c r="H188" s="95" t="str">
        <f>IF(B188="","",VLOOKUP(B188,'Master Score Sheet'!$B$4:$D$75,3))</f>
        <v/>
      </c>
      <c r="I188" s="95" t="str">
        <f>IF(B188="","",VLOOKUP(B188,'Master Score Sheet'!$B$4:$I$75,7,FALSE))</f>
        <v/>
      </c>
      <c r="J188" s="104" t="str">
        <f>IF(B188="","",VLOOKUP(B188,'Master Score Sheet'!$B$4:$I$75,8,FALSE))</f>
        <v/>
      </c>
      <c r="K188" s="20" t="str">
        <f>IF(B188="","",VLOOKUP(B188,'Master Score Sheet'!$B$4:$W$75,19))</f>
        <v/>
      </c>
      <c r="L188" s="92"/>
    </row>
    <row r="189" spans="2:12" x14ac:dyDescent="0.3">
      <c r="B189" s="90"/>
      <c r="C189" s="91"/>
      <c r="D189" s="20"/>
      <c r="E189" s="19"/>
      <c r="F189" s="89"/>
      <c r="G189" s="94" t="str">
        <f>IF(F189="","",INT((date-TeamMembers!F189)/365.25))</f>
        <v/>
      </c>
      <c r="H189" s="95" t="str">
        <f>IF(B189="","",VLOOKUP(B189,'Master Score Sheet'!$B$4:$D$75,3))</f>
        <v/>
      </c>
      <c r="I189" s="95" t="str">
        <f>IF(B189="","",VLOOKUP(B189,'Master Score Sheet'!$B$4:$I$75,7,FALSE))</f>
        <v/>
      </c>
      <c r="J189" s="104" t="str">
        <f>IF(B189="","",VLOOKUP(B189,'Master Score Sheet'!$B$4:$I$75,8,FALSE))</f>
        <v/>
      </c>
      <c r="K189" s="20" t="str">
        <f>IF(B189="","",VLOOKUP(B189,'Master Score Sheet'!$B$4:$W$75,19))</f>
        <v/>
      </c>
      <c r="L189" s="92"/>
    </row>
    <row r="190" spans="2:12" x14ac:dyDescent="0.3">
      <c r="B190" s="90"/>
      <c r="C190" s="91"/>
      <c r="D190" s="20"/>
      <c r="E190" s="19"/>
      <c r="F190" s="89"/>
      <c r="G190" s="94" t="str">
        <f>IF(F190="","",INT((date-TeamMembers!F190)/365.25))</f>
        <v/>
      </c>
      <c r="H190" s="95" t="str">
        <f>IF(B190="","",VLOOKUP(B190,'Master Score Sheet'!$B$4:$D$75,3))</f>
        <v/>
      </c>
      <c r="I190" s="95" t="str">
        <f>IF(B190="","",VLOOKUP(B190,'Master Score Sheet'!$B$4:$I$75,7,FALSE))</f>
        <v/>
      </c>
      <c r="J190" s="104" t="str">
        <f>IF(B190="","",VLOOKUP(B190,'Master Score Sheet'!$B$4:$I$75,8,FALSE))</f>
        <v/>
      </c>
      <c r="K190" s="20" t="str">
        <f>IF(B190="","",VLOOKUP(B190,'Master Score Sheet'!$B$4:$W$75,19))</f>
        <v/>
      </c>
      <c r="L190" s="92"/>
    </row>
    <row r="191" spans="2:12" x14ac:dyDescent="0.3">
      <c r="B191" s="90"/>
      <c r="C191" s="91"/>
      <c r="D191" s="20"/>
      <c r="E191" s="19"/>
      <c r="F191" s="89"/>
      <c r="G191" s="94" t="str">
        <f>IF(F191="","",INT((date-TeamMembers!F191)/365.25))</f>
        <v/>
      </c>
      <c r="H191" s="95" t="str">
        <f>IF(B191="","",VLOOKUP(B191,'Master Score Sheet'!$B$4:$D$75,3))</f>
        <v/>
      </c>
      <c r="I191" s="95" t="str">
        <f>IF(B191="","",VLOOKUP(B191,'Master Score Sheet'!$B$4:$I$75,7,FALSE))</f>
        <v/>
      </c>
      <c r="J191" s="104" t="str">
        <f>IF(B191="","",VLOOKUP(B191,'Master Score Sheet'!$B$4:$I$75,8,FALSE))</f>
        <v/>
      </c>
      <c r="K191" s="20" t="str">
        <f>IF(B191="","",VLOOKUP(B191,'Master Score Sheet'!$B$4:$W$75,19))</f>
        <v/>
      </c>
      <c r="L191" s="92"/>
    </row>
    <row r="192" spans="2:12" x14ac:dyDescent="0.3">
      <c r="B192" s="90"/>
      <c r="C192" s="91"/>
      <c r="D192" s="20"/>
      <c r="E192" s="19"/>
      <c r="F192" s="89"/>
      <c r="G192" s="94" t="str">
        <f>IF(F192="","",INT((date-TeamMembers!F192)/365.25))</f>
        <v/>
      </c>
      <c r="H192" s="95" t="str">
        <f>IF(B192="","",VLOOKUP(B192,'Master Score Sheet'!$B$4:$D$75,3))</f>
        <v/>
      </c>
      <c r="I192" s="95" t="str">
        <f>IF(B192="","",VLOOKUP(B192,'Master Score Sheet'!$B$4:$I$75,7,FALSE))</f>
        <v/>
      </c>
      <c r="J192" s="104" t="str">
        <f>IF(B192="","",VLOOKUP(B192,'Master Score Sheet'!$B$4:$I$75,8,FALSE))</f>
        <v/>
      </c>
      <c r="K192" s="20" t="str">
        <f>IF(B192="","",VLOOKUP(B192,'Master Score Sheet'!$B$4:$W$75,19))</f>
        <v/>
      </c>
      <c r="L192" s="92"/>
    </row>
    <row r="193" spans="2:12" x14ac:dyDescent="0.3">
      <c r="B193" s="90"/>
      <c r="C193" s="91"/>
      <c r="D193" s="20"/>
      <c r="E193" s="19"/>
      <c r="F193" s="89"/>
      <c r="G193" s="94" t="str">
        <f>IF(F193="","",INT((date-TeamMembers!F193)/365.25))</f>
        <v/>
      </c>
      <c r="H193" s="95" t="str">
        <f>IF(B193="","",VLOOKUP(B193,'Master Score Sheet'!$B$4:$D$75,3))</f>
        <v/>
      </c>
      <c r="I193" s="95" t="str">
        <f>IF(B193="","",VLOOKUP(B193,'Master Score Sheet'!$B$4:$I$75,7,FALSE))</f>
        <v/>
      </c>
      <c r="J193" s="104" t="str">
        <f>IF(B193="","",VLOOKUP(B193,'Master Score Sheet'!$B$4:$I$75,8,FALSE))</f>
        <v/>
      </c>
      <c r="K193" s="20" t="str">
        <f>IF(B193="","",VLOOKUP(B193,'Master Score Sheet'!$B$4:$W$75,19))</f>
        <v/>
      </c>
      <c r="L193" s="92"/>
    </row>
    <row r="194" spans="2:12" x14ac:dyDescent="0.3">
      <c r="B194" s="90"/>
      <c r="C194" s="91"/>
      <c r="D194" s="20"/>
      <c r="E194" s="19"/>
      <c r="F194" s="89"/>
      <c r="G194" s="94" t="str">
        <f>IF(F194="","",INT((date-TeamMembers!F194)/365.25))</f>
        <v/>
      </c>
      <c r="H194" s="95" t="str">
        <f>IF(B194="","",VLOOKUP(B194,'Master Score Sheet'!$B$4:$D$75,3))</f>
        <v/>
      </c>
      <c r="I194" s="95" t="str">
        <f>IF(B194="","",VLOOKUP(B194,'Master Score Sheet'!$B$4:$I$75,7,FALSE))</f>
        <v/>
      </c>
      <c r="J194" s="104" t="str">
        <f>IF(B194="","",VLOOKUP(B194,'Master Score Sheet'!$B$4:$I$75,8,FALSE))</f>
        <v/>
      </c>
      <c r="K194" s="20" t="str">
        <f>IF(B194="","",VLOOKUP(B194,'Master Score Sheet'!$B$4:$W$75,19))</f>
        <v/>
      </c>
      <c r="L194" s="92"/>
    </row>
    <row r="195" spans="2:12" x14ac:dyDescent="0.3">
      <c r="B195" s="90"/>
      <c r="C195" s="91"/>
      <c r="D195" s="20"/>
      <c r="E195" s="19"/>
      <c r="F195" s="89"/>
      <c r="G195" s="94" t="str">
        <f>IF(F195="","",INT((date-TeamMembers!F195)/365.25))</f>
        <v/>
      </c>
      <c r="H195" s="95" t="str">
        <f>IF(B195="","",VLOOKUP(B195,'Master Score Sheet'!$B$4:$D$75,3))</f>
        <v/>
      </c>
      <c r="I195" s="95" t="str">
        <f>IF(B195="","",VLOOKUP(B195,'Master Score Sheet'!$B$4:$I$75,7,FALSE))</f>
        <v/>
      </c>
      <c r="J195" s="104" t="str">
        <f>IF(B195="","",VLOOKUP(B195,'Master Score Sheet'!$B$4:$I$75,8,FALSE))</f>
        <v/>
      </c>
      <c r="K195" s="20" t="str">
        <f>IF(B195="","",VLOOKUP(B195,'Master Score Sheet'!$B$4:$W$75,19))</f>
        <v/>
      </c>
      <c r="L195" s="92"/>
    </row>
    <row r="196" spans="2:12" x14ac:dyDescent="0.3">
      <c r="B196" s="90"/>
      <c r="C196" s="91"/>
      <c r="D196" s="20"/>
      <c r="E196" s="19"/>
      <c r="F196" s="89"/>
      <c r="G196" s="94" t="str">
        <f>IF(F196="","",INT((date-TeamMembers!F196)/365.25))</f>
        <v/>
      </c>
      <c r="H196" s="95" t="str">
        <f>IF(B196="","",VLOOKUP(B196,'Master Score Sheet'!$B$4:$D$75,3))</f>
        <v/>
      </c>
      <c r="I196" s="95" t="str">
        <f>IF(B196="","",VLOOKUP(B196,'Master Score Sheet'!$B$4:$I$75,7,FALSE))</f>
        <v/>
      </c>
      <c r="J196" s="104" t="str">
        <f>IF(B196="","",VLOOKUP(B196,'Master Score Sheet'!$B$4:$I$75,8,FALSE))</f>
        <v/>
      </c>
      <c r="K196" s="20" t="str">
        <f>IF(B196="","",VLOOKUP(B196,'Master Score Sheet'!$B$4:$W$75,19))</f>
        <v/>
      </c>
      <c r="L196" s="92"/>
    </row>
    <row r="197" spans="2:12" x14ac:dyDescent="0.3">
      <c r="B197" s="90"/>
      <c r="C197" s="91"/>
      <c r="D197" s="20"/>
      <c r="E197" s="19"/>
      <c r="F197" s="89"/>
      <c r="G197" s="94" t="str">
        <f>IF(F197="","",INT((date-TeamMembers!F197)/365.25))</f>
        <v/>
      </c>
      <c r="H197" s="95" t="str">
        <f>IF(B197="","",VLOOKUP(B197,'Master Score Sheet'!$B$4:$D$75,3))</f>
        <v/>
      </c>
      <c r="I197" s="95" t="str">
        <f>IF(B197="","",VLOOKUP(B197,'Master Score Sheet'!$B$4:$I$75,7,FALSE))</f>
        <v/>
      </c>
      <c r="J197" s="104" t="str">
        <f>IF(B197="","",VLOOKUP(B197,'Master Score Sheet'!$B$4:$I$75,8,FALSE))</f>
        <v/>
      </c>
      <c r="K197" s="20" t="str">
        <f>IF(B197="","",VLOOKUP(B197,'Master Score Sheet'!$B$4:$W$75,19))</f>
        <v/>
      </c>
      <c r="L197" s="92"/>
    </row>
    <row r="198" spans="2:12" x14ac:dyDescent="0.3">
      <c r="B198" s="90"/>
      <c r="C198" s="91"/>
      <c r="D198" s="20"/>
      <c r="E198" s="19"/>
      <c r="F198" s="89"/>
      <c r="G198" s="94" t="str">
        <f>IF(F198="","",INT((date-TeamMembers!F198)/365.25))</f>
        <v/>
      </c>
      <c r="H198" s="95" t="str">
        <f>IF(B198="","",VLOOKUP(B198,'Master Score Sheet'!$B$4:$D$75,3))</f>
        <v/>
      </c>
      <c r="I198" s="95" t="str">
        <f>IF(B198="","",VLOOKUP(B198,'Master Score Sheet'!$B$4:$I$75,7,FALSE))</f>
        <v/>
      </c>
      <c r="J198" s="104" t="str">
        <f>IF(B198="","",VLOOKUP(B198,'Master Score Sheet'!$B$4:$I$75,8,FALSE))</f>
        <v/>
      </c>
      <c r="K198" s="20" t="str">
        <f>IF(B198="","",VLOOKUP(B198,'Master Score Sheet'!$B$4:$W$75,19))</f>
        <v/>
      </c>
      <c r="L198" s="92"/>
    </row>
    <row r="199" spans="2:12" x14ac:dyDescent="0.3">
      <c r="B199" s="90"/>
      <c r="C199" s="91"/>
      <c r="D199" s="20"/>
      <c r="E199" s="19"/>
      <c r="F199" s="89"/>
      <c r="G199" s="94" t="str">
        <f>IF(F199="","",INT((date-TeamMembers!F199)/365.25))</f>
        <v/>
      </c>
      <c r="H199" s="95" t="str">
        <f>IF(B199="","",VLOOKUP(B199,'Master Score Sheet'!$B$4:$D$75,3))</f>
        <v/>
      </c>
      <c r="I199" s="95" t="str">
        <f>IF(B199="","",VLOOKUP(B199,'Master Score Sheet'!$B$4:$I$75,7,FALSE))</f>
        <v/>
      </c>
      <c r="J199" s="104" t="str">
        <f>IF(B199="","",VLOOKUP(B199,'Master Score Sheet'!$B$4:$I$75,8,FALSE))</f>
        <v/>
      </c>
      <c r="K199" s="20" t="str">
        <f>IF(B199="","",VLOOKUP(B199,'Master Score Sheet'!$B$4:$W$75,19))</f>
        <v/>
      </c>
      <c r="L199" s="92"/>
    </row>
    <row r="200" spans="2:12" x14ac:dyDescent="0.3">
      <c r="B200" s="90"/>
      <c r="C200" s="91"/>
      <c r="D200" s="20"/>
      <c r="E200" s="19"/>
      <c r="F200" s="89"/>
      <c r="G200" s="94" t="str">
        <f>IF(F200="","",INT((date-TeamMembers!F200)/365.25))</f>
        <v/>
      </c>
      <c r="H200" s="95" t="str">
        <f>IF(B200="","",VLOOKUP(B200,'Master Score Sheet'!$B$4:$D$75,3))</f>
        <v/>
      </c>
      <c r="I200" s="95" t="str">
        <f>IF(B200="","",VLOOKUP(B200,'Master Score Sheet'!$B$4:$I$75,7,FALSE))</f>
        <v/>
      </c>
      <c r="J200" s="104" t="str">
        <f>IF(B200="","",VLOOKUP(B200,'Master Score Sheet'!$B$4:$I$75,8,FALSE))</f>
        <v/>
      </c>
      <c r="K200" s="20" t="str">
        <f>IF(B200="","",VLOOKUP(B200,'Master Score Sheet'!$B$4:$W$75,19))</f>
        <v/>
      </c>
      <c r="L200" s="92"/>
    </row>
    <row r="201" spans="2:12" x14ac:dyDescent="0.3">
      <c r="B201" s="90"/>
      <c r="C201" s="91"/>
      <c r="D201" s="20"/>
      <c r="E201" s="19"/>
      <c r="F201" s="89"/>
      <c r="G201" s="94" t="str">
        <f>IF(F201="","",INT((date-TeamMembers!F201)/365.25))</f>
        <v/>
      </c>
      <c r="H201" s="95" t="str">
        <f>IF(B201="","",VLOOKUP(B201,'Master Score Sheet'!$B$4:$D$75,3))</f>
        <v/>
      </c>
      <c r="I201" s="95" t="str">
        <f>IF(B201="","",VLOOKUP(B201,'Master Score Sheet'!$B$4:$I$75,7,FALSE))</f>
        <v/>
      </c>
      <c r="J201" s="104" t="str">
        <f>IF(B201="","",VLOOKUP(B201,'Master Score Sheet'!$B$4:$I$75,8,FALSE))</f>
        <v/>
      </c>
      <c r="K201" s="20" t="str">
        <f>IF(B201="","",VLOOKUP(B201,'Master Score Sheet'!$B$4:$W$75,19))</f>
        <v/>
      </c>
      <c r="L201" s="92"/>
    </row>
    <row r="202" spans="2:12" x14ac:dyDescent="0.3">
      <c r="B202" s="90"/>
      <c r="C202" s="91"/>
      <c r="D202" s="20"/>
      <c r="E202" s="19"/>
      <c r="F202" s="89"/>
      <c r="G202" s="94" t="str">
        <f>IF(F202="","",INT((date-TeamMembers!F202)/365.25))</f>
        <v/>
      </c>
      <c r="H202" s="95" t="str">
        <f>IF(B202="","",VLOOKUP(B202,'Master Score Sheet'!$B$4:$D$75,3))</f>
        <v/>
      </c>
      <c r="I202" s="95" t="str">
        <f>IF(B202="","",VLOOKUP(B202,'Master Score Sheet'!$B$4:$I$75,7,FALSE))</f>
        <v/>
      </c>
      <c r="J202" s="104" t="str">
        <f>IF(B202="","",VLOOKUP(B202,'Master Score Sheet'!$B$4:$I$75,8,FALSE))</f>
        <v/>
      </c>
      <c r="K202" s="20" t="str">
        <f>IF(B202="","",VLOOKUP(B202,'Master Score Sheet'!$B$4:$W$75,19))</f>
        <v/>
      </c>
      <c r="L202" s="92"/>
    </row>
    <row r="203" spans="2:12" x14ac:dyDescent="0.3">
      <c r="B203" s="90"/>
      <c r="C203" s="91"/>
      <c r="D203" s="20"/>
      <c r="E203" s="19"/>
      <c r="F203" s="89"/>
      <c r="G203" s="94" t="str">
        <f>IF(F203="","",INT((date-TeamMembers!F203)/365.25))</f>
        <v/>
      </c>
      <c r="H203" s="95" t="str">
        <f>IF(B203="","",VLOOKUP(B203,'Master Score Sheet'!$B$4:$D$75,3))</f>
        <v/>
      </c>
      <c r="I203" s="95" t="str">
        <f>IF(B203="","",VLOOKUP(B203,'Master Score Sheet'!$B$4:$I$75,7,FALSE))</f>
        <v/>
      </c>
      <c r="J203" s="104" t="str">
        <f>IF(B203="","",VLOOKUP(B203,'Master Score Sheet'!$B$4:$I$75,8,FALSE))</f>
        <v/>
      </c>
      <c r="K203" s="20" t="str">
        <f>IF(B203="","",VLOOKUP(B203,'Master Score Sheet'!$B$4:$W$75,19))</f>
        <v/>
      </c>
      <c r="L203" s="92"/>
    </row>
    <row r="204" spans="2:12" x14ac:dyDescent="0.3">
      <c r="B204" s="90"/>
      <c r="C204" s="91"/>
      <c r="D204" s="20"/>
      <c r="E204" s="19"/>
      <c r="F204" s="89"/>
      <c r="G204" s="94" t="str">
        <f>IF(F204="","",INT((date-TeamMembers!F204)/365.25))</f>
        <v/>
      </c>
      <c r="H204" s="95" t="str">
        <f>IF(B204="","",VLOOKUP(B204,'Master Score Sheet'!$B$4:$D$75,3))</f>
        <v/>
      </c>
      <c r="I204" s="95" t="str">
        <f>IF(B204="","",VLOOKUP(B204,'Master Score Sheet'!$B$4:$I$75,7,FALSE))</f>
        <v/>
      </c>
      <c r="J204" s="104" t="str">
        <f>IF(B204="","",VLOOKUP(B204,'Master Score Sheet'!$B$4:$I$75,8,FALSE))</f>
        <v/>
      </c>
      <c r="K204" s="20" t="str">
        <f>IF(B204="","",VLOOKUP(B204,'Master Score Sheet'!$B$4:$W$75,19))</f>
        <v/>
      </c>
      <c r="L204" s="92"/>
    </row>
    <row r="205" spans="2:12" x14ac:dyDescent="0.3">
      <c r="B205" s="90"/>
      <c r="C205" s="91"/>
      <c r="D205" s="20"/>
      <c r="E205" s="19"/>
      <c r="F205" s="89"/>
      <c r="G205" s="94" t="str">
        <f>IF(F205="","",INT((date-TeamMembers!F205)/365.25))</f>
        <v/>
      </c>
      <c r="H205" s="95" t="str">
        <f>IF(B205="","",VLOOKUP(B205,'Master Score Sheet'!$B$4:$D$75,3))</f>
        <v/>
      </c>
      <c r="I205" s="95" t="str">
        <f>IF(B205="","",VLOOKUP(B205,'Master Score Sheet'!$B$4:$I$75,7,FALSE))</f>
        <v/>
      </c>
      <c r="J205" s="104" t="str">
        <f>IF(B205="","",VLOOKUP(B205,'Master Score Sheet'!$B$4:$I$75,8,FALSE))</f>
        <v/>
      </c>
      <c r="K205" s="20" t="str">
        <f>IF(B205="","",VLOOKUP(B205,'Master Score Sheet'!$B$4:$W$75,19))</f>
        <v/>
      </c>
      <c r="L205" s="92"/>
    </row>
    <row r="206" spans="2:12" x14ac:dyDescent="0.3">
      <c r="B206" s="90"/>
      <c r="C206" s="91"/>
      <c r="D206" s="20"/>
      <c r="E206" s="19"/>
      <c r="F206" s="89"/>
      <c r="G206" s="94" t="str">
        <f>IF(F206="","",INT((date-TeamMembers!F206)/365.25))</f>
        <v/>
      </c>
      <c r="H206" s="95" t="str">
        <f>IF(B206="","",VLOOKUP(B206,'Master Score Sheet'!$B$4:$D$75,3))</f>
        <v/>
      </c>
      <c r="I206" s="95" t="str">
        <f>IF(B206="","",VLOOKUP(B206,'Master Score Sheet'!$B$4:$I$75,7,FALSE))</f>
        <v/>
      </c>
      <c r="J206" s="104" t="str">
        <f>IF(B206="","",VLOOKUP(B206,'Master Score Sheet'!$B$4:$I$75,8,FALSE))</f>
        <v/>
      </c>
      <c r="K206" s="20" t="str">
        <f>IF(B206="","",VLOOKUP(B206,'Master Score Sheet'!$B$4:$W$75,19))</f>
        <v/>
      </c>
      <c r="L206" s="92"/>
    </row>
    <row r="207" spans="2:12" x14ac:dyDescent="0.3">
      <c r="B207" s="90"/>
      <c r="C207" s="91"/>
      <c r="D207" s="20"/>
      <c r="E207" s="19"/>
      <c r="F207" s="89"/>
      <c r="G207" s="94" t="str">
        <f>IF(F207="","",INT((date-TeamMembers!F207)/365.25))</f>
        <v/>
      </c>
      <c r="H207" s="95" t="str">
        <f>IF(B207="","",VLOOKUP(B207,'Master Score Sheet'!$B$4:$D$75,3))</f>
        <v/>
      </c>
      <c r="I207" s="95" t="str">
        <f>IF(B207="","",VLOOKUP(B207,'Master Score Sheet'!$B$4:$I$75,7,FALSE))</f>
        <v/>
      </c>
      <c r="J207" s="104" t="str">
        <f>IF(B207="","",VLOOKUP(B207,'Master Score Sheet'!$B$4:$I$75,8,FALSE))</f>
        <v/>
      </c>
      <c r="K207" s="20" t="str">
        <f>IF(B207="","",VLOOKUP(B207,'Master Score Sheet'!$B$4:$W$75,19))</f>
        <v/>
      </c>
      <c r="L207" s="92"/>
    </row>
    <row r="208" spans="2:12" x14ac:dyDescent="0.3">
      <c r="B208" s="90"/>
      <c r="C208" s="91"/>
      <c r="D208" s="20"/>
      <c r="E208" s="19"/>
      <c r="F208" s="89"/>
      <c r="G208" s="94" t="str">
        <f>IF(F208="","",INT((date-TeamMembers!F208)/365.25))</f>
        <v/>
      </c>
      <c r="H208" s="95" t="str">
        <f>IF(B208="","",VLOOKUP(B208,'Master Score Sheet'!$B$4:$D$75,3))</f>
        <v/>
      </c>
      <c r="I208" s="95" t="str">
        <f>IF(B208="","",VLOOKUP(B208,'Master Score Sheet'!$B$4:$I$75,7,FALSE))</f>
        <v/>
      </c>
      <c r="J208" s="104" t="str">
        <f>IF(B208="","",VLOOKUP(B208,'Master Score Sheet'!$B$4:$I$75,8,FALSE))</f>
        <v/>
      </c>
      <c r="K208" s="20" t="str">
        <f>IF(B208="","",VLOOKUP(B208,'Master Score Sheet'!$B$4:$W$75,19))</f>
        <v/>
      </c>
      <c r="L208" s="92"/>
    </row>
    <row r="209" spans="2:12" x14ac:dyDescent="0.3">
      <c r="B209" s="90"/>
      <c r="C209" s="91"/>
      <c r="D209" s="20"/>
      <c r="E209" s="19"/>
      <c r="F209" s="89"/>
      <c r="G209" s="94" t="str">
        <f>IF(F209="","",INT((date-TeamMembers!F209)/365.25))</f>
        <v/>
      </c>
      <c r="H209" s="95" t="str">
        <f>IF(B209="","",VLOOKUP(B209,'Master Score Sheet'!$B$4:$D$75,3))</f>
        <v/>
      </c>
      <c r="I209" s="95" t="str">
        <f>IF(B209="","",VLOOKUP(B209,'Master Score Sheet'!$B$4:$I$75,7,FALSE))</f>
        <v/>
      </c>
      <c r="J209" s="104" t="str">
        <f>IF(B209="","",VLOOKUP(B209,'Master Score Sheet'!$B$4:$I$75,8,FALSE))</f>
        <v/>
      </c>
      <c r="K209" s="20" t="str">
        <f>IF(B209="","",VLOOKUP(B209,'Master Score Sheet'!$B$4:$W$75,19))</f>
        <v/>
      </c>
      <c r="L209" s="92"/>
    </row>
    <row r="210" spans="2:12" x14ac:dyDescent="0.3">
      <c r="B210" s="90"/>
      <c r="C210" s="91"/>
      <c r="D210" s="20"/>
      <c r="E210" s="19"/>
      <c r="F210" s="89"/>
      <c r="G210" s="94" t="str">
        <f>IF(F210="","",INT((date-TeamMembers!F210)/365.25))</f>
        <v/>
      </c>
      <c r="H210" s="95" t="str">
        <f>IF(B210="","",VLOOKUP(B210,'Master Score Sheet'!$B$4:$D$75,3))</f>
        <v/>
      </c>
      <c r="I210" s="95" t="str">
        <f>IF(B210="","",VLOOKUP(B210,'Master Score Sheet'!$B$4:$I$75,7,FALSE))</f>
        <v/>
      </c>
      <c r="J210" s="104" t="str">
        <f>IF(B210="","",VLOOKUP(B210,'Master Score Sheet'!$B$4:$I$75,8,FALSE))</f>
        <v/>
      </c>
      <c r="K210" s="20" t="str">
        <f>IF(B210="","",VLOOKUP(B210,'Master Score Sheet'!$B$4:$W$75,19))</f>
        <v/>
      </c>
      <c r="L210" s="92"/>
    </row>
    <row r="211" spans="2:12" x14ac:dyDescent="0.3">
      <c r="B211" s="90"/>
      <c r="C211" s="91"/>
      <c r="D211" s="20"/>
      <c r="E211" s="19"/>
      <c r="F211" s="89"/>
      <c r="G211" s="94" t="str">
        <f>IF(F211="","",INT((date-TeamMembers!F211)/365.25))</f>
        <v/>
      </c>
      <c r="H211" s="95" t="str">
        <f>IF(B211="","",VLOOKUP(B211,'Master Score Sheet'!$B$4:$D$75,3))</f>
        <v/>
      </c>
      <c r="I211" s="95" t="str">
        <f>IF(B211="","",VLOOKUP(B211,'Master Score Sheet'!$B$4:$I$75,7,FALSE))</f>
        <v/>
      </c>
      <c r="J211" s="104" t="str">
        <f>IF(B211="","",VLOOKUP(B211,'Master Score Sheet'!$B$4:$I$75,8,FALSE))</f>
        <v/>
      </c>
      <c r="K211" s="20" t="str">
        <f>IF(B211="","",VLOOKUP(B211,'Master Score Sheet'!$B$4:$W$75,19))</f>
        <v/>
      </c>
      <c r="L211" s="92"/>
    </row>
    <row r="212" spans="2:12" x14ac:dyDescent="0.3">
      <c r="B212" s="90"/>
      <c r="C212" s="91"/>
      <c r="D212" s="20"/>
      <c r="E212" s="19"/>
      <c r="F212" s="89"/>
      <c r="G212" s="94" t="str">
        <f>IF(F212="","",INT((date-TeamMembers!F212)/365.25))</f>
        <v/>
      </c>
      <c r="H212" s="95" t="str">
        <f>IF(B212="","",VLOOKUP(B212,'Master Score Sheet'!$B$4:$D$75,3))</f>
        <v/>
      </c>
      <c r="I212" s="95" t="str">
        <f>IF(B212="","",VLOOKUP(B212,'Master Score Sheet'!$B$4:$I$75,7,FALSE))</f>
        <v/>
      </c>
      <c r="J212" s="104" t="str">
        <f>IF(B212="","",VLOOKUP(B212,'Master Score Sheet'!$B$4:$I$75,8,FALSE))</f>
        <v/>
      </c>
      <c r="K212" s="20" t="str">
        <f>IF(B212="","",VLOOKUP(B212,'Master Score Sheet'!$B$4:$W$75,19))</f>
        <v/>
      </c>
      <c r="L212" s="92"/>
    </row>
    <row r="213" spans="2:12" x14ac:dyDescent="0.3">
      <c r="B213" s="90"/>
      <c r="C213" s="91"/>
      <c r="D213" s="20"/>
      <c r="E213" s="19"/>
      <c r="F213" s="89"/>
      <c r="G213" s="94" t="str">
        <f>IF(F213="","",INT((date-TeamMembers!F213)/365.25))</f>
        <v/>
      </c>
      <c r="H213" s="95" t="str">
        <f>IF(B213="","",VLOOKUP(B213,'Master Score Sheet'!$B$4:$D$75,3))</f>
        <v/>
      </c>
      <c r="I213" s="95" t="str">
        <f>IF(B213="","",VLOOKUP(B213,'Master Score Sheet'!$B$4:$I$75,7,FALSE))</f>
        <v/>
      </c>
      <c r="J213" s="104" t="str">
        <f>IF(B213="","",VLOOKUP(B213,'Master Score Sheet'!$B$4:$I$75,8,FALSE))</f>
        <v/>
      </c>
      <c r="K213" s="20" t="str">
        <f>IF(B213="","",VLOOKUP(B213,'Master Score Sheet'!$B$4:$W$75,19))</f>
        <v/>
      </c>
      <c r="L213" s="92"/>
    </row>
    <row r="214" spans="2:12" x14ac:dyDescent="0.3">
      <c r="B214" s="90"/>
      <c r="C214" s="91"/>
      <c r="D214" s="20"/>
      <c r="E214" s="19"/>
      <c r="F214" s="89"/>
      <c r="G214" s="94" t="str">
        <f>IF(F214="","",INT((date-TeamMembers!F214)/365.25))</f>
        <v/>
      </c>
      <c r="H214" s="95" t="str">
        <f>IF(B214="","",VLOOKUP(B214,'Master Score Sheet'!$B$4:$D$75,3))</f>
        <v/>
      </c>
      <c r="I214" s="95" t="str">
        <f>IF(B214="","",VLOOKUP(B214,'Master Score Sheet'!$B$4:$I$75,7,FALSE))</f>
        <v/>
      </c>
      <c r="J214" s="104" t="str">
        <f>IF(B214="","",VLOOKUP(B214,'Master Score Sheet'!$B$4:$I$75,8,FALSE))</f>
        <v/>
      </c>
      <c r="K214" s="20" t="str">
        <f>IF(B214="","",VLOOKUP(B214,'Master Score Sheet'!$B$4:$W$75,19))</f>
        <v/>
      </c>
      <c r="L214" s="92"/>
    </row>
    <row r="215" spans="2:12" x14ac:dyDescent="0.3">
      <c r="B215" s="90"/>
      <c r="C215" s="91"/>
      <c r="D215" s="20"/>
      <c r="E215" s="19"/>
      <c r="F215" s="89"/>
      <c r="G215" s="94" t="str">
        <f>IF(F215="","",INT((date-TeamMembers!F215)/365.25))</f>
        <v/>
      </c>
      <c r="H215" s="95" t="str">
        <f>IF(B215="","",VLOOKUP(B215,'Master Score Sheet'!$B$4:$D$75,3))</f>
        <v/>
      </c>
      <c r="I215" s="95" t="str">
        <f>IF(B215="","",VLOOKUP(B215,'Master Score Sheet'!$B$4:$I$75,7,FALSE))</f>
        <v/>
      </c>
      <c r="J215" s="104" t="str">
        <f>IF(B215="","",VLOOKUP(B215,'Master Score Sheet'!$B$4:$I$75,8,FALSE))</f>
        <v/>
      </c>
      <c r="K215" s="20" t="str">
        <f>IF(B215="","",VLOOKUP(B215,'Master Score Sheet'!$B$4:$W$75,19))</f>
        <v/>
      </c>
      <c r="L215" s="92"/>
    </row>
    <row r="216" spans="2:12" x14ac:dyDescent="0.3">
      <c r="B216" s="90"/>
      <c r="C216" s="91"/>
      <c r="D216" s="20"/>
      <c r="E216" s="19"/>
      <c r="F216" s="89"/>
      <c r="G216" s="94" t="str">
        <f>IF(F216="","",INT((date-TeamMembers!F216)/365.25))</f>
        <v/>
      </c>
      <c r="H216" s="95" t="str">
        <f>IF(B216="","",VLOOKUP(B216,'Master Score Sheet'!$B$4:$D$75,3))</f>
        <v/>
      </c>
      <c r="I216" s="95" t="str">
        <f>IF(B216="","",VLOOKUP(B216,'Master Score Sheet'!$B$4:$I$75,7,FALSE))</f>
        <v/>
      </c>
      <c r="J216" s="104" t="str">
        <f>IF(B216="","",VLOOKUP(B216,'Master Score Sheet'!$B$4:$I$75,8,FALSE))</f>
        <v/>
      </c>
      <c r="K216" s="20" t="str">
        <f>IF(B216="","",VLOOKUP(B216,'Master Score Sheet'!$B$4:$W$75,19))</f>
        <v/>
      </c>
      <c r="L216" s="92"/>
    </row>
    <row r="217" spans="2:12" x14ac:dyDescent="0.3">
      <c r="B217" s="90"/>
      <c r="C217" s="91"/>
      <c r="D217" s="20"/>
      <c r="E217" s="19"/>
      <c r="F217" s="89"/>
      <c r="G217" s="94" t="str">
        <f>IF(F217="","",INT((date-TeamMembers!F217)/365.25))</f>
        <v/>
      </c>
      <c r="H217" s="95" t="str">
        <f>IF(B217="","",VLOOKUP(B217,'Master Score Sheet'!$B$4:$D$75,3))</f>
        <v/>
      </c>
      <c r="I217" s="95" t="str">
        <f>IF(B217="","",VLOOKUP(B217,'Master Score Sheet'!$B$4:$I$75,7,FALSE))</f>
        <v/>
      </c>
      <c r="J217" s="104" t="str">
        <f>IF(B217="","",VLOOKUP(B217,'Master Score Sheet'!$B$4:$I$75,8,FALSE))</f>
        <v/>
      </c>
      <c r="K217" s="20" t="str">
        <f>IF(B217="","",VLOOKUP(B217,'Master Score Sheet'!$B$4:$W$75,19))</f>
        <v/>
      </c>
      <c r="L217" s="92"/>
    </row>
    <row r="218" spans="2:12" x14ac:dyDescent="0.3">
      <c r="B218" s="90"/>
      <c r="C218" s="91"/>
      <c r="D218" s="20"/>
      <c r="E218" s="19"/>
      <c r="F218" s="89"/>
      <c r="G218" s="94" t="str">
        <f>IF(F218="","",INT((date-TeamMembers!F218)/365.25))</f>
        <v/>
      </c>
      <c r="H218" s="95" t="str">
        <f>IF(B218="","",VLOOKUP(B218,'Master Score Sheet'!$B$4:$D$75,3))</f>
        <v/>
      </c>
      <c r="I218" s="95" t="str">
        <f>IF(B218="","",VLOOKUP(B218,'Master Score Sheet'!$B$4:$I$75,7,FALSE))</f>
        <v/>
      </c>
      <c r="J218" s="104" t="str">
        <f>IF(B218="","",VLOOKUP(B218,'Master Score Sheet'!$B$4:$I$75,8,FALSE))</f>
        <v/>
      </c>
      <c r="K218" s="20" t="str">
        <f>IF(B218="","",VLOOKUP(B218,'Master Score Sheet'!$B$4:$W$75,19))</f>
        <v/>
      </c>
      <c r="L218" s="92"/>
    </row>
    <row r="219" spans="2:12" x14ac:dyDescent="0.3">
      <c r="B219" s="90"/>
      <c r="C219" s="91"/>
      <c r="D219" s="20"/>
      <c r="E219" s="19"/>
      <c r="F219" s="89"/>
      <c r="G219" s="94" t="str">
        <f>IF(F219="","",INT((date-TeamMembers!F219)/365.25))</f>
        <v/>
      </c>
      <c r="H219" s="95" t="str">
        <f>IF(B219="","",VLOOKUP(B219,'Master Score Sheet'!$B$4:$D$75,3))</f>
        <v/>
      </c>
      <c r="I219" s="95" t="str">
        <f>IF(B219="","",VLOOKUP(B219,'Master Score Sheet'!$B$4:$I$75,7,FALSE))</f>
        <v/>
      </c>
      <c r="J219" s="104" t="str">
        <f>IF(B219="","",VLOOKUP(B219,'Master Score Sheet'!$B$4:$I$75,8,FALSE))</f>
        <v/>
      </c>
      <c r="K219" s="20" t="str">
        <f>IF(B219="","",VLOOKUP(B219,'Master Score Sheet'!$B$4:$W$75,19))</f>
        <v/>
      </c>
      <c r="L219" s="92"/>
    </row>
    <row r="220" spans="2:12" x14ac:dyDescent="0.3">
      <c r="B220" s="90"/>
      <c r="C220" s="91"/>
      <c r="D220" s="20"/>
      <c r="E220" s="19"/>
      <c r="F220" s="89"/>
      <c r="G220" s="94" t="str">
        <f>IF(F220="","",INT((date-TeamMembers!F220)/365.25))</f>
        <v/>
      </c>
      <c r="H220" s="95" t="str">
        <f>IF(B220="","",VLOOKUP(B220,'Master Score Sheet'!$B$4:$D$75,3))</f>
        <v/>
      </c>
      <c r="I220" s="95" t="str">
        <f>IF(B220="","",VLOOKUP(B220,'Master Score Sheet'!$B$4:$I$75,7,FALSE))</f>
        <v/>
      </c>
      <c r="J220" s="104" t="str">
        <f>IF(B220="","",VLOOKUP(B220,'Master Score Sheet'!$B$4:$I$75,8,FALSE))</f>
        <v/>
      </c>
      <c r="K220" s="20" t="str">
        <f>IF(B220="","",VLOOKUP(B220,'Master Score Sheet'!$B$4:$W$75,19))</f>
        <v/>
      </c>
      <c r="L220" s="92"/>
    </row>
    <row r="221" spans="2:12" x14ac:dyDescent="0.3">
      <c r="B221" s="90"/>
      <c r="C221" s="91"/>
      <c r="D221" s="20"/>
      <c r="E221" s="19"/>
      <c r="F221" s="89"/>
      <c r="G221" s="94" t="str">
        <f>IF(F221="","",INT((date-TeamMembers!F221)/365.25))</f>
        <v/>
      </c>
      <c r="H221" s="95" t="str">
        <f>IF(B221="","",VLOOKUP(B221,'Master Score Sheet'!$B$4:$D$75,3))</f>
        <v/>
      </c>
      <c r="I221" s="95" t="str">
        <f>IF(B221="","",VLOOKUP(B221,'Master Score Sheet'!$B$4:$I$75,7,FALSE))</f>
        <v/>
      </c>
      <c r="J221" s="104" t="str">
        <f>IF(B221="","",VLOOKUP(B221,'Master Score Sheet'!$B$4:$I$75,8,FALSE))</f>
        <v/>
      </c>
      <c r="K221" s="20" t="str">
        <f>IF(B221="","",VLOOKUP(B221,'Master Score Sheet'!$B$4:$W$75,19))</f>
        <v/>
      </c>
      <c r="L221" s="92"/>
    </row>
    <row r="222" spans="2:12" x14ac:dyDescent="0.3">
      <c r="B222" s="90"/>
      <c r="C222" s="91"/>
      <c r="D222" s="20"/>
      <c r="E222" s="19"/>
      <c r="F222" s="89"/>
      <c r="G222" s="94" t="str">
        <f>IF(F222="","",INT((date-TeamMembers!F222)/365.25))</f>
        <v/>
      </c>
      <c r="H222" s="95" t="str">
        <f>IF(B222="","",VLOOKUP(B222,'Master Score Sheet'!$B$4:$D$75,3))</f>
        <v/>
      </c>
      <c r="I222" s="95" t="str">
        <f>IF(B222="","",VLOOKUP(B222,'Master Score Sheet'!$B$4:$I$75,7,FALSE))</f>
        <v/>
      </c>
      <c r="J222" s="104" t="str">
        <f>IF(B222="","",VLOOKUP(B222,'Master Score Sheet'!$B$4:$I$75,8,FALSE))</f>
        <v/>
      </c>
      <c r="K222" s="20" t="str">
        <f>IF(B222="","",VLOOKUP(B222,'Master Score Sheet'!$B$4:$W$75,19))</f>
        <v/>
      </c>
      <c r="L222" s="92"/>
    </row>
    <row r="223" spans="2:12" x14ac:dyDescent="0.3">
      <c r="B223" s="90"/>
      <c r="C223" s="91"/>
      <c r="D223" s="20"/>
      <c r="E223" s="19"/>
      <c r="F223" s="89"/>
      <c r="G223" s="94" t="str">
        <f>IF(F223="","",INT((date-TeamMembers!F223)/365.25))</f>
        <v/>
      </c>
      <c r="H223" s="95" t="str">
        <f>IF(B223="","",VLOOKUP(B223,'Master Score Sheet'!$B$4:$D$75,3))</f>
        <v/>
      </c>
      <c r="I223" s="95" t="str">
        <f>IF(B223="","",VLOOKUP(B223,'Master Score Sheet'!$B$4:$I$75,7,FALSE))</f>
        <v/>
      </c>
      <c r="J223" s="104" t="str">
        <f>IF(B223="","",VLOOKUP(B223,'Master Score Sheet'!$B$4:$I$75,8,FALSE))</f>
        <v/>
      </c>
      <c r="K223" s="20" t="str">
        <f>IF(B223="","",VLOOKUP(B223,'Master Score Sheet'!$B$4:$W$75,19))</f>
        <v/>
      </c>
      <c r="L223" s="92"/>
    </row>
    <row r="224" spans="2:12" x14ac:dyDescent="0.3">
      <c r="B224" s="90"/>
      <c r="C224" s="91"/>
      <c r="D224" s="20"/>
      <c r="E224" s="19"/>
      <c r="F224" s="89"/>
      <c r="G224" s="94" t="str">
        <f>IF(F224="","",INT((date-TeamMembers!F224)/365.25))</f>
        <v/>
      </c>
      <c r="H224" s="95" t="str">
        <f>IF(B224="","",VLOOKUP(B224,'Master Score Sheet'!$B$4:$D$75,3))</f>
        <v/>
      </c>
      <c r="I224" s="95" t="str">
        <f>IF(B224="","",VLOOKUP(B224,'Master Score Sheet'!$B$4:$I$75,7,FALSE))</f>
        <v/>
      </c>
      <c r="J224" s="104" t="str">
        <f>IF(B224="","",VLOOKUP(B224,'Master Score Sheet'!$B$4:$I$75,8,FALSE))</f>
        <v/>
      </c>
      <c r="K224" s="20" t="str">
        <f>IF(B224="","",VLOOKUP(B224,'Master Score Sheet'!$B$4:$W$75,19))</f>
        <v/>
      </c>
      <c r="L224" s="92"/>
    </row>
    <row r="225" spans="2:12" x14ac:dyDescent="0.3">
      <c r="B225" s="90"/>
      <c r="C225" s="91"/>
      <c r="D225" s="20"/>
      <c r="E225" s="19"/>
      <c r="F225" s="89"/>
      <c r="G225" s="94" t="str">
        <f>IF(F225="","",INT((date-TeamMembers!F225)/365.25))</f>
        <v/>
      </c>
      <c r="H225" s="95" t="str">
        <f>IF(B225="","",VLOOKUP(B225,'Master Score Sheet'!$B$4:$D$75,3))</f>
        <v/>
      </c>
      <c r="I225" s="95" t="str">
        <f>IF(B225="","",VLOOKUP(B225,'Master Score Sheet'!$B$4:$I$75,7,FALSE))</f>
        <v/>
      </c>
      <c r="J225" s="104" t="str">
        <f>IF(B225="","",VLOOKUP(B225,'Master Score Sheet'!$B$4:$I$75,8,FALSE))</f>
        <v/>
      </c>
      <c r="K225" s="20" t="str">
        <f>IF(B225="","",VLOOKUP(B225,'Master Score Sheet'!$B$4:$W$75,19))</f>
        <v/>
      </c>
      <c r="L225" s="92"/>
    </row>
    <row r="226" spans="2:12" x14ac:dyDescent="0.3">
      <c r="B226" s="90"/>
      <c r="C226" s="91"/>
      <c r="D226" s="20"/>
      <c r="E226" s="19"/>
      <c r="F226" s="89"/>
      <c r="G226" s="94" t="str">
        <f>IF(F226="","",INT((date-TeamMembers!F226)/365.25))</f>
        <v/>
      </c>
      <c r="H226" s="95" t="str">
        <f>IF(B226="","",VLOOKUP(B226,'Master Score Sheet'!$B$4:$D$75,3))</f>
        <v/>
      </c>
      <c r="I226" s="95" t="str">
        <f>IF(B226="","",VLOOKUP(B226,'Master Score Sheet'!$B$4:$I$75,7,FALSE))</f>
        <v/>
      </c>
      <c r="J226" s="104" t="str">
        <f>IF(B226="","",VLOOKUP(B226,'Master Score Sheet'!$B$4:$I$75,8,FALSE))</f>
        <v/>
      </c>
      <c r="K226" s="20" t="str">
        <f>IF(B226="","",VLOOKUP(B226,'Master Score Sheet'!$B$4:$W$75,19))</f>
        <v/>
      </c>
      <c r="L226" s="92"/>
    </row>
    <row r="227" spans="2:12" x14ac:dyDescent="0.3">
      <c r="B227" s="90"/>
      <c r="C227" s="91"/>
      <c r="D227" s="20"/>
      <c r="E227" s="19"/>
      <c r="F227" s="89"/>
      <c r="G227" s="94" t="str">
        <f>IF(F227="","",INT((date-TeamMembers!F227)/365.25))</f>
        <v/>
      </c>
      <c r="H227" s="95" t="str">
        <f>IF(B227="","",VLOOKUP(B227,'Master Score Sheet'!$B$4:$D$75,3))</f>
        <v/>
      </c>
      <c r="I227" s="95" t="str">
        <f>IF(B227="","",VLOOKUP(B227,'Master Score Sheet'!$B$4:$I$75,7,FALSE))</f>
        <v/>
      </c>
      <c r="J227" s="104" t="str">
        <f>IF(B227="","",VLOOKUP(B227,'Master Score Sheet'!$B$4:$I$75,8,FALSE))</f>
        <v/>
      </c>
      <c r="K227" s="20" t="str">
        <f>IF(B227="","",VLOOKUP(B227,'Master Score Sheet'!$B$4:$W$75,19))</f>
        <v/>
      </c>
      <c r="L227" s="92"/>
    </row>
    <row r="228" spans="2:12" x14ac:dyDescent="0.3">
      <c r="B228" s="90"/>
      <c r="C228" s="91"/>
      <c r="D228" s="20"/>
      <c r="E228" s="19"/>
      <c r="F228" s="89"/>
      <c r="G228" s="94" t="str">
        <f>IF(F228="","",INT((date-TeamMembers!F228)/365.25))</f>
        <v/>
      </c>
      <c r="H228" s="95" t="str">
        <f>IF(B228="","",VLOOKUP(B228,'Master Score Sheet'!$B$4:$D$75,3))</f>
        <v/>
      </c>
      <c r="I228" s="95" t="str">
        <f>IF(B228="","",VLOOKUP(B228,'Master Score Sheet'!$B$4:$I$75,7,FALSE))</f>
        <v/>
      </c>
      <c r="J228" s="104" t="str">
        <f>IF(B228="","",VLOOKUP(B228,'Master Score Sheet'!$B$4:$I$75,8,FALSE))</f>
        <v/>
      </c>
      <c r="K228" s="20" t="str">
        <f>IF(B228="","",VLOOKUP(B228,'Master Score Sheet'!$B$4:$W$75,19))</f>
        <v/>
      </c>
      <c r="L228" s="92"/>
    </row>
    <row r="229" spans="2:12" x14ac:dyDescent="0.3">
      <c r="B229" s="90"/>
      <c r="C229" s="91"/>
      <c r="D229" s="20"/>
      <c r="E229" s="19"/>
      <c r="F229" s="89"/>
      <c r="G229" s="94" t="str">
        <f>IF(F229="","",INT((date-TeamMembers!F229)/365.25))</f>
        <v/>
      </c>
      <c r="H229" s="95" t="str">
        <f>IF(B229="","",VLOOKUP(B229,'Master Score Sheet'!$B$4:$D$75,3))</f>
        <v/>
      </c>
      <c r="I229" s="95" t="str">
        <f>IF(B229="","",VLOOKUP(B229,'Master Score Sheet'!$B$4:$I$75,7,FALSE))</f>
        <v/>
      </c>
      <c r="J229" s="104" t="str">
        <f>IF(B229="","",VLOOKUP(B229,'Master Score Sheet'!$B$4:$I$75,8,FALSE))</f>
        <v/>
      </c>
      <c r="K229" s="20" t="str">
        <f>IF(B229="","",VLOOKUP(B229,'Master Score Sheet'!$B$4:$W$75,19))</f>
        <v/>
      </c>
      <c r="L229" s="92"/>
    </row>
    <row r="230" spans="2:12" x14ac:dyDescent="0.3">
      <c r="B230" s="90"/>
      <c r="C230" s="91"/>
      <c r="D230" s="20"/>
      <c r="E230" s="19"/>
      <c r="F230" s="89"/>
      <c r="G230" s="94" t="str">
        <f>IF(F230="","",INT((date-TeamMembers!F230)/365.25))</f>
        <v/>
      </c>
      <c r="H230" s="95" t="str">
        <f>IF(B230="","",VLOOKUP(B230,'Master Score Sheet'!$B$4:$D$75,3))</f>
        <v/>
      </c>
      <c r="I230" s="95" t="str">
        <f>IF(B230="","",VLOOKUP(B230,'Master Score Sheet'!$B$4:$I$75,7,FALSE))</f>
        <v/>
      </c>
      <c r="J230" s="104" t="str">
        <f>IF(B230="","",VLOOKUP(B230,'Master Score Sheet'!$B$4:$I$75,8,FALSE))</f>
        <v/>
      </c>
      <c r="K230" s="20" t="str">
        <f>IF(B230="","",VLOOKUP(B230,'Master Score Sheet'!$B$4:$W$75,19))</f>
        <v/>
      </c>
      <c r="L230" s="92"/>
    </row>
    <row r="231" spans="2:12" x14ac:dyDescent="0.3">
      <c r="B231" s="90"/>
      <c r="C231" s="91"/>
      <c r="D231" s="20"/>
      <c r="E231" s="19"/>
      <c r="F231" s="89"/>
      <c r="G231" s="94" t="str">
        <f>IF(F231="","",INT((date-TeamMembers!F231)/365.25))</f>
        <v/>
      </c>
      <c r="H231" s="95" t="str">
        <f>IF(B231="","",VLOOKUP(B231,'Master Score Sheet'!$B$4:$D$75,3))</f>
        <v/>
      </c>
      <c r="I231" s="95" t="str">
        <f>IF(B231="","",VLOOKUP(B231,'Master Score Sheet'!$B$4:$I$75,7,FALSE))</f>
        <v/>
      </c>
      <c r="J231" s="104" t="str">
        <f>IF(B231="","",VLOOKUP(B231,'Master Score Sheet'!$B$4:$I$75,8,FALSE))</f>
        <v/>
      </c>
      <c r="K231" s="20" t="str">
        <f>IF(B231="","",VLOOKUP(B231,'Master Score Sheet'!$B$4:$W$75,19))</f>
        <v/>
      </c>
      <c r="L231" s="92"/>
    </row>
    <row r="232" spans="2:12" x14ac:dyDescent="0.3">
      <c r="B232" s="90"/>
      <c r="C232" s="91"/>
      <c r="D232" s="20"/>
      <c r="E232" s="19"/>
      <c r="F232" s="89"/>
      <c r="G232" s="94" t="str">
        <f>IF(F232="","",INT((date-TeamMembers!F232)/365.25))</f>
        <v/>
      </c>
      <c r="H232" s="95" t="str">
        <f>IF(B232="","",VLOOKUP(B232,'Master Score Sheet'!$B$4:$D$75,3))</f>
        <v/>
      </c>
      <c r="I232" s="95" t="str">
        <f>IF(B232="","",VLOOKUP(B232,'Master Score Sheet'!$B$4:$I$75,7,FALSE))</f>
        <v/>
      </c>
      <c r="J232" s="104" t="str">
        <f>IF(B232="","",VLOOKUP(B232,'Master Score Sheet'!$B$4:$I$75,8,FALSE))</f>
        <v/>
      </c>
      <c r="K232" s="20" t="str">
        <f>IF(B232="","",VLOOKUP(B232,'Master Score Sheet'!$B$4:$W$75,19))</f>
        <v/>
      </c>
      <c r="L232" s="92"/>
    </row>
    <row r="233" spans="2:12" x14ac:dyDescent="0.3">
      <c r="B233" s="90"/>
      <c r="C233" s="91"/>
      <c r="D233" s="20"/>
      <c r="E233" s="19"/>
      <c r="F233" s="89"/>
      <c r="G233" s="94" t="str">
        <f>IF(F233="","",INT((date-TeamMembers!F233)/365.25))</f>
        <v/>
      </c>
      <c r="H233" s="95" t="str">
        <f>IF(B233="","",VLOOKUP(B233,'Master Score Sheet'!$B$4:$D$75,3))</f>
        <v/>
      </c>
      <c r="I233" s="95" t="str">
        <f>IF(B233="","",VLOOKUP(B233,'Master Score Sheet'!$B$4:$I$75,7,FALSE))</f>
        <v/>
      </c>
      <c r="J233" s="104" t="str">
        <f>IF(B233="","",VLOOKUP(B233,'Master Score Sheet'!$B$4:$I$75,8,FALSE))</f>
        <v/>
      </c>
      <c r="K233" s="20" t="str">
        <f>IF(B233="","",VLOOKUP(B233,'Master Score Sheet'!$B$4:$W$75,19))</f>
        <v/>
      </c>
      <c r="L233" s="92"/>
    </row>
    <row r="234" spans="2:12" x14ac:dyDescent="0.3">
      <c r="B234" s="90"/>
      <c r="C234" s="91"/>
      <c r="D234" s="20"/>
      <c r="E234" s="19"/>
      <c r="F234" s="89"/>
      <c r="G234" s="94" t="str">
        <f>IF(F234="","",INT((date-TeamMembers!F234)/365.25))</f>
        <v/>
      </c>
      <c r="H234" s="95" t="str">
        <f>IF(B234="","",VLOOKUP(B234,'Master Score Sheet'!$B$4:$D$75,3))</f>
        <v/>
      </c>
      <c r="I234" s="95" t="str">
        <f>IF(B234="","",VLOOKUP(B234,'Master Score Sheet'!$B$4:$I$75,7,FALSE))</f>
        <v/>
      </c>
      <c r="J234" s="104" t="str">
        <f>IF(B234="","",VLOOKUP(B234,'Master Score Sheet'!$B$4:$I$75,8,FALSE))</f>
        <v/>
      </c>
      <c r="K234" s="20" t="str">
        <f>IF(B234="","",VLOOKUP(B234,'Master Score Sheet'!$B$4:$W$75,19))</f>
        <v/>
      </c>
      <c r="L234" s="92"/>
    </row>
    <row r="235" spans="2:12" x14ac:dyDescent="0.3">
      <c r="B235" s="90"/>
      <c r="C235" s="91"/>
      <c r="D235" s="20"/>
      <c r="E235" s="19"/>
      <c r="F235" s="89"/>
      <c r="G235" s="94" t="str">
        <f>IF(F235="","",INT((date-TeamMembers!F235)/365.25))</f>
        <v/>
      </c>
      <c r="H235" s="95" t="str">
        <f>IF(B235="","",VLOOKUP(B235,'Master Score Sheet'!$B$4:$D$75,3))</f>
        <v/>
      </c>
      <c r="I235" s="95" t="str">
        <f>IF(B235="","",VLOOKUP(B235,'Master Score Sheet'!$B$4:$I$75,7,FALSE))</f>
        <v/>
      </c>
      <c r="J235" s="104" t="str">
        <f>IF(B235="","",VLOOKUP(B235,'Master Score Sheet'!$B$4:$I$75,8,FALSE))</f>
        <v/>
      </c>
      <c r="K235" s="20" t="str">
        <f>IF(B235="","",VLOOKUP(B235,'Master Score Sheet'!$B$4:$W$75,19))</f>
        <v/>
      </c>
      <c r="L235" s="92"/>
    </row>
    <row r="236" spans="2:12" x14ac:dyDescent="0.3">
      <c r="B236" s="90"/>
      <c r="C236" s="91"/>
      <c r="D236" s="20"/>
      <c r="E236" s="19"/>
      <c r="F236" s="89"/>
      <c r="G236" s="94" t="str">
        <f>IF(F236="","",INT((date-TeamMembers!F236)/365.25))</f>
        <v/>
      </c>
      <c r="H236" s="95" t="str">
        <f>IF(B236="","",VLOOKUP(B236,'Master Score Sheet'!$B$4:$D$75,3))</f>
        <v/>
      </c>
      <c r="I236" s="95" t="str">
        <f>IF(B236="","",VLOOKUP(B236,'Master Score Sheet'!$B$4:$I$75,7,FALSE))</f>
        <v/>
      </c>
      <c r="J236" s="104" t="str">
        <f>IF(B236="","",VLOOKUP(B236,'Master Score Sheet'!$B$4:$I$75,8,FALSE))</f>
        <v/>
      </c>
      <c r="K236" s="20" t="str">
        <f>IF(B236="","",VLOOKUP(B236,'Master Score Sheet'!$B$4:$W$75,19))</f>
        <v/>
      </c>
      <c r="L236" s="92"/>
    </row>
    <row r="237" spans="2:12" x14ac:dyDescent="0.3">
      <c r="B237" s="90"/>
      <c r="C237" s="91"/>
      <c r="D237" s="20"/>
      <c r="E237" s="19"/>
      <c r="F237" s="89"/>
      <c r="G237" s="94" t="str">
        <f>IF(F237="","",INT((date-TeamMembers!F237)/365.25))</f>
        <v/>
      </c>
      <c r="H237" s="95" t="str">
        <f>IF(B237="","",VLOOKUP(B237,'Master Score Sheet'!$B$4:$D$75,3))</f>
        <v/>
      </c>
      <c r="I237" s="95" t="str">
        <f>IF(B237="","",VLOOKUP(B237,'Master Score Sheet'!$B$4:$I$75,7,FALSE))</f>
        <v/>
      </c>
      <c r="J237" s="104" t="str">
        <f>IF(B237="","",VLOOKUP(B237,'Master Score Sheet'!$B$4:$I$75,8,FALSE))</f>
        <v/>
      </c>
      <c r="K237" s="20" t="str">
        <f>IF(B237="","",VLOOKUP(B237,'Master Score Sheet'!$B$4:$W$75,19))</f>
        <v/>
      </c>
      <c r="L237" s="92"/>
    </row>
    <row r="238" spans="2:12" x14ac:dyDescent="0.3">
      <c r="B238" s="90"/>
      <c r="C238" s="91"/>
      <c r="D238" s="20"/>
      <c r="E238" s="19"/>
      <c r="F238" s="89"/>
      <c r="G238" s="94" t="str">
        <f>IF(F238="","",INT((date-TeamMembers!F238)/365.25))</f>
        <v/>
      </c>
      <c r="H238" s="95" t="str">
        <f>IF(B238="","",VLOOKUP(B238,'Master Score Sheet'!$B$4:$D$75,3))</f>
        <v/>
      </c>
      <c r="I238" s="95" t="str">
        <f>IF(B238="","",VLOOKUP(B238,'Master Score Sheet'!$B$4:$I$75,7,FALSE))</f>
        <v/>
      </c>
      <c r="J238" s="104" t="str">
        <f>IF(B238="","",VLOOKUP(B238,'Master Score Sheet'!$B$4:$I$75,8,FALSE))</f>
        <v/>
      </c>
      <c r="K238" s="20" t="str">
        <f>IF(B238="","",VLOOKUP(B238,'Master Score Sheet'!$B$4:$W$75,19))</f>
        <v/>
      </c>
      <c r="L238" s="92"/>
    </row>
    <row r="239" spans="2:12" x14ac:dyDescent="0.3">
      <c r="B239" s="90"/>
      <c r="C239" s="91"/>
      <c r="D239" s="20"/>
      <c r="E239" s="19"/>
      <c r="F239" s="89"/>
      <c r="G239" s="94" t="str">
        <f>IF(F239="","",INT((date-TeamMembers!F239)/365.25))</f>
        <v/>
      </c>
      <c r="H239" s="95" t="str">
        <f>IF(B239="","",VLOOKUP(B239,'Master Score Sheet'!$B$4:$D$75,3))</f>
        <v/>
      </c>
      <c r="I239" s="95" t="str">
        <f>IF(B239="","",VLOOKUP(B239,'Master Score Sheet'!$B$4:$I$75,7,FALSE))</f>
        <v/>
      </c>
      <c r="J239" s="104" t="str">
        <f>IF(B239="","",VLOOKUP(B239,'Master Score Sheet'!$B$4:$I$75,8,FALSE))</f>
        <v/>
      </c>
      <c r="K239" s="20" t="str">
        <f>IF(B239="","",VLOOKUP(B239,'Master Score Sheet'!$B$4:$W$75,19))</f>
        <v/>
      </c>
      <c r="L239" s="92"/>
    </row>
    <row r="240" spans="2:12" x14ac:dyDescent="0.3">
      <c r="B240" s="90"/>
      <c r="C240" s="91"/>
      <c r="D240" s="20"/>
      <c r="E240" s="19"/>
      <c r="F240" s="89"/>
      <c r="G240" s="94" t="str">
        <f>IF(F240="","",INT((date-TeamMembers!F240)/365.25))</f>
        <v/>
      </c>
      <c r="H240" s="95" t="str">
        <f>IF(B240="","",VLOOKUP(B240,'Master Score Sheet'!$B$4:$D$75,3))</f>
        <v/>
      </c>
      <c r="I240" s="95" t="str">
        <f>IF(B240="","",VLOOKUP(B240,'Master Score Sheet'!$B$4:$I$75,7,FALSE))</f>
        <v/>
      </c>
      <c r="J240" s="104" t="str">
        <f>IF(B240="","",VLOOKUP(B240,'Master Score Sheet'!$B$4:$I$75,8,FALSE))</f>
        <v/>
      </c>
      <c r="K240" s="20" t="str">
        <f>IF(B240="","",VLOOKUP(B240,'Master Score Sheet'!$B$4:$W$75,19))</f>
        <v/>
      </c>
      <c r="L240" s="92"/>
    </row>
    <row r="241" spans="2:12" x14ac:dyDescent="0.3">
      <c r="B241" s="90"/>
      <c r="C241" s="91"/>
      <c r="D241" s="20"/>
      <c r="E241" s="19"/>
      <c r="F241" s="89"/>
      <c r="G241" s="94" t="str">
        <f>IF(F241="","",INT((date-TeamMembers!F241)/365.25))</f>
        <v/>
      </c>
      <c r="H241" s="95" t="str">
        <f>IF(B241="","",VLOOKUP(B241,'Master Score Sheet'!$B$4:$D$75,3))</f>
        <v/>
      </c>
      <c r="I241" s="95" t="str">
        <f>IF(B241="","",VLOOKUP(B241,'Master Score Sheet'!$B$4:$I$75,7,FALSE))</f>
        <v/>
      </c>
      <c r="J241" s="104" t="str">
        <f>IF(B241="","",VLOOKUP(B241,'Master Score Sheet'!$B$4:$I$75,8,FALSE))</f>
        <v/>
      </c>
      <c r="K241" s="20" t="str">
        <f>IF(B241="","",VLOOKUP(B241,'Master Score Sheet'!$B$4:$W$75,19))</f>
        <v/>
      </c>
      <c r="L241" s="92"/>
    </row>
    <row r="242" spans="2:12" x14ac:dyDescent="0.3">
      <c r="B242" s="90"/>
      <c r="C242" s="91"/>
      <c r="D242" s="20"/>
      <c r="E242" s="19"/>
      <c r="F242" s="89"/>
      <c r="G242" s="94" t="str">
        <f>IF(F242="","",INT((date-TeamMembers!F242)/365.25))</f>
        <v/>
      </c>
      <c r="H242" s="95" t="str">
        <f>IF(B242="","",VLOOKUP(B242,'Master Score Sheet'!$B$4:$D$75,3))</f>
        <v/>
      </c>
      <c r="I242" s="95" t="str">
        <f>IF(B242="","",VLOOKUP(B242,'Master Score Sheet'!$B$4:$I$75,7,FALSE))</f>
        <v/>
      </c>
      <c r="J242" s="104" t="str">
        <f>IF(B242="","",VLOOKUP(B242,'Master Score Sheet'!$B$4:$I$75,8,FALSE))</f>
        <v/>
      </c>
      <c r="K242" s="20" t="str">
        <f>IF(B242="","",VLOOKUP(B242,'Master Score Sheet'!$B$4:$W$75,19))</f>
        <v/>
      </c>
      <c r="L242" s="92"/>
    </row>
    <row r="243" spans="2:12" x14ac:dyDescent="0.3">
      <c r="B243" s="90"/>
      <c r="C243" s="91"/>
      <c r="D243" s="20"/>
      <c r="E243" s="19"/>
      <c r="F243" s="89"/>
      <c r="G243" s="94" t="str">
        <f>IF(F243="","",INT((date-TeamMembers!F243)/365.25))</f>
        <v/>
      </c>
      <c r="H243" s="95" t="str">
        <f>IF(B243="","",VLOOKUP(B243,'Master Score Sheet'!$B$4:$D$75,3))</f>
        <v/>
      </c>
      <c r="I243" s="95" t="str">
        <f>IF(B243="","",VLOOKUP(B243,'Master Score Sheet'!$B$4:$I$75,7,FALSE))</f>
        <v/>
      </c>
      <c r="J243" s="104" t="str">
        <f>IF(B243="","",VLOOKUP(B243,'Master Score Sheet'!$B$4:$I$75,8,FALSE))</f>
        <v/>
      </c>
      <c r="K243" s="20" t="str">
        <f>IF(B243="","",VLOOKUP(B243,'Master Score Sheet'!$B$4:$W$75,19))</f>
        <v/>
      </c>
      <c r="L243" s="92"/>
    </row>
    <row r="244" spans="2:12" x14ac:dyDescent="0.3">
      <c r="B244" s="90"/>
      <c r="C244" s="91"/>
      <c r="D244" s="20"/>
      <c r="E244" s="19"/>
      <c r="F244" s="89"/>
      <c r="G244" s="94" t="str">
        <f>IF(F244="","",INT((date-TeamMembers!F244)/365.25))</f>
        <v/>
      </c>
      <c r="H244" s="95" t="str">
        <f>IF(B244="","",VLOOKUP(B244,'Master Score Sheet'!$B$4:$D$75,3))</f>
        <v/>
      </c>
      <c r="I244" s="95" t="str">
        <f>IF(B244="","",VLOOKUP(B244,'Master Score Sheet'!$B$4:$I$75,7,FALSE))</f>
        <v/>
      </c>
      <c r="J244" s="104" t="str">
        <f>IF(B244="","",VLOOKUP(B244,'Master Score Sheet'!$B$4:$I$75,8,FALSE))</f>
        <v/>
      </c>
      <c r="K244" s="20" t="str">
        <f>IF(B244="","",VLOOKUP(B244,'Master Score Sheet'!$B$4:$W$75,19))</f>
        <v/>
      </c>
      <c r="L244" s="92"/>
    </row>
    <row r="245" spans="2:12" x14ac:dyDescent="0.3">
      <c r="B245" s="90"/>
      <c r="C245" s="91"/>
      <c r="D245" s="20"/>
      <c r="E245" s="19"/>
      <c r="F245" s="89"/>
      <c r="G245" s="94" t="str">
        <f>IF(F245="","",INT((date-TeamMembers!F245)/365.25))</f>
        <v/>
      </c>
      <c r="H245" s="95" t="str">
        <f>IF(B245="","",VLOOKUP(B245,'Master Score Sheet'!$B$4:$D$75,3))</f>
        <v/>
      </c>
      <c r="I245" s="95" t="str">
        <f>IF(B245="","",VLOOKUP(B245,'Master Score Sheet'!$B$4:$I$75,7,FALSE))</f>
        <v/>
      </c>
      <c r="J245" s="104" t="str">
        <f>IF(B245="","",VLOOKUP(B245,'Master Score Sheet'!$B$4:$I$75,8,FALSE))</f>
        <v/>
      </c>
      <c r="K245" s="20" t="str">
        <f>IF(B245="","",VLOOKUP(B245,'Master Score Sheet'!$B$4:$W$75,19))</f>
        <v/>
      </c>
      <c r="L245" s="92"/>
    </row>
    <row r="246" spans="2:12" x14ac:dyDescent="0.3">
      <c r="B246" s="90"/>
      <c r="C246" s="91"/>
      <c r="D246" s="20"/>
      <c r="E246" s="19"/>
      <c r="F246" s="89"/>
      <c r="G246" s="94" t="str">
        <f>IF(F246="","",INT((date-TeamMembers!F246)/365.25))</f>
        <v/>
      </c>
      <c r="H246" s="95" t="str">
        <f>IF(B246="","",VLOOKUP(B246,'Master Score Sheet'!$B$4:$D$75,3))</f>
        <v/>
      </c>
      <c r="I246" s="95" t="str">
        <f>IF(B246="","",VLOOKUP(B246,'Master Score Sheet'!$B$4:$I$75,7,FALSE))</f>
        <v/>
      </c>
      <c r="J246" s="104" t="str">
        <f>IF(B246="","",VLOOKUP(B246,'Master Score Sheet'!$B$4:$I$75,8,FALSE))</f>
        <v/>
      </c>
      <c r="K246" s="20" t="str">
        <f>IF(B246="","",VLOOKUP(B246,'Master Score Sheet'!$B$4:$W$75,19))</f>
        <v/>
      </c>
      <c r="L246" s="92"/>
    </row>
    <row r="247" spans="2:12" x14ac:dyDescent="0.3">
      <c r="B247" s="90"/>
      <c r="C247" s="91"/>
      <c r="D247" s="20"/>
      <c r="E247" s="19"/>
      <c r="F247" s="89"/>
      <c r="G247" s="94" t="str">
        <f>IF(F247="","",INT((date-TeamMembers!F247)/365.25))</f>
        <v/>
      </c>
      <c r="H247" s="95" t="str">
        <f>IF(B247="","",VLOOKUP(B247,'Master Score Sheet'!$B$4:$D$75,3))</f>
        <v/>
      </c>
      <c r="I247" s="95" t="str">
        <f>IF(B247="","",VLOOKUP(B247,'Master Score Sheet'!$B$4:$I$75,7,FALSE))</f>
        <v/>
      </c>
      <c r="J247" s="104" t="str">
        <f>IF(B247="","",VLOOKUP(B247,'Master Score Sheet'!$B$4:$I$75,8,FALSE))</f>
        <v/>
      </c>
      <c r="K247" s="20" t="str">
        <f>IF(B247="","",VLOOKUP(B247,'Master Score Sheet'!$B$4:$W$75,19))</f>
        <v/>
      </c>
      <c r="L247" s="92"/>
    </row>
    <row r="248" spans="2:12" x14ac:dyDescent="0.3">
      <c r="B248" s="90"/>
      <c r="C248" s="91"/>
      <c r="D248" s="20"/>
      <c r="E248" s="19"/>
      <c r="F248" s="89"/>
      <c r="G248" s="94" t="str">
        <f>IF(F248="","",INT((date-TeamMembers!F248)/365.25))</f>
        <v/>
      </c>
      <c r="H248" s="95" t="str">
        <f>IF(B248="","",VLOOKUP(B248,'Master Score Sheet'!$B$4:$D$75,3))</f>
        <v/>
      </c>
      <c r="I248" s="95" t="str">
        <f>IF(B248="","",VLOOKUP(B248,'Master Score Sheet'!$B$4:$I$75,7,FALSE))</f>
        <v/>
      </c>
      <c r="J248" s="104" t="str">
        <f>IF(B248="","",VLOOKUP(B248,'Master Score Sheet'!$B$4:$I$75,8,FALSE))</f>
        <v/>
      </c>
      <c r="K248" s="20" t="str">
        <f>IF(B248="","",VLOOKUP(B248,'Master Score Sheet'!$B$4:$W$75,19))</f>
        <v/>
      </c>
      <c r="L248" s="92"/>
    </row>
    <row r="249" spans="2:12" x14ac:dyDescent="0.3">
      <c r="B249" s="90"/>
      <c r="C249" s="91"/>
      <c r="D249" s="20"/>
      <c r="E249" s="19"/>
      <c r="F249" s="89"/>
      <c r="G249" s="94" t="str">
        <f>IF(F249="","",INT((date-TeamMembers!F249)/365.25))</f>
        <v/>
      </c>
      <c r="H249" s="95" t="str">
        <f>IF(B249="","",VLOOKUP(B249,'Master Score Sheet'!$B$4:$D$75,3))</f>
        <v/>
      </c>
      <c r="I249" s="95" t="str">
        <f>IF(B249="","",VLOOKUP(B249,'Master Score Sheet'!$B$4:$I$75,7,FALSE))</f>
        <v/>
      </c>
      <c r="J249" s="104" t="str">
        <f>IF(B249="","",VLOOKUP(B249,'Master Score Sheet'!$B$4:$I$75,8,FALSE))</f>
        <v/>
      </c>
      <c r="K249" s="20" t="str">
        <f>IF(B249="","",VLOOKUP(B249,'Master Score Sheet'!$B$4:$W$75,19))</f>
        <v/>
      </c>
      <c r="L249" s="92"/>
    </row>
    <row r="250" spans="2:12" x14ac:dyDescent="0.3">
      <c r="B250" s="90"/>
      <c r="C250" s="91"/>
      <c r="D250" s="20"/>
      <c r="E250" s="19"/>
      <c r="F250" s="89"/>
      <c r="G250" s="94" t="str">
        <f>IF(F250="","",INT((date-TeamMembers!F250)/365.25))</f>
        <v/>
      </c>
      <c r="H250" s="95" t="str">
        <f>IF(B250="","",VLOOKUP(B250,'Master Score Sheet'!$B$4:$D$75,3))</f>
        <v/>
      </c>
      <c r="I250" s="95" t="str">
        <f>IF(B250="","",VLOOKUP(B250,'Master Score Sheet'!$B$4:$I$75,7,FALSE))</f>
        <v/>
      </c>
      <c r="J250" s="104" t="str">
        <f>IF(B250="","",VLOOKUP(B250,'Master Score Sheet'!$B$4:$I$75,8,FALSE))</f>
        <v/>
      </c>
      <c r="K250" s="20" t="str">
        <f>IF(B250="","",VLOOKUP(B250,'Master Score Sheet'!$B$4:$W$75,19))</f>
        <v/>
      </c>
      <c r="L250" s="92"/>
    </row>
    <row r="251" spans="2:12" x14ac:dyDescent="0.3">
      <c r="B251" s="90"/>
      <c r="C251" s="91"/>
      <c r="D251" s="20"/>
      <c r="E251" s="19"/>
      <c r="F251" s="89"/>
      <c r="G251" s="94" t="str">
        <f>IF(F251="","",INT((date-TeamMembers!F251)/365.25))</f>
        <v/>
      </c>
      <c r="H251" s="95" t="str">
        <f>IF(B251="","",VLOOKUP(B251,'Master Score Sheet'!$B$4:$D$75,3))</f>
        <v/>
      </c>
      <c r="I251" s="95" t="str">
        <f>IF(B251="","",VLOOKUP(B251,'Master Score Sheet'!$B$4:$I$75,7,FALSE))</f>
        <v/>
      </c>
      <c r="J251" s="104" t="str">
        <f>IF(B251="","",VLOOKUP(B251,'Master Score Sheet'!$B$4:$I$75,8,FALSE))</f>
        <v/>
      </c>
      <c r="K251" s="20" t="str">
        <f>IF(B251="","",VLOOKUP(B251,'Master Score Sheet'!$B$4:$W$75,19))</f>
        <v/>
      </c>
      <c r="L251" s="92"/>
    </row>
    <row r="252" spans="2:12" x14ac:dyDescent="0.3">
      <c r="B252" s="90"/>
      <c r="C252" s="91"/>
      <c r="D252" s="20"/>
      <c r="E252" s="19"/>
      <c r="F252" s="89"/>
      <c r="G252" s="94" t="str">
        <f>IF(F252="","",INT((date-TeamMembers!F252)/365.25))</f>
        <v/>
      </c>
      <c r="H252" s="95" t="str">
        <f>IF(B252="","",VLOOKUP(B252,'Master Score Sheet'!$B$4:$D$75,3))</f>
        <v/>
      </c>
      <c r="I252" s="95" t="str">
        <f>IF(B252="","",VLOOKUP(B252,'Master Score Sheet'!$B$4:$I$75,7,FALSE))</f>
        <v/>
      </c>
      <c r="J252" s="104" t="str">
        <f>IF(B252="","",VLOOKUP(B252,'Master Score Sheet'!$B$4:$I$75,8,FALSE))</f>
        <v/>
      </c>
      <c r="K252" s="20" t="str">
        <f>IF(B252="","",VLOOKUP(B252,'Master Score Sheet'!$B$4:$W$75,19))</f>
        <v/>
      </c>
      <c r="L252" s="92"/>
    </row>
    <row r="253" spans="2:12" x14ac:dyDescent="0.3">
      <c r="B253" s="90"/>
      <c r="C253" s="91"/>
      <c r="D253" s="20"/>
      <c r="E253" s="19"/>
      <c r="F253" s="89"/>
      <c r="G253" s="94" t="str">
        <f>IF(F253="","",INT((date-TeamMembers!F253)/365.25))</f>
        <v/>
      </c>
      <c r="H253" s="95" t="str">
        <f>IF(B253="","",VLOOKUP(B253,'Master Score Sheet'!$B$4:$D$75,3))</f>
        <v/>
      </c>
      <c r="I253" s="95" t="str">
        <f>IF(B253="","",VLOOKUP(B253,'Master Score Sheet'!$B$4:$I$75,7,FALSE))</f>
        <v/>
      </c>
      <c r="J253" s="104" t="str">
        <f>IF(B253="","",VLOOKUP(B253,'Master Score Sheet'!$B$4:$I$75,8,FALSE))</f>
        <v/>
      </c>
      <c r="K253" s="20" t="str">
        <f>IF(B253="","",VLOOKUP(B253,'Master Score Sheet'!$B$4:$W$75,19))</f>
        <v/>
      </c>
      <c r="L253" s="92"/>
    </row>
    <row r="254" spans="2:12" x14ac:dyDescent="0.3">
      <c r="B254" s="90"/>
      <c r="C254" s="91"/>
      <c r="D254" s="20"/>
      <c r="E254" s="19"/>
      <c r="F254" s="89"/>
      <c r="G254" s="94" t="str">
        <f>IF(F254="","",INT((date-TeamMembers!F254)/365.25))</f>
        <v/>
      </c>
      <c r="H254" s="95" t="str">
        <f>IF(B254="","",VLOOKUP(B254,'Master Score Sheet'!$B$4:$D$75,3))</f>
        <v/>
      </c>
      <c r="I254" s="95" t="str">
        <f>IF(B254="","",VLOOKUP(B254,'Master Score Sheet'!$B$4:$I$75,7,FALSE))</f>
        <v/>
      </c>
      <c r="J254" s="104" t="str">
        <f>IF(B254="","",VLOOKUP(B254,'Master Score Sheet'!$B$4:$I$75,8,FALSE))</f>
        <v/>
      </c>
      <c r="K254" s="20" t="str">
        <f>IF(B254="","",VLOOKUP(B254,'Master Score Sheet'!$B$4:$W$75,19))</f>
        <v/>
      </c>
      <c r="L254" s="92"/>
    </row>
    <row r="255" spans="2:12" x14ac:dyDescent="0.3">
      <c r="B255" s="90"/>
      <c r="C255" s="91"/>
      <c r="D255" s="20"/>
      <c r="E255" s="19"/>
      <c r="F255" s="89"/>
      <c r="G255" s="94" t="str">
        <f>IF(F255="","",INT((date-TeamMembers!F255)/365.25))</f>
        <v/>
      </c>
      <c r="H255" s="95" t="str">
        <f>IF(B255="","",VLOOKUP(B255,'Master Score Sheet'!$B$4:$D$75,3))</f>
        <v/>
      </c>
      <c r="I255" s="95" t="str">
        <f>IF(B255="","",VLOOKUP(B255,'Master Score Sheet'!$B$4:$I$75,7,FALSE))</f>
        <v/>
      </c>
      <c r="J255" s="104" t="str">
        <f>IF(B255="","",VLOOKUP(B255,'Master Score Sheet'!$B$4:$I$75,8,FALSE))</f>
        <v/>
      </c>
      <c r="K255" s="20" t="str">
        <f>IF(B255="","",VLOOKUP(B255,'Master Score Sheet'!$B$4:$W$75,19))</f>
        <v/>
      </c>
      <c r="L255" s="92"/>
    </row>
    <row r="256" spans="2:12" x14ac:dyDescent="0.3">
      <c r="B256" s="90"/>
      <c r="C256" s="91"/>
      <c r="D256" s="20"/>
      <c r="E256" s="19"/>
      <c r="F256" s="89"/>
      <c r="G256" s="94" t="str">
        <f>IF(F256="","",INT((date-TeamMembers!F256)/365.25))</f>
        <v/>
      </c>
      <c r="H256" s="95" t="str">
        <f>IF(B256="","",VLOOKUP(B256,'Master Score Sheet'!$B$4:$D$75,3))</f>
        <v/>
      </c>
      <c r="I256" s="95" t="str">
        <f>IF(B256="","",VLOOKUP(B256,'Master Score Sheet'!$B$4:$I$75,7,FALSE))</f>
        <v/>
      </c>
      <c r="J256" s="104" t="str">
        <f>IF(B256="","",VLOOKUP(B256,'Master Score Sheet'!$B$4:$I$75,8,FALSE))</f>
        <v/>
      </c>
      <c r="K256" s="20" t="str">
        <f>IF(B256="","",VLOOKUP(B256,'Master Score Sheet'!$B$4:$W$75,19))</f>
        <v/>
      </c>
      <c r="L256" s="92"/>
    </row>
    <row r="257" spans="2:12" x14ac:dyDescent="0.3">
      <c r="B257" s="90"/>
      <c r="C257" s="91"/>
      <c r="D257" s="20"/>
      <c r="E257" s="19"/>
      <c r="F257" s="89"/>
      <c r="G257" s="94" t="str">
        <f>IF(F257="","",INT((date-TeamMembers!F257)/365.25))</f>
        <v/>
      </c>
      <c r="H257" s="95" t="str">
        <f>IF(B257="","",VLOOKUP(B257,'Master Score Sheet'!$B$4:$D$75,3))</f>
        <v/>
      </c>
      <c r="I257" s="95" t="str">
        <f>IF(B257="","",VLOOKUP(B257,'Master Score Sheet'!$B$4:$I$75,7,FALSE))</f>
        <v/>
      </c>
      <c r="J257" s="104" t="str">
        <f>IF(B257="","",VLOOKUP(B257,'Master Score Sheet'!$B$4:$I$75,8,FALSE))</f>
        <v/>
      </c>
      <c r="K257" s="20" t="str">
        <f>IF(B257="","",VLOOKUP(B257,'Master Score Sheet'!$B$4:$W$75,19))</f>
        <v/>
      </c>
      <c r="L257" s="92"/>
    </row>
    <row r="258" spans="2:12" x14ac:dyDescent="0.3">
      <c r="B258" s="90"/>
      <c r="C258" s="91"/>
      <c r="D258" s="20"/>
      <c r="E258" s="19"/>
      <c r="F258" s="89"/>
      <c r="G258" s="94" t="str">
        <f>IF(F258="","",INT((date-TeamMembers!F258)/365.25))</f>
        <v/>
      </c>
      <c r="H258" s="95" t="str">
        <f>IF(B258="","",VLOOKUP(B258,'Master Score Sheet'!$B$4:$D$75,3))</f>
        <v/>
      </c>
      <c r="I258" s="95" t="str">
        <f>IF(B258="","",VLOOKUP(B258,'Master Score Sheet'!$B$4:$I$75,7,FALSE))</f>
        <v/>
      </c>
      <c r="J258" s="104" t="str">
        <f>IF(B258="","",VLOOKUP(B258,'Master Score Sheet'!$B$4:$I$75,8,FALSE))</f>
        <v/>
      </c>
      <c r="K258" s="20" t="str">
        <f>IF(B258="","",VLOOKUP(B258,'Master Score Sheet'!$B$4:$W$75,19))</f>
        <v/>
      </c>
      <c r="L258" s="92"/>
    </row>
    <row r="259" spans="2:12" x14ac:dyDescent="0.3">
      <c r="B259" s="90"/>
      <c r="C259" s="91"/>
      <c r="D259" s="20"/>
      <c r="E259" s="19"/>
      <c r="F259" s="89"/>
      <c r="G259" s="94" t="str">
        <f>IF(F259="","",INT((date-TeamMembers!F259)/365.25))</f>
        <v/>
      </c>
      <c r="H259" s="95" t="str">
        <f>IF(B259="","",VLOOKUP(B259,'Master Score Sheet'!$B$4:$D$75,3))</f>
        <v/>
      </c>
      <c r="I259" s="95" t="str">
        <f>IF(B259="","",VLOOKUP(B259,'Master Score Sheet'!$B$4:$I$75,7,FALSE))</f>
        <v/>
      </c>
      <c r="J259" s="104" t="str">
        <f>IF(B259="","",VLOOKUP(B259,'Master Score Sheet'!$B$4:$I$75,8,FALSE))</f>
        <v/>
      </c>
      <c r="K259" s="20" t="str">
        <f>IF(B259="","",VLOOKUP(B259,'Master Score Sheet'!$B$4:$W$75,19))</f>
        <v/>
      </c>
      <c r="L259" s="92"/>
    </row>
    <row r="260" spans="2:12" x14ac:dyDescent="0.3">
      <c r="B260" s="90"/>
      <c r="C260" s="91"/>
      <c r="D260" s="20"/>
      <c r="E260" s="19"/>
      <c r="F260" s="89"/>
      <c r="G260" s="94" t="str">
        <f>IF(F260="","",INT((date-TeamMembers!F260)/365.25))</f>
        <v/>
      </c>
      <c r="H260" s="95" t="str">
        <f>IF(B260="","",VLOOKUP(B260,'Master Score Sheet'!$B$4:$D$75,3))</f>
        <v/>
      </c>
      <c r="I260" s="95" t="str">
        <f>IF(B260="","",VLOOKUP(B260,'Master Score Sheet'!$B$4:$I$75,7,FALSE))</f>
        <v/>
      </c>
      <c r="J260" s="104" t="str">
        <f>IF(B260="","",VLOOKUP(B260,'Master Score Sheet'!$B$4:$I$75,8,FALSE))</f>
        <v/>
      </c>
      <c r="K260" s="20" t="str">
        <f>IF(B260="","",VLOOKUP(B260,'Master Score Sheet'!$B$4:$W$75,19))</f>
        <v/>
      </c>
      <c r="L260" s="92"/>
    </row>
    <row r="261" spans="2:12" x14ac:dyDescent="0.3">
      <c r="B261" s="90"/>
      <c r="C261" s="91"/>
      <c r="D261" s="20"/>
      <c r="E261" s="19"/>
      <c r="F261" s="89"/>
      <c r="G261" s="94" t="str">
        <f>IF(F261="","",INT((date-TeamMembers!F261)/365.25))</f>
        <v/>
      </c>
      <c r="H261" s="95" t="str">
        <f>IF(B261="","",VLOOKUP(B261,'Master Score Sheet'!$B$4:$D$75,3))</f>
        <v/>
      </c>
      <c r="I261" s="95" t="str">
        <f>IF(B261="","",VLOOKUP(B261,'Master Score Sheet'!$B$4:$I$75,7,FALSE))</f>
        <v/>
      </c>
      <c r="J261" s="104" t="str">
        <f>IF(B261="","",VLOOKUP(B261,'Master Score Sheet'!$B$4:$I$75,8,FALSE))</f>
        <v/>
      </c>
      <c r="K261" s="20" t="str">
        <f>IF(B261="","",VLOOKUP(B261,'Master Score Sheet'!$B$4:$W$75,19))</f>
        <v/>
      </c>
      <c r="L261" s="92"/>
    </row>
    <row r="262" spans="2:12" x14ac:dyDescent="0.3">
      <c r="B262" s="90"/>
      <c r="C262" s="91"/>
      <c r="D262" s="20"/>
      <c r="E262" s="19"/>
      <c r="F262" s="89"/>
      <c r="G262" s="94" t="str">
        <f>IF(F262="","",INT((date-TeamMembers!F262)/365.25))</f>
        <v/>
      </c>
      <c r="H262" s="95" t="str">
        <f>IF(B262="","",VLOOKUP(B262,'Master Score Sheet'!$B$4:$D$75,3))</f>
        <v/>
      </c>
      <c r="I262" s="95" t="str">
        <f>IF(B262="","",VLOOKUP(B262,'Master Score Sheet'!$B$4:$I$75,7,FALSE))</f>
        <v/>
      </c>
      <c r="J262" s="104" t="str">
        <f>IF(B262="","",VLOOKUP(B262,'Master Score Sheet'!$B$4:$I$75,8,FALSE))</f>
        <v/>
      </c>
      <c r="K262" s="20" t="str">
        <f>IF(B262="","",VLOOKUP(B262,'Master Score Sheet'!$B$4:$W$75,19))</f>
        <v/>
      </c>
      <c r="L262" s="92"/>
    </row>
    <row r="263" spans="2:12" x14ac:dyDescent="0.3">
      <c r="B263" s="90"/>
      <c r="C263" s="91"/>
      <c r="D263" s="20"/>
      <c r="E263" s="19"/>
      <c r="F263" s="89"/>
      <c r="G263" s="94" t="str">
        <f>IF(F263="","",INT((date-TeamMembers!F263)/365.25))</f>
        <v/>
      </c>
      <c r="H263" s="95" t="str">
        <f>IF(B263="","",VLOOKUP(B263,'Master Score Sheet'!$B$4:$D$75,3))</f>
        <v/>
      </c>
      <c r="I263" s="95" t="str">
        <f>IF(B263="","",VLOOKUP(B263,'Master Score Sheet'!$B$4:$I$75,7,FALSE))</f>
        <v/>
      </c>
      <c r="J263" s="104" t="str">
        <f>IF(B263="","",VLOOKUP(B263,'Master Score Sheet'!$B$4:$I$75,8,FALSE))</f>
        <v/>
      </c>
      <c r="K263" s="20" t="str">
        <f>IF(B263="","",VLOOKUP(B263,'Master Score Sheet'!$B$4:$W$75,19))</f>
        <v/>
      </c>
      <c r="L263" s="92"/>
    </row>
    <row r="264" spans="2:12" x14ac:dyDescent="0.3">
      <c r="B264" s="90"/>
      <c r="C264" s="91"/>
      <c r="D264" s="20"/>
      <c r="E264" s="19"/>
      <c r="F264" s="89"/>
      <c r="G264" s="94" t="str">
        <f>IF(F264="","",INT((date-TeamMembers!F264)/365.25))</f>
        <v/>
      </c>
      <c r="H264" s="95" t="str">
        <f>IF(B264="","",VLOOKUP(B264,'Master Score Sheet'!$B$4:$D$75,3))</f>
        <v/>
      </c>
      <c r="I264" s="95" t="str">
        <f>IF(B264="","",VLOOKUP(B264,'Master Score Sheet'!$B$4:$I$75,7,FALSE))</f>
        <v/>
      </c>
      <c r="J264" s="104" t="str">
        <f>IF(B264="","",VLOOKUP(B264,'Master Score Sheet'!$B$4:$I$75,8,FALSE))</f>
        <v/>
      </c>
      <c r="K264" s="20" t="str">
        <f>IF(B264="","",VLOOKUP(B264,'Master Score Sheet'!$B$4:$W$75,19))</f>
        <v/>
      </c>
      <c r="L264" s="92"/>
    </row>
    <row r="265" spans="2:12" x14ac:dyDescent="0.3">
      <c r="B265" s="90"/>
      <c r="C265" s="91"/>
      <c r="D265" s="20"/>
      <c r="E265" s="19"/>
      <c r="F265" s="89"/>
      <c r="G265" s="94" t="str">
        <f>IF(F265="","",INT((date-TeamMembers!F265)/365.25))</f>
        <v/>
      </c>
      <c r="H265" s="95" t="str">
        <f>IF(B265="","",VLOOKUP(B265,'Master Score Sheet'!$B$4:$D$75,3))</f>
        <v/>
      </c>
      <c r="I265" s="95" t="str">
        <f>IF(B265="","",VLOOKUP(B265,'Master Score Sheet'!$B$4:$I$75,7,FALSE))</f>
        <v/>
      </c>
      <c r="J265" s="104" t="str">
        <f>IF(B265="","",VLOOKUP(B265,'Master Score Sheet'!$B$4:$I$75,8,FALSE))</f>
        <v/>
      </c>
      <c r="K265" s="20" t="str">
        <f>IF(B265="","",VLOOKUP(B265,'Master Score Sheet'!$B$4:$W$75,19))</f>
        <v/>
      </c>
      <c r="L265" s="92"/>
    </row>
    <row r="266" spans="2:12" x14ac:dyDescent="0.3">
      <c r="B266" s="90"/>
      <c r="C266" s="91"/>
      <c r="D266" s="20"/>
      <c r="E266" s="19"/>
      <c r="F266" s="89"/>
      <c r="G266" s="94" t="str">
        <f>IF(F266="","",INT((date-TeamMembers!F266)/365.25))</f>
        <v/>
      </c>
      <c r="H266" s="95" t="str">
        <f>IF(B266="","",VLOOKUP(B266,'Master Score Sheet'!$B$4:$D$75,3))</f>
        <v/>
      </c>
      <c r="I266" s="95" t="str">
        <f>IF(B266="","",VLOOKUP(B266,'Master Score Sheet'!$B$4:$I$75,7,FALSE))</f>
        <v/>
      </c>
      <c r="J266" s="104" t="str">
        <f>IF(B266="","",VLOOKUP(B266,'Master Score Sheet'!$B$4:$I$75,8,FALSE))</f>
        <v/>
      </c>
      <c r="K266" s="20" t="str">
        <f>IF(B266="","",VLOOKUP(B266,'Master Score Sheet'!$B$4:$W$75,19))</f>
        <v/>
      </c>
      <c r="L266" s="92"/>
    </row>
    <row r="267" spans="2:12" x14ac:dyDescent="0.3">
      <c r="B267" s="90"/>
      <c r="C267" s="91"/>
      <c r="D267" s="20"/>
      <c r="E267" s="19"/>
      <c r="F267" s="89"/>
      <c r="G267" s="94" t="str">
        <f>IF(F267="","",INT((date-TeamMembers!F267)/365.25))</f>
        <v/>
      </c>
      <c r="H267" s="95" t="str">
        <f>IF(B267="","",VLOOKUP(B267,'Master Score Sheet'!$B$4:$D$75,3))</f>
        <v/>
      </c>
      <c r="I267" s="95" t="str">
        <f>IF(B267="","",VLOOKUP(B267,'Master Score Sheet'!$B$4:$I$75,7,FALSE))</f>
        <v/>
      </c>
      <c r="J267" s="104" t="str">
        <f>IF(B267="","",VLOOKUP(B267,'Master Score Sheet'!$B$4:$I$75,8,FALSE))</f>
        <v/>
      </c>
      <c r="K267" s="20" t="str">
        <f>IF(B267="","",VLOOKUP(B267,'Master Score Sheet'!$B$4:$W$75,19))</f>
        <v/>
      </c>
      <c r="L267" s="92"/>
    </row>
    <row r="268" spans="2:12" x14ac:dyDescent="0.3">
      <c r="B268" s="90"/>
      <c r="C268" s="91"/>
      <c r="D268" s="20"/>
      <c r="E268" s="19"/>
      <c r="F268" s="89"/>
      <c r="G268" s="94" t="str">
        <f>IF(F268="","",INT((date-TeamMembers!F268)/365.25))</f>
        <v/>
      </c>
      <c r="H268" s="95" t="str">
        <f>IF(B268="","",VLOOKUP(B268,'Master Score Sheet'!$B$4:$D$75,3))</f>
        <v/>
      </c>
      <c r="I268" s="95" t="str">
        <f>IF(B268="","",VLOOKUP(B268,'Master Score Sheet'!$B$4:$I$75,7,FALSE))</f>
        <v/>
      </c>
      <c r="J268" s="104" t="str">
        <f>IF(B268="","",VLOOKUP(B268,'Master Score Sheet'!$B$4:$I$75,8,FALSE))</f>
        <v/>
      </c>
      <c r="K268" s="20" t="str">
        <f>IF(B268="","",VLOOKUP(B268,'Master Score Sheet'!$B$4:$W$75,19))</f>
        <v/>
      </c>
      <c r="L268" s="92"/>
    </row>
    <row r="269" spans="2:12" x14ac:dyDescent="0.3">
      <c r="B269" s="90"/>
      <c r="C269" s="91"/>
      <c r="D269" s="20"/>
      <c r="E269" s="19"/>
      <c r="F269" s="89"/>
      <c r="G269" s="94" t="str">
        <f>IF(F269="","",INT((date-TeamMembers!F269)/365.25))</f>
        <v/>
      </c>
      <c r="H269" s="95" t="str">
        <f>IF(B269="","",VLOOKUP(B269,'Master Score Sheet'!$B$4:$D$75,3))</f>
        <v/>
      </c>
      <c r="I269" s="95" t="str">
        <f>IF(B269="","",VLOOKUP(B269,'Master Score Sheet'!$B$4:$I$75,7,FALSE))</f>
        <v/>
      </c>
      <c r="J269" s="104" t="str">
        <f>IF(B269="","",VLOOKUP(B269,'Master Score Sheet'!$B$4:$I$75,8,FALSE))</f>
        <v/>
      </c>
      <c r="K269" s="20" t="str">
        <f>IF(B269="","",VLOOKUP(B269,'Master Score Sheet'!$B$4:$W$75,19))</f>
        <v/>
      </c>
      <c r="L269" s="92"/>
    </row>
    <row r="270" spans="2:12" x14ac:dyDescent="0.3">
      <c r="B270" s="90"/>
      <c r="C270" s="91"/>
      <c r="D270" s="20"/>
      <c r="E270" s="19"/>
      <c r="F270" s="89"/>
      <c r="G270" s="94" t="str">
        <f>IF(F270="","",INT((date-TeamMembers!F270)/365.25))</f>
        <v/>
      </c>
      <c r="H270" s="95" t="str">
        <f>IF(B270="","",VLOOKUP(B270,'Master Score Sheet'!$B$4:$D$75,3))</f>
        <v/>
      </c>
      <c r="I270" s="95" t="str">
        <f>IF(B270="","",VLOOKUP(B270,'Master Score Sheet'!$B$4:$I$75,7,FALSE))</f>
        <v/>
      </c>
      <c r="J270" s="104" t="str">
        <f>IF(B270="","",VLOOKUP(B270,'Master Score Sheet'!$B$4:$I$75,8,FALSE))</f>
        <v/>
      </c>
      <c r="K270" s="20" t="str">
        <f>IF(B270="","",VLOOKUP(B270,'Master Score Sheet'!$B$4:$W$75,19))</f>
        <v/>
      </c>
      <c r="L270" s="92"/>
    </row>
    <row r="271" spans="2:12" x14ac:dyDescent="0.3">
      <c r="B271" s="90"/>
      <c r="C271" s="91"/>
      <c r="D271" s="20"/>
      <c r="E271" s="19"/>
      <c r="F271" s="89"/>
      <c r="G271" s="94" t="str">
        <f>IF(F271="","",INT((date-TeamMembers!F271)/365.25))</f>
        <v/>
      </c>
      <c r="H271" s="95" t="str">
        <f>IF(B271="","",VLOOKUP(B271,'Master Score Sheet'!$B$4:$D$75,3))</f>
        <v/>
      </c>
      <c r="I271" s="95" t="str">
        <f>IF(B271="","",VLOOKUP(B271,'Master Score Sheet'!$B$4:$I$75,7,FALSE))</f>
        <v/>
      </c>
      <c r="J271" s="104" t="str">
        <f>IF(B271="","",VLOOKUP(B271,'Master Score Sheet'!$B$4:$I$75,8,FALSE))</f>
        <v/>
      </c>
      <c r="K271" s="20" t="str">
        <f>IF(B271="","",VLOOKUP(B271,'Master Score Sheet'!$B$4:$W$75,19))</f>
        <v/>
      </c>
      <c r="L271" s="92"/>
    </row>
    <row r="272" spans="2:12" x14ac:dyDescent="0.3">
      <c r="B272" s="90"/>
      <c r="C272" s="91"/>
      <c r="D272" s="20"/>
      <c r="E272" s="19"/>
      <c r="F272" s="89"/>
      <c r="G272" s="94" t="str">
        <f>IF(F272="","",INT((date-TeamMembers!F272)/365.25))</f>
        <v/>
      </c>
      <c r="H272" s="95" t="str">
        <f>IF(B272="","",VLOOKUP(B272,'Master Score Sheet'!$B$4:$D$75,3))</f>
        <v/>
      </c>
      <c r="I272" s="95" t="str">
        <f>IF(B272="","",VLOOKUP(B272,'Master Score Sheet'!$B$4:$I$75,7,FALSE))</f>
        <v/>
      </c>
      <c r="J272" s="104" t="str">
        <f>IF(B272="","",VLOOKUP(B272,'Master Score Sheet'!$B$4:$I$75,8,FALSE))</f>
        <v/>
      </c>
      <c r="K272" s="20" t="str">
        <f>IF(B272="","",VLOOKUP(B272,'Master Score Sheet'!$B$4:$W$75,19))</f>
        <v/>
      </c>
      <c r="L272" s="92"/>
    </row>
    <row r="273" spans="2:12" x14ac:dyDescent="0.3">
      <c r="B273" s="90"/>
      <c r="C273" s="91"/>
      <c r="D273" s="20"/>
      <c r="E273" s="19"/>
      <c r="F273" s="89"/>
      <c r="G273" s="94" t="str">
        <f>IF(F273="","",INT((date-TeamMembers!F273)/365.25))</f>
        <v/>
      </c>
      <c r="H273" s="95" t="str">
        <f>IF(B273="","",VLOOKUP(B273,'Master Score Sheet'!$B$4:$D$75,3))</f>
        <v/>
      </c>
      <c r="I273" s="95" t="str">
        <f>IF(B273="","",VLOOKUP(B273,'Master Score Sheet'!$B$4:$I$75,7,FALSE))</f>
        <v/>
      </c>
      <c r="J273" s="104" t="str">
        <f>IF(B273="","",VLOOKUP(B273,'Master Score Sheet'!$B$4:$I$75,8,FALSE))</f>
        <v/>
      </c>
      <c r="K273" s="20" t="str">
        <f>IF(B273="","",VLOOKUP(B273,'Master Score Sheet'!$B$4:$W$75,19))</f>
        <v/>
      </c>
      <c r="L273" s="92"/>
    </row>
    <row r="274" spans="2:12" x14ac:dyDescent="0.3">
      <c r="B274" s="90"/>
      <c r="C274" s="91"/>
      <c r="D274" s="20"/>
      <c r="E274" s="19"/>
      <c r="F274" s="89"/>
      <c r="G274" s="94" t="str">
        <f>IF(F274="","",INT((date-TeamMembers!F274)/365.25))</f>
        <v/>
      </c>
      <c r="H274" s="95" t="str">
        <f>IF(B274="","",VLOOKUP(B274,'Master Score Sheet'!$B$4:$D$75,3))</f>
        <v/>
      </c>
      <c r="I274" s="95" t="str">
        <f>IF(B274="","",VLOOKUP(B274,'Master Score Sheet'!$B$4:$I$75,7,FALSE))</f>
        <v/>
      </c>
      <c r="J274" s="104" t="str">
        <f>IF(B274="","",VLOOKUP(B274,'Master Score Sheet'!$B$4:$I$75,8,FALSE))</f>
        <v/>
      </c>
      <c r="K274" s="20" t="str">
        <f>IF(B274="","",VLOOKUP(B274,'Master Score Sheet'!$B$4:$W$75,19))</f>
        <v/>
      </c>
      <c r="L274" s="92"/>
    </row>
    <row r="275" spans="2:12" x14ac:dyDescent="0.3">
      <c r="B275" s="90"/>
      <c r="C275" s="91"/>
      <c r="D275" s="20"/>
      <c r="E275" s="19"/>
      <c r="F275" s="89"/>
      <c r="G275" s="94" t="str">
        <f>IF(F275="","",INT((date-TeamMembers!F275)/365.25))</f>
        <v/>
      </c>
      <c r="H275" s="95" t="str">
        <f>IF(B275="","",VLOOKUP(B275,'Master Score Sheet'!$B$4:$D$75,3))</f>
        <v/>
      </c>
      <c r="I275" s="95" t="str">
        <f>IF(B275="","",VLOOKUP(B275,'Master Score Sheet'!$B$4:$I$75,7,FALSE))</f>
        <v/>
      </c>
      <c r="J275" s="104" t="str">
        <f>IF(B275="","",VLOOKUP(B275,'Master Score Sheet'!$B$4:$I$75,8,FALSE))</f>
        <v/>
      </c>
      <c r="K275" s="20" t="str">
        <f>IF(B275="","",VLOOKUP(B275,'Master Score Sheet'!$B$4:$W$75,19))</f>
        <v/>
      </c>
      <c r="L275" s="92"/>
    </row>
    <row r="276" spans="2:12" x14ac:dyDescent="0.3">
      <c r="B276" s="90"/>
      <c r="C276" s="91"/>
      <c r="D276" s="20"/>
      <c r="E276" s="19"/>
      <c r="F276" s="89"/>
      <c r="G276" s="94" t="str">
        <f>IF(F276="","",INT((date-TeamMembers!F276)/365.25))</f>
        <v/>
      </c>
      <c r="H276" s="95" t="str">
        <f>IF(B276="","",VLOOKUP(B276,'Master Score Sheet'!$B$4:$D$75,3))</f>
        <v/>
      </c>
      <c r="I276" s="95" t="str">
        <f>IF(B276="","",VLOOKUP(B276,'Master Score Sheet'!$B$4:$I$75,7,FALSE))</f>
        <v/>
      </c>
      <c r="J276" s="104" t="str">
        <f>IF(B276="","",VLOOKUP(B276,'Master Score Sheet'!$B$4:$I$75,8,FALSE))</f>
        <v/>
      </c>
      <c r="K276" s="20" t="str">
        <f>IF(B276="","",VLOOKUP(B276,'Master Score Sheet'!$B$4:$W$75,19))</f>
        <v/>
      </c>
      <c r="L276" s="92"/>
    </row>
    <row r="277" spans="2:12" x14ac:dyDescent="0.3">
      <c r="B277" s="90"/>
      <c r="C277" s="91"/>
      <c r="D277" s="20"/>
      <c r="E277" s="19"/>
      <c r="F277" s="89"/>
      <c r="G277" s="94" t="str">
        <f>IF(F277="","",INT((date-TeamMembers!F277)/365.25))</f>
        <v/>
      </c>
      <c r="H277" s="95" t="str">
        <f>IF(B277="","",VLOOKUP(B277,'Master Score Sheet'!$B$4:$D$75,3))</f>
        <v/>
      </c>
      <c r="I277" s="95" t="str">
        <f>IF(B277="","",VLOOKUP(B277,'Master Score Sheet'!$B$4:$I$75,7,FALSE))</f>
        <v/>
      </c>
      <c r="J277" s="104" t="str">
        <f>IF(B277="","",VLOOKUP(B277,'Master Score Sheet'!$B$4:$I$75,8,FALSE))</f>
        <v/>
      </c>
      <c r="K277" s="20" t="str">
        <f>IF(B277="","",VLOOKUP(B277,'Master Score Sheet'!$B$4:$W$75,19))</f>
        <v/>
      </c>
      <c r="L277" s="92"/>
    </row>
    <row r="278" spans="2:12" x14ac:dyDescent="0.3">
      <c r="B278" s="90"/>
      <c r="C278" s="91"/>
      <c r="D278" s="20"/>
      <c r="E278" s="19"/>
      <c r="F278" s="89"/>
      <c r="G278" s="94" t="str">
        <f>IF(F278="","",INT((date-TeamMembers!F278)/365.25))</f>
        <v/>
      </c>
      <c r="H278" s="95" t="str">
        <f>IF(B278="","",VLOOKUP(B278,'Master Score Sheet'!$B$4:$D$75,3))</f>
        <v/>
      </c>
      <c r="I278" s="95" t="str">
        <f>IF(B278="","",VLOOKUP(B278,'Master Score Sheet'!$B$4:$I$75,7,FALSE))</f>
        <v/>
      </c>
      <c r="J278" s="104" t="str">
        <f>IF(B278="","",VLOOKUP(B278,'Master Score Sheet'!$B$4:$I$75,8,FALSE))</f>
        <v/>
      </c>
      <c r="K278" s="20" t="str">
        <f>IF(B278="","",VLOOKUP(B278,'Master Score Sheet'!$B$4:$W$75,19))</f>
        <v/>
      </c>
      <c r="L278" s="92"/>
    </row>
    <row r="279" spans="2:12" x14ac:dyDescent="0.3">
      <c r="B279" s="90"/>
      <c r="C279" s="91"/>
      <c r="D279" s="20"/>
      <c r="E279" s="19"/>
      <c r="F279" s="89"/>
      <c r="G279" s="94" t="str">
        <f>IF(F279="","",INT((date-TeamMembers!F279)/365.25))</f>
        <v/>
      </c>
      <c r="H279" s="95" t="str">
        <f>IF(B279="","",VLOOKUP(B279,'Master Score Sheet'!$B$4:$D$75,3))</f>
        <v/>
      </c>
      <c r="I279" s="95" t="str">
        <f>IF(B279="","",VLOOKUP(B279,'Master Score Sheet'!$B$4:$I$75,7,FALSE))</f>
        <v/>
      </c>
      <c r="J279" s="104" t="str">
        <f>IF(B279="","",VLOOKUP(B279,'Master Score Sheet'!$B$4:$I$75,8,FALSE))</f>
        <v/>
      </c>
      <c r="K279" s="20" t="str">
        <f>IF(B279="","",VLOOKUP(B279,'Master Score Sheet'!$B$4:$W$75,19))</f>
        <v/>
      </c>
      <c r="L279" s="92"/>
    </row>
    <row r="280" spans="2:12" x14ac:dyDescent="0.3">
      <c r="B280" s="90"/>
      <c r="C280" s="91"/>
      <c r="D280" s="20"/>
      <c r="E280" s="19"/>
      <c r="F280" s="89"/>
      <c r="G280" s="94" t="str">
        <f>IF(F280="","",INT((date-TeamMembers!F280)/365.25))</f>
        <v/>
      </c>
      <c r="H280" s="95" t="str">
        <f>IF(B280="","",VLOOKUP(B280,'Master Score Sheet'!$B$4:$D$75,3))</f>
        <v/>
      </c>
      <c r="I280" s="95" t="str">
        <f>IF(B280="","",VLOOKUP(B280,'Master Score Sheet'!$B$4:$I$75,7,FALSE))</f>
        <v/>
      </c>
      <c r="J280" s="104" t="str">
        <f>IF(B280="","",VLOOKUP(B280,'Master Score Sheet'!$B$4:$I$75,8,FALSE))</f>
        <v/>
      </c>
      <c r="K280" s="20" t="str">
        <f>IF(B280="","",VLOOKUP(B280,'Master Score Sheet'!$B$4:$W$75,19))</f>
        <v/>
      </c>
      <c r="L280" s="92"/>
    </row>
    <row r="281" spans="2:12" x14ac:dyDescent="0.3">
      <c r="B281" s="90"/>
      <c r="C281" s="91"/>
      <c r="D281" s="20"/>
      <c r="E281" s="19"/>
      <c r="F281" s="89"/>
      <c r="G281" s="94" t="str">
        <f>IF(F281="","",INT((date-TeamMembers!F281)/365.25))</f>
        <v/>
      </c>
      <c r="H281" s="95" t="str">
        <f>IF(B281="","",VLOOKUP(B281,'Master Score Sheet'!$B$4:$D$75,3))</f>
        <v/>
      </c>
      <c r="I281" s="95" t="str">
        <f>IF(B281="","",VLOOKUP(B281,'Master Score Sheet'!$B$4:$I$75,7,FALSE))</f>
        <v/>
      </c>
      <c r="J281" s="104" t="str">
        <f>IF(B281="","",VLOOKUP(B281,'Master Score Sheet'!$B$4:$I$75,8,FALSE))</f>
        <v/>
      </c>
      <c r="K281" s="20" t="str">
        <f>IF(B281="","",VLOOKUP(B281,'Master Score Sheet'!$B$4:$W$75,19))</f>
        <v/>
      </c>
      <c r="L281" s="92"/>
    </row>
    <row r="282" spans="2:12" x14ac:dyDescent="0.3">
      <c r="B282" s="90"/>
      <c r="C282" s="91"/>
      <c r="D282" s="20"/>
      <c r="E282" s="19"/>
      <c r="F282" s="89"/>
      <c r="G282" s="94" t="str">
        <f>IF(F282="","",INT((date-TeamMembers!F282)/365.25))</f>
        <v/>
      </c>
      <c r="H282" s="95" t="str">
        <f>IF(B282="","",VLOOKUP(B282,'Master Score Sheet'!$B$4:$D$75,3))</f>
        <v/>
      </c>
      <c r="I282" s="95" t="str">
        <f>IF(B282="","",VLOOKUP(B282,'Master Score Sheet'!$B$4:$I$75,7,FALSE))</f>
        <v/>
      </c>
      <c r="J282" s="104" t="str">
        <f>IF(B282="","",VLOOKUP(B282,'Master Score Sheet'!$B$4:$I$75,8,FALSE))</f>
        <v/>
      </c>
      <c r="K282" s="20" t="str">
        <f>IF(B282="","",VLOOKUP(B282,'Master Score Sheet'!$B$4:$W$75,19))</f>
        <v/>
      </c>
      <c r="L282" s="92"/>
    </row>
    <row r="283" spans="2:12" x14ac:dyDescent="0.3">
      <c r="B283" s="90"/>
      <c r="C283" s="91"/>
      <c r="D283" s="20"/>
      <c r="E283" s="19"/>
      <c r="F283" s="89"/>
      <c r="G283" s="94" t="str">
        <f>IF(F283="","",INT((date-TeamMembers!F283)/365.25))</f>
        <v/>
      </c>
      <c r="H283" s="95" t="str">
        <f>IF(B283="","",VLOOKUP(B283,'Master Score Sheet'!$B$4:$D$75,3))</f>
        <v/>
      </c>
      <c r="I283" s="95" t="str">
        <f>IF(B283="","",VLOOKUP(B283,'Master Score Sheet'!$B$4:$I$75,7,FALSE))</f>
        <v/>
      </c>
      <c r="J283" s="104" t="str">
        <f>IF(B283="","",VLOOKUP(B283,'Master Score Sheet'!$B$4:$I$75,8,FALSE))</f>
        <v/>
      </c>
      <c r="K283" s="20" t="str">
        <f>IF(B283="","",VLOOKUP(B283,'Master Score Sheet'!$B$4:$W$75,19))</f>
        <v/>
      </c>
      <c r="L283" s="92"/>
    </row>
    <row r="284" spans="2:12" x14ac:dyDescent="0.3">
      <c r="B284" s="90"/>
      <c r="C284" s="91"/>
      <c r="D284" s="20"/>
      <c r="E284" s="19"/>
      <c r="F284" s="89"/>
      <c r="G284" s="94" t="str">
        <f>IF(F284="","",INT((date-TeamMembers!F284)/365.25))</f>
        <v/>
      </c>
      <c r="H284" s="95" t="str">
        <f>IF(B284="","",VLOOKUP(B284,'Master Score Sheet'!$B$4:$D$75,3))</f>
        <v/>
      </c>
      <c r="I284" s="95" t="str">
        <f>IF(B284="","",VLOOKUP(B284,'Master Score Sheet'!$B$4:$I$75,7,FALSE))</f>
        <v/>
      </c>
      <c r="J284" s="104" t="str">
        <f>IF(B284="","",VLOOKUP(B284,'Master Score Sheet'!$B$4:$I$75,8,FALSE))</f>
        <v/>
      </c>
      <c r="K284" s="20" t="str">
        <f>IF(B284="","",VLOOKUP(B284,'Master Score Sheet'!$B$4:$W$75,19))</f>
        <v/>
      </c>
      <c r="L284" s="92"/>
    </row>
    <row r="285" spans="2:12" x14ac:dyDescent="0.3">
      <c r="B285" s="90"/>
      <c r="C285" s="91"/>
      <c r="D285" s="20"/>
      <c r="E285" s="19"/>
      <c r="F285" s="89"/>
      <c r="G285" s="94" t="str">
        <f>IF(F285="","",INT((date-TeamMembers!F285)/365.25))</f>
        <v/>
      </c>
      <c r="H285" s="95" t="str">
        <f>IF(B285="","",VLOOKUP(B285,'Master Score Sheet'!$B$4:$D$75,3))</f>
        <v/>
      </c>
      <c r="I285" s="95" t="str">
        <f>IF(B285="","",VLOOKUP(B285,'Master Score Sheet'!$B$4:$I$75,7,FALSE))</f>
        <v/>
      </c>
      <c r="J285" s="104" t="str">
        <f>IF(B285="","",VLOOKUP(B285,'Master Score Sheet'!$B$4:$I$75,8,FALSE))</f>
        <v/>
      </c>
      <c r="K285" s="20" t="str">
        <f>IF(B285="","",VLOOKUP(B285,'Master Score Sheet'!$B$4:$W$75,19))</f>
        <v/>
      </c>
      <c r="L285" s="92"/>
    </row>
    <row r="286" spans="2:12" x14ac:dyDescent="0.3">
      <c r="B286" s="90"/>
      <c r="C286" s="91"/>
      <c r="D286" s="20"/>
      <c r="E286" s="19"/>
      <c r="F286" s="89"/>
      <c r="G286" s="94" t="str">
        <f>IF(F286="","",INT((date-TeamMembers!F286)/365.25))</f>
        <v/>
      </c>
      <c r="H286" s="95" t="str">
        <f>IF(B286="","",VLOOKUP(B286,'Master Score Sheet'!$B$4:$D$75,3))</f>
        <v/>
      </c>
      <c r="I286" s="95" t="str">
        <f>IF(B286="","",VLOOKUP(B286,'Master Score Sheet'!$B$4:$I$75,7,FALSE))</f>
        <v/>
      </c>
      <c r="J286" s="104" t="str">
        <f>IF(B286="","",VLOOKUP(B286,'Master Score Sheet'!$B$4:$I$75,8,FALSE))</f>
        <v/>
      </c>
      <c r="K286" s="20" t="str">
        <f>IF(B286="","",VLOOKUP(B286,'Master Score Sheet'!$B$4:$W$75,19))</f>
        <v/>
      </c>
      <c r="L286" s="92"/>
    </row>
    <row r="287" spans="2:12" x14ac:dyDescent="0.3">
      <c r="B287" s="90"/>
      <c r="C287" s="91"/>
      <c r="D287" s="20"/>
      <c r="E287" s="19"/>
      <c r="F287" s="89"/>
      <c r="G287" s="94" t="str">
        <f>IF(F287="","",INT((date-TeamMembers!F287)/365.25))</f>
        <v/>
      </c>
      <c r="H287" s="95" t="str">
        <f>IF(B287="","",VLOOKUP(B287,'Master Score Sheet'!$B$4:$D$75,3))</f>
        <v/>
      </c>
      <c r="I287" s="95" t="str">
        <f>IF(B287="","",VLOOKUP(B287,'Master Score Sheet'!$B$4:$I$75,7,FALSE))</f>
        <v/>
      </c>
      <c r="J287" s="104" t="str">
        <f>IF(B287="","",VLOOKUP(B287,'Master Score Sheet'!$B$4:$I$75,8,FALSE))</f>
        <v/>
      </c>
      <c r="K287" s="20" t="str">
        <f>IF(B287="","",VLOOKUP(B287,'Master Score Sheet'!$B$4:$W$75,19))</f>
        <v/>
      </c>
      <c r="L287" s="92"/>
    </row>
    <row r="288" spans="2:12" x14ac:dyDescent="0.3">
      <c r="B288" s="90"/>
      <c r="C288" s="91"/>
      <c r="D288" s="20"/>
      <c r="E288" s="19"/>
      <c r="F288" s="89"/>
      <c r="G288" s="94" t="str">
        <f>IF(F288="","",INT((date-TeamMembers!F288)/365.25))</f>
        <v/>
      </c>
      <c r="H288" s="95" t="str">
        <f>IF(B288="","",VLOOKUP(B288,'Master Score Sheet'!$B$4:$D$75,3))</f>
        <v/>
      </c>
      <c r="I288" s="95" t="str">
        <f>IF(B288="","",VLOOKUP(B288,'Master Score Sheet'!$B$4:$I$75,7,FALSE))</f>
        <v/>
      </c>
      <c r="J288" s="104" t="str">
        <f>IF(B288="","",VLOOKUP(B288,'Master Score Sheet'!$B$4:$I$75,8,FALSE))</f>
        <v/>
      </c>
      <c r="K288" s="20" t="str">
        <f>IF(B288="","",VLOOKUP(B288,'Master Score Sheet'!$B$4:$W$75,19))</f>
        <v/>
      </c>
      <c r="L288" s="92"/>
    </row>
    <row r="289" spans="2:12" x14ac:dyDescent="0.3">
      <c r="B289" s="90"/>
      <c r="C289" s="91"/>
      <c r="D289" s="20"/>
      <c r="E289" s="19"/>
      <c r="F289" s="89"/>
      <c r="G289" s="94" t="str">
        <f>IF(F289="","",INT((date-TeamMembers!F289)/365.25))</f>
        <v/>
      </c>
      <c r="H289" s="95" t="str">
        <f>IF(B289="","",VLOOKUP(B289,'Master Score Sheet'!$B$4:$D$75,3))</f>
        <v/>
      </c>
      <c r="I289" s="95" t="str">
        <f>IF(B289="","",VLOOKUP(B289,'Master Score Sheet'!$B$4:$I$75,7,FALSE))</f>
        <v/>
      </c>
      <c r="J289" s="104" t="str">
        <f>IF(B289="","",VLOOKUP(B289,'Master Score Sheet'!$B$4:$I$75,8,FALSE))</f>
        <v/>
      </c>
      <c r="K289" s="20" t="str">
        <f>IF(B289="","",VLOOKUP(B289,'Master Score Sheet'!$B$4:$W$75,19))</f>
        <v/>
      </c>
      <c r="L289" s="92"/>
    </row>
    <row r="290" spans="2:12" x14ac:dyDescent="0.3">
      <c r="B290" s="90"/>
      <c r="C290" s="91"/>
      <c r="D290" s="20"/>
      <c r="E290" s="19"/>
      <c r="F290" s="89"/>
      <c r="G290" s="94" t="str">
        <f>IF(F290="","",INT((date-TeamMembers!F290)/365.25))</f>
        <v/>
      </c>
      <c r="H290" s="95" t="str">
        <f>IF(B290="","",VLOOKUP(B290,'Master Score Sheet'!$B$4:$D$75,3))</f>
        <v/>
      </c>
      <c r="I290" s="95" t="str">
        <f>IF(B290="","",VLOOKUP(B290,'Master Score Sheet'!$B$4:$I$75,7,FALSE))</f>
        <v/>
      </c>
      <c r="J290" s="104" t="str">
        <f>IF(B290="","",VLOOKUP(B290,'Master Score Sheet'!$B$4:$I$75,8,FALSE))</f>
        <v/>
      </c>
      <c r="K290" s="20" t="str">
        <f>IF(B290="","",VLOOKUP(B290,'Master Score Sheet'!$B$4:$W$75,19))</f>
        <v/>
      </c>
      <c r="L290" s="92"/>
    </row>
    <row r="291" spans="2:12" x14ac:dyDescent="0.3">
      <c r="B291" s="90"/>
      <c r="C291" s="91"/>
      <c r="D291" s="20"/>
      <c r="E291" s="19"/>
      <c r="F291" s="89"/>
      <c r="G291" s="94" t="str">
        <f>IF(F291="","",INT((date-TeamMembers!F291)/365.25))</f>
        <v/>
      </c>
      <c r="H291" s="95" t="str">
        <f>IF(B291="","",VLOOKUP(B291,'Master Score Sheet'!$B$4:$D$75,3))</f>
        <v/>
      </c>
      <c r="I291" s="95" t="str">
        <f>IF(B291="","",VLOOKUP(B291,'Master Score Sheet'!$B$4:$I$75,7,FALSE))</f>
        <v/>
      </c>
      <c r="J291" s="104" t="str">
        <f>IF(B291="","",VLOOKUP(B291,'Master Score Sheet'!$B$4:$I$75,8,FALSE))</f>
        <v/>
      </c>
      <c r="K291" s="20" t="str">
        <f>IF(B291="","",VLOOKUP(B291,'Master Score Sheet'!$B$4:$W$75,19))</f>
        <v/>
      </c>
      <c r="L291" s="92"/>
    </row>
    <row r="292" spans="2:12" x14ac:dyDescent="0.3">
      <c r="B292" s="90"/>
      <c r="C292" s="91"/>
      <c r="D292" s="20"/>
      <c r="E292" s="19"/>
      <c r="F292" s="89"/>
      <c r="G292" s="94" t="str">
        <f>IF(F292="","",INT((date-TeamMembers!F292)/365.25))</f>
        <v/>
      </c>
      <c r="H292" s="95" t="str">
        <f>IF(B292="","",VLOOKUP(B292,'Master Score Sheet'!$B$4:$D$75,3))</f>
        <v/>
      </c>
      <c r="I292" s="95" t="str">
        <f>IF(B292="","",VLOOKUP(B292,'Master Score Sheet'!$B$4:$I$75,7,FALSE))</f>
        <v/>
      </c>
      <c r="J292" s="104" t="str">
        <f>IF(B292="","",VLOOKUP(B292,'Master Score Sheet'!$B$4:$I$75,8,FALSE))</f>
        <v/>
      </c>
      <c r="K292" s="20" t="str">
        <f>IF(B292="","",VLOOKUP(B292,'Master Score Sheet'!$B$4:$W$75,19))</f>
        <v/>
      </c>
      <c r="L292" s="92"/>
    </row>
    <row r="293" spans="2:12" x14ac:dyDescent="0.3">
      <c r="B293" s="90"/>
      <c r="C293" s="91"/>
      <c r="D293" s="20"/>
      <c r="E293" s="19"/>
      <c r="F293" s="89"/>
      <c r="G293" s="94" t="str">
        <f>IF(F293="","",INT((date-TeamMembers!F293)/365.25))</f>
        <v/>
      </c>
      <c r="H293" s="95" t="str">
        <f>IF(B293="","",VLOOKUP(B293,'Master Score Sheet'!$B$4:$D$75,3))</f>
        <v/>
      </c>
      <c r="I293" s="95" t="str">
        <f>IF(B293="","",VLOOKUP(B293,'Master Score Sheet'!$B$4:$I$75,7,FALSE))</f>
        <v/>
      </c>
      <c r="J293" s="104" t="str">
        <f>IF(B293="","",VLOOKUP(B293,'Master Score Sheet'!$B$4:$I$75,8,FALSE))</f>
        <v/>
      </c>
      <c r="K293" s="20" t="str">
        <f>IF(B293="","",VLOOKUP(B293,'Master Score Sheet'!$B$4:$W$75,19))</f>
        <v/>
      </c>
      <c r="L293" s="92"/>
    </row>
    <row r="294" spans="2:12" x14ac:dyDescent="0.3">
      <c r="B294" s="90"/>
      <c r="C294" s="91"/>
      <c r="D294" s="20"/>
      <c r="E294" s="19"/>
      <c r="F294" s="89"/>
      <c r="G294" s="94" t="str">
        <f>IF(F294="","",INT((date-TeamMembers!F294)/365.25))</f>
        <v/>
      </c>
      <c r="H294" s="95" t="str">
        <f>IF(B294="","",VLOOKUP(B294,'Master Score Sheet'!$B$4:$D$75,3))</f>
        <v/>
      </c>
      <c r="I294" s="95" t="str">
        <f>IF(B294="","",VLOOKUP(B294,'Master Score Sheet'!$B$4:$I$75,7,FALSE))</f>
        <v/>
      </c>
      <c r="J294" s="104" t="str">
        <f>IF(B294="","",VLOOKUP(B294,'Master Score Sheet'!$B$4:$I$75,8,FALSE))</f>
        <v/>
      </c>
      <c r="K294" s="20" t="str">
        <f>IF(B294="","",VLOOKUP(B294,'Master Score Sheet'!$B$4:$W$75,19))</f>
        <v/>
      </c>
      <c r="L294" s="92"/>
    </row>
    <row r="295" spans="2:12" x14ac:dyDescent="0.3">
      <c r="B295" s="90"/>
      <c r="C295" s="91"/>
      <c r="D295" s="20"/>
      <c r="E295" s="19"/>
      <c r="F295" s="89"/>
      <c r="G295" s="94" t="str">
        <f>IF(F295="","",INT((date-TeamMembers!F295)/365.25))</f>
        <v/>
      </c>
      <c r="H295" s="95" t="str">
        <f>IF(B295="","",VLOOKUP(B295,'Master Score Sheet'!$B$4:$D$75,3))</f>
        <v/>
      </c>
      <c r="I295" s="95" t="str">
        <f>IF(B295="","",VLOOKUP(B295,'Master Score Sheet'!$B$4:$I$75,7,FALSE))</f>
        <v/>
      </c>
      <c r="J295" s="104" t="str">
        <f>IF(B295="","",VLOOKUP(B295,'Master Score Sheet'!$B$4:$I$75,8,FALSE))</f>
        <v/>
      </c>
      <c r="K295" s="20" t="str">
        <f>IF(B295="","",VLOOKUP(B295,'Master Score Sheet'!$B$4:$W$75,19))</f>
        <v/>
      </c>
      <c r="L295" s="92"/>
    </row>
    <row r="296" spans="2:12" x14ac:dyDescent="0.3">
      <c r="B296" s="90"/>
      <c r="C296" s="91"/>
      <c r="D296" s="20"/>
      <c r="E296" s="19"/>
      <c r="F296" s="89"/>
      <c r="G296" s="94" t="str">
        <f>IF(F296="","",INT((date-TeamMembers!F296)/365.25))</f>
        <v/>
      </c>
      <c r="H296" s="95" t="str">
        <f>IF(B296="","",VLOOKUP(B296,'Master Score Sheet'!$B$4:$D$75,3))</f>
        <v/>
      </c>
      <c r="I296" s="95" t="str">
        <f>IF(B296="","",VLOOKUP(B296,'Master Score Sheet'!$B$4:$I$75,7,FALSE))</f>
        <v/>
      </c>
      <c r="J296" s="104" t="str">
        <f>IF(B296="","",VLOOKUP(B296,'Master Score Sheet'!$B$4:$I$75,8,FALSE))</f>
        <v/>
      </c>
      <c r="K296" s="20" t="str">
        <f>IF(B296="","",VLOOKUP(B296,'Master Score Sheet'!$B$4:$W$75,19))</f>
        <v/>
      </c>
      <c r="L296" s="92"/>
    </row>
    <row r="297" spans="2:12" x14ac:dyDescent="0.3">
      <c r="B297" s="90"/>
      <c r="C297" s="91"/>
      <c r="D297" s="20"/>
      <c r="E297" s="19"/>
      <c r="F297" s="89"/>
      <c r="G297" s="94" t="str">
        <f>IF(F297="","",INT((date-TeamMembers!F297)/365.25))</f>
        <v/>
      </c>
      <c r="H297" s="95" t="str">
        <f>IF(B297="","",VLOOKUP(B297,'Master Score Sheet'!$B$4:$D$75,3))</f>
        <v/>
      </c>
      <c r="I297" s="95" t="str">
        <f>IF(B297="","",VLOOKUP(B297,'Master Score Sheet'!$B$4:$I$75,7,FALSE))</f>
        <v/>
      </c>
      <c r="J297" s="104" t="str">
        <f>IF(B297="","",VLOOKUP(B297,'Master Score Sheet'!$B$4:$I$75,8,FALSE))</f>
        <v/>
      </c>
      <c r="K297" s="20" t="str">
        <f>IF(B297="","",VLOOKUP(B297,'Master Score Sheet'!$B$4:$W$75,19))</f>
        <v/>
      </c>
      <c r="L297" s="92"/>
    </row>
    <row r="298" spans="2:12" x14ac:dyDescent="0.3">
      <c r="B298" s="90"/>
      <c r="C298" s="91"/>
      <c r="D298" s="20"/>
      <c r="E298" s="19"/>
      <c r="F298" s="89"/>
      <c r="G298" s="94" t="str">
        <f>IF(F298="","",INT((date-TeamMembers!F298)/365.25))</f>
        <v/>
      </c>
      <c r="H298" s="95" t="str">
        <f>IF(B298="","",VLOOKUP(B298,'Master Score Sheet'!$B$4:$D$75,3))</f>
        <v/>
      </c>
      <c r="I298" s="95" t="str">
        <f>IF(B298="","",VLOOKUP(B298,'Master Score Sheet'!$B$4:$I$75,7,FALSE))</f>
        <v/>
      </c>
      <c r="J298" s="104" t="str">
        <f>IF(B298="","",VLOOKUP(B298,'Master Score Sheet'!$B$4:$I$75,8,FALSE))</f>
        <v/>
      </c>
      <c r="K298" s="20" t="str">
        <f>IF(B298="","",VLOOKUP(B298,'Master Score Sheet'!$B$4:$W$75,19))</f>
        <v/>
      </c>
      <c r="L298" s="92"/>
    </row>
    <row r="299" spans="2:12" x14ac:dyDescent="0.3">
      <c r="B299" s="90"/>
      <c r="C299" s="91"/>
      <c r="D299" s="20"/>
      <c r="E299" s="19"/>
      <c r="F299" s="89"/>
      <c r="G299" s="94" t="str">
        <f>IF(F299="","",INT((date-TeamMembers!F299)/365.25))</f>
        <v/>
      </c>
      <c r="H299" s="95" t="str">
        <f>IF(B299="","",VLOOKUP(B299,'Master Score Sheet'!$B$4:$D$75,3))</f>
        <v/>
      </c>
      <c r="I299" s="95" t="str">
        <f>IF(B299="","",VLOOKUP(B299,'Master Score Sheet'!$B$4:$I$75,7,FALSE))</f>
        <v/>
      </c>
      <c r="J299" s="104" t="str">
        <f>IF(B299="","",VLOOKUP(B299,'Master Score Sheet'!$B$4:$I$75,8,FALSE))</f>
        <v/>
      </c>
      <c r="K299" s="20" t="str">
        <f>IF(B299="","",VLOOKUP(B299,'Master Score Sheet'!$B$4:$W$75,19))</f>
        <v/>
      </c>
      <c r="L299" s="92"/>
    </row>
    <row r="300" spans="2:12" x14ac:dyDescent="0.3">
      <c r="B300" s="90"/>
      <c r="C300" s="91"/>
      <c r="D300" s="20"/>
      <c r="E300" s="19"/>
      <c r="F300" s="89"/>
      <c r="G300" s="94" t="str">
        <f>IF(F300="","",INT((date-TeamMembers!F300)/365.25))</f>
        <v/>
      </c>
      <c r="H300" s="95" t="str">
        <f>IF(B300="","",VLOOKUP(B300,'Master Score Sheet'!$B$4:$D$75,3))</f>
        <v/>
      </c>
      <c r="I300" s="95" t="str">
        <f>IF(B300="","",VLOOKUP(B300,'Master Score Sheet'!$B$4:$I$75,7,FALSE))</f>
        <v/>
      </c>
      <c r="J300" s="104" t="str">
        <f>IF(B300="","",VLOOKUP(B300,'Master Score Sheet'!$B$4:$I$75,8,FALSE))</f>
        <v/>
      </c>
      <c r="K300" s="20" t="str">
        <f>IF(B300="","",VLOOKUP(B300,'Master Score Sheet'!$B$4:$W$75,19))</f>
        <v/>
      </c>
      <c r="L300" s="92"/>
    </row>
    <row r="301" spans="2:12" x14ac:dyDescent="0.3">
      <c r="B301" s="90"/>
      <c r="C301" s="91"/>
      <c r="D301" s="20"/>
      <c r="E301" s="19"/>
      <c r="F301" s="89"/>
      <c r="G301" s="94" t="str">
        <f>IF(F301="","",INT((date-TeamMembers!F301)/365.25))</f>
        <v/>
      </c>
      <c r="H301" s="95" t="str">
        <f>IF(B301="","",VLOOKUP(B301,'Master Score Sheet'!$B$4:$D$75,3))</f>
        <v/>
      </c>
      <c r="I301" s="95" t="str">
        <f>IF(B301="","",VLOOKUP(B301,'Master Score Sheet'!$B$4:$I$75,7,FALSE))</f>
        <v/>
      </c>
      <c r="J301" s="104" t="str">
        <f>IF(B301="","",VLOOKUP(B301,'Master Score Sheet'!$B$4:$I$75,8,FALSE))</f>
        <v/>
      </c>
      <c r="K301" s="20" t="str">
        <f>IF(B301="","",VLOOKUP(B301,'Master Score Sheet'!$B$4:$W$75,19))</f>
        <v/>
      </c>
      <c r="L301" s="92"/>
    </row>
    <row r="302" spans="2:12" x14ac:dyDescent="0.3">
      <c r="B302" s="90"/>
      <c r="C302" s="91"/>
      <c r="D302" s="20"/>
      <c r="E302" s="19"/>
      <c r="F302" s="89"/>
      <c r="G302" s="94" t="str">
        <f>IF(F302="","",INT((date-TeamMembers!F302)/365.25))</f>
        <v/>
      </c>
      <c r="H302" s="95" t="str">
        <f>IF(B302="","",VLOOKUP(B302,'Master Score Sheet'!$B$4:$D$75,3))</f>
        <v/>
      </c>
      <c r="I302" s="95" t="str">
        <f>IF(B302="","",VLOOKUP(B302,'Master Score Sheet'!$B$4:$I$75,7,FALSE))</f>
        <v/>
      </c>
      <c r="J302" s="104" t="str">
        <f>IF(B302="","",VLOOKUP(B302,'Master Score Sheet'!$B$4:$I$75,8,FALSE))</f>
        <v/>
      </c>
      <c r="K302" s="20" t="str">
        <f>IF(B302="","",VLOOKUP(B302,'Master Score Sheet'!$B$4:$W$75,19))</f>
        <v/>
      </c>
      <c r="L302" s="92"/>
    </row>
    <row r="303" spans="2:12" x14ac:dyDescent="0.3">
      <c r="B303" s="90"/>
      <c r="C303" s="91"/>
      <c r="D303" s="20"/>
      <c r="E303" s="19"/>
      <c r="F303" s="89"/>
      <c r="G303" s="94" t="str">
        <f>IF(F303="","",INT((date-TeamMembers!F303)/365.25))</f>
        <v/>
      </c>
      <c r="H303" s="95" t="str">
        <f>IF(B303="","",VLOOKUP(B303,'Master Score Sheet'!$B$4:$D$75,3))</f>
        <v/>
      </c>
      <c r="I303" s="95" t="str">
        <f>IF(B303="","",VLOOKUP(B303,'Master Score Sheet'!$B$4:$I$75,7,FALSE))</f>
        <v/>
      </c>
      <c r="J303" s="104" t="str">
        <f>IF(B303="","",VLOOKUP(B303,'Master Score Sheet'!$B$4:$I$75,8,FALSE))</f>
        <v/>
      </c>
      <c r="K303" s="20" t="str">
        <f>IF(B303="","",VLOOKUP(B303,'Master Score Sheet'!$B$4:$W$75,19))</f>
        <v/>
      </c>
      <c r="L303" s="92"/>
    </row>
    <row r="304" spans="2:12" x14ac:dyDescent="0.3">
      <c r="B304" s="90"/>
      <c r="C304" s="91"/>
      <c r="D304" s="20"/>
      <c r="E304" s="19"/>
      <c r="F304" s="89"/>
      <c r="G304" s="94" t="str">
        <f>IF(F304="","",INT((date-TeamMembers!F304)/365.25))</f>
        <v/>
      </c>
      <c r="H304" s="95" t="str">
        <f>IF(B304="","",VLOOKUP(B304,'Master Score Sheet'!$B$4:$D$75,3))</f>
        <v/>
      </c>
      <c r="I304" s="95" t="str">
        <f>IF(B304="","",VLOOKUP(B304,'Master Score Sheet'!$B$4:$I$75,7,FALSE))</f>
        <v/>
      </c>
      <c r="J304" s="104" t="str">
        <f>IF(B304="","",VLOOKUP(B304,'Master Score Sheet'!$B$4:$I$75,8,FALSE))</f>
        <v/>
      </c>
      <c r="K304" s="20" t="str">
        <f>IF(B304="","",VLOOKUP(B304,'Master Score Sheet'!$B$4:$W$75,19))</f>
        <v/>
      </c>
      <c r="L304" s="92"/>
    </row>
    <row r="305" spans="2:12" x14ac:dyDescent="0.3">
      <c r="B305" s="90"/>
      <c r="C305" s="91"/>
      <c r="D305" s="20"/>
      <c r="E305" s="19"/>
      <c r="F305" s="89"/>
      <c r="G305" s="94" t="str">
        <f>IF(F305="","",INT((date-TeamMembers!F305)/365.25))</f>
        <v/>
      </c>
      <c r="H305" s="95" t="str">
        <f>IF(B305="","",VLOOKUP(B305,'Master Score Sheet'!$B$4:$D$75,3))</f>
        <v/>
      </c>
      <c r="I305" s="95" t="str">
        <f>IF(B305="","",VLOOKUP(B305,'Master Score Sheet'!$B$4:$I$75,7,FALSE))</f>
        <v/>
      </c>
      <c r="J305" s="104" t="str">
        <f>IF(B305="","",VLOOKUP(B305,'Master Score Sheet'!$B$4:$I$75,8,FALSE))</f>
        <v/>
      </c>
      <c r="K305" s="20" t="str">
        <f>IF(B305="","",VLOOKUP(B305,'Master Score Sheet'!$B$4:$W$75,19))</f>
        <v/>
      </c>
      <c r="L305" s="92"/>
    </row>
    <row r="306" spans="2:12" x14ac:dyDescent="0.3">
      <c r="B306" s="90"/>
      <c r="C306" s="91"/>
      <c r="D306" s="20"/>
      <c r="E306" s="19"/>
      <c r="F306" s="89"/>
      <c r="G306" s="94" t="str">
        <f>IF(F306="","",INT((date-TeamMembers!F306)/365.25))</f>
        <v/>
      </c>
      <c r="H306" s="95" t="str">
        <f>IF(B306="","",VLOOKUP(B306,'Master Score Sheet'!$B$4:$D$75,3))</f>
        <v/>
      </c>
      <c r="I306" s="95" t="str">
        <f>IF(B306="","",VLOOKUP(B306,'Master Score Sheet'!$B$4:$I$75,7,FALSE))</f>
        <v/>
      </c>
      <c r="J306" s="104" t="str">
        <f>IF(B306="","",VLOOKUP(B306,'Master Score Sheet'!$B$4:$I$75,8,FALSE))</f>
        <v/>
      </c>
      <c r="K306" s="20" t="str">
        <f>IF(B306="","",VLOOKUP(B306,'Master Score Sheet'!$B$4:$W$75,19))</f>
        <v/>
      </c>
      <c r="L306" s="92"/>
    </row>
    <row r="307" spans="2:12" x14ac:dyDescent="0.3">
      <c r="B307" s="90"/>
      <c r="C307" s="91"/>
      <c r="D307" s="20"/>
      <c r="E307" s="19"/>
      <c r="F307" s="89"/>
      <c r="G307" s="94" t="str">
        <f>IF(F307="","",INT((date-TeamMembers!F307)/365.25))</f>
        <v/>
      </c>
      <c r="H307" s="95" t="str">
        <f>IF(B307="","",VLOOKUP(B307,'Master Score Sheet'!$B$4:$D$75,3))</f>
        <v/>
      </c>
      <c r="I307" s="95" t="str">
        <f>IF(B307="","",VLOOKUP(B307,'Master Score Sheet'!$B$4:$I$75,7,FALSE))</f>
        <v/>
      </c>
      <c r="J307" s="104" t="str">
        <f>IF(B307="","",VLOOKUP(B307,'Master Score Sheet'!$B$4:$I$75,8,FALSE))</f>
        <v/>
      </c>
      <c r="K307" s="20" t="str">
        <f>IF(B307="","",VLOOKUP(B307,'Master Score Sheet'!$B$4:$W$75,19))</f>
        <v/>
      </c>
      <c r="L307" s="92"/>
    </row>
    <row r="308" spans="2:12" x14ac:dyDescent="0.3">
      <c r="B308" s="90"/>
      <c r="C308" s="91"/>
      <c r="D308" s="20"/>
      <c r="E308" s="19"/>
      <c r="F308" s="89"/>
      <c r="G308" s="94" t="str">
        <f>IF(F308="","",INT((date-TeamMembers!F308)/365.25))</f>
        <v/>
      </c>
      <c r="H308" s="95" t="str">
        <f>IF(B308="","",VLOOKUP(B308,'Master Score Sheet'!$B$4:$D$75,3))</f>
        <v/>
      </c>
      <c r="I308" s="95" t="str">
        <f>IF(B308="","",VLOOKUP(B308,'Master Score Sheet'!$B$4:$I$75,7,FALSE))</f>
        <v/>
      </c>
      <c r="J308" s="104" t="str">
        <f>IF(B308="","",VLOOKUP(B308,'Master Score Sheet'!$B$4:$I$75,8,FALSE))</f>
        <v/>
      </c>
      <c r="K308" s="20" t="str">
        <f>IF(B308="","",VLOOKUP(B308,'Master Score Sheet'!$B$4:$W$75,19))</f>
        <v/>
      </c>
      <c r="L308" s="92"/>
    </row>
    <row r="309" spans="2:12" x14ac:dyDescent="0.3">
      <c r="B309" s="90"/>
      <c r="C309" s="91"/>
      <c r="D309" s="20"/>
      <c r="E309" s="19"/>
      <c r="F309" s="89"/>
      <c r="G309" s="94" t="str">
        <f>IF(F309="","",INT((date-TeamMembers!F309)/365.25))</f>
        <v/>
      </c>
      <c r="H309" s="95" t="str">
        <f>IF(B309="","",VLOOKUP(B309,'Master Score Sheet'!$B$4:$D$75,3))</f>
        <v/>
      </c>
      <c r="I309" s="95" t="str">
        <f>IF(B309="","",VLOOKUP(B309,'Master Score Sheet'!$B$4:$I$75,7,FALSE))</f>
        <v/>
      </c>
      <c r="J309" s="104" t="str">
        <f>IF(B309="","",VLOOKUP(B309,'Master Score Sheet'!$B$4:$I$75,8,FALSE))</f>
        <v/>
      </c>
      <c r="K309" s="20" t="str">
        <f>IF(B309="","",VLOOKUP(B309,'Master Score Sheet'!$B$4:$W$75,19))</f>
        <v/>
      </c>
      <c r="L309" s="92"/>
    </row>
    <row r="310" spans="2:12" x14ac:dyDescent="0.3">
      <c r="B310" s="90"/>
      <c r="C310" s="91"/>
      <c r="D310" s="20"/>
      <c r="E310" s="19"/>
      <c r="F310" s="89"/>
      <c r="G310" s="94" t="str">
        <f>IF(F310="","",INT((date-TeamMembers!F310)/365.25))</f>
        <v/>
      </c>
      <c r="H310" s="95" t="str">
        <f>IF(B310="","",VLOOKUP(B310,'Master Score Sheet'!$B$4:$D$75,3))</f>
        <v/>
      </c>
      <c r="I310" s="95" t="str">
        <f>IF(B310="","",VLOOKUP(B310,'Master Score Sheet'!$B$4:$I$75,7,FALSE))</f>
        <v/>
      </c>
      <c r="J310" s="104" t="str">
        <f>IF(B310="","",VLOOKUP(B310,'Master Score Sheet'!$B$4:$I$75,8,FALSE))</f>
        <v/>
      </c>
      <c r="K310" s="20" t="str">
        <f>IF(B310="","",VLOOKUP(B310,'Master Score Sheet'!$B$4:$W$75,19))</f>
        <v/>
      </c>
      <c r="L310" s="92"/>
    </row>
    <row r="311" spans="2:12" x14ac:dyDescent="0.3">
      <c r="B311" s="90"/>
      <c r="C311" s="91"/>
      <c r="D311" s="20"/>
      <c r="E311" s="19"/>
      <c r="F311" s="89"/>
      <c r="G311" s="94" t="str">
        <f>IF(F311="","",INT((date-TeamMembers!F311)/365.25))</f>
        <v/>
      </c>
      <c r="H311" s="95" t="str">
        <f>IF(B311="","",VLOOKUP(B311,'Master Score Sheet'!$B$4:$D$75,3))</f>
        <v/>
      </c>
      <c r="I311" s="95" t="str">
        <f>IF(B311="","",VLOOKUP(B311,'Master Score Sheet'!$B$4:$I$75,7,FALSE))</f>
        <v/>
      </c>
      <c r="J311" s="104" t="str">
        <f>IF(B311="","",VLOOKUP(B311,'Master Score Sheet'!$B$4:$I$75,8,FALSE))</f>
        <v/>
      </c>
      <c r="K311" s="20" t="str">
        <f>IF(B311="","",VLOOKUP(B311,'Master Score Sheet'!$B$4:$W$75,19))</f>
        <v/>
      </c>
      <c r="L311" s="92"/>
    </row>
    <row r="312" spans="2:12" x14ac:dyDescent="0.3">
      <c r="B312" s="90"/>
      <c r="C312" s="91"/>
      <c r="D312" s="20"/>
      <c r="E312" s="19"/>
      <c r="F312" s="89"/>
      <c r="G312" s="94" t="str">
        <f>IF(F312="","",INT((date-TeamMembers!F312)/365.25))</f>
        <v/>
      </c>
      <c r="H312" s="95" t="str">
        <f>IF(B312="","",VLOOKUP(B312,'Master Score Sheet'!$B$4:$D$75,3))</f>
        <v/>
      </c>
      <c r="I312" s="95" t="str">
        <f>IF(B312="","",VLOOKUP(B312,'Master Score Sheet'!$B$4:$I$75,7,FALSE))</f>
        <v/>
      </c>
      <c r="J312" s="104" t="str">
        <f>IF(B312="","",VLOOKUP(B312,'Master Score Sheet'!$B$4:$I$75,8,FALSE))</f>
        <v/>
      </c>
      <c r="K312" s="20" t="str">
        <f>IF(B312="","",VLOOKUP(B312,'Master Score Sheet'!$B$4:$W$75,19))</f>
        <v/>
      </c>
      <c r="L312" s="92"/>
    </row>
    <row r="313" spans="2:12" x14ac:dyDescent="0.3">
      <c r="B313" s="90"/>
      <c r="C313" s="91"/>
      <c r="D313" s="20"/>
      <c r="E313" s="19"/>
      <c r="F313" s="89"/>
      <c r="G313" s="94" t="str">
        <f>IF(F313="","",INT((date-TeamMembers!F313)/365.25))</f>
        <v/>
      </c>
      <c r="H313" s="95" t="str">
        <f>IF(B313="","",VLOOKUP(B313,'Master Score Sheet'!$B$4:$D$75,3))</f>
        <v/>
      </c>
      <c r="I313" s="95" t="str">
        <f>IF(B313="","",VLOOKUP(B313,'Master Score Sheet'!$B$4:$I$75,7,FALSE))</f>
        <v/>
      </c>
      <c r="J313" s="104" t="str">
        <f>IF(B313="","",VLOOKUP(B313,'Master Score Sheet'!$B$4:$I$75,8,FALSE))</f>
        <v/>
      </c>
      <c r="K313" s="20" t="str">
        <f>IF(B313="","",VLOOKUP(B313,'Master Score Sheet'!$B$4:$W$75,19))</f>
        <v/>
      </c>
      <c r="L313" s="92"/>
    </row>
    <row r="314" spans="2:12" x14ac:dyDescent="0.3">
      <c r="B314" s="90"/>
      <c r="C314" s="91"/>
      <c r="D314" s="20"/>
      <c r="E314" s="19"/>
      <c r="F314" s="89"/>
      <c r="G314" s="94" t="str">
        <f>IF(F314="","",INT((date-TeamMembers!F314)/365.25))</f>
        <v/>
      </c>
      <c r="H314" s="95" t="str">
        <f>IF(B314="","",VLOOKUP(B314,'Master Score Sheet'!$B$4:$D$75,3))</f>
        <v/>
      </c>
      <c r="I314" s="95" t="str">
        <f>IF(B314="","",VLOOKUP(B314,'Master Score Sheet'!$B$4:$I$75,7,FALSE))</f>
        <v/>
      </c>
      <c r="J314" s="104" t="str">
        <f>IF(B314="","",VLOOKUP(B314,'Master Score Sheet'!$B$4:$I$75,8,FALSE))</f>
        <v/>
      </c>
      <c r="K314" s="20" t="str">
        <f>IF(B314="","",VLOOKUP(B314,'Master Score Sheet'!$B$4:$W$75,19))</f>
        <v/>
      </c>
      <c r="L314" s="92"/>
    </row>
    <row r="315" spans="2:12" x14ac:dyDescent="0.3">
      <c r="B315" s="90"/>
      <c r="C315" s="91"/>
      <c r="D315" s="20"/>
      <c r="E315" s="19"/>
      <c r="F315" s="89"/>
      <c r="G315" s="94" t="str">
        <f>IF(F315="","",INT((date-TeamMembers!F315)/365.25))</f>
        <v/>
      </c>
      <c r="H315" s="95" t="str">
        <f>IF(B315="","",VLOOKUP(B315,'Master Score Sheet'!$B$4:$D$75,3))</f>
        <v/>
      </c>
      <c r="I315" s="95" t="str">
        <f>IF(B315="","",VLOOKUP(B315,'Master Score Sheet'!$B$4:$I$75,7,FALSE))</f>
        <v/>
      </c>
      <c r="J315" s="104" t="str">
        <f>IF(B315="","",VLOOKUP(B315,'Master Score Sheet'!$B$4:$I$75,8,FALSE))</f>
        <v/>
      </c>
      <c r="K315" s="20" t="str">
        <f>IF(B315="","",VLOOKUP(B315,'Master Score Sheet'!$B$4:$W$75,19))</f>
        <v/>
      </c>
      <c r="L315" s="92"/>
    </row>
    <row r="316" spans="2:12" x14ac:dyDescent="0.3">
      <c r="B316" s="90"/>
      <c r="C316" s="91"/>
      <c r="D316" s="20"/>
      <c r="E316" s="19"/>
      <c r="F316" s="89"/>
      <c r="G316" s="94" t="str">
        <f>IF(F316="","",INT((date-TeamMembers!F316)/365.25))</f>
        <v/>
      </c>
      <c r="H316" s="95" t="str">
        <f>IF(B316="","",VLOOKUP(B316,'Master Score Sheet'!$B$4:$D$75,3))</f>
        <v/>
      </c>
      <c r="I316" s="95" t="str">
        <f>IF(B316="","",VLOOKUP(B316,'Master Score Sheet'!$B$4:$I$75,7,FALSE))</f>
        <v/>
      </c>
      <c r="J316" s="104" t="str">
        <f>IF(B316="","",VLOOKUP(B316,'Master Score Sheet'!$B$4:$I$75,8,FALSE))</f>
        <v/>
      </c>
      <c r="K316" s="20" t="str">
        <f>IF(B316="","",VLOOKUP(B316,'Master Score Sheet'!$B$4:$W$75,19))</f>
        <v/>
      </c>
      <c r="L316" s="92"/>
    </row>
    <row r="317" spans="2:12" x14ac:dyDescent="0.3">
      <c r="B317" s="90"/>
      <c r="C317" s="91"/>
      <c r="D317" s="20"/>
      <c r="E317" s="19"/>
      <c r="F317" s="89"/>
      <c r="G317" s="94" t="str">
        <f>IF(F317="","",INT((date-TeamMembers!F317)/365.25))</f>
        <v/>
      </c>
      <c r="H317" s="95" t="str">
        <f>IF(B317="","",VLOOKUP(B317,'Master Score Sheet'!$B$4:$D$75,3))</f>
        <v/>
      </c>
      <c r="I317" s="95" t="str">
        <f>IF(B317="","",VLOOKUP(B317,'Master Score Sheet'!$B$4:$I$75,7,FALSE))</f>
        <v/>
      </c>
      <c r="J317" s="104" t="str">
        <f>IF(B317="","",VLOOKUP(B317,'Master Score Sheet'!$B$4:$I$75,8,FALSE))</f>
        <v/>
      </c>
      <c r="K317" s="20" t="str">
        <f>IF(B317="","",VLOOKUP(B317,'Master Score Sheet'!$B$4:$W$75,19))</f>
        <v/>
      </c>
      <c r="L317" s="92"/>
    </row>
    <row r="318" spans="2:12" x14ac:dyDescent="0.3">
      <c r="B318" s="90"/>
      <c r="C318" s="91"/>
      <c r="D318" s="20"/>
      <c r="E318" s="19"/>
      <c r="F318" s="89"/>
      <c r="G318" s="94" t="str">
        <f>IF(F318="","",INT((date-TeamMembers!F318)/365.25))</f>
        <v/>
      </c>
      <c r="H318" s="95" t="str">
        <f>IF(B318="","",VLOOKUP(B318,'Master Score Sheet'!$B$4:$D$75,3))</f>
        <v/>
      </c>
      <c r="I318" s="95" t="str">
        <f>IF(B318="","",VLOOKUP(B318,'Master Score Sheet'!$B$4:$I$75,7,FALSE))</f>
        <v/>
      </c>
      <c r="J318" s="104" t="str">
        <f>IF(B318="","",VLOOKUP(B318,'Master Score Sheet'!$B$4:$I$75,8,FALSE))</f>
        <v/>
      </c>
      <c r="K318" s="20" t="str">
        <f>IF(B318="","",VLOOKUP(B318,'Master Score Sheet'!$B$4:$W$75,19))</f>
        <v/>
      </c>
      <c r="L318" s="92"/>
    </row>
    <row r="319" spans="2:12" x14ac:dyDescent="0.3">
      <c r="B319" s="90"/>
      <c r="C319" s="91"/>
      <c r="D319" s="20"/>
      <c r="E319" s="19"/>
      <c r="F319" s="89"/>
      <c r="G319" s="94" t="str">
        <f>IF(F319="","",INT((date-TeamMembers!F319)/365.25))</f>
        <v/>
      </c>
      <c r="H319" s="95" t="str">
        <f>IF(B319="","",VLOOKUP(B319,'Master Score Sheet'!$B$4:$D$75,3))</f>
        <v/>
      </c>
      <c r="I319" s="95" t="str">
        <f>IF(B319="","",VLOOKUP(B319,'Master Score Sheet'!$B$4:$I$75,7,FALSE))</f>
        <v/>
      </c>
      <c r="J319" s="104" t="str">
        <f>IF(B319="","",VLOOKUP(B319,'Master Score Sheet'!$B$4:$I$75,8,FALSE))</f>
        <v/>
      </c>
      <c r="K319" s="20" t="str">
        <f>IF(B319="","",VLOOKUP(B319,'Master Score Sheet'!$B$4:$W$75,19))</f>
        <v/>
      </c>
      <c r="L319" s="92"/>
    </row>
    <row r="320" spans="2:12" x14ac:dyDescent="0.3">
      <c r="B320" s="90"/>
      <c r="C320" s="91"/>
      <c r="D320" s="20"/>
      <c r="E320" s="19"/>
      <c r="F320" s="89"/>
      <c r="G320" s="94" t="str">
        <f>IF(F320="","",INT((date-TeamMembers!F320)/365.25))</f>
        <v/>
      </c>
      <c r="H320" s="95" t="str">
        <f>IF(B320="","",VLOOKUP(B320,'Master Score Sheet'!$B$4:$D$75,3))</f>
        <v/>
      </c>
      <c r="I320" s="95" t="str">
        <f>IF(B320="","",VLOOKUP(B320,'Master Score Sheet'!$B$4:$I$75,7,FALSE))</f>
        <v/>
      </c>
      <c r="J320" s="104" t="str">
        <f>IF(B320="","",VLOOKUP(B320,'Master Score Sheet'!$B$4:$I$75,8,FALSE))</f>
        <v/>
      </c>
      <c r="K320" s="20" t="str">
        <f>IF(B320="","",VLOOKUP(B320,'Master Score Sheet'!$B$4:$W$75,19))</f>
        <v/>
      </c>
      <c r="L320" s="92"/>
    </row>
    <row r="321" spans="2:12" x14ac:dyDescent="0.3">
      <c r="B321" s="90"/>
      <c r="C321" s="91"/>
      <c r="D321" s="20"/>
      <c r="E321" s="19"/>
      <c r="F321" s="89"/>
      <c r="G321" s="94" t="str">
        <f>IF(F321="","",INT((date-TeamMembers!F321)/365.25))</f>
        <v/>
      </c>
      <c r="H321" s="95" t="str">
        <f>IF(B321="","",VLOOKUP(B321,'Master Score Sheet'!$B$4:$D$75,3))</f>
        <v/>
      </c>
      <c r="I321" s="95" t="str">
        <f>IF(B321="","",VLOOKUP(B321,'Master Score Sheet'!$B$4:$I$75,7,FALSE))</f>
        <v/>
      </c>
      <c r="J321" s="104" t="str">
        <f>IF(B321="","",VLOOKUP(B321,'Master Score Sheet'!$B$4:$I$75,8,FALSE))</f>
        <v/>
      </c>
      <c r="K321" s="20" t="str">
        <f>IF(B321="","",VLOOKUP(B321,'Master Score Sheet'!$B$4:$W$75,19))</f>
        <v/>
      </c>
      <c r="L321" s="92"/>
    </row>
    <row r="322" spans="2:12" x14ac:dyDescent="0.3">
      <c r="B322" s="90"/>
      <c r="C322" s="91"/>
      <c r="D322" s="20"/>
      <c r="E322" s="19"/>
      <c r="F322" s="89"/>
      <c r="G322" s="94" t="str">
        <f>IF(F322="","",INT((date-TeamMembers!F322)/365.25))</f>
        <v/>
      </c>
      <c r="H322" s="95" t="str">
        <f>IF(B322="","",VLOOKUP(B322,'Master Score Sheet'!$B$4:$D$75,3))</f>
        <v/>
      </c>
      <c r="I322" s="95" t="str">
        <f>IF(B322="","",VLOOKUP(B322,'Master Score Sheet'!$B$4:$I$75,7,FALSE))</f>
        <v/>
      </c>
      <c r="J322" s="104" t="str">
        <f>IF(B322="","",VLOOKUP(B322,'Master Score Sheet'!$B$4:$I$75,8,FALSE))</f>
        <v/>
      </c>
      <c r="K322" s="20" t="str">
        <f>IF(B322="","",VLOOKUP(B322,'Master Score Sheet'!$B$4:$W$75,19))</f>
        <v/>
      </c>
      <c r="L322" s="92"/>
    </row>
    <row r="323" spans="2:12" x14ac:dyDescent="0.3">
      <c r="B323" s="90"/>
      <c r="C323" s="91"/>
      <c r="D323" s="20"/>
      <c r="E323" s="19"/>
      <c r="F323" s="89"/>
      <c r="G323" s="94" t="str">
        <f>IF(F323="","",INT((date-TeamMembers!F323)/365.25))</f>
        <v/>
      </c>
      <c r="H323" s="95" t="str">
        <f>IF(B323="","",VLOOKUP(B323,'Master Score Sheet'!$B$4:$D$75,3))</f>
        <v/>
      </c>
      <c r="I323" s="95" t="str">
        <f>IF(B323="","",VLOOKUP(B323,'Master Score Sheet'!$B$4:$I$75,7,FALSE))</f>
        <v/>
      </c>
      <c r="J323" s="104" t="str">
        <f>IF(B323="","",VLOOKUP(B323,'Master Score Sheet'!$B$4:$I$75,8,FALSE))</f>
        <v/>
      </c>
      <c r="K323" s="20" t="str">
        <f>IF(B323="","",VLOOKUP(B323,'Master Score Sheet'!$B$4:$W$75,19))</f>
        <v/>
      </c>
      <c r="L323" s="92"/>
    </row>
    <row r="324" spans="2:12" x14ac:dyDescent="0.3">
      <c r="B324" s="90"/>
      <c r="C324" s="91"/>
      <c r="D324" s="20"/>
      <c r="E324" s="19"/>
      <c r="F324" s="89"/>
      <c r="G324" s="94" t="str">
        <f>IF(F324="","",INT((date-TeamMembers!F324)/365.25))</f>
        <v/>
      </c>
      <c r="H324" s="95" t="str">
        <f>IF(B324="","",VLOOKUP(B324,'Master Score Sheet'!$B$4:$D$75,3))</f>
        <v/>
      </c>
      <c r="I324" s="95" t="str">
        <f>IF(B324="","",VLOOKUP(B324,'Master Score Sheet'!$B$4:$I$75,7,FALSE))</f>
        <v/>
      </c>
      <c r="J324" s="104" t="str">
        <f>IF(B324="","",VLOOKUP(B324,'Master Score Sheet'!$B$4:$I$75,8,FALSE))</f>
        <v/>
      </c>
      <c r="K324" s="20" t="str">
        <f>IF(B324="","",VLOOKUP(B324,'Master Score Sheet'!$B$4:$W$75,19))</f>
        <v/>
      </c>
      <c r="L324" s="92"/>
    </row>
    <row r="325" spans="2:12" x14ac:dyDescent="0.3">
      <c r="B325" s="90"/>
      <c r="C325" s="91"/>
      <c r="D325" s="20"/>
      <c r="E325" s="19"/>
      <c r="F325" s="89"/>
      <c r="G325" s="94" t="str">
        <f>IF(F325="","",INT((date-TeamMembers!F325)/365.25))</f>
        <v/>
      </c>
      <c r="H325" s="95" t="str">
        <f>IF(B325="","",VLOOKUP(B325,'Master Score Sheet'!$B$4:$D$75,3))</f>
        <v/>
      </c>
      <c r="I325" s="95" t="str">
        <f>IF(B325="","",VLOOKUP(B325,'Master Score Sheet'!$B$4:$I$75,7,FALSE))</f>
        <v/>
      </c>
      <c r="J325" s="104" t="str">
        <f>IF(B325="","",VLOOKUP(B325,'Master Score Sheet'!$B$4:$I$75,8,FALSE))</f>
        <v/>
      </c>
      <c r="K325" s="20" t="str">
        <f>IF(B325="","",VLOOKUP(B325,'Master Score Sheet'!$B$4:$W$75,19))</f>
        <v/>
      </c>
      <c r="L325" s="92"/>
    </row>
    <row r="326" spans="2:12" x14ac:dyDescent="0.3">
      <c r="B326" s="90"/>
      <c r="C326" s="91"/>
      <c r="D326" s="20"/>
      <c r="E326" s="19"/>
      <c r="F326" s="89"/>
      <c r="G326" s="94" t="str">
        <f>IF(F326="","",INT((date-TeamMembers!F326)/365.25))</f>
        <v/>
      </c>
      <c r="H326" s="95" t="str">
        <f>IF(B326="","",VLOOKUP(B326,'Master Score Sheet'!$B$4:$D$75,3))</f>
        <v/>
      </c>
      <c r="I326" s="95" t="str">
        <f>IF(B326="","",VLOOKUP(B326,'Master Score Sheet'!$B$4:$I$75,7,FALSE))</f>
        <v/>
      </c>
      <c r="J326" s="104" t="str">
        <f>IF(B326="","",VLOOKUP(B326,'Master Score Sheet'!$B$4:$I$75,8,FALSE))</f>
        <v/>
      </c>
      <c r="K326" s="20" t="str">
        <f>IF(B326="","",VLOOKUP(B326,'Master Score Sheet'!$B$4:$W$75,19))</f>
        <v/>
      </c>
      <c r="L326" s="92"/>
    </row>
    <row r="327" spans="2:12" x14ac:dyDescent="0.3">
      <c r="B327" s="90"/>
      <c r="C327" s="91"/>
      <c r="D327" s="20"/>
      <c r="E327" s="19"/>
      <c r="F327" s="89"/>
      <c r="G327" s="94" t="str">
        <f>IF(F327="","",INT((date-TeamMembers!F327)/365.25))</f>
        <v/>
      </c>
      <c r="H327" s="95" t="str">
        <f>IF(B327="","",VLOOKUP(B327,'Master Score Sheet'!$B$4:$D$75,3))</f>
        <v/>
      </c>
      <c r="I327" s="95" t="str">
        <f>IF(B327="","",VLOOKUP(B327,'Master Score Sheet'!$B$4:$I$75,7,FALSE))</f>
        <v/>
      </c>
      <c r="J327" s="104" t="str">
        <f>IF(B327="","",VLOOKUP(B327,'Master Score Sheet'!$B$4:$I$75,8,FALSE))</f>
        <v/>
      </c>
      <c r="K327" s="20" t="str">
        <f>IF(B327="","",VLOOKUP(B327,'Master Score Sheet'!$B$4:$W$75,19))</f>
        <v/>
      </c>
      <c r="L327" s="92"/>
    </row>
    <row r="328" spans="2:12" x14ac:dyDescent="0.3">
      <c r="B328" s="90"/>
      <c r="C328" s="91"/>
      <c r="D328" s="20"/>
      <c r="E328" s="19"/>
      <c r="F328" s="89"/>
      <c r="G328" s="94" t="str">
        <f>IF(F328="","",INT((date-TeamMembers!F328)/365.25))</f>
        <v/>
      </c>
      <c r="H328" s="95" t="str">
        <f>IF(B328="","",VLOOKUP(B328,'Master Score Sheet'!$B$4:$D$75,3))</f>
        <v/>
      </c>
      <c r="I328" s="95" t="str">
        <f>IF(B328="","",VLOOKUP(B328,'Master Score Sheet'!$B$4:$I$75,7,FALSE))</f>
        <v/>
      </c>
      <c r="J328" s="104" t="str">
        <f>IF(B328="","",VLOOKUP(B328,'Master Score Sheet'!$B$4:$I$75,8,FALSE))</f>
        <v/>
      </c>
      <c r="K328" s="20" t="str">
        <f>IF(B328="","",VLOOKUP(B328,'Master Score Sheet'!$B$4:$W$75,19))</f>
        <v/>
      </c>
      <c r="L328" s="92"/>
    </row>
    <row r="329" spans="2:12" x14ac:dyDescent="0.3">
      <c r="B329" s="90"/>
      <c r="C329" s="91"/>
      <c r="D329" s="20"/>
      <c r="E329" s="19"/>
      <c r="F329" s="89"/>
      <c r="G329" s="94" t="str">
        <f>IF(F329="","",INT((date-TeamMembers!F329)/365.25))</f>
        <v/>
      </c>
      <c r="H329" s="95" t="str">
        <f>IF(B329="","",VLOOKUP(B329,'Master Score Sheet'!$B$4:$D$75,3))</f>
        <v/>
      </c>
      <c r="I329" s="95" t="str">
        <f>IF(B329="","",VLOOKUP(B329,'Master Score Sheet'!$B$4:$I$75,7,FALSE))</f>
        <v/>
      </c>
      <c r="J329" s="104" t="str">
        <f>IF(B329="","",VLOOKUP(B329,'Master Score Sheet'!$B$4:$I$75,8,FALSE))</f>
        <v/>
      </c>
      <c r="K329" s="20" t="str">
        <f>IF(B329="","",VLOOKUP(B329,'Master Score Sheet'!$B$4:$W$75,19))</f>
        <v/>
      </c>
      <c r="L329" s="92"/>
    </row>
    <row r="330" spans="2:12" x14ac:dyDescent="0.3">
      <c r="B330" s="90"/>
      <c r="C330" s="91"/>
      <c r="D330" s="20"/>
      <c r="E330" s="19"/>
      <c r="F330" s="89"/>
      <c r="G330" s="94" t="str">
        <f>IF(F330="","",INT((date-TeamMembers!F330)/365.25))</f>
        <v/>
      </c>
      <c r="H330" s="95" t="str">
        <f>IF(B330="","",VLOOKUP(B330,'Master Score Sheet'!$B$4:$D$75,3))</f>
        <v/>
      </c>
      <c r="I330" s="95" t="str">
        <f>IF(B330="","",VLOOKUP(B330,'Master Score Sheet'!$B$4:$I$75,7,FALSE))</f>
        <v/>
      </c>
      <c r="J330" s="104" t="str">
        <f>IF(B330="","",VLOOKUP(B330,'Master Score Sheet'!$B$4:$I$75,8,FALSE))</f>
        <v/>
      </c>
      <c r="K330" s="20" t="str">
        <f>IF(B330="","",VLOOKUP(B330,'Master Score Sheet'!$B$4:$W$75,19))</f>
        <v/>
      </c>
      <c r="L330" s="92"/>
    </row>
    <row r="331" spans="2:12" x14ac:dyDescent="0.3">
      <c r="B331" s="90"/>
      <c r="C331" s="91"/>
      <c r="D331" s="20"/>
      <c r="E331" s="19"/>
      <c r="F331" s="89"/>
      <c r="G331" s="94" t="str">
        <f>IF(F331="","",INT((date-TeamMembers!F331)/365.25))</f>
        <v/>
      </c>
      <c r="H331" s="95" t="str">
        <f>IF(B331="","",VLOOKUP(B331,'Master Score Sheet'!$B$4:$D$75,3))</f>
        <v/>
      </c>
      <c r="I331" s="95" t="str">
        <f>IF(B331="","",VLOOKUP(B331,'Master Score Sheet'!$B$4:$I$75,7,FALSE))</f>
        <v/>
      </c>
      <c r="J331" s="104" t="str">
        <f>IF(B331="","",VLOOKUP(B331,'Master Score Sheet'!$B$4:$I$75,8,FALSE))</f>
        <v/>
      </c>
      <c r="K331" s="20" t="str">
        <f>IF(B331="","",VLOOKUP(B331,'Master Score Sheet'!$B$4:$W$75,19))</f>
        <v/>
      </c>
      <c r="L331" s="92"/>
    </row>
    <row r="332" spans="2:12" x14ac:dyDescent="0.3">
      <c r="B332" s="90"/>
      <c r="C332" s="91"/>
      <c r="D332" s="20"/>
      <c r="E332" s="19"/>
      <c r="F332" s="89"/>
      <c r="G332" s="94" t="str">
        <f>IF(F332="","",INT((date-TeamMembers!F332)/365.25))</f>
        <v/>
      </c>
      <c r="H332" s="95" t="str">
        <f>IF(B332="","",VLOOKUP(B332,'Master Score Sheet'!$B$4:$D$75,3))</f>
        <v/>
      </c>
      <c r="I332" s="95" t="str">
        <f>IF(B332="","",VLOOKUP(B332,'Master Score Sheet'!$B$4:$I$75,7,FALSE))</f>
        <v/>
      </c>
      <c r="J332" s="104" t="str">
        <f>IF(B332="","",VLOOKUP(B332,'Master Score Sheet'!$B$4:$I$75,8,FALSE))</f>
        <v/>
      </c>
      <c r="K332" s="20" t="str">
        <f>IF(B332="","",VLOOKUP(B332,'Master Score Sheet'!$B$4:$W$75,19))</f>
        <v/>
      </c>
      <c r="L332" s="92"/>
    </row>
    <row r="333" spans="2:12" x14ac:dyDescent="0.3">
      <c r="B333" s="90"/>
      <c r="C333" s="91"/>
      <c r="D333" s="20"/>
      <c r="E333" s="19"/>
      <c r="F333" s="89"/>
      <c r="G333" s="94" t="str">
        <f>IF(F333="","",INT((date-TeamMembers!F333)/365.25))</f>
        <v/>
      </c>
      <c r="H333" s="95" t="str">
        <f>IF(B333="","",VLOOKUP(B333,'Master Score Sheet'!$B$4:$D$75,3))</f>
        <v/>
      </c>
      <c r="I333" s="95" t="str">
        <f>IF(B333="","",VLOOKUP(B333,'Master Score Sheet'!$B$4:$I$75,7,FALSE))</f>
        <v/>
      </c>
      <c r="J333" s="104" t="str">
        <f>IF(B333="","",VLOOKUP(B333,'Master Score Sheet'!$B$4:$I$75,8,FALSE))</f>
        <v/>
      </c>
      <c r="K333" s="20" t="str">
        <f>IF(B333="","",VLOOKUP(B333,'Master Score Sheet'!$B$4:$W$75,19))</f>
        <v/>
      </c>
      <c r="L333" s="92"/>
    </row>
    <row r="334" spans="2:12" x14ac:dyDescent="0.3">
      <c r="B334" s="90"/>
      <c r="C334" s="91"/>
      <c r="D334" s="20"/>
      <c r="E334" s="19"/>
      <c r="F334" s="89"/>
      <c r="G334" s="94" t="str">
        <f>IF(F334="","",INT((date-TeamMembers!F334)/365.25))</f>
        <v/>
      </c>
      <c r="H334" s="95" t="str">
        <f>IF(B334="","",VLOOKUP(B334,'Master Score Sheet'!$B$4:$D$75,3))</f>
        <v/>
      </c>
      <c r="I334" s="95" t="str">
        <f>IF(B334="","",VLOOKUP(B334,'Master Score Sheet'!$B$4:$I$75,7,FALSE))</f>
        <v/>
      </c>
      <c r="J334" s="104" t="str">
        <f>IF(B334="","",VLOOKUP(B334,'Master Score Sheet'!$B$4:$I$75,8,FALSE))</f>
        <v/>
      </c>
      <c r="K334" s="20" t="str">
        <f>IF(B334="","",VLOOKUP(B334,'Master Score Sheet'!$B$4:$W$75,19))</f>
        <v/>
      </c>
      <c r="L334" s="92"/>
    </row>
    <row r="335" spans="2:12" x14ac:dyDescent="0.3">
      <c r="B335" s="90"/>
      <c r="C335" s="91"/>
      <c r="D335" s="20"/>
      <c r="E335" s="19"/>
      <c r="F335" s="89"/>
      <c r="G335" s="94" t="str">
        <f>IF(F335="","",INT((date-TeamMembers!F335)/365.25))</f>
        <v/>
      </c>
      <c r="H335" s="95" t="str">
        <f>IF(B335="","",VLOOKUP(B335,'Master Score Sheet'!$B$4:$D$75,3))</f>
        <v/>
      </c>
      <c r="I335" s="95" t="str">
        <f>IF(B335="","",VLOOKUP(B335,'Master Score Sheet'!$B$4:$I$75,7,FALSE))</f>
        <v/>
      </c>
      <c r="J335" s="104" t="str">
        <f>IF(B335="","",VLOOKUP(B335,'Master Score Sheet'!$B$4:$I$75,8,FALSE))</f>
        <v/>
      </c>
      <c r="K335" s="20" t="str">
        <f>IF(B335="","",VLOOKUP(B335,'Master Score Sheet'!$B$4:$W$75,19))</f>
        <v/>
      </c>
      <c r="L335" s="92"/>
    </row>
    <row r="336" spans="2:12" x14ac:dyDescent="0.3">
      <c r="B336" s="90"/>
      <c r="C336" s="91"/>
      <c r="D336" s="20"/>
      <c r="E336" s="19"/>
      <c r="F336" s="89"/>
      <c r="G336" s="94" t="str">
        <f>IF(F336="","",INT((date-TeamMembers!F336)/365.25))</f>
        <v/>
      </c>
      <c r="H336" s="95" t="str">
        <f>IF(B336="","",VLOOKUP(B336,'Master Score Sheet'!$B$4:$D$75,3))</f>
        <v/>
      </c>
      <c r="I336" s="95" t="str">
        <f>IF(B336="","",VLOOKUP(B336,'Master Score Sheet'!$B$4:$I$75,7,FALSE))</f>
        <v/>
      </c>
      <c r="J336" s="104" t="str">
        <f>IF(B336="","",VLOOKUP(B336,'Master Score Sheet'!$B$4:$I$75,8,FALSE))</f>
        <v/>
      </c>
      <c r="K336" s="20" t="str">
        <f>IF(B336="","",VLOOKUP(B336,'Master Score Sheet'!$B$4:$W$75,19))</f>
        <v/>
      </c>
      <c r="L336" s="92"/>
    </row>
    <row r="337" spans="2:12" x14ac:dyDescent="0.3">
      <c r="B337" s="90"/>
      <c r="C337" s="91"/>
      <c r="D337" s="20"/>
      <c r="E337" s="19"/>
      <c r="F337" s="89"/>
      <c r="G337" s="94" t="str">
        <f>IF(F337="","",INT((date-TeamMembers!F337)/365.25))</f>
        <v/>
      </c>
      <c r="H337" s="95" t="str">
        <f>IF(B337="","",VLOOKUP(B337,'Master Score Sheet'!$B$4:$D$75,3))</f>
        <v/>
      </c>
      <c r="I337" s="95" t="str">
        <f>IF(B337="","",VLOOKUP(B337,'Master Score Sheet'!$B$4:$I$75,7,FALSE))</f>
        <v/>
      </c>
      <c r="J337" s="104" t="str">
        <f>IF(B337="","",VLOOKUP(B337,'Master Score Sheet'!$B$4:$I$75,8,FALSE))</f>
        <v/>
      </c>
      <c r="K337" s="20" t="str">
        <f>IF(B337="","",VLOOKUP(B337,'Master Score Sheet'!$B$4:$W$75,19))</f>
        <v/>
      </c>
      <c r="L337" s="92"/>
    </row>
    <row r="338" spans="2:12" x14ac:dyDescent="0.3">
      <c r="B338" s="90"/>
      <c r="C338" s="91"/>
      <c r="D338" s="20"/>
      <c r="E338" s="19"/>
      <c r="F338" s="89"/>
      <c r="G338" s="94" t="str">
        <f>IF(F338="","",INT((date-TeamMembers!F338)/365.25))</f>
        <v/>
      </c>
      <c r="H338" s="95" t="str">
        <f>IF(B338="","",VLOOKUP(B338,'Master Score Sheet'!$B$4:$D$75,3))</f>
        <v/>
      </c>
      <c r="I338" s="95" t="str">
        <f>IF(B338="","",VLOOKUP(B338,'Master Score Sheet'!$B$4:$I$75,7,FALSE))</f>
        <v/>
      </c>
      <c r="J338" s="104" t="str">
        <f>IF(B338="","",VLOOKUP(B338,'Master Score Sheet'!$B$4:$I$75,8,FALSE))</f>
        <v/>
      </c>
      <c r="K338" s="20" t="str">
        <f>IF(B338="","",VLOOKUP(B338,'Master Score Sheet'!$B$4:$W$75,19))</f>
        <v/>
      </c>
      <c r="L338" s="92"/>
    </row>
    <row r="339" spans="2:12" x14ac:dyDescent="0.3">
      <c r="B339" s="90"/>
      <c r="C339" s="91"/>
      <c r="D339" s="20"/>
      <c r="E339" s="19"/>
      <c r="F339" s="89"/>
      <c r="G339" s="94" t="str">
        <f>IF(F339="","",INT((date-TeamMembers!F339)/365.25))</f>
        <v/>
      </c>
      <c r="H339" s="95" t="str">
        <f>IF(B339="","",VLOOKUP(B339,'Master Score Sheet'!$B$4:$D$75,3))</f>
        <v/>
      </c>
      <c r="I339" s="95" t="str">
        <f>IF(B339="","",VLOOKUP(B339,'Master Score Sheet'!$B$4:$I$75,7,FALSE))</f>
        <v/>
      </c>
      <c r="J339" s="104" t="str">
        <f>IF(B339="","",VLOOKUP(B339,'Master Score Sheet'!$B$4:$I$75,8,FALSE))</f>
        <v/>
      </c>
      <c r="K339" s="20" t="str">
        <f>IF(B339="","",VLOOKUP(B339,'Master Score Sheet'!$B$4:$W$75,19))</f>
        <v/>
      </c>
      <c r="L339" s="92"/>
    </row>
    <row r="340" spans="2:12" x14ac:dyDescent="0.3">
      <c r="B340" s="90"/>
      <c r="C340" s="91"/>
      <c r="D340" s="20"/>
      <c r="E340" s="19"/>
      <c r="F340" s="89"/>
      <c r="G340" s="94" t="str">
        <f>IF(F340="","",INT((date-TeamMembers!F340)/365.25))</f>
        <v/>
      </c>
      <c r="H340" s="95" t="str">
        <f>IF(B340="","",VLOOKUP(B340,'Master Score Sheet'!$B$4:$D$75,3))</f>
        <v/>
      </c>
      <c r="I340" s="95" t="str">
        <f>IF(B340="","",VLOOKUP(B340,'Master Score Sheet'!$B$4:$I$75,7,FALSE))</f>
        <v/>
      </c>
      <c r="J340" s="104" t="str">
        <f>IF(B340="","",VLOOKUP(B340,'Master Score Sheet'!$B$4:$I$75,8,FALSE))</f>
        <v/>
      </c>
      <c r="K340" s="20" t="str">
        <f>IF(B340="","",VLOOKUP(B340,'Master Score Sheet'!$B$4:$W$75,19))</f>
        <v/>
      </c>
      <c r="L340" s="92"/>
    </row>
    <row r="341" spans="2:12" x14ac:dyDescent="0.3">
      <c r="B341" s="90"/>
      <c r="C341" s="91"/>
      <c r="D341" s="20"/>
      <c r="E341" s="19"/>
      <c r="F341" s="89"/>
      <c r="G341" s="94" t="str">
        <f>IF(F341="","",INT((date-TeamMembers!F341)/365.25))</f>
        <v/>
      </c>
      <c r="H341" s="95" t="str">
        <f>IF(B341="","",VLOOKUP(B341,'Master Score Sheet'!$B$4:$D$75,3))</f>
        <v/>
      </c>
      <c r="I341" s="95" t="str">
        <f>IF(B341="","",VLOOKUP(B341,'Master Score Sheet'!$B$4:$I$75,7,FALSE))</f>
        <v/>
      </c>
      <c r="J341" s="104" t="str">
        <f>IF(B341="","",VLOOKUP(B341,'Master Score Sheet'!$B$4:$I$75,8,FALSE))</f>
        <v/>
      </c>
      <c r="K341" s="20" t="str">
        <f>IF(B341="","",VLOOKUP(B341,'Master Score Sheet'!$B$4:$W$75,19))</f>
        <v/>
      </c>
      <c r="L341" s="92"/>
    </row>
    <row r="342" spans="2:12" x14ac:dyDescent="0.3">
      <c r="B342" s="90"/>
      <c r="C342" s="91"/>
      <c r="D342" s="20"/>
      <c r="E342" s="19"/>
      <c r="F342" s="89"/>
      <c r="G342" s="94" t="str">
        <f>IF(F342="","",INT((date-TeamMembers!F342)/365.25))</f>
        <v/>
      </c>
      <c r="H342" s="95" t="str">
        <f>IF(B342="","",VLOOKUP(B342,'Master Score Sheet'!$B$4:$D$75,3))</f>
        <v/>
      </c>
      <c r="I342" s="95" t="str">
        <f>IF(B342="","",VLOOKUP(B342,'Master Score Sheet'!$B$4:$I$75,7,FALSE))</f>
        <v/>
      </c>
      <c r="J342" s="104" t="str">
        <f>IF(B342="","",VLOOKUP(B342,'Master Score Sheet'!$B$4:$I$75,8,FALSE))</f>
        <v/>
      </c>
      <c r="K342" s="20" t="str">
        <f>IF(B342="","",VLOOKUP(B342,'Master Score Sheet'!$B$4:$W$75,19))</f>
        <v/>
      </c>
      <c r="L342" s="92"/>
    </row>
    <row r="343" spans="2:12" x14ac:dyDescent="0.3">
      <c r="B343" s="90"/>
      <c r="C343" s="91"/>
      <c r="D343" s="20"/>
      <c r="E343" s="19"/>
      <c r="F343" s="89"/>
      <c r="G343" s="94" t="str">
        <f>IF(F343="","",INT((date-TeamMembers!F343)/365.25))</f>
        <v/>
      </c>
      <c r="H343" s="95" t="str">
        <f>IF(B343="","",VLOOKUP(B343,'Master Score Sheet'!$B$4:$D$75,3))</f>
        <v/>
      </c>
      <c r="I343" s="95" t="str">
        <f>IF(B343="","",VLOOKUP(B343,'Master Score Sheet'!$B$4:$I$75,7,FALSE))</f>
        <v/>
      </c>
      <c r="J343" s="104" t="str">
        <f>IF(B343="","",VLOOKUP(B343,'Master Score Sheet'!$B$4:$I$75,8,FALSE))</f>
        <v/>
      </c>
      <c r="K343" s="20" t="str">
        <f>IF(B343="","",VLOOKUP(B343,'Master Score Sheet'!$B$4:$W$75,19))</f>
        <v/>
      </c>
      <c r="L343" s="92"/>
    </row>
    <row r="344" spans="2:12" x14ac:dyDescent="0.3">
      <c r="B344" s="90"/>
      <c r="C344" s="91"/>
      <c r="D344" s="20"/>
      <c r="E344" s="19"/>
      <c r="F344" s="89"/>
      <c r="G344" s="94" t="str">
        <f>IF(F344="","",INT((date-TeamMembers!F344)/365.25))</f>
        <v/>
      </c>
      <c r="H344" s="95" t="str">
        <f>IF(B344="","",VLOOKUP(B344,'Master Score Sheet'!$B$4:$D$75,3))</f>
        <v/>
      </c>
      <c r="I344" s="95" t="str">
        <f>IF(B344="","",VLOOKUP(B344,'Master Score Sheet'!$B$4:$I$75,7,FALSE))</f>
        <v/>
      </c>
      <c r="J344" s="104" t="str">
        <f>IF(B344="","",VLOOKUP(B344,'Master Score Sheet'!$B$4:$I$75,8,FALSE))</f>
        <v/>
      </c>
      <c r="K344" s="20" t="str">
        <f>IF(B344="","",VLOOKUP(B344,'Master Score Sheet'!$B$4:$W$75,19))</f>
        <v/>
      </c>
      <c r="L344" s="92"/>
    </row>
    <row r="345" spans="2:12" x14ac:dyDescent="0.3">
      <c r="B345" s="90"/>
      <c r="C345" s="91"/>
      <c r="D345" s="20"/>
      <c r="E345" s="19"/>
      <c r="F345" s="89"/>
      <c r="G345" s="94" t="str">
        <f>IF(F345="","",INT((date-TeamMembers!F345)/365.25))</f>
        <v/>
      </c>
      <c r="H345" s="95" t="str">
        <f>IF(B345="","",VLOOKUP(B345,'Master Score Sheet'!$B$4:$D$75,3))</f>
        <v/>
      </c>
      <c r="I345" s="95" t="str">
        <f>IF(B345="","",VLOOKUP(B345,'Master Score Sheet'!$B$4:$I$75,7,FALSE))</f>
        <v/>
      </c>
      <c r="J345" s="104" t="str">
        <f>IF(B345="","",VLOOKUP(B345,'Master Score Sheet'!$B$4:$I$75,8,FALSE))</f>
        <v/>
      </c>
      <c r="K345" s="20" t="str">
        <f>IF(B345="","",VLOOKUP(B345,'Master Score Sheet'!$B$4:$W$75,19))</f>
        <v/>
      </c>
      <c r="L345" s="92"/>
    </row>
    <row r="346" spans="2:12" x14ac:dyDescent="0.3">
      <c r="B346" s="90"/>
      <c r="C346" s="91"/>
      <c r="D346" s="20"/>
      <c r="E346" s="19"/>
      <c r="F346" s="89"/>
      <c r="G346" s="94" t="str">
        <f>IF(F346="","",INT((date-TeamMembers!F346)/365.25))</f>
        <v/>
      </c>
      <c r="H346" s="95" t="str">
        <f>IF(B346="","",VLOOKUP(B346,'Master Score Sheet'!$B$4:$D$75,3))</f>
        <v/>
      </c>
      <c r="I346" s="95" t="str">
        <f>IF(B346="","",VLOOKUP(B346,'Master Score Sheet'!$B$4:$I$75,7,FALSE))</f>
        <v/>
      </c>
      <c r="J346" s="104" t="str">
        <f>IF(B346="","",VLOOKUP(B346,'Master Score Sheet'!$B$4:$I$75,8,FALSE))</f>
        <v/>
      </c>
      <c r="K346" s="20" t="str">
        <f>IF(B346="","",VLOOKUP(B346,'Master Score Sheet'!$B$4:$W$75,19))</f>
        <v/>
      </c>
      <c r="L346" s="92"/>
    </row>
    <row r="347" spans="2:12" x14ac:dyDescent="0.3">
      <c r="B347" s="90"/>
      <c r="C347" s="91"/>
      <c r="D347" s="20"/>
      <c r="E347" s="19"/>
      <c r="F347" s="89"/>
      <c r="G347" s="94" t="str">
        <f>IF(F347="","",INT((date-TeamMembers!F347)/365.25))</f>
        <v/>
      </c>
      <c r="H347" s="95" t="str">
        <f>IF(B347="","",VLOOKUP(B347,'Master Score Sheet'!$B$4:$D$75,3))</f>
        <v/>
      </c>
      <c r="I347" s="95" t="str">
        <f>IF(B347="","",VLOOKUP(B347,'Master Score Sheet'!$B$4:$I$75,7,FALSE))</f>
        <v/>
      </c>
      <c r="J347" s="104" t="str">
        <f>IF(B347="","",VLOOKUP(B347,'Master Score Sheet'!$B$4:$I$75,8,FALSE))</f>
        <v/>
      </c>
      <c r="K347" s="20" t="str">
        <f>IF(B347="","",VLOOKUP(B347,'Master Score Sheet'!$B$4:$W$75,19))</f>
        <v/>
      </c>
      <c r="L347" s="92"/>
    </row>
    <row r="348" spans="2:12" x14ac:dyDescent="0.3">
      <c r="B348" s="90"/>
      <c r="C348" s="91"/>
      <c r="D348" s="20"/>
      <c r="E348" s="19"/>
      <c r="F348" s="89"/>
      <c r="G348" s="94" t="str">
        <f>IF(F348="","",INT((date-TeamMembers!F348)/365.25))</f>
        <v/>
      </c>
      <c r="H348" s="95" t="str">
        <f>IF(B348="","",VLOOKUP(B348,'Master Score Sheet'!$B$4:$D$75,3))</f>
        <v/>
      </c>
      <c r="I348" s="95" t="str">
        <f>IF(B348="","",VLOOKUP(B348,'Master Score Sheet'!$B$4:$I$75,7,FALSE))</f>
        <v/>
      </c>
      <c r="J348" s="104" t="str">
        <f>IF(B348="","",VLOOKUP(B348,'Master Score Sheet'!$B$4:$I$75,8,FALSE))</f>
        <v/>
      </c>
      <c r="K348" s="20" t="str">
        <f>IF(B348="","",VLOOKUP(B348,'Master Score Sheet'!$B$4:$W$75,19))</f>
        <v/>
      </c>
      <c r="L348" s="92"/>
    </row>
    <row r="349" spans="2:12" x14ac:dyDescent="0.3">
      <c r="B349" s="90"/>
      <c r="C349" s="91"/>
      <c r="D349" s="20"/>
      <c r="E349" s="19"/>
      <c r="F349" s="89"/>
      <c r="G349" s="94" t="str">
        <f>IF(F349="","",INT((date-TeamMembers!F349)/365.25))</f>
        <v/>
      </c>
      <c r="H349" s="95" t="str">
        <f>IF(B349="","",VLOOKUP(B349,'Master Score Sheet'!$B$4:$D$75,3))</f>
        <v/>
      </c>
      <c r="I349" s="95" t="str">
        <f>IF(B349="","",VLOOKUP(B349,'Master Score Sheet'!$B$4:$I$75,7,FALSE))</f>
        <v/>
      </c>
      <c r="J349" s="104" t="str">
        <f>IF(B349="","",VLOOKUP(B349,'Master Score Sheet'!$B$4:$I$75,8,FALSE))</f>
        <v/>
      </c>
      <c r="K349" s="20" t="str">
        <f>IF(B349="","",VLOOKUP(B349,'Master Score Sheet'!$B$4:$W$75,19))</f>
        <v/>
      </c>
      <c r="L349" s="92"/>
    </row>
    <row r="350" spans="2:12" x14ac:dyDescent="0.3">
      <c r="B350" s="90"/>
      <c r="C350" s="91"/>
      <c r="D350" s="20"/>
      <c r="E350" s="19"/>
      <c r="F350" s="89"/>
      <c r="G350" s="94" t="str">
        <f>IF(F350="","",INT((date-TeamMembers!F350)/365.25))</f>
        <v/>
      </c>
      <c r="H350" s="95" t="str">
        <f>IF(B350="","",VLOOKUP(B350,'Master Score Sheet'!$B$4:$D$75,3))</f>
        <v/>
      </c>
      <c r="I350" s="95" t="str">
        <f>IF(B350="","",VLOOKUP(B350,'Master Score Sheet'!$B$4:$I$75,7,FALSE))</f>
        <v/>
      </c>
      <c r="J350" s="104" t="str">
        <f>IF(B350="","",VLOOKUP(B350,'Master Score Sheet'!$B$4:$I$75,8,FALSE))</f>
        <v/>
      </c>
      <c r="K350" s="20" t="str">
        <f>IF(B350="","",VLOOKUP(B350,'Master Score Sheet'!$B$4:$W$75,19))</f>
        <v/>
      </c>
      <c r="L350" s="92"/>
    </row>
    <row r="351" spans="2:12" x14ac:dyDescent="0.3">
      <c r="B351" s="90"/>
      <c r="C351" s="91"/>
      <c r="D351" s="20"/>
      <c r="E351" s="19"/>
      <c r="F351" s="89"/>
      <c r="G351" s="94" t="str">
        <f>IF(F351="","",INT((date-TeamMembers!F351)/365.25))</f>
        <v/>
      </c>
      <c r="H351" s="95" t="str">
        <f>IF(B351="","",VLOOKUP(B351,'Master Score Sheet'!$B$4:$D$75,3))</f>
        <v/>
      </c>
      <c r="I351" s="95" t="str">
        <f>IF(B351="","",VLOOKUP(B351,'Master Score Sheet'!$B$4:$I$75,7,FALSE))</f>
        <v/>
      </c>
      <c r="J351" s="104" t="str">
        <f>IF(B351="","",VLOOKUP(B351,'Master Score Sheet'!$B$4:$I$75,8,FALSE))</f>
        <v/>
      </c>
      <c r="K351" s="20" t="str">
        <f>IF(B351="","",VLOOKUP(B351,'Master Score Sheet'!$B$4:$W$75,19))</f>
        <v/>
      </c>
      <c r="L351" s="92"/>
    </row>
    <row r="352" spans="2:12" x14ac:dyDescent="0.3">
      <c r="B352" s="90"/>
      <c r="C352" s="91"/>
      <c r="D352" s="20"/>
      <c r="E352" s="19"/>
      <c r="F352" s="89"/>
      <c r="G352" s="94" t="str">
        <f>IF(F352="","",INT((date-TeamMembers!F352)/365.25))</f>
        <v/>
      </c>
      <c r="H352" s="95" t="str">
        <f>IF(B352="","",VLOOKUP(B352,'Master Score Sheet'!$B$4:$D$75,3))</f>
        <v/>
      </c>
      <c r="I352" s="95" t="str">
        <f>IF(B352="","",VLOOKUP(B352,'Master Score Sheet'!$B$4:$I$75,7,FALSE))</f>
        <v/>
      </c>
      <c r="J352" s="104" t="str">
        <f>IF(B352="","",VLOOKUP(B352,'Master Score Sheet'!$B$4:$I$75,8,FALSE))</f>
        <v/>
      </c>
      <c r="K352" s="20" t="str">
        <f>IF(B352="","",VLOOKUP(B352,'Master Score Sheet'!$B$4:$W$75,19))</f>
        <v/>
      </c>
      <c r="L352" s="92"/>
    </row>
    <row r="353" spans="2:12" x14ac:dyDescent="0.3">
      <c r="B353" s="90"/>
      <c r="C353" s="91"/>
      <c r="D353" s="20"/>
      <c r="E353" s="19"/>
      <c r="F353" s="89"/>
      <c r="G353" s="94" t="str">
        <f>IF(F353="","",INT((date-TeamMembers!F353)/365.25))</f>
        <v/>
      </c>
      <c r="H353" s="95" t="str">
        <f>IF(B353="","",VLOOKUP(B353,'Master Score Sheet'!$B$4:$D$75,3))</f>
        <v/>
      </c>
      <c r="I353" s="95" t="str">
        <f>IF(B353="","",VLOOKUP(B353,'Master Score Sheet'!$B$4:$I$75,7,FALSE))</f>
        <v/>
      </c>
      <c r="J353" s="104" t="str">
        <f>IF(B353="","",VLOOKUP(B353,'Master Score Sheet'!$B$4:$I$75,8,FALSE))</f>
        <v/>
      </c>
      <c r="K353" s="20" t="str">
        <f>IF(B353="","",VLOOKUP(B353,'Master Score Sheet'!$B$4:$W$75,19))</f>
        <v/>
      </c>
      <c r="L353" s="92"/>
    </row>
    <row r="354" spans="2:12" x14ac:dyDescent="0.3">
      <c r="B354" s="90"/>
      <c r="C354" s="91"/>
      <c r="D354" s="20"/>
      <c r="E354" s="19"/>
      <c r="F354" s="89"/>
      <c r="G354" s="94" t="str">
        <f>IF(F354="","",INT((date-TeamMembers!F354)/365.25))</f>
        <v/>
      </c>
      <c r="H354" s="95" t="str">
        <f>IF(B354="","",VLOOKUP(B354,'Master Score Sheet'!$B$4:$D$75,3))</f>
        <v/>
      </c>
      <c r="I354" s="95" t="str">
        <f>IF(B354="","",VLOOKUP(B354,'Master Score Sheet'!$B$4:$I$75,7,FALSE))</f>
        <v/>
      </c>
      <c r="J354" s="104" t="str">
        <f>IF(B354="","",VLOOKUP(B354,'Master Score Sheet'!$B$4:$I$75,8,FALSE))</f>
        <v/>
      </c>
      <c r="K354" s="20" t="str">
        <f>IF(B354="","",VLOOKUP(B354,'Master Score Sheet'!$B$4:$W$75,19))</f>
        <v/>
      </c>
      <c r="L354" s="92"/>
    </row>
    <row r="355" spans="2:12" x14ac:dyDescent="0.3">
      <c r="B355" s="90"/>
      <c r="C355" s="91"/>
      <c r="D355" s="20"/>
      <c r="E355" s="19"/>
      <c r="F355" s="89"/>
      <c r="G355" s="94" t="str">
        <f>IF(F355="","",INT((date-TeamMembers!F355)/365.25))</f>
        <v/>
      </c>
      <c r="H355" s="95" t="str">
        <f>IF(B355="","",VLOOKUP(B355,'Master Score Sheet'!$B$4:$D$75,3))</f>
        <v/>
      </c>
      <c r="I355" s="95" t="str">
        <f>IF(B355="","",VLOOKUP(B355,'Master Score Sheet'!$B$4:$I$75,7,FALSE))</f>
        <v/>
      </c>
      <c r="J355" s="104" t="str">
        <f>IF(B355="","",VLOOKUP(B355,'Master Score Sheet'!$B$4:$I$75,8,FALSE))</f>
        <v/>
      </c>
      <c r="K355" s="20" t="str">
        <f>IF(B355="","",VLOOKUP(B355,'Master Score Sheet'!$B$4:$W$75,19))</f>
        <v/>
      </c>
      <c r="L355" s="92"/>
    </row>
    <row r="356" spans="2:12" x14ac:dyDescent="0.3">
      <c r="B356" s="90"/>
      <c r="C356" s="91"/>
      <c r="D356" s="20"/>
      <c r="E356" s="19"/>
      <c r="F356" s="89"/>
      <c r="G356" s="94" t="str">
        <f>IF(F356="","",INT((date-TeamMembers!F356)/365.25))</f>
        <v/>
      </c>
      <c r="H356" s="95" t="str">
        <f>IF(B356="","",VLOOKUP(B356,'Master Score Sheet'!$B$4:$D$75,3))</f>
        <v/>
      </c>
      <c r="I356" s="95" t="str">
        <f>IF(B356="","",VLOOKUP(B356,'Master Score Sheet'!$B$4:$I$75,7,FALSE))</f>
        <v/>
      </c>
      <c r="J356" s="104" t="str">
        <f>IF(B356="","",VLOOKUP(B356,'Master Score Sheet'!$B$4:$I$75,8,FALSE))</f>
        <v/>
      </c>
      <c r="K356" s="20" t="str">
        <f>IF(B356="","",VLOOKUP(B356,'Master Score Sheet'!$B$4:$W$75,19))</f>
        <v/>
      </c>
      <c r="L356" s="92"/>
    </row>
    <row r="357" spans="2:12" x14ac:dyDescent="0.3">
      <c r="B357" s="90"/>
      <c r="C357" s="91"/>
      <c r="D357" s="20"/>
      <c r="E357" s="19"/>
      <c r="F357" s="89"/>
      <c r="G357" s="94" t="str">
        <f>IF(F357="","",INT((date-TeamMembers!F357)/365.25))</f>
        <v/>
      </c>
      <c r="H357" s="95" t="str">
        <f>IF(B357="","",VLOOKUP(B357,'Master Score Sheet'!$B$4:$D$75,3))</f>
        <v/>
      </c>
      <c r="I357" s="95" t="str">
        <f>IF(B357="","",VLOOKUP(B357,'Master Score Sheet'!$B$4:$I$75,7,FALSE))</f>
        <v/>
      </c>
      <c r="J357" s="104" t="str">
        <f>IF(B357="","",VLOOKUP(B357,'Master Score Sheet'!$B$4:$I$75,8,FALSE))</f>
        <v/>
      </c>
      <c r="K357" s="20" t="str">
        <f>IF(B357="","",VLOOKUP(B357,'Master Score Sheet'!$B$4:$W$75,19))</f>
        <v/>
      </c>
      <c r="L357" s="92"/>
    </row>
    <row r="358" spans="2:12" x14ac:dyDescent="0.3">
      <c r="B358" s="90"/>
      <c r="C358" s="91"/>
      <c r="D358" s="20"/>
      <c r="E358" s="19"/>
      <c r="F358" s="89"/>
      <c r="G358" s="94" t="str">
        <f>IF(F358="","",INT((date-TeamMembers!F358)/365.25))</f>
        <v/>
      </c>
      <c r="H358" s="95" t="str">
        <f>IF(B358="","",VLOOKUP(B358,'Master Score Sheet'!$B$4:$D$75,3))</f>
        <v/>
      </c>
      <c r="I358" s="95" t="str">
        <f>IF(B358="","",VLOOKUP(B358,'Master Score Sheet'!$B$4:$I$75,7,FALSE))</f>
        <v/>
      </c>
      <c r="J358" s="104" t="str">
        <f>IF(B358="","",VLOOKUP(B358,'Master Score Sheet'!$B$4:$I$75,8,FALSE))</f>
        <v/>
      </c>
      <c r="K358" s="20" t="str">
        <f>IF(B358="","",VLOOKUP(B358,'Master Score Sheet'!$B$4:$W$75,19))</f>
        <v/>
      </c>
      <c r="L358" s="92"/>
    </row>
    <row r="359" spans="2:12" x14ac:dyDescent="0.3">
      <c r="B359" s="90"/>
      <c r="C359" s="91"/>
      <c r="D359" s="20"/>
      <c r="E359" s="19"/>
      <c r="F359" s="89"/>
      <c r="G359" s="94" t="str">
        <f>IF(F359="","",INT((date-TeamMembers!F359)/365.25))</f>
        <v/>
      </c>
      <c r="H359" s="95" t="str">
        <f>IF(B359="","",VLOOKUP(B359,'Master Score Sheet'!$B$4:$D$75,3))</f>
        <v/>
      </c>
      <c r="I359" s="95" t="str">
        <f>IF(B359="","",VLOOKUP(B359,'Master Score Sheet'!$B$4:$I$75,7,FALSE))</f>
        <v/>
      </c>
      <c r="J359" s="104" t="str">
        <f>IF(B359="","",VLOOKUP(B359,'Master Score Sheet'!$B$4:$I$75,8,FALSE))</f>
        <v/>
      </c>
      <c r="K359" s="20" t="str">
        <f>IF(B359="","",VLOOKUP(B359,'Master Score Sheet'!$B$4:$W$75,19))</f>
        <v/>
      </c>
      <c r="L359" s="92"/>
    </row>
    <row r="360" spans="2:12" x14ac:dyDescent="0.3">
      <c r="B360" s="90"/>
      <c r="C360" s="91"/>
      <c r="D360" s="20"/>
      <c r="E360" s="19"/>
      <c r="F360" s="89"/>
      <c r="G360" s="94" t="str">
        <f>IF(F360="","",INT((date-TeamMembers!F360)/365.25))</f>
        <v/>
      </c>
      <c r="H360" s="95" t="str">
        <f>IF(B360="","",VLOOKUP(B360,'Master Score Sheet'!$B$4:$D$75,3))</f>
        <v/>
      </c>
      <c r="I360" s="95" t="str">
        <f>IF(B360="","",VLOOKUP(B360,'Master Score Sheet'!$B$4:$I$75,7,FALSE))</f>
        <v/>
      </c>
      <c r="J360" s="104" t="str">
        <f>IF(B360="","",VLOOKUP(B360,'Master Score Sheet'!$B$4:$I$75,8,FALSE))</f>
        <v/>
      </c>
      <c r="K360" s="20" t="str">
        <f>IF(B360="","",VLOOKUP(B360,'Master Score Sheet'!$B$4:$W$75,19))</f>
        <v/>
      </c>
      <c r="L360" s="92"/>
    </row>
    <row r="361" spans="2:12" x14ac:dyDescent="0.3">
      <c r="B361" s="90"/>
      <c r="C361" s="91"/>
      <c r="D361" s="20"/>
      <c r="E361" s="19"/>
      <c r="F361" s="89"/>
      <c r="G361" s="94" t="str">
        <f>IF(F361="","",INT((date-TeamMembers!F361)/365.25))</f>
        <v/>
      </c>
      <c r="H361" s="95" t="str">
        <f>IF(B361="","",VLOOKUP(B361,'Master Score Sheet'!$B$4:$D$75,3))</f>
        <v/>
      </c>
      <c r="I361" s="95" t="str">
        <f>IF(B361="","",VLOOKUP(B361,'Master Score Sheet'!$B$4:$I$75,7,FALSE))</f>
        <v/>
      </c>
      <c r="J361" s="104" t="str">
        <f>IF(B361="","",VLOOKUP(B361,'Master Score Sheet'!$B$4:$I$75,8,FALSE))</f>
        <v/>
      </c>
      <c r="K361" s="20" t="str">
        <f>IF(B361="","",VLOOKUP(B361,'Master Score Sheet'!$B$4:$W$75,19))</f>
        <v/>
      </c>
      <c r="L361" s="92"/>
    </row>
    <row r="362" spans="2:12" x14ac:dyDescent="0.3">
      <c r="B362" s="90"/>
      <c r="C362" s="91"/>
      <c r="D362" s="20"/>
      <c r="E362" s="19"/>
      <c r="F362" s="89"/>
      <c r="G362" s="94" t="str">
        <f>IF(F362="","",INT((date-TeamMembers!F362)/365.25))</f>
        <v/>
      </c>
      <c r="H362" s="95" t="str">
        <f>IF(B362="","",VLOOKUP(B362,'Master Score Sheet'!$B$4:$D$75,3))</f>
        <v/>
      </c>
      <c r="I362" s="95" t="str">
        <f>IF(B362="","",VLOOKUP(B362,'Master Score Sheet'!$B$4:$I$75,7,FALSE))</f>
        <v/>
      </c>
      <c r="J362" s="104" t="str">
        <f>IF(B362="","",VLOOKUP(B362,'Master Score Sheet'!$B$4:$I$75,8,FALSE))</f>
        <v/>
      </c>
      <c r="K362" s="20" t="str">
        <f>IF(B362="","",VLOOKUP(B362,'Master Score Sheet'!$B$4:$W$75,19))</f>
        <v/>
      </c>
      <c r="L362" s="92"/>
    </row>
    <row r="363" spans="2:12" x14ac:dyDescent="0.3">
      <c r="B363" s="90"/>
      <c r="C363" s="91"/>
      <c r="D363" s="20"/>
      <c r="E363" s="19"/>
      <c r="F363" s="89"/>
      <c r="G363" s="94" t="str">
        <f>IF(F363="","",INT((date-TeamMembers!F363)/365.25))</f>
        <v/>
      </c>
      <c r="H363" s="95" t="str">
        <f>IF(B363="","",VLOOKUP(B363,'Master Score Sheet'!$B$4:$D$75,3))</f>
        <v/>
      </c>
      <c r="I363" s="95" t="str">
        <f>IF(B363="","",VLOOKUP(B363,'Master Score Sheet'!$B$4:$I$75,7,FALSE))</f>
        <v/>
      </c>
      <c r="J363" s="104" t="str">
        <f>IF(B363="","",VLOOKUP(B363,'Master Score Sheet'!$B$4:$I$75,8,FALSE))</f>
        <v/>
      </c>
      <c r="K363" s="20" t="str">
        <f>IF(B363="","",VLOOKUP(B363,'Master Score Sheet'!$B$4:$W$75,19))</f>
        <v/>
      </c>
      <c r="L363" s="92"/>
    </row>
    <row r="364" spans="2:12" x14ac:dyDescent="0.3">
      <c r="B364" s="90"/>
      <c r="C364" s="91"/>
      <c r="D364" s="20"/>
      <c r="E364" s="19"/>
      <c r="F364" s="89"/>
      <c r="G364" s="94" t="str">
        <f>IF(F364="","",INT((date-TeamMembers!F364)/365.25))</f>
        <v/>
      </c>
      <c r="H364" s="95" t="str">
        <f>IF(B364="","",VLOOKUP(B364,'Master Score Sheet'!$B$4:$D$75,3))</f>
        <v/>
      </c>
      <c r="I364" s="95" t="str">
        <f>IF(B364="","",VLOOKUP(B364,'Master Score Sheet'!$B$4:$I$75,7,FALSE))</f>
        <v/>
      </c>
      <c r="J364" s="104" t="str">
        <f>IF(B364="","",VLOOKUP(B364,'Master Score Sheet'!$B$4:$I$75,8,FALSE))</f>
        <v/>
      </c>
      <c r="K364" s="20" t="str">
        <f>IF(B364="","",VLOOKUP(B364,'Master Score Sheet'!$B$4:$W$75,19))</f>
        <v/>
      </c>
      <c r="L364" s="92"/>
    </row>
    <row r="365" spans="2:12" x14ac:dyDescent="0.3">
      <c r="B365" s="90"/>
      <c r="C365" s="91"/>
      <c r="D365" s="20"/>
      <c r="E365" s="19"/>
      <c r="F365" s="89"/>
      <c r="G365" s="94" t="str">
        <f>IF(F365="","",INT((date-TeamMembers!F365)/365.25))</f>
        <v/>
      </c>
      <c r="H365" s="95" t="str">
        <f>IF(B365="","",VLOOKUP(B365,'Master Score Sheet'!$B$4:$D$75,3))</f>
        <v/>
      </c>
      <c r="I365" s="95" t="str">
        <f>IF(B365="","",VLOOKUP(B365,'Master Score Sheet'!$B$4:$I$75,7,FALSE))</f>
        <v/>
      </c>
      <c r="J365" s="104" t="str">
        <f>IF(B365="","",VLOOKUP(B365,'Master Score Sheet'!$B$4:$I$75,8,FALSE))</f>
        <v/>
      </c>
      <c r="K365" s="20" t="str">
        <f>IF(B365="","",VLOOKUP(B365,'Master Score Sheet'!$B$4:$W$75,19))</f>
        <v/>
      </c>
      <c r="L365" s="92"/>
    </row>
    <row r="366" spans="2:12" x14ac:dyDescent="0.3">
      <c r="B366" s="90"/>
      <c r="C366" s="91"/>
      <c r="D366" s="20"/>
      <c r="E366" s="19"/>
      <c r="F366" s="89"/>
      <c r="G366" s="94" t="str">
        <f>IF(F366="","",INT((date-TeamMembers!F366)/365.25))</f>
        <v/>
      </c>
      <c r="H366" s="95" t="str">
        <f>IF(B366="","",VLOOKUP(B366,'Master Score Sheet'!$B$4:$D$75,3))</f>
        <v/>
      </c>
      <c r="I366" s="95" t="str">
        <f>IF(B366="","",VLOOKUP(B366,'Master Score Sheet'!$B$4:$I$75,7,FALSE))</f>
        <v/>
      </c>
      <c r="J366" s="104" t="str">
        <f>IF(B366="","",VLOOKUP(B366,'Master Score Sheet'!$B$4:$I$75,8,FALSE))</f>
        <v/>
      </c>
      <c r="K366" s="20" t="str">
        <f>IF(B366="","",VLOOKUP(B366,'Master Score Sheet'!$B$4:$W$75,19))</f>
        <v/>
      </c>
      <c r="L366" s="92"/>
    </row>
    <row r="367" spans="2:12" x14ac:dyDescent="0.3">
      <c r="B367" s="90"/>
      <c r="C367" s="91"/>
      <c r="D367" s="20"/>
      <c r="E367" s="19"/>
      <c r="F367" s="89"/>
      <c r="G367" s="94" t="str">
        <f>IF(F367="","",INT((date-TeamMembers!F367)/365.25))</f>
        <v/>
      </c>
      <c r="H367" s="95" t="str">
        <f>IF(B367="","",VLOOKUP(B367,'Master Score Sheet'!$B$4:$D$75,3))</f>
        <v/>
      </c>
      <c r="I367" s="95" t="str">
        <f>IF(B367="","",VLOOKUP(B367,'Master Score Sheet'!$B$4:$I$75,7,FALSE))</f>
        <v/>
      </c>
      <c r="J367" s="104" t="str">
        <f>IF(B367="","",VLOOKUP(B367,'Master Score Sheet'!$B$4:$I$75,8,FALSE))</f>
        <v/>
      </c>
      <c r="K367" s="20" t="str">
        <f>IF(B367="","",VLOOKUP(B367,'Master Score Sheet'!$B$4:$W$75,19))</f>
        <v/>
      </c>
      <c r="L367" s="92"/>
    </row>
    <row r="368" spans="2:12" x14ac:dyDescent="0.3">
      <c r="B368" s="90"/>
      <c r="C368" s="91"/>
      <c r="D368" s="20"/>
      <c r="E368" s="19"/>
      <c r="F368" s="89"/>
      <c r="G368" s="94" t="str">
        <f>IF(F368="","",INT((date-TeamMembers!F368)/365.25))</f>
        <v/>
      </c>
      <c r="H368" s="95" t="str">
        <f>IF(B368="","",VLOOKUP(B368,'Master Score Sheet'!$B$4:$D$75,3))</f>
        <v/>
      </c>
      <c r="I368" s="95" t="str">
        <f>IF(B368="","",VLOOKUP(B368,'Master Score Sheet'!$B$4:$I$75,7,FALSE))</f>
        <v/>
      </c>
      <c r="J368" s="104" t="str">
        <f>IF(B368="","",VLOOKUP(B368,'Master Score Sheet'!$B$4:$I$75,8,FALSE))</f>
        <v/>
      </c>
      <c r="K368" s="20" t="str">
        <f>IF(B368="","",VLOOKUP(B368,'Master Score Sheet'!$B$4:$W$75,19))</f>
        <v/>
      </c>
      <c r="L368" s="92"/>
    </row>
    <row r="369" spans="2:12" x14ac:dyDescent="0.3">
      <c r="B369" s="90"/>
      <c r="C369" s="91"/>
      <c r="D369" s="20"/>
      <c r="E369" s="19"/>
      <c r="F369" s="89"/>
      <c r="G369" s="94" t="str">
        <f>IF(F369="","",INT((date-TeamMembers!F369)/365.25))</f>
        <v/>
      </c>
      <c r="H369" s="95" t="str">
        <f>IF(B369="","",VLOOKUP(B369,'Master Score Sheet'!$B$4:$D$75,3))</f>
        <v/>
      </c>
      <c r="I369" s="95" t="str">
        <f>IF(B369="","",VLOOKUP(B369,'Master Score Sheet'!$B$4:$I$75,7,FALSE))</f>
        <v/>
      </c>
      <c r="J369" s="104" t="str">
        <f>IF(B369="","",VLOOKUP(B369,'Master Score Sheet'!$B$4:$I$75,8,FALSE))</f>
        <v/>
      </c>
      <c r="K369" s="20" t="str">
        <f>IF(B369="","",VLOOKUP(B369,'Master Score Sheet'!$B$4:$W$75,19))</f>
        <v/>
      </c>
      <c r="L369" s="92"/>
    </row>
    <row r="370" spans="2:12" x14ac:dyDescent="0.3">
      <c r="B370" s="90"/>
      <c r="C370" s="91"/>
      <c r="D370" s="20"/>
      <c r="E370" s="19"/>
      <c r="F370" s="89"/>
      <c r="G370" s="94" t="str">
        <f>IF(F370="","",INT((date-TeamMembers!F370)/365.25))</f>
        <v/>
      </c>
      <c r="H370" s="95" t="str">
        <f>IF(B370="","",VLOOKUP(B370,'Master Score Sheet'!$B$4:$D$75,3))</f>
        <v/>
      </c>
      <c r="I370" s="95" t="str">
        <f>IF(B370="","",VLOOKUP(B370,'Master Score Sheet'!$B$4:$I$75,7,FALSE))</f>
        <v/>
      </c>
      <c r="J370" s="104" t="str">
        <f>IF(B370="","",VLOOKUP(B370,'Master Score Sheet'!$B$4:$I$75,8,FALSE))</f>
        <v/>
      </c>
      <c r="K370" s="20" t="str">
        <f>IF(B370="","",VLOOKUP(B370,'Master Score Sheet'!$B$4:$W$75,19))</f>
        <v/>
      </c>
      <c r="L370" s="92"/>
    </row>
    <row r="371" spans="2:12" x14ac:dyDescent="0.3">
      <c r="B371" s="90"/>
      <c r="C371" s="91"/>
      <c r="D371" s="20"/>
      <c r="E371" s="19"/>
      <c r="F371" s="89"/>
      <c r="G371" s="94" t="str">
        <f>IF(F371="","",INT((date-TeamMembers!F371)/365.25))</f>
        <v/>
      </c>
      <c r="H371" s="95" t="str">
        <f>IF(B371="","",VLOOKUP(B371,'Master Score Sheet'!$B$4:$D$75,3))</f>
        <v/>
      </c>
      <c r="I371" s="95" t="str">
        <f>IF(B371="","",VLOOKUP(B371,'Master Score Sheet'!$B$4:$I$75,7,FALSE))</f>
        <v/>
      </c>
      <c r="J371" s="104" t="str">
        <f>IF(B371="","",VLOOKUP(B371,'Master Score Sheet'!$B$4:$I$75,8,FALSE))</f>
        <v/>
      </c>
      <c r="K371" s="20" t="str">
        <f>IF(B371="","",VLOOKUP(B371,'Master Score Sheet'!$B$4:$W$75,19))</f>
        <v/>
      </c>
      <c r="L371" s="92"/>
    </row>
    <row r="372" spans="2:12" x14ac:dyDescent="0.3">
      <c r="B372" s="90"/>
      <c r="C372" s="91"/>
      <c r="D372" s="20"/>
      <c r="E372" s="19"/>
      <c r="F372" s="89"/>
      <c r="G372" s="94" t="str">
        <f>IF(F372="","",INT((date-TeamMembers!F372)/365.25))</f>
        <v/>
      </c>
      <c r="H372" s="95" t="str">
        <f>IF(B372="","",VLOOKUP(B372,'Master Score Sheet'!$B$4:$D$75,3))</f>
        <v/>
      </c>
      <c r="I372" s="95" t="str">
        <f>IF(B372="","",VLOOKUP(B372,'Master Score Sheet'!$B$4:$I$75,7,FALSE))</f>
        <v/>
      </c>
      <c r="J372" s="104" t="str">
        <f>IF(B372="","",VLOOKUP(B372,'Master Score Sheet'!$B$4:$I$75,8,FALSE))</f>
        <v/>
      </c>
      <c r="K372" s="20" t="str">
        <f>IF(B372="","",VLOOKUP(B372,'Master Score Sheet'!$B$4:$W$75,19))</f>
        <v/>
      </c>
      <c r="L372" s="92"/>
    </row>
    <row r="373" spans="2:12" x14ac:dyDescent="0.3">
      <c r="B373" s="90"/>
      <c r="C373" s="91"/>
      <c r="D373" s="20"/>
      <c r="E373" s="19"/>
      <c r="F373" s="89"/>
      <c r="G373" s="94" t="str">
        <f>IF(F373="","",INT((date-TeamMembers!F373)/365.25))</f>
        <v/>
      </c>
      <c r="H373" s="95" t="str">
        <f>IF(B373="","",VLOOKUP(B373,'Master Score Sheet'!$B$4:$D$75,3))</f>
        <v/>
      </c>
      <c r="I373" s="95" t="str">
        <f>IF(B373="","",VLOOKUP(B373,'Master Score Sheet'!$B$4:$I$75,7,FALSE))</f>
        <v/>
      </c>
      <c r="J373" s="104" t="str">
        <f>IF(B373="","",VLOOKUP(B373,'Master Score Sheet'!$B$4:$I$75,8,FALSE))</f>
        <v/>
      </c>
      <c r="K373" s="20" t="str">
        <f>IF(B373="","",VLOOKUP(B373,'Master Score Sheet'!$B$4:$W$75,19))</f>
        <v/>
      </c>
      <c r="L373" s="92"/>
    </row>
    <row r="374" spans="2:12" x14ac:dyDescent="0.3">
      <c r="B374" s="90"/>
      <c r="C374" s="91"/>
      <c r="D374" s="20"/>
      <c r="E374" s="19"/>
      <c r="F374" s="89"/>
      <c r="G374" s="94" t="str">
        <f>IF(F374="","",INT((date-TeamMembers!F374)/365.25))</f>
        <v/>
      </c>
      <c r="H374" s="95" t="str">
        <f>IF(B374="","",VLOOKUP(B374,'Master Score Sheet'!$B$4:$D$75,3))</f>
        <v/>
      </c>
      <c r="I374" s="95" t="str">
        <f>IF(B374="","",VLOOKUP(B374,'Master Score Sheet'!$B$4:$I$75,7,FALSE))</f>
        <v/>
      </c>
      <c r="J374" s="104" t="str">
        <f>IF(B374="","",VLOOKUP(B374,'Master Score Sheet'!$B$4:$I$75,8,FALSE))</f>
        <v/>
      </c>
      <c r="K374" s="20" t="str">
        <f>IF(B374="","",VLOOKUP(B374,'Master Score Sheet'!$B$4:$W$75,19))</f>
        <v/>
      </c>
      <c r="L374" s="92"/>
    </row>
    <row r="375" spans="2:12" x14ac:dyDescent="0.3">
      <c r="B375" s="90"/>
      <c r="C375" s="91"/>
      <c r="D375" s="20"/>
      <c r="E375" s="19"/>
      <c r="F375" s="89"/>
      <c r="G375" s="94" t="str">
        <f>IF(F375="","",INT((date-TeamMembers!F375)/365.25))</f>
        <v/>
      </c>
      <c r="H375" s="95" t="str">
        <f>IF(B375="","",VLOOKUP(B375,'Master Score Sheet'!$B$4:$D$75,3))</f>
        <v/>
      </c>
      <c r="I375" s="95" t="str">
        <f>IF(B375="","",VLOOKUP(B375,'Master Score Sheet'!$B$4:$I$75,7,FALSE))</f>
        <v/>
      </c>
      <c r="J375" s="104" t="str">
        <f>IF(B375="","",VLOOKUP(B375,'Master Score Sheet'!$B$4:$I$75,8,FALSE))</f>
        <v/>
      </c>
      <c r="K375" s="20" t="str">
        <f>IF(B375="","",VLOOKUP(B375,'Master Score Sheet'!$B$4:$W$75,19))</f>
        <v/>
      </c>
      <c r="L375" s="92"/>
    </row>
    <row r="376" spans="2:12" x14ac:dyDescent="0.3">
      <c r="B376" s="90"/>
      <c r="C376" s="91"/>
      <c r="D376" s="20"/>
      <c r="E376" s="19"/>
      <c r="F376" s="89"/>
      <c r="G376" s="94" t="str">
        <f>IF(F376="","",INT((date-TeamMembers!F376)/365.25))</f>
        <v/>
      </c>
      <c r="H376" s="95" t="str">
        <f>IF(B376="","",VLOOKUP(B376,'Master Score Sheet'!$B$4:$D$75,3))</f>
        <v/>
      </c>
      <c r="I376" s="95" t="str">
        <f>IF(B376="","",VLOOKUP(B376,'Master Score Sheet'!$B$4:$I$75,7,FALSE))</f>
        <v/>
      </c>
      <c r="J376" s="104" t="str">
        <f>IF(B376="","",VLOOKUP(B376,'Master Score Sheet'!$B$4:$I$75,8,FALSE))</f>
        <v/>
      </c>
      <c r="K376" s="20" t="str">
        <f>IF(B376="","",VLOOKUP(B376,'Master Score Sheet'!$B$4:$W$75,19))</f>
        <v/>
      </c>
      <c r="L376" s="92"/>
    </row>
    <row r="377" spans="2:12" x14ac:dyDescent="0.3">
      <c r="B377" s="90"/>
      <c r="C377" s="91"/>
      <c r="D377" s="20"/>
      <c r="E377" s="19"/>
      <c r="F377" s="89"/>
      <c r="G377" s="94" t="str">
        <f>IF(F377="","",INT((date-TeamMembers!F377)/365.25))</f>
        <v/>
      </c>
      <c r="H377" s="95" t="str">
        <f>IF(B377="","",VLOOKUP(B377,'Master Score Sheet'!$B$4:$D$75,3))</f>
        <v/>
      </c>
      <c r="I377" s="95" t="str">
        <f>IF(B377="","",VLOOKUP(B377,'Master Score Sheet'!$B$4:$I$75,7,FALSE))</f>
        <v/>
      </c>
      <c r="J377" s="104" t="str">
        <f>IF(B377="","",VLOOKUP(B377,'Master Score Sheet'!$B$4:$I$75,8,FALSE))</f>
        <v/>
      </c>
      <c r="K377" s="20" t="str">
        <f>IF(B377="","",VLOOKUP(B377,'Master Score Sheet'!$B$4:$W$75,19))</f>
        <v/>
      </c>
      <c r="L377" s="92"/>
    </row>
    <row r="378" spans="2:12" x14ac:dyDescent="0.3">
      <c r="B378" s="90"/>
      <c r="C378" s="91"/>
      <c r="D378" s="20"/>
      <c r="E378" s="19"/>
      <c r="F378" s="89"/>
      <c r="G378" s="94" t="str">
        <f>IF(F378="","",INT((date-TeamMembers!F378)/365.25))</f>
        <v/>
      </c>
      <c r="H378" s="95" t="str">
        <f>IF(B378="","",VLOOKUP(B378,'Master Score Sheet'!$B$4:$D$75,3))</f>
        <v/>
      </c>
      <c r="I378" s="95" t="str">
        <f>IF(B378="","",VLOOKUP(B378,'Master Score Sheet'!$B$4:$I$75,7,FALSE))</f>
        <v/>
      </c>
      <c r="J378" s="104" t="str">
        <f>IF(B378="","",VLOOKUP(B378,'Master Score Sheet'!$B$4:$I$75,8,FALSE))</f>
        <v/>
      </c>
      <c r="K378" s="20" t="str">
        <f>IF(B378="","",VLOOKUP(B378,'Master Score Sheet'!$B$4:$W$75,19))</f>
        <v/>
      </c>
      <c r="L378" s="92"/>
    </row>
    <row r="379" spans="2:12" x14ac:dyDescent="0.3">
      <c r="B379" s="90"/>
      <c r="C379" s="91"/>
      <c r="D379" s="20"/>
      <c r="E379" s="19"/>
      <c r="F379" s="89"/>
      <c r="G379" s="94" t="str">
        <f>IF(F379="","",INT((date-TeamMembers!F379)/365.25))</f>
        <v/>
      </c>
      <c r="H379" s="95" t="str">
        <f>IF(B379="","",VLOOKUP(B379,'Master Score Sheet'!$B$4:$D$75,3))</f>
        <v/>
      </c>
      <c r="I379" s="95" t="str">
        <f>IF(B379="","",VLOOKUP(B379,'Master Score Sheet'!$B$4:$I$75,7,FALSE))</f>
        <v/>
      </c>
      <c r="J379" s="104" t="str">
        <f>IF(B379="","",VLOOKUP(B379,'Master Score Sheet'!$B$4:$I$75,8,FALSE))</f>
        <v/>
      </c>
      <c r="K379" s="20" t="str">
        <f>IF(B379="","",VLOOKUP(B379,'Master Score Sheet'!$B$4:$W$75,19))</f>
        <v/>
      </c>
      <c r="L379" s="92"/>
    </row>
    <row r="380" spans="2:12" x14ac:dyDescent="0.3">
      <c r="B380" s="90"/>
      <c r="C380" s="91"/>
      <c r="D380" s="20"/>
      <c r="E380" s="19"/>
      <c r="F380" s="89"/>
      <c r="G380" s="94" t="str">
        <f>IF(F380="","",INT((date-TeamMembers!F380)/365.25))</f>
        <v/>
      </c>
      <c r="H380" s="95" t="str">
        <f>IF(B380="","",VLOOKUP(B380,'Master Score Sheet'!$B$4:$D$75,3))</f>
        <v/>
      </c>
      <c r="I380" s="95" t="str">
        <f>IF(B380="","",VLOOKUP(B380,'Master Score Sheet'!$B$4:$I$75,7,FALSE))</f>
        <v/>
      </c>
      <c r="J380" s="104" t="str">
        <f>IF(B380="","",VLOOKUP(B380,'Master Score Sheet'!$B$4:$I$75,8,FALSE))</f>
        <v/>
      </c>
      <c r="K380" s="20" t="str">
        <f>IF(B380="","",VLOOKUP(B380,'Master Score Sheet'!$B$4:$W$75,19))</f>
        <v/>
      </c>
      <c r="L380" s="92"/>
    </row>
    <row r="381" spans="2:12" x14ac:dyDescent="0.3">
      <c r="B381" s="90"/>
      <c r="C381" s="91"/>
      <c r="D381" s="20"/>
      <c r="E381" s="19"/>
      <c r="F381" s="89"/>
      <c r="G381" s="94" t="str">
        <f>IF(F381="","",INT((date-TeamMembers!F381)/365.25))</f>
        <v/>
      </c>
      <c r="H381" s="95" t="str">
        <f>IF(B381="","",VLOOKUP(B381,'Master Score Sheet'!$B$4:$D$75,3))</f>
        <v/>
      </c>
      <c r="I381" s="95" t="str">
        <f>IF(B381="","",VLOOKUP(B381,'Master Score Sheet'!$B$4:$I$75,7,FALSE))</f>
        <v/>
      </c>
      <c r="J381" s="104" t="str">
        <f>IF(B381="","",VLOOKUP(B381,'Master Score Sheet'!$B$4:$I$75,8,FALSE))</f>
        <v/>
      </c>
      <c r="K381" s="20" t="str">
        <f>IF(B381="","",VLOOKUP(B381,'Master Score Sheet'!$B$4:$W$75,19))</f>
        <v/>
      </c>
      <c r="L381" s="92"/>
    </row>
    <row r="382" spans="2:12" x14ac:dyDescent="0.3">
      <c r="B382" s="90"/>
      <c r="C382" s="91"/>
      <c r="D382" s="20"/>
      <c r="E382" s="19"/>
      <c r="F382" s="89"/>
      <c r="G382" s="94" t="str">
        <f>IF(F382="","",INT((date-TeamMembers!F382)/365.25))</f>
        <v/>
      </c>
      <c r="H382" s="95" t="str">
        <f>IF(B382="","",VLOOKUP(B382,'Master Score Sheet'!$B$4:$D$75,3))</f>
        <v/>
      </c>
      <c r="I382" s="95" t="str">
        <f>IF(B382="","",VLOOKUP(B382,'Master Score Sheet'!$B$4:$I$75,7,FALSE))</f>
        <v/>
      </c>
      <c r="J382" s="104" t="str">
        <f>IF(B382="","",VLOOKUP(B382,'Master Score Sheet'!$B$4:$I$75,8,FALSE))</f>
        <v/>
      </c>
      <c r="K382" s="20" t="str">
        <f>IF(B382="","",VLOOKUP(B382,'Master Score Sheet'!$B$4:$W$75,19))</f>
        <v/>
      </c>
      <c r="L382" s="92"/>
    </row>
    <row r="383" spans="2:12" x14ac:dyDescent="0.3">
      <c r="B383" s="90"/>
      <c r="C383" s="91"/>
      <c r="D383" s="20"/>
      <c r="E383" s="19"/>
      <c r="F383" s="89"/>
      <c r="G383" s="94" t="str">
        <f>IF(F383="","",INT((date-TeamMembers!F383)/365.25))</f>
        <v/>
      </c>
      <c r="H383" s="95" t="str">
        <f>IF(B383="","",VLOOKUP(B383,'Master Score Sheet'!$B$4:$D$75,3))</f>
        <v/>
      </c>
      <c r="I383" s="95" t="str">
        <f>IF(B383="","",VLOOKUP(B383,'Master Score Sheet'!$B$4:$I$75,7,FALSE))</f>
        <v/>
      </c>
      <c r="J383" s="104" t="str">
        <f>IF(B383="","",VLOOKUP(B383,'Master Score Sheet'!$B$4:$I$75,8,FALSE))</f>
        <v/>
      </c>
      <c r="K383" s="20" t="str">
        <f>IF(B383="","",VLOOKUP(B383,'Master Score Sheet'!$B$4:$W$75,19))</f>
        <v/>
      </c>
      <c r="L383" s="92"/>
    </row>
    <row r="384" spans="2:12" x14ac:dyDescent="0.3">
      <c r="B384" s="90"/>
      <c r="C384" s="91"/>
      <c r="D384" s="20"/>
      <c r="E384" s="19"/>
      <c r="F384" s="89"/>
      <c r="G384" s="94" t="str">
        <f>IF(F384="","",INT((date-TeamMembers!F384)/365.25))</f>
        <v/>
      </c>
      <c r="H384" s="95" t="str">
        <f>IF(B384="","",VLOOKUP(B384,'Master Score Sheet'!$B$4:$D$75,3))</f>
        <v/>
      </c>
      <c r="I384" s="95" t="str">
        <f>IF(B384="","",VLOOKUP(B384,'Master Score Sheet'!$B$4:$I$75,7,FALSE))</f>
        <v/>
      </c>
      <c r="J384" s="104" t="str">
        <f>IF(B384="","",VLOOKUP(B384,'Master Score Sheet'!$B$4:$I$75,8,FALSE))</f>
        <v/>
      </c>
      <c r="K384" s="20" t="str">
        <f>IF(B384="","",VLOOKUP(B384,'Master Score Sheet'!$B$4:$W$75,19))</f>
        <v/>
      </c>
      <c r="L384" s="92"/>
    </row>
    <row r="385" spans="2:12" x14ac:dyDescent="0.3">
      <c r="B385" s="90"/>
      <c r="C385" s="91"/>
      <c r="D385" s="20"/>
      <c r="E385" s="19"/>
      <c r="F385" s="89"/>
      <c r="G385" s="94" t="str">
        <f>IF(F385="","",INT((date-TeamMembers!F385)/365.25))</f>
        <v/>
      </c>
      <c r="H385" s="95" t="str">
        <f>IF(B385="","",VLOOKUP(B385,'Master Score Sheet'!$B$4:$D$75,3))</f>
        <v/>
      </c>
      <c r="I385" s="95" t="str">
        <f>IF(B385="","",VLOOKUP(B385,'Master Score Sheet'!$B$4:$I$75,7,FALSE))</f>
        <v/>
      </c>
      <c r="J385" s="104" t="str">
        <f>IF(B385="","",VLOOKUP(B385,'Master Score Sheet'!$B$4:$I$75,8,FALSE))</f>
        <v/>
      </c>
      <c r="K385" s="20" t="str">
        <f>IF(B385="","",VLOOKUP(B385,'Master Score Sheet'!$B$4:$W$75,19))</f>
        <v/>
      </c>
      <c r="L385" s="92"/>
    </row>
    <row r="386" spans="2:12" x14ac:dyDescent="0.3">
      <c r="B386" s="90"/>
      <c r="C386" s="91"/>
      <c r="D386" s="20"/>
      <c r="E386" s="19"/>
      <c r="F386" s="89"/>
      <c r="G386" s="94" t="str">
        <f>IF(F386="","",INT((date-TeamMembers!F386)/365.25))</f>
        <v/>
      </c>
      <c r="H386" s="95" t="str">
        <f>IF(B386="","",VLOOKUP(B386,'Master Score Sheet'!$B$4:$D$75,3))</f>
        <v/>
      </c>
      <c r="I386" s="95" t="str">
        <f>IF(B386="","",VLOOKUP(B386,'Master Score Sheet'!$B$4:$I$75,7,FALSE))</f>
        <v/>
      </c>
      <c r="J386" s="104" t="str">
        <f>IF(B386="","",VLOOKUP(B386,'Master Score Sheet'!$B$4:$I$75,8,FALSE))</f>
        <v/>
      </c>
      <c r="K386" s="20" t="str">
        <f>IF(B386="","",VLOOKUP(B386,'Master Score Sheet'!$B$4:$W$75,19))</f>
        <v/>
      </c>
      <c r="L386" s="92"/>
    </row>
    <row r="387" spans="2:12" x14ac:dyDescent="0.3">
      <c r="B387" s="90"/>
      <c r="C387" s="91"/>
      <c r="D387" s="20"/>
      <c r="E387" s="19"/>
      <c r="F387" s="89"/>
      <c r="G387" s="94" t="str">
        <f>IF(F387="","",INT((date-TeamMembers!F387)/365.25))</f>
        <v/>
      </c>
      <c r="H387" s="95" t="str">
        <f>IF(B387="","",VLOOKUP(B387,'Master Score Sheet'!$B$4:$D$75,3))</f>
        <v/>
      </c>
      <c r="I387" s="95" t="str">
        <f>IF(B387="","",VLOOKUP(B387,'Master Score Sheet'!$B$4:$I$75,7,FALSE))</f>
        <v/>
      </c>
      <c r="J387" s="104" t="str">
        <f>IF(B387="","",VLOOKUP(B387,'Master Score Sheet'!$B$4:$I$75,8,FALSE))</f>
        <v/>
      </c>
      <c r="K387" s="20" t="str">
        <f>IF(B387="","",VLOOKUP(B387,'Master Score Sheet'!$B$4:$W$75,19))</f>
        <v/>
      </c>
      <c r="L387" s="92"/>
    </row>
    <row r="388" spans="2:12" x14ac:dyDescent="0.3">
      <c r="B388" s="90"/>
      <c r="C388" s="91"/>
      <c r="D388" s="20"/>
      <c r="E388" s="19"/>
      <c r="F388" s="89"/>
      <c r="G388" s="94" t="str">
        <f>IF(F388="","",INT((date-TeamMembers!F388)/365.25))</f>
        <v/>
      </c>
      <c r="H388" s="95" t="str">
        <f>IF(B388="","",VLOOKUP(B388,'Master Score Sheet'!$B$4:$D$75,3))</f>
        <v/>
      </c>
      <c r="I388" s="95" t="str">
        <f>IF(B388="","",VLOOKUP(B388,'Master Score Sheet'!$B$4:$I$75,7,FALSE))</f>
        <v/>
      </c>
      <c r="J388" s="104" t="str">
        <f>IF(B388="","",VLOOKUP(B388,'Master Score Sheet'!$B$4:$I$75,8,FALSE))</f>
        <v/>
      </c>
      <c r="K388" s="20" t="str">
        <f>IF(B388="","",VLOOKUP(B388,'Master Score Sheet'!$B$4:$W$75,19))</f>
        <v/>
      </c>
      <c r="L388" s="92"/>
    </row>
    <row r="389" spans="2:12" x14ac:dyDescent="0.3">
      <c r="B389" s="90"/>
      <c r="C389" s="91"/>
      <c r="D389" s="20"/>
      <c r="E389" s="19"/>
      <c r="F389" s="89"/>
      <c r="G389" s="94" t="str">
        <f>IF(F389="","",INT((date-TeamMembers!F389)/365.25))</f>
        <v/>
      </c>
      <c r="H389" s="95" t="str">
        <f>IF(B389="","",VLOOKUP(B389,'Master Score Sheet'!$B$4:$D$75,3))</f>
        <v/>
      </c>
      <c r="I389" s="95" t="str">
        <f>IF(B389="","",VLOOKUP(B389,'Master Score Sheet'!$B$4:$I$75,7,FALSE))</f>
        <v/>
      </c>
      <c r="J389" s="104" t="str">
        <f>IF(B389="","",VLOOKUP(B389,'Master Score Sheet'!$B$4:$I$75,8,FALSE))</f>
        <v/>
      </c>
      <c r="K389" s="20" t="str">
        <f>IF(B389="","",VLOOKUP(B389,'Master Score Sheet'!$B$4:$W$75,19))</f>
        <v/>
      </c>
      <c r="L389" s="92"/>
    </row>
    <row r="390" spans="2:12" x14ac:dyDescent="0.3">
      <c r="B390" s="90"/>
      <c r="C390" s="91"/>
      <c r="D390" s="20"/>
      <c r="E390" s="19"/>
      <c r="F390" s="89"/>
      <c r="G390" s="94" t="str">
        <f>IF(F390="","",INT((date-TeamMembers!F390)/365.25))</f>
        <v/>
      </c>
      <c r="H390" s="95" t="str">
        <f>IF(B390="","",VLOOKUP(B390,'Master Score Sheet'!$B$4:$D$75,3))</f>
        <v/>
      </c>
      <c r="I390" s="95" t="str">
        <f>IF(B390="","",VLOOKUP(B390,'Master Score Sheet'!$B$4:$I$75,7,FALSE))</f>
        <v/>
      </c>
      <c r="J390" s="104" t="str">
        <f>IF(B390="","",VLOOKUP(B390,'Master Score Sheet'!$B$4:$I$75,8,FALSE))</f>
        <v/>
      </c>
      <c r="K390" s="20" t="str">
        <f>IF(B390="","",VLOOKUP(B390,'Master Score Sheet'!$B$4:$W$75,19))</f>
        <v/>
      </c>
      <c r="L390" s="92"/>
    </row>
    <row r="391" spans="2:12" x14ac:dyDescent="0.3">
      <c r="B391" s="90"/>
      <c r="C391" s="91"/>
      <c r="D391" s="20"/>
      <c r="E391" s="19"/>
      <c r="F391" s="89"/>
      <c r="G391" s="94" t="str">
        <f>IF(F391="","",INT((date-TeamMembers!F391)/365.25))</f>
        <v/>
      </c>
      <c r="H391" s="95" t="str">
        <f>IF(B391="","",VLOOKUP(B391,'Master Score Sheet'!$B$4:$D$75,3))</f>
        <v/>
      </c>
      <c r="I391" s="95" t="str">
        <f>IF(B391="","",VLOOKUP(B391,'Master Score Sheet'!$B$4:$I$75,7,FALSE))</f>
        <v/>
      </c>
      <c r="J391" s="104" t="str">
        <f>IF(B391="","",VLOOKUP(B391,'Master Score Sheet'!$B$4:$I$75,8,FALSE))</f>
        <v/>
      </c>
      <c r="K391" s="20" t="str">
        <f>IF(B391="","",VLOOKUP(B391,'Master Score Sheet'!$B$4:$W$75,19))</f>
        <v/>
      </c>
      <c r="L391" s="92"/>
    </row>
    <row r="392" spans="2:12" x14ac:dyDescent="0.3">
      <c r="B392" s="90"/>
      <c r="C392" s="91"/>
      <c r="D392" s="20"/>
      <c r="E392" s="19"/>
      <c r="F392" s="89"/>
      <c r="G392" s="94" t="str">
        <f>IF(F392="","",INT((date-TeamMembers!F392)/365.25))</f>
        <v/>
      </c>
      <c r="H392" s="95" t="str">
        <f>IF(B392="","",VLOOKUP(B392,'Master Score Sheet'!$B$4:$D$75,3))</f>
        <v/>
      </c>
      <c r="I392" s="95" t="str">
        <f>IF(B392="","",VLOOKUP(B392,'Master Score Sheet'!$B$4:$I$75,7,FALSE))</f>
        <v/>
      </c>
      <c r="J392" s="104" t="str">
        <f>IF(B392="","",VLOOKUP(B392,'Master Score Sheet'!$B$4:$I$75,8,FALSE))</f>
        <v/>
      </c>
      <c r="K392" s="20" t="str">
        <f>IF(B392="","",VLOOKUP(B392,'Master Score Sheet'!$B$4:$W$75,19))</f>
        <v/>
      </c>
      <c r="L392" s="92"/>
    </row>
    <row r="393" spans="2:12" x14ac:dyDescent="0.3">
      <c r="B393" s="90"/>
      <c r="C393" s="91"/>
      <c r="D393" s="20"/>
      <c r="E393" s="19"/>
      <c r="F393" s="89"/>
      <c r="G393" s="94" t="str">
        <f>IF(F393="","",INT((date-TeamMembers!F393)/365.25))</f>
        <v/>
      </c>
      <c r="H393" s="95" t="str">
        <f>IF(B393="","",VLOOKUP(B393,'Master Score Sheet'!$B$4:$D$75,3))</f>
        <v/>
      </c>
      <c r="I393" s="95" t="str">
        <f>IF(B393="","",VLOOKUP(B393,'Master Score Sheet'!$B$4:$I$75,7,FALSE))</f>
        <v/>
      </c>
      <c r="J393" s="104" t="str">
        <f>IF(B393="","",VLOOKUP(B393,'Master Score Sheet'!$B$4:$I$75,8,FALSE))</f>
        <v/>
      </c>
      <c r="K393" s="20" t="str">
        <f>IF(B393="","",VLOOKUP(B393,'Master Score Sheet'!$B$4:$W$75,19))</f>
        <v/>
      </c>
      <c r="L393" s="92"/>
    </row>
    <row r="394" spans="2:12" x14ac:dyDescent="0.3">
      <c r="B394" s="90"/>
      <c r="C394" s="91"/>
      <c r="D394" s="20"/>
      <c r="E394" s="19"/>
      <c r="F394" s="89"/>
      <c r="G394" s="94" t="str">
        <f>IF(F394="","",INT((date-TeamMembers!F394)/365.25))</f>
        <v/>
      </c>
      <c r="H394" s="95" t="str">
        <f>IF(B394="","",VLOOKUP(B394,'Master Score Sheet'!$B$4:$D$75,3))</f>
        <v/>
      </c>
      <c r="I394" s="95" t="str">
        <f>IF(B394="","",VLOOKUP(B394,'Master Score Sheet'!$B$4:$I$75,7,FALSE))</f>
        <v/>
      </c>
      <c r="J394" s="104" t="str">
        <f>IF(B394="","",VLOOKUP(B394,'Master Score Sheet'!$B$4:$I$75,8,FALSE))</f>
        <v/>
      </c>
      <c r="K394" s="20" t="str">
        <f>IF(B394="","",VLOOKUP(B394,'Master Score Sheet'!$B$4:$W$75,19))</f>
        <v/>
      </c>
      <c r="L394" s="92"/>
    </row>
    <row r="395" spans="2:12" x14ac:dyDescent="0.3">
      <c r="B395" s="90"/>
      <c r="C395" s="91"/>
      <c r="D395" s="20"/>
      <c r="E395" s="19"/>
      <c r="F395" s="89"/>
      <c r="G395" s="94" t="str">
        <f>IF(F395="","",INT((date-TeamMembers!F395)/365.25))</f>
        <v/>
      </c>
      <c r="H395" s="95" t="str">
        <f>IF(B395="","",VLOOKUP(B395,'Master Score Sheet'!$B$4:$D$75,3))</f>
        <v/>
      </c>
      <c r="I395" s="95" t="str">
        <f>IF(B395="","",VLOOKUP(B395,'Master Score Sheet'!$B$4:$I$75,7,FALSE))</f>
        <v/>
      </c>
      <c r="J395" s="104" t="str">
        <f>IF(B395="","",VLOOKUP(B395,'Master Score Sheet'!$B$4:$I$75,8,FALSE))</f>
        <v/>
      </c>
      <c r="K395" s="20" t="str">
        <f>IF(B395="","",VLOOKUP(B395,'Master Score Sheet'!$B$4:$W$75,19))</f>
        <v/>
      </c>
      <c r="L395" s="92"/>
    </row>
    <row r="396" spans="2:12" x14ac:dyDescent="0.3">
      <c r="B396" s="90"/>
      <c r="C396" s="91"/>
      <c r="D396" s="20"/>
      <c r="E396" s="19"/>
      <c r="F396" s="89"/>
      <c r="G396" s="94" t="str">
        <f>IF(F396="","",INT((date-TeamMembers!F396)/365.25))</f>
        <v/>
      </c>
      <c r="H396" s="95" t="str">
        <f>IF(B396="","",VLOOKUP(B396,'Master Score Sheet'!$B$4:$D$75,3))</f>
        <v/>
      </c>
      <c r="I396" s="95" t="str">
        <f>IF(B396="","",VLOOKUP(B396,'Master Score Sheet'!$B$4:$I$75,7,FALSE))</f>
        <v/>
      </c>
      <c r="J396" s="104" t="str">
        <f>IF(B396="","",VLOOKUP(B396,'Master Score Sheet'!$B$4:$I$75,8,FALSE))</f>
        <v/>
      </c>
      <c r="K396" s="20" t="str">
        <f>IF(B396="","",VLOOKUP(B396,'Master Score Sheet'!$B$4:$W$75,19))</f>
        <v/>
      </c>
      <c r="L396" s="92"/>
    </row>
    <row r="397" spans="2:12" x14ac:dyDescent="0.3">
      <c r="B397" s="90"/>
      <c r="C397" s="91"/>
      <c r="D397" s="20"/>
      <c r="E397" s="19"/>
      <c r="F397" s="89"/>
      <c r="G397" s="94" t="str">
        <f>IF(F397="","",INT((date-TeamMembers!F397)/365.25))</f>
        <v/>
      </c>
      <c r="H397" s="95" t="str">
        <f>IF(B397="","",VLOOKUP(B397,'Master Score Sheet'!$B$4:$D$75,3))</f>
        <v/>
      </c>
      <c r="I397" s="95" t="str">
        <f>IF(B397="","",VLOOKUP(B397,'Master Score Sheet'!$B$4:$I$75,7,FALSE))</f>
        <v/>
      </c>
      <c r="J397" s="104" t="str">
        <f>IF(B397="","",VLOOKUP(B397,'Master Score Sheet'!$B$4:$I$75,8,FALSE))</f>
        <v/>
      </c>
      <c r="K397" s="20" t="str">
        <f>IF(B397="","",VLOOKUP(B397,'Master Score Sheet'!$B$4:$W$75,19))</f>
        <v/>
      </c>
      <c r="L397" s="92"/>
    </row>
    <row r="398" spans="2:12" x14ac:dyDescent="0.3">
      <c r="B398" s="90"/>
      <c r="C398" s="91"/>
      <c r="D398" s="20"/>
      <c r="E398" s="19"/>
      <c r="F398" s="89"/>
      <c r="G398" s="94" t="str">
        <f>IF(F398="","",INT((date-TeamMembers!F398)/365.25))</f>
        <v/>
      </c>
      <c r="H398" s="95" t="str">
        <f>IF(B398="","",VLOOKUP(B398,'Master Score Sheet'!$B$4:$D$75,3))</f>
        <v/>
      </c>
      <c r="I398" s="95" t="str">
        <f>IF(B398="","",VLOOKUP(B398,'Master Score Sheet'!$B$4:$I$75,7,FALSE))</f>
        <v/>
      </c>
      <c r="J398" s="104" t="str">
        <f>IF(B398="","",VLOOKUP(B398,'Master Score Sheet'!$B$4:$I$75,8,FALSE))</f>
        <v/>
      </c>
      <c r="K398" s="20" t="str">
        <f>IF(B398="","",VLOOKUP(B398,'Master Score Sheet'!$B$4:$W$75,19))</f>
        <v/>
      </c>
      <c r="L398" s="92"/>
    </row>
    <row r="399" spans="2:12" x14ac:dyDescent="0.3">
      <c r="B399" s="90"/>
      <c r="C399" s="91"/>
      <c r="D399" s="20"/>
      <c r="E399" s="19"/>
      <c r="F399" s="89"/>
      <c r="G399" s="94" t="str">
        <f>IF(F399="","",INT((date-TeamMembers!F399)/365.25))</f>
        <v/>
      </c>
      <c r="H399" s="95" t="str">
        <f>IF(B399="","",VLOOKUP(B399,'Master Score Sheet'!$B$4:$D$75,3))</f>
        <v/>
      </c>
      <c r="I399" s="95" t="str">
        <f>IF(B399="","",VLOOKUP(B399,'Master Score Sheet'!$B$4:$I$75,7,FALSE))</f>
        <v/>
      </c>
      <c r="J399" s="104" t="str">
        <f>IF(B399="","",VLOOKUP(B399,'Master Score Sheet'!$B$4:$I$75,8,FALSE))</f>
        <v/>
      </c>
      <c r="K399" s="20" t="str">
        <f>IF(B399="","",VLOOKUP(B399,'Master Score Sheet'!$B$4:$W$75,19))</f>
        <v/>
      </c>
      <c r="L399" s="92"/>
    </row>
    <row r="400" spans="2:12" x14ac:dyDescent="0.3">
      <c r="B400" s="90"/>
      <c r="C400" s="91"/>
      <c r="D400" s="20"/>
      <c r="E400" s="19"/>
      <c r="F400" s="89"/>
      <c r="G400" s="94" t="str">
        <f>IF(F400="","",INT((date-TeamMembers!F400)/365.25))</f>
        <v/>
      </c>
      <c r="H400" s="95" t="str">
        <f>IF(B400="","",VLOOKUP(B400,'Master Score Sheet'!$B$4:$D$75,3))</f>
        <v/>
      </c>
      <c r="I400" s="95" t="str">
        <f>IF(B400="","",VLOOKUP(B400,'Master Score Sheet'!$B$4:$I$75,7,FALSE))</f>
        <v/>
      </c>
      <c r="J400" s="104" t="str">
        <f>IF(B400="","",VLOOKUP(B400,'Master Score Sheet'!$B$4:$I$75,8,FALSE))</f>
        <v/>
      </c>
      <c r="K400" s="20" t="str">
        <f>IF(B400="","",VLOOKUP(B400,'Master Score Sheet'!$B$4:$W$75,19))</f>
        <v/>
      </c>
      <c r="L400" s="92"/>
    </row>
    <row r="401" spans="2:12" x14ac:dyDescent="0.3">
      <c r="B401" s="90"/>
      <c r="C401" s="91"/>
      <c r="D401" s="20"/>
      <c r="E401" s="19"/>
      <c r="F401" s="89"/>
      <c r="G401" s="94" t="str">
        <f>IF(F401="","",INT((date-TeamMembers!F401)/365.25))</f>
        <v/>
      </c>
      <c r="H401" s="95" t="str">
        <f>IF(B401="","",VLOOKUP(B401,'Master Score Sheet'!$B$4:$D$75,3))</f>
        <v/>
      </c>
      <c r="I401" s="95" t="str">
        <f>IF(B401="","",VLOOKUP(B401,'Master Score Sheet'!$B$4:$I$75,7,FALSE))</f>
        <v/>
      </c>
      <c r="J401" s="104" t="str">
        <f>IF(B401="","",VLOOKUP(B401,'Master Score Sheet'!$B$4:$I$75,8,FALSE))</f>
        <v/>
      </c>
      <c r="K401" s="20" t="str">
        <f>IF(B401="","",VLOOKUP(B401,'Master Score Sheet'!$B$4:$W$75,19))</f>
        <v/>
      </c>
      <c r="L401" s="92"/>
    </row>
    <row r="402" spans="2:12" x14ac:dyDescent="0.3">
      <c r="B402" s="90"/>
      <c r="C402" s="91"/>
      <c r="D402" s="20"/>
      <c r="E402" s="19"/>
      <c r="F402" s="89"/>
      <c r="G402" s="94" t="str">
        <f>IF(F402="","",INT((date-TeamMembers!F402)/365.25))</f>
        <v/>
      </c>
      <c r="H402" s="95" t="str">
        <f>IF(B402="","",VLOOKUP(B402,'Master Score Sheet'!$B$4:$D$75,3))</f>
        <v/>
      </c>
      <c r="I402" s="95" t="str">
        <f>IF(B402="","",VLOOKUP(B402,'Master Score Sheet'!$B$4:$I$75,7,FALSE))</f>
        <v/>
      </c>
      <c r="J402" s="104" t="str">
        <f>IF(B402="","",VLOOKUP(B402,'Master Score Sheet'!$B$4:$I$75,8,FALSE))</f>
        <v/>
      </c>
      <c r="K402" s="20" t="str">
        <f>IF(B402="","",VLOOKUP(B402,'Master Score Sheet'!$B$4:$W$75,19))</f>
        <v/>
      </c>
      <c r="L402" s="92"/>
    </row>
    <row r="403" spans="2:12" x14ac:dyDescent="0.3">
      <c r="B403" s="90"/>
      <c r="C403" s="91"/>
      <c r="D403" s="20"/>
      <c r="E403" s="19"/>
      <c r="F403" s="89"/>
      <c r="G403" s="94" t="str">
        <f>IF(F403="","",INT((date-TeamMembers!F403)/365.25))</f>
        <v/>
      </c>
      <c r="H403" s="95" t="str">
        <f>IF(B403="","",VLOOKUP(B403,'Master Score Sheet'!$B$4:$D$75,3))</f>
        <v/>
      </c>
      <c r="I403" s="95" t="str">
        <f>IF(B403="","",VLOOKUP(B403,'Master Score Sheet'!$B$4:$I$75,7,FALSE))</f>
        <v/>
      </c>
      <c r="J403" s="104" t="str">
        <f>IF(B403="","",VLOOKUP(B403,'Master Score Sheet'!$B$4:$I$75,8,FALSE))</f>
        <v/>
      </c>
      <c r="K403" s="20" t="str">
        <f>IF(B403="","",VLOOKUP(B403,'Master Score Sheet'!$B$4:$W$75,19))</f>
        <v/>
      </c>
      <c r="L403" s="92"/>
    </row>
    <row r="404" spans="2:12" x14ac:dyDescent="0.3">
      <c r="B404" s="90"/>
      <c r="C404" s="91"/>
      <c r="D404" s="20"/>
      <c r="E404" s="19"/>
      <c r="F404" s="89"/>
      <c r="G404" s="94" t="str">
        <f>IF(F404="","",INT((date-TeamMembers!F404)/365.25))</f>
        <v/>
      </c>
      <c r="H404" s="95" t="str">
        <f>IF(B404="","",VLOOKUP(B404,'Master Score Sheet'!$B$4:$D$75,3))</f>
        <v/>
      </c>
      <c r="I404" s="95" t="str">
        <f>IF(B404="","",VLOOKUP(B404,'Master Score Sheet'!$B$4:$I$75,7,FALSE))</f>
        <v/>
      </c>
      <c r="J404" s="104" t="str">
        <f>IF(B404="","",VLOOKUP(B404,'Master Score Sheet'!$B$4:$I$75,8,FALSE))</f>
        <v/>
      </c>
      <c r="K404" s="20" t="str">
        <f>IF(B404="","",VLOOKUP(B404,'Master Score Sheet'!$B$4:$W$75,19))</f>
        <v/>
      </c>
      <c r="L404" s="92"/>
    </row>
    <row r="405" spans="2:12" x14ac:dyDescent="0.3">
      <c r="B405" s="90"/>
      <c r="C405" s="91"/>
      <c r="D405" s="20"/>
      <c r="E405" s="19"/>
      <c r="F405" s="89"/>
      <c r="G405" s="94" t="str">
        <f>IF(F405="","",INT((date-TeamMembers!F405)/365.25))</f>
        <v/>
      </c>
      <c r="H405" s="95" t="str">
        <f>IF(B405="","",VLOOKUP(B405,'Master Score Sheet'!$B$4:$D$75,3))</f>
        <v/>
      </c>
      <c r="I405" s="95" t="str">
        <f>IF(B405="","",VLOOKUP(B405,'Master Score Sheet'!$B$4:$I$75,7,FALSE))</f>
        <v/>
      </c>
      <c r="J405" s="104" t="str">
        <f>IF(B405="","",VLOOKUP(B405,'Master Score Sheet'!$B$4:$I$75,8,FALSE))</f>
        <v/>
      </c>
      <c r="K405" s="20" t="str">
        <f>IF(B405="","",VLOOKUP(B405,'Master Score Sheet'!$B$4:$W$75,19))</f>
        <v/>
      </c>
      <c r="L405" s="92"/>
    </row>
    <row r="406" spans="2:12" x14ac:dyDescent="0.3">
      <c r="B406" s="90"/>
      <c r="C406" s="91"/>
      <c r="D406" s="20"/>
      <c r="E406" s="19"/>
      <c r="F406" s="89"/>
      <c r="G406" s="94" t="str">
        <f>IF(F406="","",INT((date-TeamMembers!F406)/365.25))</f>
        <v/>
      </c>
      <c r="H406" s="95" t="str">
        <f>IF(B406="","",VLOOKUP(B406,'Master Score Sheet'!$B$4:$D$75,3))</f>
        <v/>
      </c>
      <c r="I406" s="95" t="str">
        <f>IF(B406="","",VLOOKUP(B406,'Master Score Sheet'!$B$4:$I$75,7,FALSE))</f>
        <v/>
      </c>
      <c r="J406" s="104" t="str">
        <f>IF(B406="","",VLOOKUP(B406,'Master Score Sheet'!$B$4:$I$75,8,FALSE))</f>
        <v/>
      </c>
      <c r="K406" s="20" t="str">
        <f>IF(B406="","",VLOOKUP(B406,'Master Score Sheet'!$B$4:$W$75,19))</f>
        <v/>
      </c>
      <c r="L406" s="92"/>
    </row>
    <row r="407" spans="2:12" x14ac:dyDescent="0.3">
      <c r="B407" s="90"/>
      <c r="C407" s="91"/>
      <c r="D407" s="20"/>
      <c r="E407" s="19"/>
      <c r="F407" s="89"/>
      <c r="G407" s="94" t="str">
        <f>IF(F407="","",INT((date-TeamMembers!F407)/365.25))</f>
        <v/>
      </c>
      <c r="H407" s="95" t="str">
        <f>IF(B407="","",VLOOKUP(B407,'Master Score Sheet'!$B$4:$D$75,3))</f>
        <v/>
      </c>
      <c r="I407" s="95" t="str">
        <f>IF(B407="","",VLOOKUP(B407,'Master Score Sheet'!$B$4:$I$75,7,FALSE))</f>
        <v/>
      </c>
      <c r="J407" s="104" t="str">
        <f>IF(B407="","",VLOOKUP(B407,'Master Score Sheet'!$B$4:$I$75,8,FALSE))</f>
        <v/>
      </c>
      <c r="K407" s="20" t="str">
        <f>IF(B407="","",VLOOKUP(B407,'Master Score Sheet'!$B$4:$W$75,19))</f>
        <v/>
      </c>
      <c r="L407" s="92"/>
    </row>
    <row r="408" spans="2:12" x14ac:dyDescent="0.3">
      <c r="B408" s="90"/>
      <c r="C408" s="91"/>
      <c r="D408" s="20"/>
      <c r="E408" s="19"/>
      <c r="F408" s="89"/>
      <c r="G408" s="94" t="str">
        <f>IF(F408="","",INT((date-TeamMembers!F408)/365.25))</f>
        <v/>
      </c>
      <c r="H408" s="95" t="str">
        <f>IF(B408="","",VLOOKUP(B408,'Master Score Sheet'!$B$4:$D$75,3))</f>
        <v/>
      </c>
      <c r="I408" s="95" t="str">
        <f>IF(B408="","",VLOOKUP(B408,'Master Score Sheet'!$B$4:$I$75,7,FALSE))</f>
        <v/>
      </c>
      <c r="J408" s="104" t="str">
        <f>IF(B408="","",VLOOKUP(B408,'Master Score Sheet'!$B$4:$I$75,8,FALSE))</f>
        <v/>
      </c>
      <c r="K408" s="20" t="str">
        <f>IF(B408="","",VLOOKUP(B408,'Master Score Sheet'!$B$4:$W$75,19))</f>
        <v/>
      </c>
      <c r="L408" s="92"/>
    </row>
    <row r="409" spans="2:12" x14ac:dyDescent="0.3">
      <c r="B409" s="90"/>
      <c r="C409" s="91"/>
      <c r="D409" s="20"/>
      <c r="E409" s="19"/>
      <c r="F409" s="89"/>
      <c r="G409" s="94" t="str">
        <f>IF(F409="","",INT((date-TeamMembers!F409)/365.25))</f>
        <v/>
      </c>
      <c r="H409" s="95" t="str">
        <f>IF(B409="","",VLOOKUP(B409,'Master Score Sheet'!$B$4:$D$75,3))</f>
        <v/>
      </c>
      <c r="I409" s="95" t="str">
        <f>IF(B409="","",VLOOKUP(B409,'Master Score Sheet'!$B$4:$I$75,7,FALSE))</f>
        <v/>
      </c>
      <c r="J409" s="104" t="str">
        <f>IF(B409="","",VLOOKUP(B409,'Master Score Sheet'!$B$4:$I$75,8,FALSE))</f>
        <v/>
      </c>
      <c r="K409" s="20" t="str">
        <f>IF(B409="","",VLOOKUP(B409,'Master Score Sheet'!$B$4:$W$75,19))</f>
        <v/>
      </c>
      <c r="L409" s="92"/>
    </row>
    <row r="410" spans="2:12" x14ac:dyDescent="0.3">
      <c r="B410" s="90"/>
      <c r="C410" s="91"/>
      <c r="D410" s="20"/>
      <c r="E410" s="19"/>
      <c r="F410" s="89"/>
      <c r="G410" s="94" t="str">
        <f>IF(F410="","",INT((date-TeamMembers!F410)/365.25))</f>
        <v/>
      </c>
      <c r="H410" s="95" t="str">
        <f>IF(B410="","",VLOOKUP(B410,'Master Score Sheet'!$B$4:$D$75,3))</f>
        <v/>
      </c>
      <c r="I410" s="95" t="str">
        <f>IF(B410="","",VLOOKUP(B410,'Master Score Sheet'!$B$4:$I$75,7,FALSE))</f>
        <v/>
      </c>
      <c r="J410" s="104" t="str">
        <f>IF(B410="","",VLOOKUP(B410,'Master Score Sheet'!$B$4:$I$75,8,FALSE))</f>
        <v/>
      </c>
      <c r="K410" s="20" t="str">
        <f>IF(B410="","",VLOOKUP(B410,'Master Score Sheet'!$B$4:$W$75,19))</f>
        <v/>
      </c>
      <c r="L410" s="92"/>
    </row>
    <row r="411" spans="2:12" x14ac:dyDescent="0.3">
      <c r="B411" s="90"/>
      <c r="C411" s="91"/>
      <c r="D411" s="20"/>
      <c r="E411" s="19"/>
      <c r="F411" s="89"/>
      <c r="G411" s="94" t="str">
        <f>IF(F411="","",INT((date-TeamMembers!F411)/365.25))</f>
        <v/>
      </c>
      <c r="H411" s="95" t="str">
        <f>IF(B411="","",VLOOKUP(B411,'Master Score Sheet'!$B$4:$D$75,3))</f>
        <v/>
      </c>
      <c r="I411" s="95" t="str">
        <f>IF(B411="","",VLOOKUP(B411,'Master Score Sheet'!$B$4:$I$75,7,FALSE))</f>
        <v/>
      </c>
      <c r="J411" s="104" t="str">
        <f>IF(B411="","",VLOOKUP(B411,'Master Score Sheet'!$B$4:$I$75,8,FALSE))</f>
        <v/>
      </c>
      <c r="K411" s="20" t="str">
        <f>IF(B411="","",VLOOKUP(B411,'Master Score Sheet'!$B$4:$W$75,19))</f>
        <v/>
      </c>
      <c r="L411" s="92"/>
    </row>
    <row r="412" spans="2:12" x14ac:dyDescent="0.3">
      <c r="B412" s="90"/>
      <c r="C412" s="91"/>
      <c r="D412" s="20"/>
      <c r="E412" s="19"/>
      <c r="F412" s="89"/>
      <c r="G412" s="94" t="str">
        <f>IF(F412="","",INT((date-TeamMembers!F412)/365.25))</f>
        <v/>
      </c>
      <c r="H412" s="95" t="str">
        <f>IF(B412="","",VLOOKUP(B412,'Master Score Sheet'!$B$4:$D$75,3))</f>
        <v/>
      </c>
      <c r="I412" s="95" t="str">
        <f>IF(B412="","",VLOOKUP(B412,'Master Score Sheet'!$B$4:$I$75,7,FALSE))</f>
        <v/>
      </c>
      <c r="J412" s="104" t="str">
        <f>IF(B412="","",VLOOKUP(B412,'Master Score Sheet'!$B$4:$I$75,8,FALSE))</f>
        <v/>
      </c>
      <c r="K412" s="20" t="str">
        <f>IF(B412="","",VLOOKUP(B412,'Master Score Sheet'!$B$4:$W$75,19))</f>
        <v/>
      </c>
      <c r="L412" s="92"/>
    </row>
    <row r="413" spans="2:12" x14ac:dyDescent="0.3">
      <c r="B413" s="90"/>
      <c r="C413" s="91"/>
      <c r="D413" s="20"/>
      <c r="E413" s="19"/>
      <c r="F413" s="89"/>
      <c r="G413" s="94" t="str">
        <f>IF(F413="","",INT((date-TeamMembers!F413)/365.25))</f>
        <v/>
      </c>
      <c r="H413" s="95" t="str">
        <f>IF(B413="","",VLOOKUP(B413,'Master Score Sheet'!$B$4:$D$75,3))</f>
        <v/>
      </c>
      <c r="I413" s="95" t="str">
        <f>IF(B413="","",VLOOKUP(B413,'Master Score Sheet'!$B$4:$I$75,7,FALSE))</f>
        <v/>
      </c>
      <c r="J413" s="104" t="str">
        <f>IF(B413="","",VLOOKUP(B413,'Master Score Sheet'!$B$4:$I$75,8,FALSE))</f>
        <v/>
      </c>
      <c r="K413" s="20" t="str">
        <f>IF(B413="","",VLOOKUP(B413,'Master Score Sheet'!$B$4:$W$75,19))</f>
        <v/>
      </c>
      <c r="L413" s="92"/>
    </row>
    <row r="414" spans="2:12" x14ac:dyDescent="0.3">
      <c r="B414" s="90"/>
      <c r="C414" s="91"/>
      <c r="D414" s="20"/>
      <c r="E414" s="19"/>
      <c r="F414" s="89"/>
      <c r="G414" s="94" t="str">
        <f>IF(F414="","",INT((date-TeamMembers!F414)/365.25))</f>
        <v/>
      </c>
      <c r="H414" s="95" t="str">
        <f>IF(B414="","",VLOOKUP(B414,'Master Score Sheet'!$B$4:$D$75,3))</f>
        <v/>
      </c>
      <c r="I414" s="95" t="str">
        <f>IF(B414="","",VLOOKUP(B414,'Master Score Sheet'!$B$4:$I$75,7,FALSE))</f>
        <v/>
      </c>
      <c r="J414" s="104" t="str">
        <f>IF(B414="","",VLOOKUP(B414,'Master Score Sheet'!$B$4:$I$75,8,FALSE))</f>
        <v/>
      </c>
      <c r="K414" s="20" t="str">
        <f>IF(B414="","",VLOOKUP(B414,'Master Score Sheet'!$B$4:$W$75,19))</f>
        <v/>
      </c>
      <c r="L414" s="92"/>
    </row>
    <row r="415" spans="2:12" x14ac:dyDescent="0.3">
      <c r="B415" s="90"/>
      <c r="C415" s="91"/>
      <c r="D415" s="20"/>
      <c r="E415" s="19"/>
      <c r="F415" s="89"/>
      <c r="G415" s="94" t="str">
        <f>IF(F415="","",INT((date-TeamMembers!F415)/365.25))</f>
        <v/>
      </c>
      <c r="H415" s="95" t="str">
        <f>IF(B415="","",VLOOKUP(B415,'Master Score Sheet'!$B$4:$D$75,3))</f>
        <v/>
      </c>
      <c r="I415" s="95" t="str">
        <f>IF(B415="","",VLOOKUP(B415,'Master Score Sheet'!$B$4:$I$75,7,FALSE))</f>
        <v/>
      </c>
      <c r="J415" s="104" t="str">
        <f>IF(B415="","",VLOOKUP(B415,'Master Score Sheet'!$B$4:$I$75,8,FALSE))</f>
        <v/>
      </c>
      <c r="K415" s="20" t="str">
        <f>IF(B415="","",VLOOKUP(B415,'Master Score Sheet'!$B$4:$W$75,19))</f>
        <v/>
      </c>
      <c r="L415" s="92"/>
    </row>
    <row r="416" spans="2:12" x14ac:dyDescent="0.3">
      <c r="B416" s="90"/>
      <c r="C416" s="91"/>
      <c r="D416" s="20"/>
      <c r="E416" s="19"/>
      <c r="F416" s="89"/>
      <c r="G416" s="94" t="str">
        <f>IF(F416="","",INT((date-TeamMembers!F416)/365.25))</f>
        <v/>
      </c>
      <c r="H416" s="95" t="str">
        <f>IF(B416="","",VLOOKUP(B416,'Master Score Sheet'!$B$4:$D$75,3))</f>
        <v/>
      </c>
      <c r="I416" s="95" t="str">
        <f>IF(B416="","",VLOOKUP(B416,'Master Score Sheet'!$B$4:$I$75,7,FALSE))</f>
        <v/>
      </c>
      <c r="J416" s="104" t="str">
        <f>IF(B416="","",VLOOKUP(B416,'Master Score Sheet'!$B$4:$I$75,8,FALSE))</f>
        <v/>
      </c>
      <c r="K416" s="20" t="str">
        <f>IF(B416="","",VLOOKUP(B416,'Master Score Sheet'!$B$4:$W$75,19))</f>
        <v/>
      </c>
      <c r="L416" s="92"/>
    </row>
    <row r="417" spans="2:12" x14ac:dyDescent="0.3">
      <c r="B417" s="90"/>
      <c r="C417" s="91"/>
      <c r="D417" s="20"/>
      <c r="E417" s="19"/>
      <c r="F417" s="89"/>
      <c r="G417" s="94" t="str">
        <f>IF(F417="","",INT((date-TeamMembers!F417)/365.25))</f>
        <v/>
      </c>
      <c r="H417" s="95" t="str">
        <f>IF(B417="","",VLOOKUP(B417,'Master Score Sheet'!$B$4:$D$75,3))</f>
        <v/>
      </c>
      <c r="I417" s="95" t="str">
        <f>IF(B417="","",VLOOKUP(B417,'Master Score Sheet'!$B$4:$I$75,7,FALSE))</f>
        <v/>
      </c>
      <c r="J417" s="104" t="str">
        <f>IF(B417="","",VLOOKUP(B417,'Master Score Sheet'!$B$4:$I$75,8,FALSE))</f>
        <v/>
      </c>
      <c r="K417" s="20" t="str">
        <f>IF(B417="","",VLOOKUP(B417,'Master Score Sheet'!$B$4:$W$75,19))</f>
        <v/>
      </c>
      <c r="L417" s="92"/>
    </row>
    <row r="418" spans="2:12" x14ac:dyDescent="0.3">
      <c r="B418" s="90"/>
      <c r="C418" s="91"/>
      <c r="D418" s="20"/>
      <c r="E418" s="19"/>
      <c r="F418" s="89"/>
      <c r="G418" s="94" t="str">
        <f>IF(F418="","",INT((date-TeamMembers!F418)/365.25))</f>
        <v/>
      </c>
      <c r="H418" s="95" t="str">
        <f>IF(B418="","",VLOOKUP(B418,'Master Score Sheet'!$B$4:$D$75,3))</f>
        <v/>
      </c>
      <c r="I418" s="95" t="str">
        <f>IF(B418="","",VLOOKUP(B418,'Master Score Sheet'!$B$4:$I$75,7,FALSE))</f>
        <v/>
      </c>
      <c r="J418" s="104" t="str">
        <f>IF(B418="","",VLOOKUP(B418,'Master Score Sheet'!$B$4:$I$75,8,FALSE))</f>
        <v/>
      </c>
      <c r="K418" s="20" t="str">
        <f>IF(B418="","",VLOOKUP(B418,'Master Score Sheet'!$B$4:$W$75,19))</f>
        <v/>
      </c>
      <c r="L418" s="92"/>
    </row>
    <row r="419" spans="2:12" x14ac:dyDescent="0.3">
      <c r="B419" s="90"/>
      <c r="C419" s="91"/>
      <c r="D419" s="20"/>
      <c r="E419" s="19"/>
      <c r="F419" s="89"/>
      <c r="G419" s="94" t="str">
        <f>IF(F419="","",INT((date-TeamMembers!F419)/365.25))</f>
        <v/>
      </c>
      <c r="H419" s="95" t="str">
        <f>IF(B419="","",VLOOKUP(B419,'Master Score Sheet'!$B$4:$D$75,3))</f>
        <v/>
      </c>
      <c r="I419" s="95" t="str">
        <f>IF(B419="","",VLOOKUP(B419,'Master Score Sheet'!$B$4:$I$75,7,FALSE))</f>
        <v/>
      </c>
      <c r="J419" s="104" t="str">
        <f>IF(B419="","",VLOOKUP(B419,'Master Score Sheet'!$B$4:$I$75,8,FALSE))</f>
        <v/>
      </c>
      <c r="K419" s="20" t="str">
        <f>IF(B419="","",VLOOKUP(B419,'Master Score Sheet'!$B$4:$W$75,19))</f>
        <v/>
      </c>
      <c r="L419" s="92"/>
    </row>
    <row r="420" spans="2:12" x14ac:dyDescent="0.3">
      <c r="B420" s="90"/>
      <c r="C420" s="91"/>
      <c r="D420" s="20"/>
      <c r="E420" s="19"/>
      <c r="F420" s="89"/>
      <c r="G420" s="94" t="str">
        <f>IF(F420="","",INT((date-TeamMembers!F420)/365.25))</f>
        <v/>
      </c>
      <c r="H420" s="95" t="str">
        <f>IF(B420="","",VLOOKUP(B420,'Master Score Sheet'!$B$4:$D$75,3))</f>
        <v/>
      </c>
      <c r="I420" s="95" t="str">
        <f>IF(B420="","",VLOOKUP(B420,'Master Score Sheet'!$B$4:$I$75,7,FALSE))</f>
        <v/>
      </c>
      <c r="J420" s="104" t="str">
        <f>IF(B420="","",VLOOKUP(B420,'Master Score Sheet'!$B$4:$I$75,8,FALSE))</f>
        <v/>
      </c>
      <c r="K420" s="20" t="str">
        <f>IF(B420="","",VLOOKUP(B420,'Master Score Sheet'!$B$4:$W$75,19))</f>
        <v/>
      </c>
      <c r="L420" s="92"/>
    </row>
    <row r="421" spans="2:12" x14ac:dyDescent="0.3">
      <c r="B421" s="90"/>
      <c r="C421" s="91"/>
      <c r="D421" s="20"/>
      <c r="E421" s="19"/>
      <c r="F421" s="89"/>
      <c r="G421" s="94" t="str">
        <f>IF(F421="","",INT((date-TeamMembers!F421)/365.25))</f>
        <v/>
      </c>
      <c r="H421" s="95" t="str">
        <f>IF(B421="","",VLOOKUP(B421,'Master Score Sheet'!$B$4:$D$75,3))</f>
        <v/>
      </c>
      <c r="I421" s="95" t="str">
        <f>IF(B421="","",VLOOKUP(B421,'Master Score Sheet'!$B$4:$I$75,7,FALSE))</f>
        <v/>
      </c>
      <c r="J421" s="104" t="str">
        <f>IF(B421="","",VLOOKUP(B421,'Master Score Sheet'!$B$4:$I$75,8,FALSE))</f>
        <v/>
      </c>
      <c r="K421" s="20" t="str">
        <f>IF(B421="","",VLOOKUP(B421,'Master Score Sheet'!$B$4:$W$75,19))</f>
        <v/>
      </c>
      <c r="L421" s="92"/>
    </row>
    <row r="422" spans="2:12" x14ac:dyDescent="0.3">
      <c r="B422" s="90"/>
      <c r="C422" s="91"/>
      <c r="D422" s="20"/>
      <c r="E422" s="19"/>
      <c r="F422" s="89"/>
      <c r="G422" s="94" t="str">
        <f>IF(F422="","",INT((date-TeamMembers!F422)/365.25))</f>
        <v/>
      </c>
      <c r="H422" s="95" t="str">
        <f>IF(B422="","",VLOOKUP(B422,'Master Score Sheet'!$B$4:$D$75,3))</f>
        <v/>
      </c>
      <c r="I422" s="95" t="str">
        <f>IF(B422="","",VLOOKUP(B422,'Master Score Sheet'!$B$4:$I$75,7,FALSE))</f>
        <v/>
      </c>
      <c r="J422" s="104" t="str">
        <f>IF(B422="","",VLOOKUP(B422,'Master Score Sheet'!$B$4:$I$75,8,FALSE))</f>
        <v/>
      </c>
      <c r="K422" s="20" t="str">
        <f>IF(B422="","",VLOOKUP(B422,'Master Score Sheet'!$B$4:$W$75,19))</f>
        <v/>
      </c>
      <c r="L422" s="92"/>
    </row>
    <row r="423" spans="2:12" x14ac:dyDescent="0.3">
      <c r="B423" s="90"/>
      <c r="C423" s="91"/>
      <c r="D423" s="20"/>
      <c r="E423" s="19"/>
      <c r="F423" s="89"/>
      <c r="G423" s="94" t="str">
        <f>IF(F423="","",INT((date-TeamMembers!F423)/365.25))</f>
        <v/>
      </c>
      <c r="H423" s="95" t="str">
        <f>IF(B423="","",VLOOKUP(B423,'Master Score Sheet'!$B$4:$D$75,3))</f>
        <v/>
      </c>
      <c r="I423" s="95" t="str">
        <f>IF(B423="","",VLOOKUP(B423,'Master Score Sheet'!$B$4:$I$75,7,FALSE))</f>
        <v/>
      </c>
      <c r="J423" s="104" t="str">
        <f>IF(B423="","",VLOOKUP(B423,'Master Score Sheet'!$B$4:$I$75,8,FALSE))</f>
        <v/>
      </c>
      <c r="K423" s="20" t="str">
        <f>IF(B423="","",VLOOKUP(B423,'Master Score Sheet'!$B$4:$W$75,19))</f>
        <v/>
      </c>
      <c r="L423" s="92"/>
    </row>
    <row r="424" spans="2:12" x14ac:dyDescent="0.3">
      <c r="B424" s="90"/>
      <c r="C424" s="91"/>
      <c r="D424" s="20"/>
      <c r="E424" s="19"/>
      <c r="F424" s="89"/>
      <c r="G424" s="94" t="str">
        <f>IF(F424="","",INT((date-TeamMembers!F424)/365.25))</f>
        <v/>
      </c>
      <c r="H424" s="95" t="str">
        <f>IF(B424="","",VLOOKUP(B424,'Master Score Sheet'!$B$4:$D$75,3))</f>
        <v/>
      </c>
      <c r="I424" s="95" t="str">
        <f>IF(B424="","",VLOOKUP(B424,'Master Score Sheet'!$B$4:$I$75,7,FALSE))</f>
        <v/>
      </c>
      <c r="J424" s="104" t="str">
        <f>IF(B424="","",VLOOKUP(B424,'Master Score Sheet'!$B$4:$I$75,8,FALSE))</f>
        <v/>
      </c>
      <c r="K424" s="20" t="str">
        <f>IF(B424="","",VLOOKUP(B424,'Master Score Sheet'!$B$4:$W$75,19))</f>
        <v/>
      </c>
      <c r="L424" s="92"/>
    </row>
    <row r="425" spans="2:12" x14ac:dyDescent="0.3">
      <c r="B425" s="90"/>
      <c r="C425" s="91"/>
      <c r="D425" s="20"/>
      <c r="E425" s="19"/>
      <c r="F425" s="89"/>
      <c r="G425" s="94" t="str">
        <f>IF(F425="","",INT((date-TeamMembers!F425)/365.25))</f>
        <v/>
      </c>
      <c r="H425" s="95" t="str">
        <f>IF(B425="","",VLOOKUP(B425,'Master Score Sheet'!$B$4:$D$75,3))</f>
        <v/>
      </c>
      <c r="I425" s="95" t="str">
        <f>IF(B425="","",VLOOKUP(B425,'Master Score Sheet'!$B$4:$I$75,7,FALSE))</f>
        <v/>
      </c>
      <c r="J425" s="104" t="str">
        <f>IF(B425="","",VLOOKUP(B425,'Master Score Sheet'!$B$4:$I$75,8,FALSE))</f>
        <v/>
      </c>
      <c r="K425" s="20" t="str">
        <f>IF(B425="","",VLOOKUP(B425,'Master Score Sheet'!$B$4:$W$75,19))</f>
        <v/>
      </c>
      <c r="L425" s="92"/>
    </row>
    <row r="426" spans="2:12" x14ac:dyDescent="0.3">
      <c r="B426" s="90"/>
      <c r="C426" s="91"/>
      <c r="D426" s="20"/>
      <c r="E426" s="19"/>
      <c r="F426" s="89"/>
      <c r="G426" s="94" t="str">
        <f>IF(F426="","",INT((date-TeamMembers!F426)/365.25))</f>
        <v/>
      </c>
      <c r="H426" s="95" t="str">
        <f>IF(B426="","",VLOOKUP(B426,'Master Score Sheet'!$B$4:$D$75,3))</f>
        <v/>
      </c>
      <c r="I426" s="95" t="str">
        <f>IF(B426="","",VLOOKUP(B426,'Master Score Sheet'!$B$4:$I$75,7,FALSE))</f>
        <v/>
      </c>
      <c r="J426" s="104" t="str">
        <f>IF(B426="","",VLOOKUP(B426,'Master Score Sheet'!$B$4:$I$75,8,FALSE))</f>
        <v/>
      </c>
      <c r="K426" s="20" t="str">
        <f>IF(B426="","",VLOOKUP(B426,'Master Score Sheet'!$B$4:$W$75,19))</f>
        <v/>
      </c>
      <c r="L426" s="92"/>
    </row>
    <row r="427" spans="2:12" x14ac:dyDescent="0.3">
      <c r="B427" s="90"/>
      <c r="C427" s="91"/>
      <c r="D427" s="20"/>
      <c r="E427" s="19"/>
      <c r="F427" s="89"/>
      <c r="G427" s="94" t="str">
        <f>IF(F427="","",INT((date-TeamMembers!F427)/365.25))</f>
        <v/>
      </c>
      <c r="H427" s="95" t="str">
        <f>IF(B427="","",VLOOKUP(B427,'Master Score Sheet'!$B$4:$D$75,3))</f>
        <v/>
      </c>
      <c r="I427" s="95" t="str">
        <f>IF(B427="","",VLOOKUP(B427,'Master Score Sheet'!$B$4:$I$75,7,FALSE))</f>
        <v/>
      </c>
      <c r="J427" s="104" t="str">
        <f>IF(B427="","",VLOOKUP(B427,'Master Score Sheet'!$B$4:$I$75,8,FALSE))</f>
        <v/>
      </c>
      <c r="K427" s="20" t="str">
        <f>IF(B427="","",VLOOKUP(B427,'Master Score Sheet'!$B$4:$W$75,19))</f>
        <v/>
      </c>
      <c r="L427" s="92"/>
    </row>
    <row r="428" spans="2:12" x14ac:dyDescent="0.3">
      <c r="B428" s="90"/>
      <c r="C428" s="91"/>
      <c r="D428" s="20"/>
      <c r="E428" s="19"/>
      <c r="F428" s="89"/>
      <c r="G428" s="94" t="str">
        <f>IF(F428="","",INT((date-TeamMembers!F428)/365.25))</f>
        <v/>
      </c>
      <c r="H428" s="95" t="str">
        <f>IF(B428="","",VLOOKUP(B428,'Master Score Sheet'!$B$4:$D$75,3))</f>
        <v/>
      </c>
      <c r="I428" s="95" t="str">
        <f>IF(B428="","",VLOOKUP(B428,'Master Score Sheet'!$B$4:$I$75,7,FALSE))</f>
        <v/>
      </c>
      <c r="J428" s="104" t="str">
        <f>IF(B428="","",VLOOKUP(B428,'Master Score Sheet'!$B$4:$I$75,8,FALSE))</f>
        <v/>
      </c>
      <c r="K428" s="20" t="str">
        <f>IF(B428="","",VLOOKUP(B428,'Master Score Sheet'!$B$4:$W$75,19))</f>
        <v/>
      </c>
      <c r="L428" s="92"/>
    </row>
    <row r="429" spans="2:12" x14ac:dyDescent="0.3">
      <c r="B429" s="90"/>
      <c r="C429" s="91"/>
      <c r="D429" s="20"/>
      <c r="E429" s="19"/>
      <c r="F429" s="89"/>
      <c r="G429" s="94" t="str">
        <f>IF(F429="","",INT((date-TeamMembers!F429)/365.25))</f>
        <v/>
      </c>
      <c r="H429" s="95" t="str">
        <f>IF(B429="","",VLOOKUP(B429,'Master Score Sheet'!$B$4:$D$75,3))</f>
        <v/>
      </c>
      <c r="I429" s="95" t="str">
        <f>IF(B429="","",VLOOKUP(B429,'Master Score Sheet'!$B$4:$I$75,7,FALSE))</f>
        <v/>
      </c>
      <c r="J429" s="104" t="str">
        <f>IF(B429="","",VLOOKUP(B429,'Master Score Sheet'!$B$4:$I$75,8,FALSE))</f>
        <v/>
      </c>
      <c r="K429" s="20" t="str">
        <f>IF(B429="","",VLOOKUP(B429,'Master Score Sheet'!$B$4:$W$75,19))</f>
        <v/>
      </c>
      <c r="L429" s="92"/>
    </row>
    <row r="430" spans="2:12" x14ac:dyDescent="0.3">
      <c r="B430" s="90"/>
      <c r="C430" s="91"/>
      <c r="D430" s="20"/>
      <c r="E430" s="19"/>
      <c r="F430" s="89"/>
      <c r="G430" s="94" t="str">
        <f>IF(F430="","",INT((date-TeamMembers!F430)/365.25))</f>
        <v/>
      </c>
      <c r="H430" s="95" t="str">
        <f>IF(B430="","",VLOOKUP(B430,'Master Score Sheet'!$B$4:$D$75,3))</f>
        <v/>
      </c>
      <c r="I430" s="95" t="str">
        <f>IF(B430="","",VLOOKUP(B430,'Master Score Sheet'!$B$4:$I$75,7,FALSE))</f>
        <v/>
      </c>
      <c r="J430" s="104" t="str">
        <f>IF(B430="","",VLOOKUP(B430,'Master Score Sheet'!$B$4:$I$75,8,FALSE))</f>
        <v/>
      </c>
      <c r="K430" s="20" t="str">
        <f>IF(B430="","",VLOOKUP(B430,'Master Score Sheet'!$B$4:$W$75,19))</f>
        <v/>
      </c>
      <c r="L430" s="92"/>
    </row>
    <row r="431" spans="2:12" x14ac:dyDescent="0.3">
      <c r="B431" s="90"/>
      <c r="C431" s="91"/>
      <c r="D431" s="20"/>
      <c r="E431" s="19"/>
      <c r="F431" s="89"/>
      <c r="G431" s="94" t="str">
        <f>IF(F431="","",INT((date-TeamMembers!F431)/365.25))</f>
        <v/>
      </c>
      <c r="H431" s="95" t="str">
        <f>IF(B431="","",VLOOKUP(B431,'Master Score Sheet'!$B$4:$D$75,3))</f>
        <v/>
      </c>
      <c r="I431" s="95" t="str">
        <f>IF(B431="","",VLOOKUP(B431,'Master Score Sheet'!$B$4:$I$75,7,FALSE))</f>
        <v/>
      </c>
      <c r="J431" s="104" t="str">
        <f>IF(B431="","",VLOOKUP(B431,'Master Score Sheet'!$B$4:$I$75,8,FALSE))</f>
        <v/>
      </c>
      <c r="K431" s="20" t="str">
        <f>IF(B431="","",VLOOKUP(B431,'Master Score Sheet'!$B$4:$W$75,19))</f>
        <v/>
      </c>
      <c r="L431" s="92"/>
    </row>
    <row r="432" spans="2:12" x14ac:dyDescent="0.3">
      <c r="B432" s="90"/>
      <c r="C432" s="91"/>
      <c r="D432" s="20"/>
      <c r="E432" s="19"/>
      <c r="F432" s="89"/>
      <c r="G432" s="94" t="str">
        <f>IF(F432="","",INT((date-TeamMembers!F432)/365.25))</f>
        <v/>
      </c>
      <c r="H432" s="95" t="str">
        <f>IF(B432="","",VLOOKUP(B432,'Master Score Sheet'!$B$4:$D$75,3))</f>
        <v/>
      </c>
      <c r="I432" s="95" t="str">
        <f>IF(B432="","",VLOOKUP(B432,'Master Score Sheet'!$B$4:$I$75,7,FALSE))</f>
        <v/>
      </c>
      <c r="J432" s="104" t="str">
        <f>IF(B432="","",VLOOKUP(B432,'Master Score Sheet'!$B$4:$I$75,8,FALSE))</f>
        <v/>
      </c>
      <c r="K432" s="20" t="str">
        <f>IF(B432="","",VLOOKUP(B432,'Master Score Sheet'!$B$4:$W$75,19))</f>
        <v/>
      </c>
      <c r="L432" s="92"/>
    </row>
    <row r="433" spans="2:12" x14ac:dyDescent="0.3">
      <c r="B433" s="90"/>
      <c r="C433" s="91"/>
      <c r="D433" s="20"/>
      <c r="E433" s="19"/>
      <c r="F433" s="89"/>
      <c r="G433" s="94" t="str">
        <f>IF(F433="","",INT((date-TeamMembers!F433)/365.25))</f>
        <v/>
      </c>
      <c r="H433" s="95" t="str">
        <f>IF(B433="","",VLOOKUP(B433,'Master Score Sheet'!$B$4:$D$75,3))</f>
        <v/>
      </c>
      <c r="I433" s="95" t="str">
        <f>IF(B433="","",VLOOKUP(B433,'Master Score Sheet'!$B$4:$I$75,7,FALSE))</f>
        <v/>
      </c>
      <c r="J433" s="104" t="str">
        <f>IF(B433="","",VLOOKUP(B433,'Master Score Sheet'!$B$4:$I$75,8,FALSE))</f>
        <v/>
      </c>
      <c r="K433" s="20" t="str">
        <f>IF(B433="","",VLOOKUP(B433,'Master Score Sheet'!$B$4:$W$75,19))</f>
        <v/>
      </c>
      <c r="L433" s="92"/>
    </row>
    <row r="434" spans="2:12" x14ac:dyDescent="0.3">
      <c r="B434" s="90"/>
      <c r="C434" s="91"/>
      <c r="D434" s="20"/>
      <c r="E434" s="19"/>
      <c r="F434" s="89"/>
      <c r="G434" s="94" t="str">
        <f>IF(F434="","",INT((date-TeamMembers!F434)/365.25))</f>
        <v/>
      </c>
      <c r="H434" s="95" t="str">
        <f>IF(B434="","",VLOOKUP(B434,'Master Score Sheet'!$B$4:$D$75,3))</f>
        <v/>
      </c>
      <c r="I434" s="95" t="str">
        <f>IF(B434="","",VLOOKUP(B434,'Master Score Sheet'!$B$4:$I$75,7,FALSE))</f>
        <v/>
      </c>
      <c r="J434" s="104" t="str">
        <f>IF(B434="","",VLOOKUP(B434,'Master Score Sheet'!$B$4:$I$75,8,FALSE))</f>
        <v/>
      </c>
      <c r="K434" s="20" t="str">
        <f>IF(B434="","",VLOOKUP(B434,'Master Score Sheet'!$B$4:$W$75,19))</f>
        <v/>
      </c>
      <c r="L434" s="92"/>
    </row>
    <row r="435" spans="2:12" x14ac:dyDescent="0.3">
      <c r="B435" s="90"/>
      <c r="C435" s="91"/>
      <c r="D435" s="20"/>
      <c r="E435" s="19"/>
      <c r="F435" s="89"/>
      <c r="G435" s="94" t="str">
        <f>IF(F435="","",INT((date-TeamMembers!F435)/365.25))</f>
        <v/>
      </c>
      <c r="H435" s="95" t="str">
        <f>IF(B435="","",VLOOKUP(B435,'Master Score Sheet'!$B$4:$D$75,3))</f>
        <v/>
      </c>
      <c r="I435" s="95" t="str">
        <f>IF(B435="","",VLOOKUP(B435,'Master Score Sheet'!$B$4:$I$75,7,FALSE))</f>
        <v/>
      </c>
      <c r="J435" s="104" t="str">
        <f>IF(B435="","",VLOOKUP(B435,'Master Score Sheet'!$B$4:$I$75,8,FALSE))</f>
        <v/>
      </c>
      <c r="K435" s="20" t="str">
        <f>IF(B435="","",VLOOKUP(B435,'Master Score Sheet'!$B$4:$W$75,19))</f>
        <v/>
      </c>
      <c r="L435" s="92"/>
    </row>
    <row r="436" spans="2:12" x14ac:dyDescent="0.3">
      <c r="B436" s="90"/>
      <c r="C436" s="91"/>
      <c r="D436" s="20"/>
      <c r="E436" s="19"/>
      <c r="F436" s="89"/>
      <c r="G436" s="94" t="str">
        <f>IF(F436="","",INT((date-TeamMembers!F436)/365.25))</f>
        <v/>
      </c>
      <c r="H436" s="95" t="str">
        <f>IF(B436="","",VLOOKUP(B436,'Master Score Sheet'!$B$4:$D$75,3))</f>
        <v/>
      </c>
      <c r="I436" s="95" t="str">
        <f>IF(B436="","",VLOOKUP(B436,'Master Score Sheet'!$B$4:$I$75,7,FALSE))</f>
        <v/>
      </c>
      <c r="J436" s="104" t="str">
        <f>IF(B436="","",VLOOKUP(B436,'Master Score Sheet'!$B$4:$I$75,8,FALSE))</f>
        <v/>
      </c>
      <c r="K436" s="20" t="str">
        <f>IF(B436="","",VLOOKUP(B436,'Master Score Sheet'!$B$4:$W$75,19))</f>
        <v/>
      </c>
      <c r="L436" s="92"/>
    </row>
    <row r="437" spans="2:12" x14ac:dyDescent="0.3">
      <c r="B437" s="90"/>
      <c r="C437" s="91"/>
      <c r="D437" s="20"/>
      <c r="E437" s="19"/>
      <c r="F437" s="89"/>
      <c r="G437" s="94" t="str">
        <f>IF(F437="","",INT((date-TeamMembers!F437)/365.25))</f>
        <v/>
      </c>
      <c r="H437" s="95" t="str">
        <f>IF(B437="","",VLOOKUP(B437,'Master Score Sheet'!$B$4:$D$75,3))</f>
        <v/>
      </c>
      <c r="I437" s="95" t="str">
        <f>IF(B437="","",VLOOKUP(B437,'Master Score Sheet'!$B$4:$I$75,7,FALSE))</f>
        <v/>
      </c>
      <c r="J437" s="104" t="str">
        <f>IF(B437="","",VLOOKUP(B437,'Master Score Sheet'!$B$4:$I$75,8,FALSE))</f>
        <v/>
      </c>
      <c r="K437" s="20" t="str">
        <f>IF(B437="","",VLOOKUP(B437,'Master Score Sheet'!$B$4:$W$75,19))</f>
        <v/>
      </c>
      <c r="L437" s="92"/>
    </row>
    <row r="438" spans="2:12" x14ac:dyDescent="0.3">
      <c r="B438" s="90"/>
      <c r="C438" s="91"/>
      <c r="D438" s="20"/>
      <c r="E438" s="19"/>
      <c r="F438" s="89"/>
      <c r="G438" s="94" t="str">
        <f>IF(F438="","",INT((date-TeamMembers!F438)/365.25))</f>
        <v/>
      </c>
      <c r="H438" s="95" t="str">
        <f>IF(B438="","",VLOOKUP(B438,'Master Score Sheet'!$B$4:$D$75,3))</f>
        <v/>
      </c>
      <c r="I438" s="95" t="str">
        <f>IF(B438="","",VLOOKUP(B438,'Master Score Sheet'!$B$4:$I$75,7,FALSE))</f>
        <v/>
      </c>
      <c r="J438" s="104" t="str">
        <f>IF(B438="","",VLOOKUP(B438,'Master Score Sheet'!$B$4:$I$75,8,FALSE))</f>
        <v/>
      </c>
      <c r="K438" s="20" t="str">
        <f>IF(B438="","",VLOOKUP(B438,'Master Score Sheet'!$B$4:$W$75,19))</f>
        <v/>
      </c>
      <c r="L438" s="92"/>
    </row>
    <row r="439" spans="2:12" x14ac:dyDescent="0.3">
      <c r="B439" s="90"/>
      <c r="C439" s="91"/>
      <c r="D439" s="20"/>
      <c r="E439" s="19"/>
      <c r="F439" s="89"/>
      <c r="G439" s="94" t="str">
        <f>IF(F439="","",INT((date-TeamMembers!F439)/365.25))</f>
        <v/>
      </c>
      <c r="H439" s="95" t="str">
        <f>IF(B439="","",VLOOKUP(B439,'Master Score Sheet'!$B$4:$D$75,3))</f>
        <v/>
      </c>
      <c r="I439" s="95" t="str">
        <f>IF(B439="","",VLOOKUP(B439,'Master Score Sheet'!$B$4:$I$75,7,FALSE))</f>
        <v/>
      </c>
      <c r="J439" s="104" t="str">
        <f>IF(B439="","",VLOOKUP(B439,'Master Score Sheet'!$B$4:$I$75,8,FALSE))</f>
        <v/>
      </c>
      <c r="K439" s="20" t="str">
        <f>IF(B439="","",VLOOKUP(B439,'Master Score Sheet'!$B$4:$W$75,19))</f>
        <v/>
      </c>
      <c r="L439" s="92"/>
    </row>
    <row r="440" spans="2:12" x14ac:dyDescent="0.3">
      <c r="B440" s="90"/>
      <c r="C440" s="91"/>
      <c r="D440" s="20"/>
      <c r="E440" s="19"/>
      <c r="F440" s="89"/>
      <c r="G440" s="94" t="str">
        <f>IF(F440="","",INT((date-TeamMembers!F440)/365.25))</f>
        <v/>
      </c>
      <c r="H440" s="95" t="str">
        <f>IF(B440="","",VLOOKUP(B440,'Master Score Sheet'!$B$4:$D$75,3))</f>
        <v/>
      </c>
      <c r="I440" s="95" t="str">
        <f>IF(B440="","",VLOOKUP(B440,'Master Score Sheet'!$B$4:$I$75,7,FALSE))</f>
        <v/>
      </c>
      <c r="J440" s="104" t="str">
        <f>IF(B440="","",VLOOKUP(B440,'Master Score Sheet'!$B$4:$I$75,8,FALSE))</f>
        <v/>
      </c>
      <c r="K440" s="20" t="str">
        <f>IF(B440="","",VLOOKUP(B440,'Master Score Sheet'!$B$4:$W$75,19))</f>
        <v/>
      </c>
      <c r="L440" s="92"/>
    </row>
    <row r="441" spans="2:12" x14ac:dyDescent="0.3">
      <c r="B441" s="90"/>
      <c r="C441" s="91"/>
      <c r="D441" s="20"/>
      <c r="E441" s="19"/>
      <c r="F441" s="89"/>
      <c r="G441" s="94" t="str">
        <f>IF(F441="","",INT((date-TeamMembers!F441)/365.25))</f>
        <v/>
      </c>
      <c r="H441" s="95" t="str">
        <f>IF(B441="","",VLOOKUP(B441,'Master Score Sheet'!$B$4:$D$75,3))</f>
        <v/>
      </c>
      <c r="I441" s="95" t="str">
        <f>IF(B441="","",VLOOKUP(B441,'Master Score Sheet'!$B$4:$I$75,7,FALSE))</f>
        <v/>
      </c>
      <c r="J441" s="104" t="str">
        <f>IF(B441="","",VLOOKUP(B441,'Master Score Sheet'!$B$4:$I$75,8,FALSE))</f>
        <v/>
      </c>
      <c r="K441" s="20" t="str">
        <f>IF(B441="","",VLOOKUP(B441,'Master Score Sheet'!$B$4:$W$75,19))</f>
        <v/>
      </c>
      <c r="L441" s="92"/>
    </row>
    <row r="442" spans="2:12" x14ac:dyDescent="0.3">
      <c r="B442" s="90"/>
      <c r="C442" s="91"/>
      <c r="D442" s="20"/>
      <c r="E442" s="19"/>
      <c r="F442" s="89"/>
      <c r="G442" s="94" t="str">
        <f>IF(F442="","",INT((date-TeamMembers!F442)/365.25))</f>
        <v/>
      </c>
      <c r="H442" s="95" t="str">
        <f>IF(B442="","",VLOOKUP(B442,'Master Score Sheet'!$B$4:$D$75,3))</f>
        <v/>
      </c>
      <c r="I442" s="95" t="str">
        <f>IF(B442="","",VLOOKUP(B442,'Master Score Sheet'!$B$4:$I$75,7,FALSE))</f>
        <v/>
      </c>
      <c r="J442" s="104" t="str">
        <f>IF(B442="","",VLOOKUP(B442,'Master Score Sheet'!$B$4:$I$75,8,FALSE))</f>
        <v/>
      </c>
      <c r="K442" s="20" t="str">
        <f>IF(B442="","",VLOOKUP(B442,'Master Score Sheet'!$B$4:$W$75,19))</f>
        <v/>
      </c>
      <c r="L442" s="92"/>
    </row>
    <row r="443" spans="2:12" x14ac:dyDescent="0.3">
      <c r="B443" s="90"/>
      <c r="C443" s="91"/>
      <c r="D443" s="20"/>
      <c r="E443" s="19"/>
      <c r="F443" s="89"/>
      <c r="G443" s="94" t="str">
        <f>IF(F443="","",INT((date-TeamMembers!F443)/365.25))</f>
        <v/>
      </c>
      <c r="H443" s="95" t="str">
        <f>IF(B443="","",VLOOKUP(B443,'Master Score Sheet'!$B$4:$D$75,3))</f>
        <v/>
      </c>
      <c r="I443" s="95" t="str">
        <f>IF(B443="","",VLOOKUP(B443,'Master Score Sheet'!$B$4:$I$75,7,FALSE))</f>
        <v/>
      </c>
      <c r="J443" s="104" t="str">
        <f>IF(B443="","",VLOOKUP(B443,'Master Score Sheet'!$B$4:$I$75,8,FALSE))</f>
        <v/>
      </c>
      <c r="K443" s="20" t="str">
        <f>IF(B443="","",VLOOKUP(B443,'Master Score Sheet'!$B$4:$W$75,19))</f>
        <v/>
      </c>
      <c r="L443" s="92"/>
    </row>
    <row r="444" spans="2:12" x14ac:dyDescent="0.3">
      <c r="B444" s="90"/>
      <c r="C444" s="91"/>
      <c r="D444" s="20"/>
      <c r="E444" s="19"/>
      <c r="F444" s="89"/>
      <c r="G444" s="94" t="str">
        <f>IF(F444="","",INT((date-TeamMembers!F444)/365.25))</f>
        <v/>
      </c>
      <c r="H444" s="95" t="str">
        <f>IF(B444="","",VLOOKUP(B444,'Master Score Sheet'!$B$4:$D$75,3))</f>
        <v/>
      </c>
      <c r="I444" s="95" t="str">
        <f>IF(B444="","",VLOOKUP(B444,'Master Score Sheet'!$B$4:$I$75,7,FALSE))</f>
        <v/>
      </c>
      <c r="J444" s="104" t="str">
        <f>IF(B444="","",VLOOKUP(B444,'Master Score Sheet'!$B$4:$I$75,8,FALSE))</f>
        <v/>
      </c>
      <c r="K444" s="20" t="str">
        <f>IF(B444="","",VLOOKUP(B444,'Master Score Sheet'!$B$4:$W$75,19))</f>
        <v/>
      </c>
      <c r="L444" s="92"/>
    </row>
    <row r="445" spans="2:12" x14ac:dyDescent="0.3">
      <c r="B445" s="90"/>
      <c r="C445" s="91"/>
      <c r="D445" s="20"/>
      <c r="E445" s="19"/>
      <c r="F445" s="89"/>
      <c r="G445" s="94" t="str">
        <f>IF(F445="","",INT((date-TeamMembers!F445)/365.25))</f>
        <v/>
      </c>
      <c r="H445" s="95" t="str">
        <f>IF(B445="","",VLOOKUP(B445,'Master Score Sheet'!$B$4:$D$75,3))</f>
        <v/>
      </c>
      <c r="I445" s="95" t="str">
        <f>IF(B445="","",VLOOKUP(B445,'Master Score Sheet'!$B$4:$I$75,7,FALSE))</f>
        <v/>
      </c>
      <c r="J445" s="104" t="str">
        <f>IF(B445="","",VLOOKUP(B445,'Master Score Sheet'!$B$4:$I$75,8,FALSE))</f>
        <v/>
      </c>
      <c r="K445" s="20" t="str">
        <f>IF(B445="","",VLOOKUP(B445,'Master Score Sheet'!$B$4:$W$75,19))</f>
        <v/>
      </c>
      <c r="L445" s="92"/>
    </row>
    <row r="446" spans="2:12" x14ac:dyDescent="0.3">
      <c r="B446" s="90"/>
      <c r="C446" s="91"/>
      <c r="D446" s="20"/>
      <c r="E446" s="19"/>
      <c r="F446" s="89"/>
      <c r="G446" s="94" t="str">
        <f>IF(F446="","",INT((date-TeamMembers!F446)/365.25))</f>
        <v/>
      </c>
      <c r="H446" s="95" t="str">
        <f>IF(B446="","",VLOOKUP(B446,'Master Score Sheet'!$B$4:$D$75,3))</f>
        <v/>
      </c>
      <c r="I446" s="95" t="str">
        <f>IF(B446="","",VLOOKUP(B446,'Master Score Sheet'!$B$4:$I$75,7,FALSE))</f>
        <v/>
      </c>
      <c r="J446" s="104" t="str">
        <f>IF(B446="","",VLOOKUP(B446,'Master Score Sheet'!$B$4:$I$75,8,FALSE))</f>
        <v/>
      </c>
      <c r="K446" s="20" t="str">
        <f>IF(B446="","",VLOOKUP(B446,'Master Score Sheet'!$B$4:$W$75,19))</f>
        <v/>
      </c>
      <c r="L446" s="92"/>
    </row>
    <row r="447" spans="2:12" x14ac:dyDescent="0.3">
      <c r="B447" s="90"/>
      <c r="C447" s="91"/>
      <c r="D447" s="20"/>
      <c r="E447" s="19"/>
      <c r="F447" s="89"/>
      <c r="G447" s="94" t="str">
        <f>IF(F447="","",INT((date-TeamMembers!F447)/365.25))</f>
        <v/>
      </c>
      <c r="H447" s="95" t="str">
        <f>IF(B447="","",VLOOKUP(B447,'Master Score Sheet'!$B$4:$D$75,3))</f>
        <v/>
      </c>
      <c r="I447" s="95" t="str">
        <f>IF(B447="","",VLOOKUP(B447,'Master Score Sheet'!$B$4:$I$75,7,FALSE))</f>
        <v/>
      </c>
      <c r="J447" s="104" t="str">
        <f>IF(B447="","",VLOOKUP(B447,'Master Score Sheet'!$B$4:$I$75,8,FALSE))</f>
        <v/>
      </c>
      <c r="K447" s="20" t="str">
        <f>IF(B447="","",VLOOKUP(B447,'Master Score Sheet'!$B$4:$W$75,19))</f>
        <v/>
      </c>
      <c r="L447" s="92"/>
    </row>
    <row r="448" spans="2:12" x14ac:dyDescent="0.3">
      <c r="B448" s="90"/>
      <c r="C448" s="91"/>
      <c r="D448" s="20"/>
      <c r="E448" s="19"/>
      <c r="F448" s="89"/>
      <c r="G448" s="94" t="str">
        <f>IF(F448="","",INT((date-TeamMembers!F448)/365.25))</f>
        <v/>
      </c>
      <c r="H448" s="95" t="str">
        <f>IF(B448="","",VLOOKUP(B448,'Master Score Sheet'!$B$4:$D$75,3))</f>
        <v/>
      </c>
      <c r="I448" s="95" t="str">
        <f>IF(B448="","",VLOOKUP(B448,'Master Score Sheet'!$B$4:$I$75,7,FALSE))</f>
        <v/>
      </c>
      <c r="J448" s="104" t="str">
        <f>IF(B448="","",VLOOKUP(B448,'Master Score Sheet'!$B$4:$I$75,8,FALSE))</f>
        <v/>
      </c>
      <c r="K448" s="20" t="str">
        <f>IF(B448="","",VLOOKUP(B448,'Master Score Sheet'!$B$4:$W$75,19))</f>
        <v/>
      </c>
      <c r="L448" s="92"/>
    </row>
    <row r="449" spans="2:12" x14ac:dyDescent="0.3">
      <c r="B449" s="90"/>
      <c r="C449" s="91"/>
      <c r="D449" s="20"/>
      <c r="E449" s="19"/>
      <c r="F449" s="89"/>
      <c r="G449" s="94" t="str">
        <f>IF(F449="","",INT((date-TeamMembers!F449)/365.25))</f>
        <v/>
      </c>
      <c r="H449" s="95" t="str">
        <f>IF(B449="","",VLOOKUP(B449,'Master Score Sheet'!$B$4:$D$75,3))</f>
        <v/>
      </c>
      <c r="I449" s="95" t="str">
        <f>IF(B449="","",VLOOKUP(B449,'Master Score Sheet'!$B$4:$I$75,7,FALSE))</f>
        <v/>
      </c>
      <c r="J449" s="104" t="str">
        <f>IF(B449="","",VLOOKUP(B449,'Master Score Sheet'!$B$4:$I$75,8,FALSE))</f>
        <v/>
      </c>
      <c r="K449" s="20" t="str">
        <f>IF(B449="","",VLOOKUP(B449,'Master Score Sheet'!$B$4:$W$75,19))</f>
        <v/>
      </c>
      <c r="L449" s="92"/>
    </row>
    <row r="450" spans="2:12" x14ac:dyDescent="0.3">
      <c r="B450" s="90"/>
      <c r="C450" s="91"/>
      <c r="D450" s="20"/>
      <c r="E450" s="19"/>
      <c r="F450" s="89"/>
      <c r="G450" s="94" t="str">
        <f>IF(F450="","",INT((date-TeamMembers!F450)/365.25))</f>
        <v/>
      </c>
      <c r="H450" s="95" t="str">
        <f>IF(B450="","",VLOOKUP(B450,'Master Score Sheet'!$B$4:$D$75,3))</f>
        <v/>
      </c>
      <c r="I450" s="95" t="str">
        <f>IF(B450="","",VLOOKUP(B450,'Master Score Sheet'!$B$4:$I$75,7,FALSE))</f>
        <v/>
      </c>
      <c r="J450" s="104" t="str">
        <f>IF(B450="","",VLOOKUP(B450,'Master Score Sheet'!$B$4:$I$75,8,FALSE))</f>
        <v/>
      </c>
      <c r="K450" s="20" t="str">
        <f>IF(B450="","",VLOOKUP(B450,'Master Score Sheet'!$B$4:$W$75,19))</f>
        <v/>
      </c>
      <c r="L450" s="92"/>
    </row>
    <row r="451" spans="2:12" x14ac:dyDescent="0.3">
      <c r="B451" s="90"/>
      <c r="C451" s="91"/>
      <c r="D451" s="20"/>
      <c r="E451" s="19"/>
      <c r="F451" s="89"/>
      <c r="G451" s="94" t="str">
        <f>IF(F451="","",INT((date-TeamMembers!F451)/365.25))</f>
        <v/>
      </c>
      <c r="H451" s="95" t="str">
        <f>IF(B451="","",VLOOKUP(B451,'Master Score Sheet'!$B$4:$D$75,3))</f>
        <v/>
      </c>
      <c r="I451" s="95" t="str">
        <f>IF(B451="","",VLOOKUP(B451,'Master Score Sheet'!$B$4:$I$75,7,FALSE))</f>
        <v/>
      </c>
      <c r="J451" s="104" t="str">
        <f>IF(B451="","",VLOOKUP(B451,'Master Score Sheet'!$B$4:$I$75,8,FALSE))</f>
        <v/>
      </c>
      <c r="K451" s="20" t="str">
        <f>IF(B451="","",VLOOKUP(B451,'Master Score Sheet'!$B$4:$W$75,19))</f>
        <v/>
      </c>
      <c r="L451" s="92"/>
    </row>
    <row r="452" spans="2:12" x14ac:dyDescent="0.3">
      <c r="B452" s="90"/>
      <c r="C452" s="91"/>
      <c r="D452" s="20"/>
      <c r="E452" s="19"/>
      <c r="F452" s="89"/>
      <c r="G452" s="94" t="str">
        <f>IF(F452="","",INT((date-TeamMembers!F452)/365.25))</f>
        <v/>
      </c>
      <c r="H452" s="95" t="str">
        <f>IF(B452="","",VLOOKUP(B452,'Master Score Sheet'!$B$4:$D$75,3))</f>
        <v/>
      </c>
      <c r="I452" s="95" t="str">
        <f>IF(B452="","",VLOOKUP(B452,'Master Score Sheet'!$B$4:$I$75,7,FALSE))</f>
        <v/>
      </c>
      <c r="J452" s="104" t="str">
        <f>IF(B452="","",VLOOKUP(B452,'Master Score Sheet'!$B$4:$I$75,8,FALSE))</f>
        <v/>
      </c>
      <c r="K452" s="20" t="str">
        <f>IF(B452="","",VLOOKUP(B452,'Master Score Sheet'!$B$4:$W$75,19))</f>
        <v/>
      </c>
      <c r="L452" s="92"/>
    </row>
    <row r="453" spans="2:12" x14ac:dyDescent="0.3">
      <c r="B453" s="90"/>
      <c r="C453" s="91"/>
      <c r="D453" s="20"/>
      <c r="E453" s="19"/>
      <c r="F453" s="89"/>
      <c r="G453" s="94" t="str">
        <f>IF(F453="","",INT((date-TeamMembers!F453)/365.25))</f>
        <v/>
      </c>
      <c r="H453" s="95" t="str">
        <f>IF(B453="","",VLOOKUP(B453,'Master Score Sheet'!$B$4:$D$75,3))</f>
        <v/>
      </c>
      <c r="I453" s="95" t="str">
        <f>IF(B453="","",VLOOKUP(B453,'Master Score Sheet'!$B$4:$I$75,7,FALSE))</f>
        <v/>
      </c>
      <c r="J453" s="104" t="str">
        <f>IF(B453="","",VLOOKUP(B453,'Master Score Sheet'!$B$4:$I$75,8,FALSE))</f>
        <v/>
      </c>
      <c r="K453" s="20" t="str">
        <f>IF(B453="","",VLOOKUP(B453,'Master Score Sheet'!$B$4:$W$75,19))</f>
        <v/>
      </c>
      <c r="L453" s="92"/>
    </row>
    <row r="454" spans="2:12" x14ac:dyDescent="0.3">
      <c r="B454" s="90"/>
      <c r="C454" s="91"/>
      <c r="D454" s="20"/>
      <c r="E454" s="19"/>
      <c r="F454" s="89"/>
      <c r="G454" s="94" t="str">
        <f>IF(F454="","",INT((date-TeamMembers!F454)/365.25))</f>
        <v/>
      </c>
      <c r="H454" s="95" t="str">
        <f>IF(B454="","",VLOOKUP(B454,'Master Score Sheet'!$B$4:$D$75,3))</f>
        <v/>
      </c>
      <c r="I454" s="95" t="str">
        <f>IF(B454="","",VLOOKUP(B454,'Master Score Sheet'!$B$4:$I$75,7,FALSE))</f>
        <v/>
      </c>
      <c r="J454" s="104" t="str">
        <f>IF(B454="","",VLOOKUP(B454,'Master Score Sheet'!$B$4:$I$75,8,FALSE))</f>
        <v/>
      </c>
      <c r="K454" s="20" t="str">
        <f>IF(B454="","",VLOOKUP(B454,'Master Score Sheet'!$B$4:$W$75,19))</f>
        <v/>
      </c>
      <c r="L454" s="92"/>
    </row>
    <row r="455" spans="2:12" x14ac:dyDescent="0.3">
      <c r="B455" s="90"/>
      <c r="C455" s="91"/>
      <c r="D455" s="20"/>
      <c r="E455" s="19"/>
      <c r="F455" s="89"/>
      <c r="G455" s="94" t="str">
        <f>IF(F455="","",INT((date-TeamMembers!F455)/365.25))</f>
        <v/>
      </c>
      <c r="H455" s="95" t="str">
        <f>IF(B455="","",VLOOKUP(B455,'Master Score Sheet'!$B$4:$D$75,3))</f>
        <v/>
      </c>
      <c r="I455" s="95" t="str">
        <f>IF(B455="","",VLOOKUP(B455,'Master Score Sheet'!$B$4:$I$75,7,FALSE))</f>
        <v/>
      </c>
      <c r="J455" s="104" t="str">
        <f>IF(B455="","",VLOOKUP(B455,'Master Score Sheet'!$B$4:$I$75,8,FALSE))</f>
        <v/>
      </c>
      <c r="K455" s="20" t="str">
        <f>IF(B455="","",VLOOKUP(B455,'Master Score Sheet'!$B$4:$W$75,19))</f>
        <v/>
      </c>
      <c r="L455" s="92"/>
    </row>
    <row r="456" spans="2:12" x14ac:dyDescent="0.3">
      <c r="B456" s="90"/>
      <c r="C456" s="91"/>
      <c r="D456" s="20"/>
      <c r="E456" s="19"/>
      <c r="F456" s="89"/>
      <c r="G456" s="94" t="str">
        <f>IF(F456="","",INT((date-TeamMembers!F456)/365.25))</f>
        <v/>
      </c>
      <c r="H456" s="95" t="str">
        <f>IF(B456="","",VLOOKUP(B456,'Master Score Sheet'!$B$4:$D$75,3))</f>
        <v/>
      </c>
      <c r="I456" s="95" t="str">
        <f>IF(B456="","",VLOOKUP(B456,'Master Score Sheet'!$B$4:$I$75,7,FALSE))</f>
        <v/>
      </c>
      <c r="J456" s="104" t="str">
        <f>IF(B456="","",VLOOKUP(B456,'Master Score Sheet'!$B$4:$I$75,8,FALSE))</f>
        <v/>
      </c>
      <c r="K456" s="20" t="str">
        <f>IF(B456="","",VLOOKUP(B456,'Master Score Sheet'!$B$4:$W$75,19))</f>
        <v/>
      </c>
      <c r="L456" s="92"/>
    </row>
    <row r="457" spans="2:12" x14ac:dyDescent="0.3">
      <c r="B457" s="90"/>
      <c r="C457" s="91"/>
      <c r="D457" s="20"/>
      <c r="E457" s="19"/>
      <c r="F457" s="89"/>
      <c r="G457" s="94" t="str">
        <f>IF(F457="","",INT((date-TeamMembers!F457)/365.25))</f>
        <v/>
      </c>
      <c r="H457" s="95" t="str">
        <f>IF(B457="","",VLOOKUP(B457,'Master Score Sheet'!$B$4:$D$75,3))</f>
        <v/>
      </c>
      <c r="I457" s="95" t="str">
        <f>IF(B457="","",VLOOKUP(B457,'Master Score Sheet'!$B$4:$I$75,7,FALSE))</f>
        <v/>
      </c>
      <c r="J457" s="104" t="str">
        <f>IF(B457="","",VLOOKUP(B457,'Master Score Sheet'!$B$4:$I$75,8,FALSE))</f>
        <v/>
      </c>
      <c r="K457" s="20" t="str">
        <f>IF(B457="","",VLOOKUP(B457,'Master Score Sheet'!$B$4:$W$75,19))</f>
        <v/>
      </c>
      <c r="L457" s="92"/>
    </row>
    <row r="458" spans="2:12" x14ac:dyDescent="0.3">
      <c r="B458" s="90"/>
      <c r="C458" s="91"/>
      <c r="D458" s="20"/>
      <c r="E458" s="19"/>
      <c r="F458" s="89"/>
      <c r="G458" s="94" t="str">
        <f>IF(F458="","",INT((date-TeamMembers!F458)/365.25))</f>
        <v/>
      </c>
      <c r="H458" s="95" t="str">
        <f>IF(B458="","",VLOOKUP(B458,'Master Score Sheet'!$B$4:$D$75,3))</f>
        <v/>
      </c>
      <c r="I458" s="95" t="str">
        <f>IF(B458="","",VLOOKUP(B458,'Master Score Sheet'!$B$4:$I$75,7,FALSE))</f>
        <v/>
      </c>
      <c r="J458" s="104" t="str">
        <f>IF(B458="","",VLOOKUP(B458,'Master Score Sheet'!$B$4:$I$75,8,FALSE))</f>
        <v/>
      </c>
      <c r="K458" s="20" t="str">
        <f>IF(B458="","",VLOOKUP(B458,'Master Score Sheet'!$B$4:$W$75,19))</f>
        <v/>
      </c>
      <c r="L458" s="92"/>
    </row>
    <row r="459" spans="2:12" x14ac:dyDescent="0.3">
      <c r="B459" s="90"/>
      <c r="C459" s="91"/>
      <c r="D459" s="20"/>
      <c r="E459" s="19"/>
      <c r="F459" s="89"/>
      <c r="G459" s="94" t="str">
        <f>IF(F459="","",INT((date-TeamMembers!F459)/365.25))</f>
        <v/>
      </c>
      <c r="H459" s="95" t="str">
        <f>IF(B459="","",VLOOKUP(B459,'Master Score Sheet'!$B$4:$D$75,3))</f>
        <v/>
      </c>
      <c r="I459" s="95" t="str">
        <f>IF(B459="","",VLOOKUP(B459,'Master Score Sheet'!$B$4:$I$75,7,FALSE))</f>
        <v/>
      </c>
      <c r="J459" s="104" t="str">
        <f>IF(B459="","",VLOOKUP(B459,'Master Score Sheet'!$B$4:$I$75,8,FALSE))</f>
        <v/>
      </c>
      <c r="K459" s="20" t="str">
        <f>IF(B459="","",VLOOKUP(B459,'Master Score Sheet'!$B$4:$W$75,19))</f>
        <v/>
      </c>
      <c r="L459" s="92"/>
    </row>
    <row r="460" spans="2:12" x14ac:dyDescent="0.3">
      <c r="B460" s="90"/>
      <c r="C460" s="91"/>
      <c r="D460" s="20"/>
      <c r="E460" s="19"/>
      <c r="F460" s="89"/>
      <c r="G460" s="94" t="str">
        <f>IF(F460="","",INT((date-TeamMembers!F460)/365.25))</f>
        <v/>
      </c>
      <c r="H460" s="95" t="str">
        <f>IF(B460="","",VLOOKUP(B460,'Master Score Sheet'!$B$4:$D$75,3))</f>
        <v/>
      </c>
      <c r="I460" s="95" t="str">
        <f>IF(B460="","",VLOOKUP(B460,'Master Score Sheet'!$B$4:$I$75,7,FALSE))</f>
        <v/>
      </c>
      <c r="J460" s="104" t="str">
        <f>IF(B460="","",VLOOKUP(B460,'Master Score Sheet'!$B$4:$I$75,8,FALSE))</f>
        <v/>
      </c>
      <c r="K460" s="20" t="str">
        <f>IF(B460="","",VLOOKUP(B460,'Master Score Sheet'!$B$4:$W$75,19))</f>
        <v/>
      </c>
      <c r="L460" s="92"/>
    </row>
    <row r="461" spans="2:12" x14ac:dyDescent="0.3">
      <c r="B461" s="90"/>
      <c r="C461" s="91"/>
      <c r="D461" s="20"/>
      <c r="E461" s="19"/>
      <c r="F461" s="89"/>
      <c r="G461" s="94" t="str">
        <f>IF(F461="","",INT((date-TeamMembers!F461)/365.25))</f>
        <v/>
      </c>
      <c r="H461" s="95" t="str">
        <f>IF(B461="","",VLOOKUP(B461,'Master Score Sheet'!$B$4:$D$75,3))</f>
        <v/>
      </c>
      <c r="I461" s="95" t="str">
        <f>IF(B461="","",VLOOKUP(B461,'Master Score Sheet'!$B$4:$I$75,7,FALSE))</f>
        <v/>
      </c>
      <c r="J461" s="104" t="str">
        <f>IF(B461="","",VLOOKUP(B461,'Master Score Sheet'!$B$4:$I$75,8,FALSE))</f>
        <v/>
      </c>
      <c r="K461" s="20" t="str">
        <f>IF(B461="","",VLOOKUP(B461,'Master Score Sheet'!$B$4:$W$75,19))</f>
        <v/>
      </c>
      <c r="L461" s="92"/>
    </row>
    <row r="462" spans="2:12" x14ac:dyDescent="0.3">
      <c r="B462" s="90"/>
      <c r="C462" s="91"/>
      <c r="D462" s="20"/>
      <c r="E462" s="19"/>
      <c r="F462" s="89"/>
      <c r="G462" s="94" t="str">
        <f>IF(F462="","",INT((date-TeamMembers!F462)/365.25))</f>
        <v/>
      </c>
      <c r="H462" s="95" t="str">
        <f>IF(B462="","",VLOOKUP(B462,'Master Score Sheet'!$B$4:$D$75,3))</f>
        <v/>
      </c>
      <c r="I462" s="95" t="str">
        <f>IF(B462="","",VLOOKUP(B462,'Master Score Sheet'!$B$4:$I$75,7,FALSE))</f>
        <v/>
      </c>
      <c r="J462" s="104" t="str">
        <f>IF(B462="","",VLOOKUP(B462,'Master Score Sheet'!$B$4:$I$75,8,FALSE))</f>
        <v/>
      </c>
      <c r="K462" s="20" t="str">
        <f>IF(B462="","",VLOOKUP(B462,'Master Score Sheet'!$B$4:$W$75,19))</f>
        <v/>
      </c>
      <c r="L462" s="92"/>
    </row>
    <row r="463" spans="2:12" x14ac:dyDescent="0.3">
      <c r="B463" s="90"/>
      <c r="C463" s="91"/>
      <c r="D463" s="20"/>
      <c r="E463" s="19"/>
      <c r="F463" s="89"/>
      <c r="G463" s="94" t="str">
        <f>IF(F463="","",INT((date-TeamMembers!F463)/365.25))</f>
        <v/>
      </c>
      <c r="H463" s="95" t="str">
        <f>IF(B463="","",VLOOKUP(B463,'Master Score Sheet'!$B$4:$D$75,3))</f>
        <v/>
      </c>
      <c r="I463" s="95" t="str">
        <f>IF(B463="","",VLOOKUP(B463,'Master Score Sheet'!$B$4:$I$75,7,FALSE))</f>
        <v/>
      </c>
      <c r="J463" s="104" t="str">
        <f>IF(B463="","",VLOOKUP(B463,'Master Score Sheet'!$B$4:$I$75,8,FALSE))</f>
        <v/>
      </c>
      <c r="K463" s="20" t="str">
        <f>IF(B463="","",VLOOKUP(B463,'Master Score Sheet'!$B$4:$W$75,19))</f>
        <v/>
      </c>
      <c r="L463" s="92"/>
    </row>
    <row r="464" spans="2:12" x14ac:dyDescent="0.3">
      <c r="B464" s="90"/>
      <c r="C464" s="91"/>
      <c r="D464" s="20"/>
      <c r="E464" s="19"/>
      <c r="F464" s="89"/>
      <c r="G464" s="94" t="str">
        <f>IF(F464="","",INT((date-TeamMembers!F464)/365.25))</f>
        <v/>
      </c>
      <c r="H464" s="95" t="str">
        <f>IF(B464="","",VLOOKUP(B464,'Master Score Sheet'!$B$4:$D$75,3))</f>
        <v/>
      </c>
      <c r="I464" s="95" t="str">
        <f>IF(B464="","",VLOOKUP(B464,'Master Score Sheet'!$B$4:$I$75,7,FALSE))</f>
        <v/>
      </c>
      <c r="J464" s="104" t="str">
        <f>IF(B464="","",VLOOKUP(B464,'Master Score Sheet'!$B$4:$I$75,8,FALSE))</f>
        <v/>
      </c>
      <c r="K464" s="20" t="str">
        <f>IF(B464="","",VLOOKUP(B464,'Master Score Sheet'!$B$4:$W$75,19))</f>
        <v/>
      </c>
      <c r="L464" s="92"/>
    </row>
    <row r="465" spans="2:12" x14ac:dyDescent="0.3">
      <c r="B465" s="90"/>
      <c r="C465" s="91"/>
      <c r="D465" s="20"/>
      <c r="E465" s="19"/>
      <c r="F465" s="89"/>
      <c r="G465" s="94" t="str">
        <f>IF(F465="","",INT((date-TeamMembers!F465)/365.25))</f>
        <v/>
      </c>
      <c r="H465" s="95" t="str">
        <f>IF(B465="","",VLOOKUP(B465,'Master Score Sheet'!$B$4:$D$75,3))</f>
        <v/>
      </c>
      <c r="I465" s="95" t="str">
        <f>IF(B465="","",VLOOKUP(B465,'Master Score Sheet'!$B$4:$I$75,7,FALSE))</f>
        <v/>
      </c>
      <c r="J465" s="104" t="str">
        <f>IF(B465="","",VLOOKUP(B465,'Master Score Sheet'!$B$4:$I$75,8,FALSE))</f>
        <v/>
      </c>
      <c r="K465" s="20" t="str">
        <f>IF(B465="","",VLOOKUP(B465,'Master Score Sheet'!$B$4:$W$75,19))</f>
        <v/>
      </c>
      <c r="L465" s="92"/>
    </row>
    <row r="466" spans="2:12" x14ac:dyDescent="0.3">
      <c r="B466" s="90"/>
      <c r="C466" s="91"/>
      <c r="D466" s="20"/>
      <c r="E466" s="19"/>
      <c r="F466" s="89"/>
      <c r="G466" s="94" t="str">
        <f>IF(F466="","",INT((date-TeamMembers!F466)/365.25))</f>
        <v/>
      </c>
      <c r="H466" s="95" t="str">
        <f>IF(B466="","",VLOOKUP(B466,'Master Score Sheet'!$B$4:$D$75,3))</f>
        <v/>
      </c>
      <c r="I466" s="95" t="str">
        <f>IF(B466="","",VLOOKUP(B466,'Master Score Sheet'!$B$4:$I$75,7,FALSE))</f>
        <v/>
      </c>
      <c r="J466" s="104" t="str">
        <f>IF(B466="","",VLOOKUP(B466,'Master Score Sheet'!$B$4:$I$75,8,FALSE))</f>
        <v/>
      </c>
      <c r="K466" s="20" t="str">
        <f>IF(B466="","",VLOOKUP(B466,'Master Score Sheet'!$B$4:$W$75,19))</f>
        <v/>
      </c>
      <c r="L466" s="92"/>
    </row>
    <row r="467" spans="2:12" x14ac:dyDescent="0.3">
      <c r="B467" s="90"/>
      <c r="C467" s="91"/>
      <c r="D467" s="20"/>
      <c r="E467" s="19"/>
      <c r="F467" s="89"/>
      <c r="G467" s="94" t="str">
        <f>IF(F467="","",INT((date-TeamMembers!F467)/365.25))</f>
        <v/>
      </c>
      <c r="H467" s="95" t="str">
        <f>IF(B467="","",VLOOKUP(B467,'Master Score Sheet'!$B$4:$D$75,3))</f>
        <v/>
      </c>
      <c r="I467" s="95" t="str">
        <f>IF(B467="","",VLOOKUP(B467,'Master Score Sheet'!$B$4:$I$75,7,FALSE))</f>
        <v/>
      </c>
      <c r="J467" s="104" t="str">
        <f>IF(B467="","",VLOOKUP(B467,'Master Score Sheet'!$B$4:$I$75,8,FALSE))</f>
        <v/>
      </c>
      <c r="K467" s="20" t="str">
        <f>IF(B467="","",VLOOKUP(B467,'Master Score Sheet'!$B$4:$W$75,19))</f>
        <v/>
      </c>
      <c r="L467" s="92"/>
    </row>
    <row r="468" spans="2:12" x14ac:dyDescent="0.3">
      <c r="B468" s="90"/>
      <c r="C468" s="91"/>
      <c r="D468" s="20"/>
      <c r="E468" s="19"/>
      <c r="F468" s="89"/>
      <c r="G468" s="94" t="str">
        <f>IF(F468="","",INT((date-TeamMembers!F468)/365.25))</f>
        <v/>
      </c>
      <c r="H468" s="95" t="str">
        <f>IF(B468="","",VLOOKUP(B468,'Master Score Sheet'!$B$4:$D$75,3))</f>
        <v/>
      </c>
      <c r="I468" s="95" t="str">
        <f>IF(B468="","",VLOOKUP(B468,'Master Score Sheet'!$B$4:$I$75,7,FALSE))</f>
        <v/>
      </c>
      <c r="J468" s="104" t="str">
        <f>IF(B468="","",VLOOKUP(B468,'Master Score Sheet'!$B$4:$I$75,8,FALSE))</f>
        <v/>
      </c>
      <c r="K468" s="20" t="str">
        <f>IF(B468="","",VLOOKUP(B468,'Master Score Sheet'!$B$4:$W$75,19))</f>
        <v/>
      </c>
      <c r="L468" s="92"/>
    </row>
    <row r="469" spans="2:12" x14ac:dyDescent="0.3">
      <c r="B469" s="90"/>
      <c r="C469" s="91"/>
      <c r="D469" s="20"/>
      <c r="E469" s="19"/>
      <c r="F469" s="89"/>
      <c r="G469" s="94" t="str">
        <f>IF(F469="","",INT((date-TeamMembers!F469)/365.25))</f>
        <v/>
      </c>
      <c r="H469" s="95" t="str">
        <f>IF(B469="","",VLOOKUP(B469,'Master Score Sheet'!$B$4:$D$75,3))</f>
        <v/>
      </c>
      <c r="I469" s="95" t="str">
        <f>IF(B469="","",VLOOKUP(B469,'Master Score Sheet'!$B$4:$I$75,7,FALSE))</f>
        <v/>
      </c>
      <c r="J469" s="104" t="str">
        <f>IF(B469="","",VLOOKUP(B469,'Master Score Sheet'!$B$4:$I$75,8,FALSE))</f>
        <v/>
      </c>
      <c r="K469" s="20" t="str">
        <f>IF(B469="","",VLOOKUP(B469,'Master Score Sheet'!$B$4:$W$75,19))</f>
        <v/>
      </c>
      <c r="L469" s="92"/>
    </row>
    <row r="470" spans="2:12" x14ac:dyDescent="0.3">
      <c r="B470" s="90"/>
      <c r="C470" s="91"/>
      <c r="D470" s="20"/>
      <c r="E470" s="19"/>
      <c r="F470" s="89"/>
      <c r="G470" s="94" t="str">
        <f>IF(F470="","",INT((date-TeamMembers!F470)/365.25))</f>
        <v/>
      </c>
      <c r="H470" s="95" t="str">
        <f>IF(B470="","",VLOOKUP(B470,'Master Score Sheet'!$B$4:$D$75,3))</f>
        <v/>
      </c>
      <c r="I470" s="95" t="str">
        <f>IF(B470="","",VLOOKUP(B470,'Master Score Sheet'!$B$4:$I$75,7,FALSE))</f>
        <v/>
      </c>
      <c r="J470" s="104" t="str">
        <f>IF(B470="","",VLOOKUP(B470,'Master Score Sheet'!$B$4:$I$75,8,FALSE))</f>
        <v/>
      </c>
      <c r="K470" s="20" t="str">
        <f>IF(B470="","",VLOOKUP(B470,'Master Score Sheet'!$B$4:$W$75,19))</f>
        <v/>
      </c>
      <c r="L470" s="92"/>
    </row>
    <row r="471" spans="2:12" x14ac:dyDescent="0.3">
      <c r="B471" s="90"/>
      <c r="C471" s="91"/>
      <c r="D471" s="20"/>
      <c r="E471" s="19"/>
      <c r="F471" s="89"/>
      <c r="G471" s="94" t="str">
        <f>IF(F471="","",INT((date-TeamMembers!F471)/365.25))</f>
        <v/>
      </c>
      <c r="H471" s="95" t="str">
        <f>IF(B471="","",VLOOKUP(B471,'Master Score Sheet'!$B$4:$D$75,3))</f>
        <v/>
      </c>
      <c r="I471" s="95" t="str">
        <f>IF(B471="","",VLOOKUP(B471,'Master Score Sheet'!$B$4:$I$75,7,FALSE))</f>
        <v/>
      </c>
      <c r="J471" s="104" t="str">
        <f>IF(B471="","",VLOOKUP(B471,'Master Score Sheet'!$B$4:$I$75,8,FALSE))</f>
        <v/>
      </c>
      <c r="K471" s="20" t="str">
        <f>IF(B471="","",VLOOKUP(B471,'Master Score Sheet'!$B$4:$W$75,19))</f>
        <v/>
      </c>
      <c r="L471" s="92"/>
    </row>
    <row r="472" spans="2:12" x14ac:dyDescent="0.3">
      <c r="B472" s="90"/>
      <c r="C472" s="91"/>
      <c r="D472" s="20"/>
      <c r="E472" s="19"/>
      <c r="F472" s="89"/>
      <c r="G472" s="94" t="str">
        <f>IF(F472="","",INT((date-TeamMembers!F472)/365.25))</f>
        <v/>
      </c>
      <c r="H472" s="95" t="str">
        <f>IF(B472="","",VLOOKUP(B472,'Master Score Sheet'!$B$4:$D$75,3))</f>
        <v/>
      </c>
      <c r="I472" s="95" t="str">
        <f>IF(B472="","",VLOOKUP(B472,'Master Score Sheet'!$B$4:$I$75,7,FALSE))</f>
        <v/>
      </c>
      <c r="J472" s="104" t="str">
        <f>IF(B472="","",VLOOKUP(B472,'Master Score Sheet'!$B$4:$I$75,8,FALSE))</f>
        <v/>
      </c>
      <c r="K472" s="20" t="str">
        <f>IF(B472="","",VLOOKUP(B472,'Master Score Sheet'!$B$4:$W$75,19))</f>
        <v/>
      </c>
      <c r="L472" s="92"/>
    </row>
    <row r="473" spans="2:12" x14ac:dyDescent="0.3">
      <c r="B473" s="90"/>
      <c r="C473" s="91"/>
      <c r="D473" s="20"/>
      <c r="E473" s="19"/>
      <c r="F473" s="89"/>
      <c r="G473" s="94" t="str">
        <f>IF(F473="","",INT((date-TeamMembers!F473)/365.25))</f>
        <v/>
      </c>
      <c r="H473" s="95" t="str">
        <f>IF(B473="","",VLOOKUP(B473,'Master Score Sheet'!$B$4:$D$75,3))</f>
        <v/>
      </c>
      <c r="I473" s="95" t="str">
        <f>IF(B473="","",VLOOKUP(B473,'Master Score Sheet'!$B$4:$I$75,7,FALSE))</f>
        <v/>
      </c>
      <c r="J473" s="104" t="str">
        <f>IF(B473="","",VLOOKUP(B473,'Master Score Sheet'!$B$4:$I$75,8,FALSE))</f>
        <v/>
      </c>
      <c r="K473" s="20" t="str">
        <f>IF(B473="","",VLOOKUP(B473,'Master Score Sheet'!$B$4:$W$75,19))</f>
        <v/>
      </c>
      <c r="L473" s="92"/>
    </row>
    <row r="474" spans="2:12" x14ac:dyDescent="0.3">
      <c r="B474" s="90"/>
      <c r="C474" s="91"/>
      <c r="D474" s="20"/>
      <c r="E474" s="19"/>
      <c r="F474" s="89"/>
      <c r="G474" s="94" t="str">
        <f>IF(F474="","",INT((date-TeamMembers!F474)/365.25))</f>
        <v/>
      </c>
      <c r="H474" s="95" t="str">
        <f>IF(B474="","",VLOOKUP(B474,'Master Score Sheet'!$B$4:$D$75,3))</f>
        <v/>
      </c>
      <c r="I474" s="95" t="str">
        <f>IF(B474="","",VLOOKUP(B474,'Master Score Sheet'!$B$4:$I$75,7,FALSE))</f>
        <v/>
      </c>
      <c r="J474" s="104" t="str">
        <f>IF(B474="","",VLOOKUP(B474,'Master Score Sheet'!$B$4:$I$75,8,FALSE))</f>
        <v/>
      </c>
      <c r="K474" s="20" t="str">
        <f>IF(B474="","",VLOOKUP(B474,'Master Score Sheet'!$B$4:$W$75,19))</f>
        <v/>
      </c>
      <c r="L474" s="92"/>
    </row>
    <row r="475" spans="2:12" x14ac:dyDescent="0.3">
      <c r="B475" s="90"/>
      <c r="C475" s="91"/>
      <c r="D475" s="20"/>
      <c r="E475" s="19"/>
      <c r="F475" s="89"/>
      <c r="G475" s="94" t="str">
        <f>IF(F475="","",INT((date-TeamMembers!F475)/365.25))</f>
        <v/>
      </c>
      <c r="H475" s="95" t="str">
        <f>IF(B475="","",VLOOKUP(B475,'Master Score Sheet'!$B$4:$D$75,3))</f>
        <v/>
      </c>
      <c r="I475" s="95" t="str">
        <f>IF(B475="","",VLOOKUP(B475,'Master Score Sheet'!$B$4:$I$75,7,FALSE))</f>
        <v/>
      </c>
      <c r="J475" s="104" t="str">
        <f>IF(B475="","",VLOOKUP(B475,'Master Score Sheet'!$B$4:$I$75,8,FALSE))</f>
        <v/>
      </c>
      <c r="K475" s="20" t="str">
        <f>IF(B475="","",VLOOKUP(B475,'Master Score Sheet'!$B$4:$W$75,19))</f>
        <v/>
      </c>
      <c r="L475" s="92"/>
    </row>
    <row r="476" spans="2:12" x14ac:dyDescent="0.3">
      <c r="B476" s="90"/>
      <c r="C476" s="91"/>
      <c r="D476" s="20"/>
      <c r="E476" s="19"/>
      <c r="F476" s="89"/>
      <c r="G476" s="94" t="str">
        <f>IF(F476="","",INT((date-TeamMembers!F476)/365.25))</f>
        <v/>
      </c>
      <c r="H476" s="95" t="str">
        <f>IF(B476="","",VLOOKUP(B476,'Master Score Sheet'!$B$4:$D$75,3))</f>
        <v/>
      </c>
      <c r="I476" s="95" t="str">
        <f>IF(B476="","",VLOOKUP(B476,'Master Score Sheet'!$B$4:$I$75,7,FALSE))</f>
        <v/>
      </c>
      <c r="J476" s="104" t="str">
        <f>IF(B476="","",VLOOKUP(B476,'Master Score Sheet'!$B$4:$I$75,8,FALSE))</f>
        <v/>
      </c>
      <c r="K476" s="20" t="str">
        <f>IF(B476="","",VLOOKUP(B476,'Master Score Sheet'!$B$4:$W$75,19))</f>
        <v/>
      </c>
      <c r="L476" s="92"/>
    </row>
    <row r="477" spans="2:12" x14ac:dyDescent="0.3">
      <c r="B477" s="90"/>
      <c r="C477" s="91"/>
      <c r="D477" s="20"/>
      <c r="E477" s="19"/>
      <c r="F477" s="89"/>
      <c r="G477" s="94" t="str">
        <f>IF(F477="","",INT((date-TeamMembers!F477)/365.25))</f>
        <v/>
      </c>
      <c r="H477" s="95" t="str">
        <f>IF(B477="","",VLOOKUP(B477,'Master Score Sheet'!$B$4:$D$75,3))</f>
        <v/>
      </c>
      <c r="I477" s="95" t="str">
        <f>IF(B477="","",VLOOKUP(B477,'Master Score Sheet'!$B$4:$I$75,7,FALSE))</f>
        <v/>
      </c>
      <c r="J477" s="104" t="str">
        <f>IF(B477="","",VLOOKUP(B477,'Master Score Sheet'!$B$4:$I$75,8,FALSE))</f>
        <v/>
      </c>
      <c r="K477" s="20" t="str">
        <f>IF(B477="","",VLOOKUP(B477,'Master Score Sheet'!$B$4:$W$75,19))</f>
        <v/>
      </c>
      <c r="L477" s="92"/>
    </row>
    <row r="478" spans="2:12" x14ac:dyDescent="0.3">
      <c r="B478" s="90"/>
      <c r="C478" s="91"/>
      <c r="D478" s="20"/>
      <c r="E478" s="19"/>
      <c r="F478" s="89"/>
      <c r="G478" s="94" t="str">
        <f>IF(F478="","",INT((date-TeamMembers!F478)/365.25))</f>
        <v/>
      </c>
      <c r="H478" s="95" t="str">
        <f>IF(B478="","",VLOOKUP(B478,'Master Score Sheet'!$B$4:$D$75,3))</f>
        <v/>
      </c>
      <c r="I478" s="95" t="str">
        <f>IF(B478="","",VLOOKUP(B478,'Master Score Sheet'!$B$4:$I$75,7,FALSE))</f>
        <v/>
      </c>
      <c r="J478" s="104" t="str">
        <f>IF(B478="","",VLOOKUP(B478,'Master Score Sheet'!$B$4:$I$75,8,FALSE))</f>
        <v/>
      </c>
      <c r="K478" s="20" t="str">
        <f>IF(B478="","",VLOOKUP(B478,'Master Score Sheet'!$B$4:$W$75,19))</f>
        <v/>
      </c>
      <c r="L478" s="92"/>
    </row>
    <row r="479" spans="2:12" x14ac:dyDescent="0.3">
      <c r="B479" s="90"/>
      <c r="C479" s="91"/>
      <c r="D479" s="20"/>
      <c r="E479" s="19"/>
      <c r="F479" s="89"/>
      <c r="G479" s="94" t="str">
        <f>IF(F479="","",INT((date-TeamMembers!F479)/365.25))</f>
        <v/>
      </c>
      <c r="H479" s="95" t="str">
        <f>IF(B479="","",VLOOKUP(B479,'Master Score Sheet'!$B$4:$D$75,3))</f>
        <v/>
      </c>
      <c r="I479" s="95" t="str">
        <f>IF(B479="","",VLOOKUP(B479,'Master Score Sheet'!$B$4:$I$75,7,FALSE))</f>
        <v/>
      </c>
      <c r="J479" s="104" t="str">
        <f>IF(B479="","",VLOOKUP(B479,'Master Score Sheet'!$B$4:$I$75,8,FALSE))</f>
        <v/>
      </c>
      <c r="K479" s="20" t="str">
        <f>IF(B479="","",VLOOKUP(B479,'Master Score Sheet'!$B$4:$W$75,19))</f>
        <v/>
      </c>
      <c r="L479" s="92"/>
    </row>
    <row r="480" spans="2:12" x14ac:dyDescent="0.3">
      <c r="B480" s="90"/>
      <c r="C480" s="91"/>
      <c r="D480" s="20"/>
      <c r="E480" s="19"/>
      <c r="F480" s="89"/>
      <c r="G480" s="94" t="str">
        <f>IF(F480="","",INT((date-TeamMembers!F480)/365.25))</f>
        <v/>
      </c>
      <c r="H480" s="95" t="str">
        <f>IF(B480="","",VLOOKUP(B480,'Master Score Sheet'!$B$4:$D$75,3))</f>
        <v/>
      </c>
      <c r="I480" s="95" t="str">
        <f>IF(B480="","",VLOOKUP(B480,'Master Score Sheet'!$B$4:$I$75,7,FALSE))</f>
        <v/>
      </c>
      <c r="J480" s="104" t="str">
        <f>IF(B480="","",VLOOKUP(B480,'Master Score Sheet'!$B$4:$I$75,8,FALSE))</f>
        <v/>
      </c>
      <c r="K480" s="20" t="str">
        <f>IF(B480="","",VLOOKUP(B480,'Master Score Sheet'!$B$4:$W$75,19))</f>
        <v/>
      </c>
      <c r="L480" s="92"/>
    </row>
    <row r="481" spans="2:12" x14ac:dyDescent="0.3">
      <c r="B481" s="90"/>
      <c r="C481" s="91"/>
      <c r="D481" s="20"/>
      <c r="E481" s="19"/>
      <c r="F481" s="89"/>
      <c r="G481" s="94" t="str">
        <f>IF(F481="","",INT((date-TeamMembers!F481)/365.25))</f>
        <v/>
      </c>
      <c r="H481" s="95" t="str">
        <f>IF(B481="","",VLOOKUP(B481,'Master Score Sheet'!$B$4:$D$75,3))</f>
        <v/>
      </c>
      <c r="I481" s="95" t="str">
        <f>IF(B481="","",VLOOKUP(B481,'Master Score Sheet'!$B$4:$I$75,7,FALSE))</f>
        <v/>
      </c>
      <c r="J481" s="104" t="str">
        <f>IF(B481="","",VLOOKUP(B481,'Master Score Sheet'!$B$4:$I$75,8,FALSE))</f>
        <v/>
      </c>
      <c r="K481" s="20" t="str">
        <f>IF(B481="","",VLOOKUP(B481,'Master Score Sheet'!$B$4:$W$75,19))</f>
        <v/>
      </c>
      <c r="L481" s="92"/>
    </row>
    <row r="482" spans="2:12" x14ac:dyDescent="0.3">
      <c r="B482" s="90"/>
      <c r="C482" s="91"/>
      <c r="D482" s="20"/>
      <c r="E482" s="19"/>
      <c r="F482" s="89"/>
      <c r="G482" s="94" t="str">
        <f>IF(F482="","",INT((date-TeamMembers!F482)/365.25))</f>
        <v/>
      </c>
      <c r="H482" s="95" t="str">
        <f>IF(B482="","",VLOOKUP(B482,'Master Score Sheet'!$B$4:$D$75,3))</f>
        <v/>
      </c>
      <c r="I482" s="95" t="str">
        <f>IF(B482="","",VLOOKUP(B482,'Master Score Sheet'!$B$4:$I$75,7,FALSE))</f>
        <v/>
      </c>
      <c r="J482" s="104" t="str">
        <f>IF(B482="","",VLOOKUP(B482,'Master Score Sheet'!$B$4:$I$75,8,FALSE))</f>
        <v/>
      </c>
      <c r="K482" s="20" t="str">
        <f>IF(B482="","",VLOOKUP(B482,'Master Score Sheet'!$B$4:$W$75,19))</f>
        <v/>
      </c>
      <c r="L482" s="92"/>
    </row>
    <row r="483" spans="2:12" x14ac:dyDescent="0.3">
      <c r="B483" s="90"/>
      <c r="C483" s="91"/>
      <c r="D483" s="20"/>
      <c r="E483" s="19"/>
      <c r="F483" s="89"/>
      <c r="G483" s="94" t="str">
        <f>IF(F483="","",INT((date-TeamMembers!F483)/365.25))</f>
        <v/>
      </c>
      <c r="H483" s="95" t="str">
        <f>IF(B483="","",VLOOKUP(B483,'Master Score Sheet'!$B$4:$D$75,3))</f>
        <v/>
      </c>
      <c r="I483" s="95" t="str">
        <f>IF(B483="","",VLOOKUP(B483,'Master Score Sheet'!$B$4:$I$75,7,FALSE))</f>
        <v/>
      </c>
      <c r="J483" s="104" t="str">
        <f>IF(B483="","",VLOOKUP(B483,'Master Score Sheet'!$B$4:$I$75,8,FALSE))</f>
        <v/>
      </c>
      <c r="K483" s="20" t="str">
        <f>IF(B483="","",VLOOKUP(B483,'Master Score Sheet'!$B$4:$W$75,19))</f>
        <v/>
      </c>
      <c r="L483" s="92"/>
    </row>
    <row r="484" spans="2:12" x14ac:dyDescent="0.3">
      <c r="B484" s="90"/>
      <c r="C484" s="91"/>
      <c r="D484" s="20"/>
      <c r="E484" s="19"/>
      <c r="F484" s="89"/>
      <c r="G484" s="94" t="str">
        <f>IF(F484="","",INT((date-TeamMembers!F484)/365.25))</f>
        <v/>
      </c>
      <c r="H484" s="95" t="str">
        <f>IF(B484="","",VLOOKUP(B484,'Master Score Sheet'!$B$4:$D$75,3))</f>
        <v/>
      </c>
      <c r="I484" s="95" t="str">
        <f>IF(B484="","",VLOOKUP(B484,'Master Score Sheet'!$B$4:$I$75,7,FALSE))</f>
        <v/>
      </c>
      <c r="J484" s="104" t="str">
        <f>IF(B484="","",VLOOKUP(B484,'Master Score Sheet'!$B$4:$I$75,8,FALSE))</f>
        <v/>
      </c>
      <c r="K484" s="20" t="str">
        <f>IF(B484="","",VLOOKUP(B484,'Master Score Sheet'!$B$4:$W$75,19))</f>
        <v/>
      </c>
      <c r="L484" s="92"/>
    </row>
    <row r="485" spans="2:12" x14ac:dyDescent="0.3">
      <c r="B485" s="90"/>
      <c r="C485" s="91"/>
      <c r="D485" s="20"/>
      <c r="E485" s="19"/>
      <c r="F485" s="89"/>
      <c r="G485" s="94" t="str">
        <f>IF(F485="","",INT((date-TeamMembers!F485)/365.25))</f>
        <v/>
      </c>
      <c r="H485" s="95" t="str">
        <f>IF(B485="","",VLOOKUP(B485,'Master Score Sheet'!$B$4:$D$75,3))</f>
        <v/>
      </c>
      <c r="I485" s="95" t="str">
        <f>IF(B485="","",VLOOKUP(B485,'Master Score Sheet'!$B$4:$I$75,7,FALSE))</f>
        <v/>
      </c>
      <c r="J485" s="104" t="str">
        <f>IF(B485="","",VLOOKUP(B485,'Master Score Sheet'!$B$4:$I$75,8,FALSE))</f>
        <v/>
      </c>
      <c r="K485" s="20" t="str">
        <f>IF(B485="","",VLOOKUP(B485,'Master Score Sheet'!$B$4:$W$75,19))</f>
        <v/>
      </c>
      <c r="L485" s="92"/>
    </row>
    <row r="486" spans="2:12" x14ac:dyDescent="0.3">
      <c r="B486" s="90"/>
      <c r="C486" s="91"/>
      <c r="D486" s="20"/>
      <c r="E486" s="19"/>
      <c r="F486" s="89"/>
      <c r="G486" s="94" t="str">
        <f>IF(F486="","",INT((date-TeamMembers!F486)/365.25))</f>
        <v/>
      </c>
      <c r="H486" s="95" t="str">
        <f>IF(B486="","",VLOOKUP(B486,'Master Score Sheet'!$B$4:$D$75,3))</f>
        <v/>
      </c>
      <c r="I486" s="95" t="str">
        <f>IF(B486="","",VLOOKUP(B486,'Master Score Sheet'!$B$4:$I$75,7,FALSE))</f>
        <v/>
      </c>
      <c r="J486" s="104" t="str">
        <f>IF(B486="","",VLOOKUP(B486,'Master Score Sheet'!$B$4:$I$75,8,FALSE))</f>
        <v/>
      </c>
      <c r="K486" s="20" t="str">
        <f>IF(B486="","",VLOOKUP(B486,'Master Score Sheet'!$B$4:$W$75,19))</f>
        <v/>
      </c>
      <c r="L486" s="92"/>
    </row>
    <row r="487" spans="2:12" x14ac:dyDescent="0.3">
      <c r="B487" s="90"/>
      <c r="C487" s="91"/>
      <c r="D487" s="20"/>
      <c r="E487" s="19"/>
      <c r="F487" s="89"/>
      <c r="G487" s="94" t="str">
        <f>IF(F487="","",INT((date-TeamMembers!F487)/365.25))</f>
        <v/>
      </c>
      <c r="H487" s="95" t="str">
        <f>IF(B487="","",VLOOKUP(B487,'Master Score Sheet'!$B$4:$D$75,3))</f>
        <v/>
      </c>
      <c r="I487" s="95" t="str">
        <f>IF(B487="","",VLOOKUP(B487,'Master Score Sheet'!$B$4:$I$75,7,FALSE))</f>
        <v/>
      </c>
      <c r="J487" s="104" t="str">
        <f>IF(B487="","",VLOOKUP(B487,'Master Score Sheet'!$B$4:$I$75,8,FALSE))</f>
        <v/>
      </c>
      <c r="K487" s="20" t="str">
        <f>IF(B487="","",VLOOKUP(B487,'Master Score Sheet'!$B$4:$W$75,19))</f>
        <v/>
      </c>
      <c r="L487" s="92"/>
    </row>
    <row r="488" spans="2:12" x14ac:dyDescent="0.3">
      <c r="B488" s="90"/>
      <c r="C488" s="91"/>
      <c r="D488" s="20"/>
      <c r="E488" s="19"/>
      <c r="F488" s="89"/>
      <c r="G488" s="94" t="str">
        <f>IF(F488="","",INT((date-TeamMembers!F488)/365.25))</f>
        <v/>
      </c>
      <c r="H488" s="95" t="str">
        <f>IF(B488="","",VLOOKUP(B488,'Master Score Sheet'!$B$4:$D$75,3))</f>
        <v/>
      </c>
      <c r="I488" s="95" t="str">
        <f>IF(B488="","",VLOOKUP(B488,'Master Score Sheet'!$B$4:$I$75,7,FALSE))</f>
        <v/>
      </c>
      <c r="J488" s="104" t="str">
        <f>IF(B488="","",VLOOKUP(B488,'Master Score Sheet'!$B$4:$I$75,8,FALSE))</f>
        <v/>
      </c>
      <c r="K488" s="20" t="str">
        <f>IF(B488="","",VLOOKUP(B488,'Master Score Sheet'!$B$4:$W$75,19))</f>
        <v/>
      </c>
      <c r="L488" s="92"/>
    </row>
    <row r="489" spans="2:12" x14ac:dyDescent="0.3">
      <c r="B489" s="90"/>
      <c r="C489" s="91"/>
      <c r="D489" s="20"/>
      <c r="E489" s="19"/>
      <c r="F489" s="89"/>
      <c r="G489" s="94" t="str">
        <f>IF(F489="","",INT((date-TeamMembers!F489)/365.25))</f>
        <v/>
      </c>
      <c r="H489" s="95" t="str">
        <f>IF(B489="","",VLOOKUP(B489,'Master Score Sheet'!$B$4:$D$75,3))</f>
        <v/>
      </c>
      <c r="I489" s="95" t="str">
        <f>IF(B489="","",VLOOKUP(B489,'Master Score Sheet'!$B$4:$I$75,7,FALSE))</f>
        <v/>
      </c>
      <c r="J489" s="104" t="str">
        <f>IF(B489="","",VLOOKUP(B489,'Master Score Sheet'!$B$4:$I$75,8,FALSE))</f>
        <v/>
      </c>
      <c r="K489" s="20" t="str">
        <f>IF(B489="","",VLOOKUP(B489,'Master Score Sheet'!$B$4:$W$75,19))</f>
        <v/>
      </c>
      <c r="L489" s="92"/>
    </row>
    <row r="490" spans="2:12" x14ac:dyDescent="0.3">
      <c r="B490" s="90"/>
      <c r="C490" s="91"/>
      <c r="D490" s="20"/>
      <c r="E490" s="19"/>
      <c r="F490" s="89"/>
      <c r="G490" s="94" t="str">
        <f>IF(F490="","",INT((date-TeamMembers!F490)/365.25))</f>
        <v/>
      </c>
      <c r="H490" s="95" t="str">
        <f>IF(B490="","",VLOOKUP(B490,'Master Score Sheet'!$B$4:$D$75,3))</f>
        <v/>
      </c>
      <c r="I490" s="95" t="str">
        <f>IF(B490="","",VLOOKUP(B490,'Master Score Sheet'!$B$4:$I$75,7,FALSE))</f>
        <v/>
      </c>
      <c r="J490" s="104" t="str">
        <f>IF(B490="","",VLOOKUP(B490,'Master Score Sheet'!$B$4:$I$75,8,FALSE))</f>
        <v/>
      </c>
      <c r="K490" s="20" t="str">
        <f>IF(B490="","",VLOOKUP(B490,'Master Score Sheet'!$B$4:$W$75,19))</f>
        <v/>
      </c>
      <c r="L490" s="92"/>
    </row>
    <row r="491" spans="2:12" x14ac:dyDescent="0.3">
      <c r="B491" s="90"/>
      <c r="C491" s="91"/>
      <c r="D491" s="20"/>
      <c r="E491" s="19"/>
      <c r="F491" s="89"/>
      <c r="G491" s="94" t="str">
        <f>IF(F491="","",INT((date-TeamMembers!F491)/365.25))</f>
        <v/>
      </c>
      <c r="H491" s="95" t="str">
        <f>IF(B491="","",VLOOKUP(B491,'Master Score Sheet'!$B$4:$D$75,3))</f>
        <v/>
      </c>
      <c r="I491" s="95" t="str">
        <f>IF(B491="","",VLOOKUP(B491,'Master Score Sheet'!$B$4:$I$75,7,FALSE))</f>
        <v/>
      </c>
      <c r="J491" s="104" t="str">
        <f>IF(B491="","",VLOOKUP(B491,'Master Score Sheet'!$B$4:$I$75,8,FALSE))</f>
        <v/>
      </c>
      <c r="K491" s="20" t="str">
        <f>IF(B491="","",VLOOKUP(B491,'Master Score Sheet'!$B$4:$W$75,19))</f>
        <v/>
      </c>
      <c r="L491" s="92"/>
    </row>
    <row r="492" spans="2:12" x14ac:dyDescent="0.3">
      <c r="B492" s="90"/>
      <c r="C492" s="91"/>
      <c r="D492" s="20"/>
      <c r="E492" s="19"/>
      <c r="F492" s="89"/>
      <c r="G492" s="94" t="str">
        <f>IF(F492="","",INT((date-TeamMembers!F492)/365.25))</f>
        <v/>
      </c>
      <c r="H492" s="95" t="str">
        <f>IF(B492="","",VLOOKUP(B492,'Master Score Sheet'!$B$4:$D$75,3))</f>
        <v/>
      </c>
      <c r="I492" s="95" t="str">
        <f>IF(B492="","",VLOOKUP(B492,'Master Score Sheet'!$B$4:$I$75,7,FALSE))</f>
        <v/>
      </c>
      <c r="J492" s="104" t="str">
        <f>IF(B492="","",VLOOKUP(B492,'Master Score Sheet'!$B$4:$I$75,8,FALSE))</f>
        <v/>
      </c>
      <c r="K492" s="20" t="str">
        <f>IF(B492="","",VLOOKUP(B492,'Master Score Sheet'!$B$4:$W$75,19))</f>
        <v/>
      </c>
      <c r="L492" s="92"/>
    </row>
    <row r="493" spans="2:12" x14ac:dyDescent="0.3">
      <c r="B493" s="90"/>
      <c r="C493" s="91"/>
      <c r="D493" s="20"/>
      <c r="E493" s="19"/>
      <c r="F493" s="89"/>
      <c r="G493" s="94" t="str">
        <f>IF(F493="","",INT((date-TeamMembers!F493)/365.25))</f>
        <v/>
      </c>
      <c r="H493" s="95" t="str">
        <f>IF(B493="","",VLOOKUP(B493,'Master Score Sheet'!$B$4:$D$75,3))</f>
        <v/>
      </c>
      <c r="I493" s="95" t="str">
        <f>IF(B493="","",VLOOKUP(B493,'Master Score Sheet'!$B$4:$I$75,7,FALSE))</f>
        <v/>
      </c>
      <c r="J493" s="104" t="str">
        <f>IF(B493="","",VLOOKUP(B493,'Master Score Sheet'!$B$4:$I$75,8,FALSE))</f>
        <v/>
      </c>
      <c r="K493" s="20" t="str">
        <f>IF(B493="","",VLOOKUP(B493,'Master Score Sheet'!$B$4:$W$75,19))</f>
        <v/>
      </c>
      <c r="L493" s="92"/>
    </row>
    <row r="494" spans="2:12" x14ac:dyDescent="0.3">
      <c r="B494" s="90"/>
      <c r="C494" s="91"/>
      <c r="D494" s="20"/>
      <c r="E494" s="19"/>
      <c r="F494" s="89"/>
      <c r="G494" s="94" t="str">
        <f>IF(F494="","",INT((date-TeamMembers!F494)/365.25))</f>
        <v/>
      </c>
      <c r="H494" s="95" t="str">
        <f>IF(B494="","",VLOOKUP(B494,'Master Score Sheet'!$B$4:$D$75,3))</f>
        <v/>
      </c>
      <c r="I494" s="95" t="str">
        <f>IF(B494="","",VLOOKUP(B494,'Master Score Sheet'!$B$4:$I$75,7,FALSE))</f>
        <v/>
      </c>
      <c r="J494" s="104" t="str">
        <f>IF(B494="","",VLOOKUP(B494,'Master Score Sheet'!$B$4:$I$75,8,FALSE))</f>
        <v/>
      </c>
      <c r="K494" s="20" t="str">
        <f>IF(B494="","",VLOOKUP(B494,'Master Score Sheet'!$B$4:$W$75,19))</f>
        <v/>
      </c>
      <c r="L494" s="92"/>
    </row>
    <row r="495" spans="2:12" x14ac:dyDescent="0.3">
      <c r="B495" s="90"/>
      <c r="C495" s="91"/>
      <c r="D495" s="20"/>
      <c r="E495" s="19"/>
      <c r="F495" s="89"/>
      <c r="G495" s="94" t="str">
        <f>IF(F495="","",INT((date-TeamMembers!F495)/365.25))</f>
        <v/>
      </c>
      <c r="H495" s="95" t="str">
        <f>IF(B495="","",VLOOKUP(B495,'Master Score Sheet'!$B$4:$D$75,3))</f>
        <v/>
      </c>
      <c r="I495" s="95" t="str">
        <f>IF(B495="","",VLOOKUP(B495,'Master Score Sheet'!$B$4:$I$75,7,FALSE))</f>
        <v/>
      </c>
      <c r="J495" s="104" t="str">
        <f>IF(B495="","",VLOOKUP(B495,'Master Score Sheet'!$B$4:$I$75,8,FALSE))</f>
        <v/>
      </c>
      <c r="K495" s="20" t="str">
        <f>IF(B495="","",VLOOKUP(B495,'Master Score Sheet'!$B$4:$W$75,19))</f>
        <v/>
      </c>
      <c r="L495" s="92"/>
    </row>
    <row r="496" spans="2:12" x14ac:dyDescent="0.3">
      <c r="B496" s="90"/>
      <c r="C496" s="91"/>
      <c r="D496" s="20"/>
      <c r="E496" s="19"/>
      <c r="F496" s="89"/>
      <c r="G496" s="94" t="str">
        <f>IF(F496="","",INT((date-TeamMembers!F496)/365.25))</f>
        <v/>
      </c>
      <c r="H496" s="95" t="str">
        <f>IF(B496="","",VLOOKUP(B496,'Master Score Sheet'!$B$4:$D$75,3))</f>
        <v/>
      </c>
      <c r="I496" s="95" t="str">
        <f>IF(B496="","",VLOOKUP(B496,'Master Score Sheet'!$B$4:$I$75,7,FALSE))</f>
        <v/>
      </c>
      <c r="J496" s="104" t="str">
        <f>IF(B496="","",VLOOKUP(B496,'Master Score Sheet'!$B$4:$I$75,8,FALSE))</f>
        <v/>
      </c>
      <c r="K496" s="20" t="str">
        <f>IF(B496="","",VLOOKUP(B496,'Master Score Sheet'!$B$4:$W$75,19))</f>
        <v/>
      </c>
      <c r="L496" s="92"/>
    </row>
    <row r="497" spans="2:12" x14ac:dyDescent="0.3">
      <c r="B497" s="90"/>
      <c r="C497" s="91"/>
      <c r="D497" s="20"/>
      <c r="E497" s="19"/>
      <c r="F497" s="89"/>
      <c r="G497" s="94" t="str">
        <f>IF(F497="","",INT((date-TeamMembers!F497)/365.25))</f>
        <v/>
      </c>
      <c r="H497" s="95" t="str">
        <f>IF(B497="","",VLOOKUP(B497,'Master Score Sheet'!$B$4:$D$75,3))</f>
        <v/>
      </c>
      <c r="I497" s="95" t="str">
        <f>IF(B497="","",VLOOKUP(B497,'Master Score Sheet'!$B$4:$I$75,7,FALSE))</f>
        <v/>
      </c>
      <c r="J497" s="104" t="str">
        <f>IF(B497="","",VLOOKUP(B497,'Master Score Sheet'!$B$4:$I$75,8,FALSE))</f>
        <v/>
      </c>
      <c r="K497" s="20" t="str">
        <f>IF(B497="","",VLOOKUP(B497,'Master Score Sheet'!$B$4:$W$75,19))</f>
        <v/>
      </c>
      <c r="L497" s="92"/>
    </row>
    <row r="498" spans="2:12" x14ac:dyDescent="0.3">
      <c r="B498" s="90"/>
      <c r="C498" s="91"/>
      <c r="D498" s="20"/>
      <c r="E498" s="19"/>
      <c r="F498" s="89"/>
      <c r="G498" s="94" t="str">
        <f>IF(F498="","",INT((date-TeamMembers!F498)/365.25))</f>
        <v/>
      </c>
      <c r="H498" s="95" t="str">
        <f>IF(B498="","",VLOOKUP(B498,'Master Score Sheet'!$B$4:$D$75,3))</f>
        <v/>
      </c>
      <c r="I498" s="95" t="str">
        <f>IF(B498="","",VLOOKUP(B498,'Master Score Sheet'!$B$4:$I$75,7,FALSE))</f>
        <v/>
      </c>
      <c r="J498" s="104" t="str">
        <f>IF(B498="","",VLOOKUP(B498,'Master Score Sheet'!$B$4:$I$75,8,FALSE))</f>
        <v/>
      </c>
      <c r="K498" s="20" t="str">
        <f>IF(B498="","",VLOOKUP(B498,'Master Score Sheet'!$B$4:$W$75,19))</f>
        <v/>
      </c>
      <c r="L498" s="92"/>
    </row>
    <row r="499" spans="2:12" x14ac:dyDescent="0.3">
      <c r="B499" s="90"/>
      <c r="C499" s="91"/>
      <c r="D499" s="20"/>
      <c r="E499" s="19"/>
      <c r="F499" s="89"/>
      <c r="G499" s="94" t="str">
        <f>IF(F499="","",INT((date-TeamMembers!F499)/365.25))</f>
        <v/>
      </c>
      <c r="H499" s="95" t="str">
        <f>IF(B499="","",VLOOKUP(B499,'Master Score Sheet'!$B$4:$D$75,3))</f>
        <v/>
      </c>
      <c r="I499" s="95" t="str">
        <f>IF(B499="","",VLOOKUP(B499,'Master Score Sheet'!$B$4:$I$75,7,FALSE))</f>
        <v/>
      </c>
      <c r="J499" s="104" t="str">
        <f>IF(B499="","",VLOOKUP(B499,'Master Score Sheet'!$B$4:$I$75,8,FALSE))</f>
        <v/>
      </c>
      <c r="K499" s="20" t="str">
        <f>IF(B499="","",VLOOKUP(B499,'Master Score Sheet'!$B$4:$W$75,19))</f>
        <v/>
      </c>
      <c r="L499" s="92"/>
    </row>
    <row r="500" spans="2:12" x14ac:dyDescent="0.3">
      <c r="B500" s="90"/>
      <c r="C500" s="91"/>
      <c r="D500" s="20"/>
      <c r="E500" s="19"/>
      <c r="F500" s="89"/>
      <c r="G500" s="94" t="str">
        <f>IF(F500="","",INT((date-TeamMembers!F500)/365.25))</f>
        <v/>
      </c>
      <c r="H500" s="95" t="str">
        <f>IF(B500="","",VLOOKUP(B500,'Master Score Sheet'!$B$4:$D$75,3))</f>
        <v/>
      </c>
      <c r="I500" s="95" t="str">
        <f>IF(B500="","",VLOOKUP(B500,'Master Score Sheet'!$B$4:$I$75,7,FALSE))</f>
        <v/>
      </c>
      <c r="J500" s="104" t="str">
        <f>IF(B500="","",VLOOKUP(B500,'Master Score Sheet'!$B$4:$I$75,8,FALSE))</f>
        <v/>
      </c>
      <c r="K500" s="20" t="str">
        <f>IF(B500="","",VLOOKUP(B500,'Master Score Sheet'!$B$4:$W$75,19))</f>
        <v/>
      </c>
      <c r="L500" s="92"/>
    </row>
    <row r="501" spans="2:12" x14ac:dyDescent="0.3">
      <c r="B501" s="90"/>
      <c r="C501" s="91"/>
      <c r="D501" s="20"/>
      <c r="E501" s="19"/>
      <c r="F501" s="89"/>
      <c r="G501" s="94" t="str">
        <f>IF(F501="","",INT((date-TeamMembers!F501)/365.25))</f>
        <v/>
      </c>
      <c r="H501" s="95" t="str">
        <f>IF(B501="","",VLOOKUP(B501,'Master Score Sheet'!$B$4:$D$75,3))</f>
        <v/>
      </c>
      <c r="I501" s="95" t="str">
        <f>IF(B501="","",VLOOKUP(B501,'Master Score Sheet'!$B$4:$I$75,7,FALSE))</f>
        <v/>
      </c>
      <c r="J501" s="104" t="str">
        <f>IF(B501="","",VLOOKUP(B501,'Master Score Sheet'!$B$4:$I$75,8,FALSE))</f>
        <v/>
      </c>
      <c r="K501" s="20" t="str">
        <f>IF(B501="","",VLOOKUP(B501,'Master Score Sheet'!$B$4:$W$75,19))</f>
        <v/>
      </c>
      <c r="L501" s="92"/>
    </row>
  </sheetData>
  <sheetProtection sheet="1" objects="1" scenarios="1"/>
  <autoFilter ref="B3:L221"/>
  <sortState ref="U6:V17">
    <sortCondition ref="V6:V17"/>
  </sortState>
  <mergeCells count="1">
    <mergeCell ref="B2:L2"/>
  </mergeCells>
  <phoneticPr fontId="2" type="noConversion"/>
  <pageMargins left="0.75" right="0.75" top="1" bottom="1" header="0.5" footer="0.5"/>
  <pageSetup paperSize="9" orientation="portrait" horizontalDpi="360" verticalDpi="360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0"/>
  <sheetViews>
    <sheetView zoomScale="80" workbookViewId="0">
      <selection activeCell="K27" sqref="K27"/>
    </sheetView>
  </sheetViews>
  <sheetFormatPr defaultColWidth="8.88671875" defaultRowHeight="14.4" x14ac:dyDescent="0.3"/>
  <cols>
    <col min="1" max="1" width="2.33203125" style="28" customWidth="1"/>
    <col min="2" max="2" width="4.33203125" style="27" bestFit="1" customWidth="1"/>
    <col min="3" max="3" width="2" style="27" customWidth="1"/>
    <col min="4" max="4" width="5.44140625" style="27" hidden="1" customWidth="1"/>
    <col min="5" max="5" width="6.88671875" style="27" customWidth="1"/>
    <col min="6" max="6" width="3.44140625" style="27" hidden="1" customWidth="1"/>
    <col min="7" max="7" width="10.33203125" style="27" bestFit="1" customWidth="1"/>
    <col min="8" max="8" width="5.33203125" style="27" bestFit="1" customWidth="1"/>
    <col min="9" max="9" width="7.33203125" style="28" customWidth="1"/>
    <col min="10" max="10" width="15" style="28" bestFit="1" customWidth="1"/>
    <col min="11" max="11" width="21.44140625" style="28" customWidth="1"/>
    <col min="12" max="12" width="8.88671875" style="28"/>
    <col min="13" max="13" width="74.44140625" style="28" customWidth="1"/>
    <col min="14" max="16384" width="8.88671875" style="28"/>
  </cols>
  <sheetData>
    <row r="1" spans="2:14" ht="6.75" customHeight="1" x14ac:dyDescent="0.3"/>
    <row r="2" spans="2:14" ht="6.75" customHeight="1" x14ac:dyDescent="0.3"/>
    <row r="3" spans="2:14" ht="15" thickBot="1" x14ac:dyDescent="0.35">
      <c r="B3" s="252" t="s">
        <v>41</v>
      </c>
      <c r="C3" s="252"/>
      <c r="D3" s="252"/>
      <c r="E3" s="252"/>
      <c r="F3" s="252"/>
      <c r="G3" s="252"/>
      <c r="H3" s="252"/>
      <c r="J3" s="252" t="s">
        <v>18</v>
      </c>
      <c r="K3" s="252"/>
      <c r="M3" s="252" t="s">
        <v>40</v>
      </c>
      <c r="N3" s="252"/>
    </row>
    <row r="4" spans="2:14" ht="6.75" customHeight="1" thickBot="1" x14ac:dyDescent="0.35"/>
    <row r="5" spans="2:14" ht="15" thickBot="1" x14ac:dyDescent="0.35">
      <c r="B5" s="224" t="s">
        <v>7</v>
      </c>
      <c r="C5" s="107">
        <v>1</v>
      </c>
      <c r="D5" s="130" t="str">
        <f>"R"&amp;B5&amp;"P"&amp;C5</f>
        <v>RAP1</v>
      </c>
      <c r="E5" s="107" t="s">
        <v>0</v>
      </c>
      <c r="F5" s="107"/>
      <c r="G5" s="124" t="str">
        <f>"R"&amp;B5&amp;"-"&amp;E5</f>
        <v>RA-B1</v>
      </c>
      <c r="H5" s="125" t="str">
        <f>IF(RIGHT(G5,2)="HQ","",E6)</f>
        <v>B2</v>
      </c>
    </row>
    <row r="6" spans="2:14" x14ac:dyDescent="0.3">
      <c r="B6" s="225" t="s">
        <v>7</v>
      </c>
      <c r="C6" s="108">
        <v>2</v>
      </c>
      <c r="D6" s="131" t="str">
        <f t="shared" ref="D6:D69" si="0">"R"&amp;B6&amp;"P"&amp;C6</f>
        <v>RAP2</v>
      </c>
      <c r="E6" s="108" t="s">
        <v>1</v>
      </c>
      <c r="F6" s="108"/>
      <c r="G6" s="126" t="str">
        <f>"R"&amp;B6&amp;"-"&amp;E6</f>
        <v>RA-B2</v>
      </c>
      <c r="H6" s="127" t="str">
        <f>IF(RIGHT(G6,2)="HQ","",E7)</f>
        <v>B3</v>
      </c>
      <c r="J6" s="96" t="s">
        <v>14</v>
      </c>
      <c r="K6" s="140">
        <f ca="1">NOW()</f>
        <v>42789.967334837966</v>
      </c>
      <c r="M6" s="151"/>
      <c r="N6" s="152"/>
    </row>
    <row r="7" spans="2:14" x14ac:dyDescent="0.3">
      <c r="B7" s="225" t="s">
        <v>7</v>
      </c>
      <c r="C7" s="108">
        <v>3</v>
      </c>
      <c r="D7" s="131" t="str">
        <f t="shared" si="0"/>
        <v>RAP3</v>
      </c>
      <c r="E7" s="108" t="s">
        <v>3</v>
      </c>
      <c r="F7" s="108"/>
      <c r="G7" s="126" t="str">
        <f>"R"&amp;B7&amp;"-"&amp;E7</f>
        <v>RA-B3</v>
      </c>
      <c r="H7" s="127" t="str">
        <f t="shared" ref="H7:H70" si="1">IF(RIGHT(G7,2)="HQ","",E8)</f>
        <v>B4</v>
      </c>
      <c r="J7" s="96" t="s">
        <v>15</v>
      </c>
      <c r="K7" s="15">
        <v>60</v>
      </c>
      <c r="M7" s="146"/>
      <c r="N7" s="147"/>
    </row>
    <row r="8" spans="2:14" x14ac:dyDescent="0.3">
      <c r="B8" s="225" t="s">
        <v>7</v>
      </c>
      <c r="C8" s="108">
        <v>4</v>
      </c>
      <c r="D8" s="131" t="str">
        <f t="shared" si="0"/>
        <v>RAP4</v>
      </c>
      <c r="E8" s="108" t="s">
        <v>2</v>
      </c>
      <c r="F8" s="108"/>
      <c r="G8" s="126" t="str">
        <f t="shared" ref="G8:G71" si="2">"R"&amp;B8&amp;"-"&amp;E8</f>
        <v>RA-B4</v>
      </c>
      <c r="H8" s="127" t="str">
        <f t="shared" si="1"/>
        <v>B5</v>
      </c>
      <c r="J8" s="96" t="s">
        <v>16</v>
      </c>
      <c r="K8" s="15">
        <v>90</v>
      </c>
      <c r="M8" s="146"/>
      <c r="N8" s="147"/>
    </row>
    <row r="9" spans="2:14" x14ac:dyDescent="0.3">
      <c r="B9" s="225" t="s">
        <v>7</v>
      </c>
      <c r="C9" s="108">
        <v>5</v>
      </c>
      <c r="D9" s="131" t="str">
        <f t="shared" si="0"/>
        <v>RAP5</v>
      </c>
      <c r="E9" s="108" t="s">
        <v>4</v>
      </c>
      <c r="F9" s="108"/>
      <c r="G9" s="126" t="str">
        <f t="shared" si="2"/>
        <v>RA-B5</v>
      </c>
      <c r="H9" s="127" t="str">
        <f t="shared" si="1"/>
        <v>B6</v>
      </c>
      <c r="M9" s="146"/>
      <c r="N9" s="147"/>
    </row>
    <row r="10" spans="2:14" x14ac:dyDescent="0.3">
      <c r="B10" s="225" t="s">
        <v>7</v>
      </c>
      <c r="C10" s="108">
        <v>6</v>
      </c>
      <c r="D10" s="131" t="str">
        <f t="shared" si="0"/>
        <v>RAP6</v>
      </c>
      <c r="E10" s="108" t="s">
        <v>5</v>
      </c>
      <c r="F10" s="108"/>
      <c r="G10" s="126" t="str">
        <f t="shared" si="2"/>
        <v>RA-B6</v>
      </c>
      <c r="H10" s="127" t="str">
        <f t="shared" si="1"/>
        <v>HQ</v>
      </c>
      <c r="J10" s="96" t="s">
        <v>17</v>
      </c>
      <c r="K10" s="97">
        <f ca="1">NOW()</f>
        <v>42789.967334490742</v>
      </c>
      <c r="M10" s="146"/>
      <c r="N10" s="147"/>
    </row>
    <row r="11" spans="2:14" x14ac:dyDescent="0.3">
      <c r="B11" s="225" t="s">
        <v>7</v>
      </c>
      <c r="C11" s="108">
        <v>7</v>
      </c>
      <c r="D11" s="131" t="str">
        <f t="shared" si="0"/>
        <v>RAP7</v>
      </c>
      <c r="E11" s="108" t="s">
        <v>70</v>
      </c>
      <c r="F11" s="108"/>
      <c r="G11" s="126" t="str">
        <f t="shared" si="2"/>
        <v>RA-HQ</v>
      </c>
      <c r="H11" s="127" t="str">
        <f t="shared" si="1"/>
        <v/>
      </c>
      <c r="I11" s="27"/>
      <c r="M11" s="146"/>
      <c r="N11" s="147"/>
    </row>
    <row r="12" spans="2:14" x14ac:dyDescent="0.3">
      <c r="B12" s="225"/>
      <c r="C12" s="108"/>
      <c r="D12" s="131" t="str">
        <f t="shared" si="0"/>
        <v>RP</v>
      </c>
      <c r="E12" s="108"/>
      <c r="F12" s="108"/>
      <c r="G12" s="126" t="str">
        <f t="shared" si="2"/>
        <v>R-</v>
      </c>
      <c r="H12" s="127" t="str">
        <f t="shared" si="1"/>
        <v>B6</v>
      </c>
      <c r="M12" s="146"/>
      <c r="N12" s="147"/>
    </row>
    <row r="13" spans="2:14" ht="15" thickBot="1" x14ac:dyDescent="0.35">
      <c r="B13" s="226" t="s">
        <v>8</v>
      </c>
      <c r="C13" s="109">
        <v>1</v>
      </c>
      <c r="D13" s="131" t="str">
        <f t="shared" si="0"/>
        <v>RBP1</v>
      </c>
      <c r="E13" s="109" t="s">
        <v>5</v>
      </c>
      <c r="F13" s="109"/>
      <c r="G13" s="126" t="str">
        <f t="shared" si="2"/>
        <v>RB-B6</v>
      </c>
      <c r="H13" s="127" t="str">
        <f t="shared" si="1"/>
        <v>B5</v>
      </c>
      <c r="J13" s="252" t="s">
        <v>13</v>
      </c>
      <c r="K13" s="252"/>
      <c r="M13" s="146"/>
      <c r="N13" s="147"/>
    </row>
    <row r="14" spans="2:14" ht="15" thickBot="1" x14ac:dyDescent="0.35">
      <c r="B14" s="226" t="s">
        <v>8</v>
      </c>
      <c r="C14" s="109">
        <v>2</v>
      </c>
      <c r="D14" s="131" t="str">
        <f t="shared" si="0"/>
        <v>RBP2</v>
      </c>
      <c r="E14" s="109" t="s">
        <v>4</v>
      </c>
      <c r="F14" s="109"/>
      <c r="G14" s="126" t="str">
        <f t="shared" si="2"/>
        <v>RB-B5</v>
      </c>
      <c r="H14" s="127" t="str">
        <f t="shared" si="1"/>
        <v>B4</v>
      </c>
      <c r="M14" s="146"/>
      <c r="N14" s="147"/>
    </row>
    <row r="15" spans="2:14" x14ac:dyDescent="0.3">
      <c r="B15" s="226" t="s">
        <v>8</v>
      </c>
      <c r="C15" s="109">
        <v>3</v>
      </c>
      <c r="D15" s="131" t="str">
        <f t="shared" si="0"/>
        <v>RBP3</v>
      </c>
      <c r="E15" s="109" t="s">
        <v>2</v>
      </c>
      <c r="F15" s="109"/>
      <c r="G15" s="126" t="str">
        <f t="shared" si="2"/>
        <v>RB-B4</v>
      </c>
      <c r="H15" s="127" t="str">
        <f t="shared" si="1"/>
        <v>B3</v>
      </c>
      <c r="J15" s="141" t="s">
        <v>7</v>
      </c>
      <c r="K15" s="142" t="s">
        <v>42</v>
      </c>
      <c r="M15" s="146"/>
      <c r="N15" s="147"/>
    </row>
    <row r="16" spans="2:14" x14ac:dyDescent="0.3">
      <c r="B16" s="226" t="s">
        <v>8</v>
      </c>
      <c r="C16" s="109">
        <v>4</v>
      </c>
      <c r="D16" s="131" t="str">
        <f t="shared" si="0"/>
        <v>RBP4</v>
      </c>
      <c r="E16" s="109" t="s">
        <v>3</v>
      </c>
      <c r="F16" s="109"/>
      <c r="G16" s="126" t="str">
        <f t="shared" si="2"/>
        <v>RB-B3</v>
      </c>
      <c r="H16" s="127" t="str">
        <f t="shared" si="1"/>
        <v>B2</v>
      </c>
      <c r="J16" s="143" t="s">
        <v>8</v>
      </c>
      <c r="K16" s="144" t="s">
        <v>43</v>
      </c>
      <c r="M16" s="146"/>
      <c r="N16" s="147"/>
    </row>
    <row r="17" spans="2:14" x14ac:dyDescent="0.3">
      <c r="B17" s="226" t="s">
        <v>8</v>
      </c>
      <c r="C17" s="109">
        <v>5</v>
      </c>
      <c r="D17" s="131" t="str">
        <f t="shared" si="0"/>
        <v>RBP5</v>
      </c>
      <c r="E17" s="109" t="s">
        <v>1</v>
      </c>
      <c r="F17" s="109"/>
      <c r="G17" s="126" t="str">
        <f t="shared" si="2"/>
        <v>RB-B2</v>
      </c>
      <c r="H17" s="127" t="str">
        <f t="shared" si="1"/>
        <v>B1</v>
      </c>
      <c r="J17" s="143" t="s">
        <v>9</v>
      </c>
      <c r="K17" s="144" t="s">
        <v>44</v>
      </c>
      <c r="M17" s="146"/>
      <c r="N17" s="147"/>
    </row>
    <row r="18" spans="2:14" x14ac:dyDescent="0.3">
      <c r="B18" s="226" t="s">
        <v>8</v>
      </c>
      <c r="C18" s="109">
        <v>6</v>
      </c>
      <c r="D18" s="131" t="str">
        <f t="shared" si="0"/>
        <v>RBP6</v>
      </c>
      <c r="E18" s="109" t="s">
        <v>0</v>
      </c>
      <c r="F18" s="109"/>
      <c r="G18" s="126" t="str">
        <f t="shared" si="2"/>
        <v>RB-B1</v>
      </c>
      <c r="H18" s="127" t="str">
        <f t="shared" si="1"/>
        <v>HQ</v>
      </c>
      <c r="J18" s="143" t="s">
        <v>10</v>
      </c>
      <c r="K18" s="144" t="s">
        <v>45</v>
      </c>
      <c r="M18" s="146"/>
      <c r="N18" s="147"/>
    </row>
    <row r="19" spans="2:14" x14ac:dyDescent="0.3">
      <c r="B19" s="226" t="s">
        <v>8</v>
      </c>
      <c r="C19" s="109">
        <v>7</v>
      </c>
      <c r="D19" s="131" t="str">
        <f t="shared" si="0"/>
        <v>RBP7</v>
      </c>
      <c r="E19" s="109" t="s">
        <v>70</v>
      </c>
      <c r="F19" s="109"/>
      <c r="G19" s="126" t="str">
        <f t="shared" si="2"/>
        <v>RB-HQ</v>
      </c>
      <c r="H19" s="127" t="str">
        <f t="shared" si="1"/>
        <v/>
      </c>
      <c r="J19" s="143" t="s">
        <v>11</v>
      </c>
      <c r="K19" s="144" t="s">
        <v>46</v>
      </c>
      <c r="M19" s="146"/>
      <c r="N19" s="147"/>
    </row>
    <row r="20" spans="2:14" x14ac:dyDescent="0.3">
      <c r="B20" s="226"/>
      <c r="C20" s="109"/>
      <c r="D20" s="131" t="str">
        <f t="shared" si="0"/>
        <v>RP</v>
      </c>
      <c r="E20" s="109"/>
      <c r="F20" s="109"/>
      <c r="G20" s="126" t="str">
        <f t="shared" si="2"/>
        <v>R-</v>
      </c>
      <c r="H20" s="127" t="str">
        <f t="shared" si="1"/>
        <v>B2</v>
      </c>
      <c r="J20" s="143" t="s">
        <v>12</v>
      </c>
      <c r="K20" s="144" t="s">
        <v>47</v>
      </c>
      <c r="M20" s="146"/>
      <c r="N20" s="147"/>
    </row>
    <row r="21" spans="2:14" x14ac:dyDescent="0.3">
      <c r="B21" s="225" t="s">
        <v>9</v>
      </c>
      <c r="C21" s="108">
        <v>1</v>
      </c>
      <c r="D21" s="131" t="str">
        <f t="shared" si="0"/>
        <v>RCP1</v>
      </c>
      <c r="E21" s="108" t="s">
        <v>1</v>
      </c>
      <c r="F21" s="108"/>
      <c r="G21" s="126" t="str">
        <f t="shared" si="2"/>
        <v>RC-B2</v>
      </c>
      <c r="H21" s="127" t="str">
        <f t="shared" si="1"/>
        <v>B3</v>
      </c>
      <c r="J21" s="143" t="s">
        <v>200</v>
      </c>
      <c r="K21" s="145" t="s">
        <v>202</v>
      </c>
      <c r="M21" s="146"/>
      <c r="N21" s="147"/>
    </row>
    <row r="22" spans="2:14" x14ac:dyDescent="0.3">
      <c r="B22" s="225" t="s">
        <v>9</v>
      </c>
      <c r="C22" s="108">
        <v>2</v>
      </c>
      <c r="D22" s="131" t="str">
        <f t="shared" si="0"/>
        <v>RCP2</v>
      </c>
      <c r="E22" s="108" t="s">
        <v>3</v>
      </c>
      <c r="F22" s="108"/>
      <c r="G22" s="126" t="str">
        <f t="shared" si="2"/>
        <v>RC-B3</v>
      </c>
      <c r="H22" s="127" t="str">
        <f t="shared" si="1"/>
        <v>B5</v>
      </c>
      <c r="J22" s="143" t="s">
        <v>147</v>
      </c>
      <c r="K22" s="145" t="s">
        <v>188</v>
      </c>
      <c r="M22" s="146"/>
      <c r="N22" s="147"/>
    </row>
    <row r="23" spans="2:14" x14ac:dyDescent="0.3">
      <c r="B23" s="225" t="s">
        <v>9</v>
      </c>
      <c r="C23" s="108">
        <v>3</v>
      </c>
      <c r="D23" s="131" t="str">
        <f t="shared" si="0"/>
        <v>RCP3</v>
      </c>
      <c r="E23" s="108" t="s">
        <v>4</v>
      </c>
      <c r="F23" s="108"/>
      <c r="G23" s="126" t="str">
        <f t="shared" si="2"/>
        <v>RC-B5</v>
      </c>
      <c r="H23" s="127" t="str">
        <f t="shared" si="1"/>
        <v>B4</v>
      </c>
      <c r="J23" s="143" t="s">
        <v>128</v>
      </c>
      <c r="K23" s="145" t="s">
        <v>189</v>
      </c>
      <c r="M23" s="146"/>
      <c r="N23" s="147"/>
    </row>
    <row r="24" spans="2:14" x14ac:dyDescent="0.3">
      <c r="B24" s="225" t="s">
        <v>9</v>
      </c>
      <c r="C24" s="108">
        <v>4</v>
      </c>
      <c r="D24" s="131" t="str">
        <f t="shared" si="0"/>
        <v>RCP4</v>
      </c>
      <c r="E24" s="108" t="s">
        <v>2</v>
      </c>
      <c r="F24" s="108"/>
      <c r="G24" s="126" t="str">
        <f t="shared" si="2"/>
        <v>RC-B4</v>
      </c>
      <c r="H24" s="127" t="str">
        <f t="shared" si="1"/>
        <v>B6</v>
      </c>
      <c r="J24" s="143"/>
      <c r="K24" s="145"/>
      <c r="M24" s="146"/>
      <c r="N24" s="147"/>
    </row>
    <row r="25" spans="2:14" x14ac:dyDescent="0.3">
      <c r="B25" s="225" t="s">
        <v>9</v>
      </c>
      <c r="C25" s="108">
        <v>5</v>
      </c>
      <c r="D25" s="131" t="str">
        <f t="shared" si="0"/>
        <v>RCP5</v>
      </c>
      <c r="E25" s="108" t="s">
        <v>5</v>
      </c>
      <c r="F25" s="108"/>
      <c r="G25" s="126" t="str">
        <f t="shared" si="2"/>
        <v>RC-B6</v>
      </c>
      <c r="H25" s="127" t="str">
        <f t="shared" si="1"/>
        <v>B1</v>
      </c>
      <c r="J25" s="146"/>
      <c r="K25" s="147"/>
      <c r="M25" s="146"/>
      <c r="N25" s="147"/>
    </row>
    <row r="26" spans="2:14" x14ac:dyDescent="0.3">
      <c r="B26" s="225" t="s">
        <v>9</v>
      </c>
      <c r="C26" s="108">
        <v>6</v>
      </c>
      <c r="D26" s="131" t="str">
        <f t="shared" si="0"/>
        <v>RCP6</v>
      </c>
      <c r="E26" s="108" t="s">
        <v>0</v>
      </c>
      <c r="F26" s="108"/>
      <c r="G26" s="126" t="str">
        <f t="shared" si="2"/>
        <v>RC-B1</v>
      </c>
      <c r="H26" s="127" t="str">
        <f t="shared" si="1"/>
        <v>HQ</v>
      </c>
      <c r="J26" s="146"/>
      <c r="K26" s="147"/>
      <c r="M26" s="146"/>
      <c r="N26" s="147"/>
    </row>
    <row r="27" spans="2:14" x14ac:dyDescent="0.3">
      <c r="B27" s="225" t="s">
        <v>9</v>
      </c>
      <c r="C27" s="108">
        <v>7</v>
      </c>
      <c r="D27" s="131" t="str">
        <f t="shared" si="0"/>
        <v>RCP7</v>
      </c>
      <c r="E27" s="108" t="s">
        <v>70</v>
      </c>
      <c r="F27" s="108"/>
      <c r="G27" s="126" t="str">
        <f t="shared" si="2"/>
        <v>RC-HQ</v>
      </c>
      <c r="H27" s="127" t="str">
        <f t="shared" si="1"/>
        <v/>
      </c>
      <c r="J27" s="146"/>
      <c r="K27" s="147"/>
      <c r="M27" s="146"/>
      <c r="N27" s="147"/>
    </row>
    <row r="28" spans="2:14" x14ac:dyDescent="0.3">
      <c r="B28" s="225"/>
      <c r="C28" s="108"/>
      <c r="D28" s="131" t="str">
        <f t="shared" si="0"/>
        <v>RP</v>
      </c>
      <c r="E28" s="108"/>
      <c r="F28" s="108"/>
      <c r="G28" s="126" t="str">
        <f t="shared" si="2"/>
        <v>R-</v>
      </c>
      <c r="H28" s="127" t="str">
        <f t="shared" si="1"/>
        <v>BC6</v>
      </c>
      <c r="J28" s="146"/>
      <c r="K28" s="147"/>
      <c r="M28" s="146"/>
      <c r="N28" s="147"/>
    </row>
    <row r="29" spans="2:14" ht="15" thickBot="1" x14ac:dyDescent="0.35">
      <c r="B29" s="226" t="s">
        <v>10</v>
      </c>
      <c r="C29" s="109">
        <v>1</v>
      </c>
      <c r="D29" s="131" t="str">
        <f t="shared" si="0"/>
        <v>RDP1</v>
      </c>
      <c r="E29" s="109" t="s">
        <v>187</v>
      </c>
      <c r="F29" s="109"/>
      <c r="G29" s="126" t="str">
        <f t="shared" si="2"/>
        <v>RD-BC6</v>
      </c>
      <c r="H29" s="127" t="str">
        <f t="shared" si="1"/>
        <v>B1</v>
      </c>
      <c r="J29" s="148"/>
      <c r="K29" s="149"/>
      <c r="M29" s="146"/>
      <c r="N29" s="147"/>
    </row>
    <row r="30" spans="2:14" x14ac:dyDescent="0.3">
      <c r="B30" s="226" t="s">
        <v>10</v>
      </c>
      <c r="C30" s="109">
        <v>2</v>
      </c>
      <c r="D30" s="131" t="str">
        <f t="shared" si="0"/>
        <v>RDP2</v>
      </c>
      <c r="E30" s="109" t="s">
        <v>0</v>
      </c>
      <c r="F30" s="109"/>
      <c r="G30" s="126" t="str">
        <f t="shared" si="2"/>
        <v>RD-B1</v>
      </c>
      <c r="H30" s="127" t="str">
        <f t="shared" si="1"/>
        <v>B6</v>
      </c>
      <c r="M30" s="146"/>
      <c r="N30" s="147"/>
    </row>
    <row r="31" spans="2:14" ht="15" thickBot="1" x14ac:dyDescent="0.35">
      <c r="B31" s="226" t="s">
        <v>10</v>
      </c>
      <c r="C31" s="109">
        <v>3</v>
      </c>
      <c r="D31" s="131" t="str">
        <f t="shared" si="0"/>
        <v>RDP3</v>
      </c>
      <c r="E31" s="109" t="s">
        <v>5</v>
      </c>
      <c r="F31" s="109"/>
      <c r="G31" s="126" t="str">
        <f t="shared" si="2"/>
        <v>RD-B6</v>
      </c>
      <c r="H31" s="127" t="str">
        <f t="shared" si="1"/>
        <v>B4</v>
      </c>
      <c r="J31" s="252" t="s">
        <v>58</v>
      </c>
      <c r="K31" s="252"/>
      <c r="M31" s="146"/>
      <c r="N31" s="147"/>
    </row>
    <row r="32" spans="2:14" ht="15" thickBot="1" x14ac:dyDescent="0.35">
      <c r="B32" s="226" t="s">
        <v>10</v>
      </c>
      <c r="C32" s="109">
        <v>4</v>
      </c>
      <c r="D32" s="131" t="str">
        <f t="shared" si="0"/>
        <v>RDP4</v>
      </c>
      <c r="E32" s="109" t="s">
        <v>2</v>
      </c>
      <c r="F32" s="109"/>
      <c r="G32" s="126" t="str">
        <f t="shared" si="2"/>
        <v>RD-B4</v>
      </c>
      <c r="H32" s="127" t="str">
        <f t="shared" si="1"/>
        <v>B5</v>
      </c>
      <c r="M32" s="146"/>
      <c r="N32" s="147"/>
    </row>
    <row r="33" spans="2:14" x14ac:dyDescent="0.3">
      <c r="B33" s="226" t="s">
        <v>10</v>
      </c>
      <c r="C33" s="109">
        <v>5</v>
      </c>
      <c r="D33" s="131" t="str">
        <f t="shared" si="0"/>
        <v>RDP5</v>
      </c>
      <c r="E33" s="109" t="s">
        <v>4</v>
      </c>
      <c r="F33" s="109"/>
      <c r="G33" s="126" t="str">
        <f t="shared" si="2"/>
        <v>RD-B5</v>
      </c>
      <c r="H33" s="127" t="str">
        <f t="shared" si="1"/>
        <v>B3</v>
      </c>
      <c r="J33" s="141">
        <v>1</v>
      </c>
      <c r="K33" s="142" t="s">
        <v>201</v>
      </c>
      <c r="M33" s="146"/>
      <c r="N33" s="147"/>
    </row>
    <row r="34" spans="2:14" x14ac:dyDescent="0.3">
      <c r="B34" s="226" t="s">
        <v>10</v>
      </c>
      <c r="C34" s="109">
        <v>6</v>
      </c>
      <c r="D34" s="131" t="str">
        <f t="shared" si="0"/>
        <v>RDP6</v>
      </c>
      <c r="E34" s="109" t="s">
        <v>3</v>
      </c>
      <c r="F34" s="109"/>
      <c r="G34" s="126" t="str">
        <f t="shared" si="2"/>
        <v>RD-B3</v>
      </c>
      <c r="H34" s="127" t="str">
        <f t="shared" si="1"/>
        <v>B2</v>
      </c>
      <c r="J34" s="143">
        <v>2</v>
      </c>
      <c r="K34" s="144" t="s">
        <v>191</v>
      </c>
      <c r="M34" s="146"/>
      <c r="N34" s="147"/>
    </row>
    <row r="35" spans="2:14" x14ac:dyDescent="0.3">
      <c r="B35" s="226" t="s">
        <v>10</v>
      </c>
      <c r="C35" s="109">
        <v>7</v>
      </c>
      <c r="D35" s="131" t="str">
        <f t="shared" si="0"/>
        <v>RDP7</v>
      </c>
      <c r="E35" s="109" t="s">
        <v>1</v>
      </c>
      <c r="F35" s="109"/>
      <c r="G35" s="126" t="str">
        <f t="shared" si="2"/>
        <v>RD-B2</v>
      </c>
      <c r="H35" s="127" t="str">
        <f t="shared" si="1"/>
        <v>HQ</v>
      </c>
      <c r="J35" s="143">
        <v>3</v>
      </c>
      <c r="K35" s="144" t="s">
        <v>192</v>
      </c>
      <c r="M35" s="146"/>
      <c r="N35" s="147"/>
    </row>
    <row r="36" spans="2:14" x14ac:dyDescent="0.3">
      <c r="B36" s="226" t="s">
        <v>10</v>
      </c>
      <c r="C36" s="109">
        <v>8</v>
      </c>
      <c r="D36" s="131" t="str">
        <f t="shared" si="0"/>
        <v>RDP8</v>
      </c>
      <c r="E36" s="109" t="s">
        <v>70</v>
      </c>
      <c r="F36" s="109"/>
      <c r="G36" s="126" t="str">
        <f t="shared" si="2"/>
        <v>RD-HQ</v>
      </c>
      <c r="H36" s="127" t="str">
        <f t="shared" si="1"/>
        <v/>
      </c>
      <c r="J36" s="143">
        <v>4</v>
      </c>
      <c r="K36" s="144" t="s">
        <v>193</v>
      </c>
      <c r="M36" s="146"/>
      <c r="N36" s="147"/>
    </row>
    <row r="37" spans="2:14" x14ac:dyDescent="0.3">
      <c r="B37" s="225" t="s">
        <v>11</v>
      </c>
      <c r="C37" s="108">
        <v>1</v>
      </c>
      <c r="D37" s="131" t="str">
        <f t="shared" si="0"/>
        <v>REP1</v>
      </c>
      <c r="E37" s="108" t="s">
        <v>124</v>
      </c>
      <c r="F37" s="108"/>
      <c r="G37" s="126" t="str">
        <f t="shared" si="2"/>
        <v>RE-Bus</v>
      </c>
      <c r="H37" s="127" t="str">
        <f t="shared" si="1"/>
        <v>B3</v>
      </c>
      <c r="J37" s="143">
        <v>5</v>
      </c>
      <c r="K37" s="144" t="s">
        <v>194</v>
      </c>
      <c r="M37" s="146"/>
      <c r="N37" s="147"/>
    </row>
    <row r="38" spans="2:14" x14ac:dyDescent="0.3">
      <c r="B38" s="225" t="s">
        <v>11</v>
      </c>
      <c r="C38" s="108">
        <v>2</v>
      </c>
      <c r="D38" s="131" t="str">
        <f t="shared" si="0"/>
        <v>REP2</v>
      </c>
      <c r="E38" s="108" t="s">
        <v>3</v>
      </c>
      <c r="F38" s="108"/>
      <c r="G38" s="126" t="str">
        <f t="shared" si="2"/>
        <v>RE-B3</v>
      </c>
      <c r="H38" s="127" t="str">
        <f t="shared" si="1"/>
        <v>B2</v>
      </c>
      <c r="J38" s="143">
        <v>6</v>
      </c>
      <c r="K38" s="144" t="s">
        <v>195</v>
      </c>
      <c r="M38" s="146"/>
      <c r="N38" s="147"/>
    </row>
    <row r="39" spans="2:14" x14ac:dyDescent="0.3">
      <c r="B39" s="225" t="s">
        <v>11</v>
      </c>
      <c r="C39" s="108">
        <v>3</v>
      </c>
      <c r="D39" s="131" t="str">
        <f t="shared" si="0"/>
        <v>REP3</v>
      </c>
      <c r="E39" s="108" t="s">
        <v>1</v>
      </c>
      <c r="F39" s="108"/>
      <c r="G39" s="126" t="str">
        <f t="shared" si="2"/>
        <v>RE-B2</v>
      </c>
      <c r="H39" s="127" t="str">
        <f t="shared" si="1"/>
        <v>B1</v>
      </c>
      <c r="J39" s="143" t="s">
        <v>70</v>
      </c>
      <c r="K39" s="144" t="s">
        <v>196</v>
      </c>
      <c r="M39" s="146"/>
      <c r="N39" s="147"/>
    </row>
    <row r="40" spans="2:14" x14ac:dyDescent="0.3">
      <c r="B40" s="225" t="s">
        <v>11</v>
      </c>
      <c r="C40" s="108">
        <v>4</v>
      </c>
      <c r="D40" s="131" t="str">
        <f t="shared" si="0"/>
        <v>REP4</v>
      </c>
      <c r="E40" s="108" t="s">
        <v>0</v>
      </c>
      <c r="F40" s="108"/>
      <c r="G40" s="126" t="str">
        <f t="shared" si="2"/>
        <v>RE-B1</v>
      </c>
      <c r="H40" s="127" t="str">
        <f t="shared" si="1"/>
        <v>B6</v>
      </c>
      <c r="J40" s="143" t="s">
        <v>190</v>
      </c>
      <c r="K40" s="144" t="s">
        <v>197</v>
      </c>
      <c r="M40" s="146"/>
      <c r="N40" s="147"/>
    </row>
    <row r="41" spans="2:14" x14ac:dyDescent="0.3">
      <c r="B41" s="225" t="s">
        <v>11</v>
      </c>
      <c r="C41" s="108">
        <v>5</v>
      </c>
      <c r="D41" s="131" t="str">
        <f t="shared" si="0"/>
        <v>REP5</v>
      </c>
      <c r="E41" s="108" t="s">
        <v>5</v>
      </c>
      <c r="F41" s="108"/>
      <c r="G41" s="126" t="str">
        <f t="shared" si="2"/>
        <v>RE-B6</v>
      </c>
      <c r="H41" s="127" t="str">
        <f t="shared" si="1"/>
        <v>B4</v>
      </c>
      <c r="J41" s="143" t="s">
        <v>124</v>
      </c>
      <c r="K41" s="144" t="s">
        <v>146</v>
      </c>
      <c r="M41" s="146"/>
      <c r="N41" s="147"/>
    </row>
    <row r="42" spans="2:14" x14ac:dyDescent="0.3">
      <c r="B42" s="225" t="s">
        <v>11</v>
      </c>
      <c r="C42" s="108">
        <v>6</v>
      </c>
      <c r="D42" s="131" t="str">
        <f t="shared" si="0"/>
        <v>REP6</v>
      </c>
      <c r="E42" s="108" t="s">
        <v>2</v>
      </c>
      <c r="F42" s="108"/>
      <c r="G42" s="126" t="str">
        <f t="shared" si="2"/>
        <v>RE-B4</v>
      </c>
      <c r="H42" s="127" t="str">
        <f t="shared" si="1"/>
        <v>B5</v>
      </c>
      <c r="J42" s="150"/>
      <c r="K42" s="145"/>
      <c r="M42" s="146"/>
      <c r="N42" s="147"/>
    </row>
    <row r="43" spans="2:14" ht="15" thickBot="1" x14ac:dyDescent="0.35">
      <c r="B43" s="225" t="s">
        <v>11</v>
      </c>
      <c r="C43" s="108">
        <v>7</v>
      </c>
      <c r="D43" s="131" t="str">
        <f t="shared" si="0"/>
        <v>REP7</v>
      </c>
      <c r="E43" s="108" t="s">
        <v>4</v>
      </c>
      <c r="F43" s="108"/>
      <c r="G43" s="126" t="str">
        <f t="shared" si="2"/>
        <v>RE-B5</v>
      </c>
      <c r="H43" s="127" t="str">
        <f t="shared" si="1"/>
        <v>HQ</v>
      </c>
      <c r="J43" s="143"/>
      <c r="K43" s="144"/>
      <c r="M43" s="148"/>
      <c r="N43" s="149"/>
    </row>
    <row r="44" spans="2:14" ht="15" thickBot="1" x14ac:dyDescent="0.35">
      <c r="B44" s="225" t="s">
        <v>11</v>
      </c>
      <c r="C44" s="108">
        <v>8</v>
      </c>
      <c r="D44" s="131" t="str">
        <f t="shared" si="0"/>
        <v>REP8</v>
      </c>
      <c r="E44" s="108" t="s">
        <v>70</v>
      </c>
      <c r="F44" s="109"/>
      <c r="G44" s="126" t="str">
        <f t="shared" si="2"/>
        <v>RE-HQ</v>
      </c>
      <c r="H44" s="127" t="str">
        <f t="shared" si="1"/>
        <v/>
      </c>
      <c r="J44" s="148"/>
      <c r="K44" s="149"/>
    </row>
    <row r="45" spans="2:14" x14ac:dyDescent="0.3">
      <c r="B45" s="226"/>
      <c r="C45" s="109"/>
      <c r="D45" s="131"/>
      <c r="E45" s="109"/>
      <c r="F45" s="109"/>
      <c r="G45" s="126" t="str">
        <f t="shared" si="2"/>
        <v>R-</v>
      </c>
      <c r="H45" s="127">
        <f t="shared" si="1"/>
        <v>0</v>
      </c>
    </row>
    <row r="46" spans="2:14" x14ac:dyDescent="0.3">
      <c r="B46" s="226"/>
      <c r="C46" s="109"/>
      <c r="D46" s="131"/>
      <c r="E46" s="109"/>
      <c r="F46" s="109"/>
      <c r="G46" s="126" t="str">
        <f t="shared" si="2"/>
        <v>R-</v>
      </c>
      <c r="H46" s="127">
        <f t="shared" si="1"/>
        <v>0</v>
      </c>
    </row>
    <row r="47" spans="2:14" x14ac:dyDescent="0.3">
      <c r="B47" s="226"/>
      <c r="C47" s="109"/>
      <c r="D47" s="131"/>
      <c r="E47" s="109"/>
      <c r="F47" s="109"/>
      <c r="G47" s="126" t="str">
        <f t="shared" si="2"/>
        <v>R-</v>
      </c>
      <c r="H47" s="127">
        <f t="shared" si="1"/>
        <v>0</v>
      </c>
    </row>
    <row r="48" spans="2:14" x14ac:dyDescent="0.3">
      <c r="B48" s="226"/>
      <c r="C48" s="109"/>
      <c r="D48" s="131"/>
      <c r="E48" s="109"/>
      <c r="F48" s="109"/>
      <c r="G48" s="126" t="str">
        <f t="shared" si="2"/>
        <v>R-</v>
      </c>
      <c r="H48" s="127">
        <f t="shared" si="1"/>
        <v>0</v>
      </c>
    </row>
    <row r="49" spans="2:8" x14ac:dyDescent="0.3">
      <c r="B49" s="226"/>
      <c r="C49" s="109"/>
      <c r="D49" s="131"/>
      <c r="E49" s="109"/>
      <c r="F49" s="109"/>
      <c r="G49" s="126" t="str">
        <f t="shared" si="2"/>
        <v>R-</v>
      </c>
      <c r="H49" s="127">
        <f t="shared" si="1"/>
        <v>0</v>
      </c>
    </row>
    <row r="50" spans="2:8" x14ac:dyDescent="0.3">
      <c r="B50" s="226"/>
      <c r="C50" s="109"/>
      <c r="D50" s="131"/>
      <c r="E50" s="109"/>
      <c r="F50" s="109"/>
      <c r="G50" s="126" t="str">
        <f t="shared" si="2"/>
        <v>R-</v>
      </c>
      <c r="H50" s="127">
        <f t="shared" si="1"/>
        <v>0</v>
      </c>
    </row>
    <row r="51" spans="2:8" x14ac:dyDescent="0.3">
      <c r="B51" s="226"/>
      <c r="C51" s="109"/>
      <c r="D51" s="131"/>
      <c r="E51" s="109"/>
      <c r="F51" s="109"/>
      <c r="G51" s="126" t="str">
        <f t="shared" si="2"/>
        <v>R-</v>
      </c>
      <c r="H51" s="127">
        <f t="shared" si="1"/>
        <v>0</v>
      </c>
    </row>
    <row r="52" spans="2:8" x14ac:dyDescent="0.3">
      <c r="B52" s="226"/>
      <c r="C52" s="109"/>
      <c r="D52" s="131" t="str">
        <f t="shared" si="0"/>
        <v>RP</v>
      </c>
      <c r="E52" s="109"/>
      <c r="F52" s="108"/>
      <c r="G52" s="126" t="str">
        <f t="shared" si="2"/>
        <v>R-</v>
      </c>
      <c r="H52" s="127">
        <f t="shared" si="1"/>
        <v>0</v>
      </c>
    </row>
    <row r="53" spans="2:8" x14ac:dyDescent="0.3">
      <c r="B53" s="225"/>
      <c r="C53" s="108"/>
      <c r="D53" s="131" t="str">
        <f t="shared" si="0"/>
        <v>RP</v>
      </c>
      <c r="E53" s="108"/>
      <c r="F53" s="108"/>
      <c r="G53" s="126" t="str">
        <f t="shared" si="2"/>
        <v>R-</v>
      </c>
      <c r="H53" s="127">
        <f t="shared" si="1"/>
        <v>0</v>
      </c>
    </row>
    <row r="54" spans="2:8" x14ac:dyDescent="0.3">
      <c r="B54" s="225"/>
      <c r="C54" s="108"/>
      <c r="D54" s="131" t="str">
        <f t="shared" si="0"/>
        <v>RP</v>
      </c>
      <c r="E54" s="108"/>
      <c r="F54" s="108"/>
      <c r="G54" s="126" t="str">
        <f t="shared" si="2"/>
        <v>R-</v>
      </c>
      <c r="H54" s="127">
        <f t="shared" si="1"/>
        <v>0</v>
      </c>
    </row>
    <row r="55" spans="2:8" x14ac:dyDescent="0.3">
      <c r="B55" s="225"/>
      <c r="C55" s="108"/>
      <c r="D55" s="131" t="str">
        <f t="shared" si="0"/>
        <v>RP</v>
      </c>
      <c r="E55" s="108"/>
      <c r="F55" s="108"/>
      <c r="G55" s="126" t="str">
        <f t="shared" si="2"/>
        <v>R-</v>
      </c>
      <c r="H55" s="127">
        <f t="shared" si="1"/>
        <v>0</v>
      </c>
    </row>
    <row r="56" spans="2:8" x14ac:dyDescent="0.3">
      <c r="B56" s="225"/>
      <c r="C56" s="108"/>
      <c r="D56" s="131" t="str">
        <f t="shared" si="0"/>
        <v>RP</v>
      </c>
      <c r="E56" s="108"/>
      <c r="F56" s="108"/>
      <c r="G56" s="126" t="str">
        <f t="shared" si="2"/>
        <v>R-</v>
      </c>
      <c r="H56" s="127">
        <f t="shared" si="1"/>
        <v>0</v>
      </c>
    </row>
    <row r="57" spans="2:8" x14ac:dyDescent="0.3">
      <c r="B57" s="225"/>
      <c r="C57" s="108"/>
      <c r="D57" s="131" t="str">
        <f t="shared" si="0"/>
        <v>RP</v>
      </c>
      <c r="E57" s="108"/>
      <c r="F57" s="108"/>
      <c r="G57" s="126" t="str">
        <f t="shared" si="2"/>
        <v>R-</v>
      </c>
      <c r="H57" s="127">
        <f t="shared" si="1"/>
        <v>0</v>
      </c>
    </row>
    <row r="58" spans="2:8" x14ac:dyDescent="0.3">
      <c r="B58" s="225"/>
      <c r="C58" s="108"/>
      <c r="D58" s="131" t="str">
        <f t="shared" si="0"/>
        <v>RP</v>
      </c>
      <c r="E58" s="108"/>
      <c r="F58" s="108"/>
      <c r="G58" s="126" t="str">
        <f t="shared" si="2"/>
        <v>R-</v>
      </c>
      <c r="H58" s="127">
        <f t="shared" si="1"/>
        <v>0</v>
      </c>
    </row>
    <row r="59" spans="2:8" x14ac:dyDescent="0.3">
      <c r="B59" s="225"/>
      <c r="C59" s="108"/>
      <c r="D59" s="131" t="str">
        <f t="shared" si="0"/>
        <v>RP</v>
      </c>
      <c r="E59" s="108"/>
      <c r="F59" s="108"/>
      <c r="G59" s="126" t="str">
        <f t="shared" si="2"/>
        <v>R-</v>
      </c>
      <c r="H59" s="127">
        <f t="shared" si="1"/>
        <v>0</v>
      </c>
    </row>
    <row r="60" spans="2:8" x14ac:dyDescent="0.3">
      <c r="B60" s="225"/>
      <c r="C60" s="108"/>
      <c r="D60" s="131" t="str">
        <f t="shared" si="0"/>
        <v>RP</v>
      </c>
      <c r="E60" s="108"/>
      <c r="F60" s="110"/>
      <c r="G60" s="126" t="str">
        <f t="shared" si="2"/>
        <v>R-</v>
      </c>
      <c r="H60" s="127" t="str">
        <f t="shared" si="1"/>
        <v>B5</v>
      </c>
    </row>
    <row r="61" spans="2:8" x14ac:dyDescent="0.3">
      <c r="B61" s="226" t="s">
        <v>200</v>
      </c>
      <c r="C61" s="109">
        <v>1</v>
      </c>
      <c r="D61" s="131" t="str">
        <f t="shared" ref="D61:D67" si="3">"R"&amp;B61&amp;"P"&amp;C61</f>
        <v>RXP1</v>
      </c>
      <c r="E61" s="109" t="s">
        <v>4</v>
      </c>
      <c r="F61" s="109"/>
      <c r="G61" s="126" t="str">
        <f t="shared" si="2"/>
        <v>RX-B5</v>
      </c>
      <c r="H61" s="127" t="str">
        <f t="shared" si="1"/>
        <v>B4</v>
      </c>
    </row>
    <row r="62" spans="2:8" x14ac:dyDescent="0.3">
      <c r="B62" s="226" t="s">
        <v>200</v>
      </c>
      <c r="C62" s="109">
        <v>2</v>
      </c>
      <c r="D62" s="131" t="str">
        <f t="shared" si="3"/>
        <v>RXP2</v>
      </c>
      <c r="E62" s="109" t="s">
        <v>2</v>
      </c>
      <c r="F62" s="109"/>
      <c r="G62" s="126" t="str">
        <f t="shared" si="2"/>
        <v>RX-B4</v>
      </c>
      <c r="H62" s="127" t="str">
        <f t="shared" si="1"/>
        <v>B3</v>
      </c>
    </row>
    <row r="63" spans="2:8" x14ac:dyDescent="0.3">
      <c r="B63" s="226" t="s">
        <v>200</v>
      </c>
      <c r="C63" s="109">
        <v>3</v>
      </c>
      <c r="D63" s="131" t="str">
        <f t="shared" si="3"/>
        <v>RXP3</v>
      </c>
      <c r="E63" s="109" t="s">
        <v>3</v>
      </c>
      <c r="F63" s="109"/>
      <c r="G63" s="126" t="str">
        <f t="shared" si="2"/>
        <v>RX-B3</v>
      </c>
      <c r="H63" s="127" t="str">
        <f t="shared" si="1"/>
        <v>B2</v>
      </c>
    </row>
    <row r="64" spans="2:8" x14ac:dyDescent="0.3">
      <c r="B64" s="226" t="s">
        <v>200</v>
      </c>
      <c r="C64" s="109">
        <v>4</v>
      </c>
      <c r="D64" s="131" t="str">
        <f t="shared" si="3"/>
        <v>RXP4</v>
      </c>
      <c r="E64" s="109" t="s">
        <v>1</v>
      </c>
      <c r="F64" s="109"/>
      <c r="G64" s="126" t="str">
        <f t="shared" si="2"/>
        <v>RX-B2</v>
      </c>
      <c r="H64" s="127" t="str">
        <f t="shared" si="1"/>
        <v>B1</v>
      </c>
    </row>
    <row r="65" spans="2:8" x14ac:dyDescent="0.3">
      <c r="B65" s="226" t="s">
        <v>200</v>
      </c>
      <c r="C65" s="109">
        <v>5</v>
      </c>
      <c r="D65" s="131" t="str">
        <f t="shared" si="3"/>
        <v>RXP5</v>
      </c>
      <c r="E65" s="109" t="s">
        <v>0</v>
      </c>
      <c r="F65" s="109"/>
      <c r="G65" s="126" t="str">
        <f t="shared" si="2"/>
        <v>RX-B1</v>
      </c>
      <c r="H65" s="127" t="str">
        <f t="shared" si="1"/>
        <v>B6</v>
      </c>
    </row>
    <row r="66" spans="2:8" x14ac:dyDescent="0.3">
      <c r="B66" s="226" t="s">
        <v>200</v>
      </c>
      <c r="C66" s="109">
        <v>6</v>
      </c>
      <c r="D66" s="131" t="str">
        <f t="shared" si="3"/>
        <v>RXP6</v>
      </c>
      <c r="E66" s="109" t="s">
        <v>5</v>
      </c>
      <c r="F66" s="109"/>
      <c r="G66" s="126" t="str">
        <f t="shared" si="2"/>
        <v>RX-B6</v>
      </c>
      <c r="H66" s="127" t="str">
        <f t="shared" si="1"/>
        <v>HQ</v>
      </c>
    </row>
    <row r="67" spans="2:8" x14ac:dyDescent="0.3">
      <c r="B67" s="226" t="s">
        <v>200</v>
      </c>
      <c r="C67" s="109">
        <v>7</v>
      </c>
      <c r="D67" s="131" t="str">
        <f t="shared" si="3"/>
        <v>RXP7</v>
      </c>
      <c r="E67" s="109" t="s">
        <v>70</v>
      </c>
      <c r="F67" s="109"/>
      <c r="G67" s="126" t="str">
        <f t="shared" si="2"/>
        <v>RX-HQ</v>
      </c>
      <c r="H67" s="127" t="str">
        <f t="shared" si="1"/>
        <v/>
      </c>
    </row>
    <row r="68" spans="2:8" x14ac:dyDescent="0.3">
      <c r="B68" s="226"/>
      <c r="C68" s="109"/>
      <c r="D68" s="131" t="str">
        <f t="shared" si="0"/>
        <v>RP</v>
      </c>
      <c r="E68" s="109"/>
      <c r="F68" s="109"/>
      <c r="G68" s="126" t="str">
        <f t="shared" si="2"/>
        <v>R-</v>
      </c>
      <c r="H68" s="127" t="str">
        <f t="shared" si="1"/>
        <v>B3</v>
      </c>
    </row>
    <row r="69" spans="2:8" x14ac:dyDescent="0.3">
      <c r="B69" s="225" t="s">
        <v>147</v>
      </c>
      <c r="C69" s="108">
        <v>1</v>
      </c>
      <c r="D69" s="131" t="str">
        <f t="shared" si="0"/>
        <v>RYP1</v>
      </c>
      <c r="E69" s="108" t="s">
        <v>3</v>
      </c>
      <c r="F69" s="108"/>
      <c r="G69" s="126" t="str">
        <f t="shared" si="2"/>
        <v>RY-B3</v>
      </c>
      <c r="H69" s="127" t="str">
        <f t="shared" si="1"/>
        <v>B2</v>
      </c>
    </row>
    <row r="70" spans="2:8" x14ac:dyDescent="0.3">
      <c r="B70" s="225" t="s">
        <v>147</v>
      </c>
      <c r="C70" s="108">
        <v>2</v>
      </c>
      <c r="D70" s="131" t="str">
        <f t="shared" ref="D70:D133" si="4">"R"&amp;B70&amp;"P"&amp;C70</f>
        <v>RYP2</v>
      </c>
      <c r="E70" s="108" t="s">
        <v>1</v>
      </c>
      <c r="F70" s="108"/>
      <c r="G70" s="126" t="str">
        <f t="shared" si="2"/>
        <v>RY-B2</v>
      </c>
      <c r="H70" s="127" t="str">
        <f t="shared" si="1"/>
        <v>B1</v>
      </c>
    </row>
    <row r="71" spans="2:8" x14ac:dyDescent="0.3">
      <c r="B71" s="225" t="s">
        <v>147</v>
      </c>
      <c r="C71" s="108">
        <v>3</v>
      </c>
      <c r="D71" s="131" t="str">
        <f t="shared" si="4"/>
        <v>RYP3</v>
      </c>
      <c r="E71" s="108" t="s">
        <v>0</v>
      </c>
      <c r="F71" s="108"/>
      <c r="G71" s="126" t="str">
        <f t="shared" si="2"/>
        <v>RY-B1</v>
      </c>
      <c r="H71" s="127" t="str">
        <f t="shared" ref="H71:H134" si="5">IF(RIGHT(G71,2)="HQ","",E72)</f>
        <v>B6</v>
      </c>
    </row>
    <row r="72" spans="2:8" x14ac:dyDescent="0.3">
      <c r="B72" s="225" t="s">
        <v>147</v>
      </c>
      <c r="C72" s="108">
        <v>4</v>
      </c>
      <c r="D72" s="131" t="str">
        <f t="shared" si="4"/>
        <v>RYP4</v>
      </c>
      <c r="E72" s="108" t="s">
        <v>5</v>
      </c>
      <c r="F72" s="108"/>
      <c r="G72" s="126" t="str">
        <f t="shared" ref="G72:G135" si="6">"R"&amp;B72&amp;"-"&amp;E72</f>
        <v>RY-B6</v>
      </c>
      <c r="H72" s="127" t="str">
        <f t="shared" si="5"/>
        <v>B5</v>
      </c>
    </row>
    <row r="73" spans="2:8" x14ac:dyDescent="0.3">
      <c r="B73" s="225" t="s">
        <v>147</v>
      </c>
      <c r="C73" s="108">
        <v>5</v>
      </c>
      <c r="D73" s="131" t="str">
        <f t="shared" si="4"/>
        <v>RYP5</v>
      </c>
      <c r="E73" s="108" t="s">
        <v>4</v>
      </c>
      <c r="F73" s="108"/>
      <c r="G73" s="126" t="str">
        <f t="shared" si="6"/>
        <v>RY-B5</v>
      </c>
      <c r="H73" s="127" t="str">
        <f t="shared" si="5"/>
        <v>B4</v>
      </c>
    </row>
    <row r="74" spans="2:8" x14ac:dyDescent="0.3">
      <c r="B74" s="225" t="s">
        <v>147</v>
      </c>
      <c r="C74" s="108">
        <v>6</v>
      </c>
      <c r="D74" s="131" t="str">
        <f t="shared" si="4"/>
        <v>RYP6</v>
      </c>
      <c r="E74" s="108" t="s">
        <v>2</v>
      </c>
      <c r="F74" s="108"/>
      <c r="G74" s="126" t="str">
        <f t="shared" si="6"/>
        <v>RY-B4</v>
      </c>
      <c r="H74" s="127" t="str">
        <f t="shared" si="5"/>
        <v>HQ</v>
      </c>
    </row>
    <row r="75" spans="2:8" x14ac:dyDescent="0.3">
      <c r="B75" s="225" t="s">
        <v>147</v>
      </c>
      <c r="C75" s="108">
        <v>7</v>
      </c>
      <c r="D75" s="131" t="str">
        <f t="shared" si="4"/>
        <v>RYP7</v>
      </c>
      <c r="E75" s="108" t="s">
        <v>70</v>
      </c>
      <c r="F75" s="108"/>
      <c r="G75" s="126" t="str">
        <f t="shared" si="6"/>
        <v>RY-HQ</v>
      </c>
      <c r="H75" s="127" t="str">
        <f t="shared" si="5"/>
        <v/>
      </c>
    </row>
    <row r="76" spans="2:8" x14ac:dyDescent="0.3">
      <c r="B76" s="225"/>
      <c r="C76" s="108"/>
      <c r="D76" s="131" t="str">
        <f t="shared" si="4"/>
        <v>RP</v>
      </c>
      <c r="E76" s="108"/>
      <c r="F76" s="108"/>
      <c r="G76" s="126" t="str">
        <f t="shared" si="6"/>
        <v>R-</v>
      </c>
      <c r="H76" s="127">
        <f t="shared" si="5"/>
        <v>0</v>
      </c>
    </row>
    <row r="77" spans="2:8" x14ac:dyDescent="0.3">
      <c r="B77" s="227"/>
      <c r="C77" s="110"/>
      <c r="D77" s="131" t="str">
        <f t="shared" si="4"/>
        <v>RP</v>
      </c>
      <c r="E77" s="228"/>
      <c r="F77" s="110"/>
      <c r="G77" s="126" t="str">
        <f t="shared" si="6"/>
        <v>R-</v>
      </c>
      <c r="H77" s="127" t="str">
        <f t="shared" si="5"/>
        <v>B4</v>
      </c>
    </row>
    <row r="78" spans="2:8" x14ac:dyDescent="0.3">
      <c r="B78" s="226" t="s">
        <v>128</v>
      </c>
      <c r="C78" s="109">
        <v>1</v>
      </c>
      <c r="D78" s="131" t="str">
        <f t="shared" si="4"/>
        <v>RZP1</v>
      </c>
      <c r="E78" s="109" t="s">
        <v>2</v>
      </c>
      <c r="F78" s="109"/>
      <c r="G78" s="126" t="str">
        <f t="shared" si="6"/>
        <v>RZ-B4</v>
      </c>
      <c r="H78" s="127" t="str">
        <f t="shared" si="5"/>
        <v>B5</v>
      </c>
    </row>
    <row r="79" spans="2:8" x14ac:dyDescent="0.3">
      <c r="B79" s="226" t="s">
        <v>128</v>
      </c>
      <c r="C79" s="109">
        <v>2</v>
      </c>
      <c r="D79" s="131" t="str">
        <f t="shared" si="4"/>
        <v>RZP2</v>
      </c>
      <c r="E79" s="109" t="s">
        <v>4</v>
      </c>
      <c r="F79" s="109"/>
      <c r="G79" s="126" t="str">
        <f t="shared" si="6"/>
        <v>RZ-B5</v>
      </c>
      <c r="H79" s="127" t="str">
        <f t="shared" si="5"/>
        <v>B6</v>
      </c>
    </row>
    <row r="80" spans="2:8" x14ac:dyDescent="0.3">
      <c r="B80" s="226" t="s">
        <v>128</v>
      </c>
      <c r="C80" s="109">
        <v>3</v>
      </c>
      <c r="D80" s="131" t="str">
        <f t="shared" si="4"/>
        <v>RZP3</v>
      </c>
      <c r="E80" s="109" t="s">
        <v>5</v>
      </c>
      <c r="F80" s="109"/>
      <c r="G80" s="126" t="str">
        <f t="shared" si="6"/>
        <v>RZ-B6</v>
      </c>
      <c r="H80" s="127" t="str">
        <f t="shared" si="5"/>
        <v>B1</v>
      </c>
    </row>
    <row r="81" spans="2:8" x14ac:dyDescent="0.3">
      <c r="B81" s="226" t="s">
        <v>128</v>
      </c>
      <c r="C81" s="109">
        <v>4</v>
      </c>
      <c r="D81" s="131" t="str">
        <f t="shared" si="4"/>
        <v>RZP4</v>
      </c>
      <c r="E81" s="109" t="s">
        <v>0</v>
      </c>
      <c r="F81" s="109"/>
      <c r="G81" s="126" t="str">
        <f t="shared" si="6"/>
        <v>RZ-B1</v>
      </c>
      <c r="H81" s="127" t="str">
        <f t="shared" si="5"/>
        <v>B2</v>
      </c>
    </row>
    <row r="82" spans="2:8" x14ac:dyDescent="0.3">
      <c r="B82" s="226" t="s">
        <v>128</v>
      </c>
      <c r="C82" s="109">
        <v>5</v>
      </c>
      <c r="D82" s="131" t="str">
        <f t="shared" si="4"/>
        <v>RZP5</v>
      </c>
      <c r="E82" s="109" t="s">
        <v>1</v>
      </c>
      <c r="F82" s="109"/>
      <c r="G82" s="126" t="str">
        <f t="shared" si="6"/>
        <v>RZ-B2</v>
      </c>
      <c r="H82" s="127" t="str">
        <f t="shared" si="5"/>
        <v>B3</v>
      </c>
    </row>
    <row r="83" spans="2:8" x14ac:dyDescent="0.3">
      <c r="B83" s="226" t="s">
        <v>128</v>
      </c>
      <c r="C83" s="109">
        <v>6</v>
      </c>
      <c r="D83" s="131" t="str">
        <f t="shared" si="4"/>
        <v>RZP6</v>
      </c>
      <c r="E83" s="109" t="s">
        <v>3</v>
      </c>
      <c r="F83" s="109"/>
      <c r="G83" s="126" t="str">
        <f t="shared" si="6"/>
        <v>RZ-B3</v>
      </c>
      <c r="H83" s="127" t="str">
        <f t="shared" si="5"/>
        <v>HQ</v>
      </c>
    </row>
    <row r="84" spans="2:8" x14ac:dyDescent="0.3">
      <c r="B84" s="226" t="s">
        <v>128</v>
      </c>
      <c r="C84" s="109">
        <v>7</v>
      </c>
      <c r="D84" s="131" t="str">
        <f t="shared" si="4"/>
        <v>RZP7</v>
      </c>
      <c r="E84" s="109" t="s">
        <v>70</v>
      </c>
      <c r="F84" s="109"/>
      <c r="G84" s="126" t="str">
        <f t="shared" si="6"/>
        <v>RZ-HQ</v>
      </c>
      <c r="H84" s="127" t="str">
        <f t="shared" si="5"/>
        <v/>
      </c>
    </row>
    <row r="85" spans="2:8" x14ac:dyDescent="0.3">
      <c r="B85" s="133"/>
      <c r="C85" s="134"/>
      <c r="D85" s="131" t="str">
        <f t="shared" si="4"/>
        <v>RP</v>
      </c>
      <c r="E85" s="138"/>
      <c r="F85" s="109"/>
      <c r="G85" s="126" t="str">
        <f t="shared" si="6"/>
        <v>R-</v>
      </c>
      <c r="H85" s="127">
        <f t="shared" si="5"/>
        <v>0</v>
      </c>
    </row>
    <row r="86" spans="2:8" x14ac:dyDescent="0.3">
      <c r="B86" s="90"/>
      <c r="C86" s="135"/>
      <c r="D86" s="131" t="str">
        <f t="shared" si="4"/>
        <v>RP</v>
      </c>
      <c r="E86" s="91"/>
      <c r="F86" s="123"/>
      <c r="G86" s="126" t="str">
        <f t="shared" si="6"/>
        <v>R-</v>
      </c>
      <c r="H86" s="127">
        <f t="shared" si="5"/>
        <v>0</v>
      </c>
    </row>
    <row r="87" spans="2:8" x14ac:dyDescent="0.3">
      <c r="B87" s="90"/>
      <c r="C87" s="135"/>
      <c r="D87" s="131" t="str">
        <f t="shared" si="4"/>
        <v>RP</v>
      </c>
      <c r="E87" s="91"/>
      <c r="F87" s="123"/>
      <c r="G87" s="126" t="str">
        <f t="shared" si="6"/>
        <v>R-</v>
      </c>
      <c r="H87" s="127">
        <f t="shared" si="5"/>
        <v>0</v>
      </c>
    </row>
    <row r="88" spans="2:8" x14ac:dyDescent="0.3">
      <c r="B88" s="90"/>
      <c r="C88" s="135"/>
      <c r="D88" s="131" t="str">
        <f t="shared" si="4"/>
        <v>RP</v>
      </c>
      <c r="E88" s="91"/>
      <c r="F88" s="123"/>
      <c r="G88" s="126" t="str">
        <f t="shared" si="6"/>
        <v>R-</v>
      </c>
      <c r="H88" s="127">
        <f t="shared" si="5"/>
        <v>0</v>
      </c>
    </row>
    <row r="89" spans="2:8" x14ac:dyDescent="0.3">
      <c r="B89" s="90"/>
      <c r="C89" s="135"/>
      <c r="D89" s="131" t="str">
        <f t="shared" si="4"/>
        <v>RP</v>
      </c>
      <c r="E89" s="91"/>
      <c r="F89" s="123"/>
      <c r="G89" s="126" t="str">
        <f t="shared" si="6"/>
        <v>R-</v>
      </c>
      <c r="H89" s="127">
        <f t="shared" si="5"/>
        <v>0</v>
      </c>
    </row>
    <row r="90" spans="2:8" x14ac:dyDescent="0.3">
      <c r="B90" s="90"/>
      <c r="C90" s="135"/>
      <c r="D90" s="131" t="str">
        <f t="shared" si="4"/>
        <v>RP</v>
      </c>
      <c r="E90" s="91"/>
      <c r="F90" s="123"/>
      <c r="G90" s="126" t="str">
        <f t="shared" si="6"/>
        <v>R-</v>
      </c>
      <c r="H90" s="127">
        <f t="shared" si="5"/>
        <v>0</v>
      </c>
    </row>
    <row r="91" spans="2:8" x14ac:dyDescent="0.3">
      <c r="B91" s="90"/>
      <c r="C91" s="135"/>
      <c r="D91" s="131" t="str">
        <f t="shared" si="4"/>
        <v>RP</v>
      </c>
      <c r="E91" s="91"/>
      <c r="F91" s="123"/>
      <c r="G91" s="126" t="str">
        <f t="shared" si="6"/>
        <v>R-</v>
      </c>
      <c r="H91" s="127">
        <f t="shared" si="5"/>
        <v>0</v>
      </c>
    </row>
    <row r="92" spans="2:8" x14ac:dyDescent="0.3">
      <c r="B92" s="90"/>
      <c r="C92" s="135"/>
      <c r="D92" s="131" t="str">
        <f t="shared" si="4"/>
        <v>RP</v>
      </c>
      <c r="E92" s="91"/>
      <c r="F92" s="123"/>
      <c r="G92" s="126" t="str">
        <f t="shared" si="6"/>
        <v>R-</v>
      </c>
      <c r="H92" s="127">
        <f t="shared" si="5"/>
        <v>0</v>
      </c>
    </row>
    <row r="93" spans="2:8" x14ac:dyDescent="0.3">
      <c r="B93" s="90"/>
      <c r="C93" s="135"/>
      <c r="D93" s="131" t="str">
        <f t="shared" si="4"/>
        <v>RP</v>
      </c>
      <c r="E93" s="91"/>
      <c r="F93" s="123"/>
      <c r="G93" s="126" t="str">
        <f t="shared" si="6"/>
        <v>R-</v>
      </c>
      <c r="H93" s="127">
        <f t="shared" si="5"/>
        <v>0</v>
      </c>
    </row>
    <row r="94" spans="2:8" x14ac:dyDescent="0.3">
      <c r="B94" s="90"/>
      <c r="C94" s="135"/>
      <c r="D94" s="131" t="str">
        <f t="shared" si="4"/>
        <v>RP</v>
      </c>
      <c r="E94" s="91"/>
      <c r="F94" s="123"/>
      <c r="G94" s="126" t="str">
        <f t="shared" si="6"/>
        <v>R-</v>
      </c>
      <c r="H94" s="127">
        <f t="shared" si="5"/>
        <v>0</v>
      </c>
    </row>
    <row r="95" spans="2:8" x14ac:dyDescent="0.3">
      <c r="B95" s="90"/>
      <c r="C95" s="135"/>
      <c r="D95" s="131" t="str">
        <f t="shared" si="4"/>
        <v>RP</v>
      </c>
      <c r="E95" s="91"/>
      <c r="F95" s="123"/>
      <c r="G95" s="126" t="str">
        <f t="shared" si="6"/>
        <v>R-</v>
      </c>
      <c r="H95" s="127">
        <f t="shared" si="5"/>
        <v>0</v>
      </c>
    </row>
    <row r="96" spans="2:8" x14ac:dyDescent="0.3">
      <c r="B96" s="90"/>
      <c r="C96" s="135"/>
      <c r="D96" s="131" t="str">
        <f t="shared" si="4"/>
        <v>RP</v>
      </c>
      <c r="E96" s="91"/>
      <c r="F96" s="123"/>
      <c r="G96" s="126" t="str">
        <f t="shared" si="6"/>
        <v>R-</v>
      </c>
      <c r="H96" s="127">
        <f t="shared" si="5"/>
        <v>0</v>
      </c>
    </row>
    <row r="97" spans="2:8" x14ac:dyDescent="0.3">
      <c r="B97" s="90"/>
      <c r="C97" s="135"/>
      <c r="D97" s="131" t="str">
        <f t="shared" si="4"/>
        <v>RP</v>
      </c>
      <c r="E97" s="91"/>
      <c r="F97" s="123"/>
      <c r="G97" s="126" t="str">
        <f t="shared" si="6"/>
        <v>R-</v>
      </c>
      <c r="H97" s="127">
        <f t="shared" si="5"/>
        <v>0</v>
      </c>
    </row>
    <row r="98" spans="2:8" x14ac:dyDescent="0.3">
      <c r="B98" s="90"/>
      <c r="C98" s="135"/>
      <c r="D98" s="131" t="str">
        <f t="shared" si="4"/>
        <v>RP</v>
      </c>
      <c r="E98" s="91"/>
      <c r="F98" s="123"/>
      <c r="G98" s="126" t="str">
        <f t="shared" si="6"/>
        <v>R-</v>
      </c>
      <c r="H98" s="127">
        <f t="shared" si="5"/>
        <v>0</v>
      </c>
    </row>
    <row r="99" spans="2:8" x14ac:dyDescent="0.3">
      <c r="B99" s="90"/>
      <c r="C99" s="135"/>
      <c r="D99" s="131" t="str">
        <f t="shared" si="4"/>
        <v>RP</v>
      </c>
      <c r="E99" s="91"/>
      <c r="F99" s="123"/>
      <c r="G99" s="126" t="str">
        <f t="shared" si="6"/>
        <v>R-</v>
      </c>
      <c r="H99" s="127">
        <f t="shared" si="5"/>
        <v>0</v>
      </c>
    </row>
    <row r="100" spans="2:8" x14ac:dyDescent="0.3">
      <c r="B100" s="90"/>
      <c r="C100" s="135"/>
      <c r="D100" s="131" t="str">
        <f t="shared" si="4"/>
        <v>RP</v>
      </c>
      <c r="E100" s="91"/>
      <c r="F100" s="123"/>
      <c r="G100" s="126" t="str">
        <f t="shared" si="6"/>
        <v>R-</v>
      </c>
      <c r="H100" s="127">
        <f t="shared" si="5"/>
        <v>0</v>
      </c>
    </row>
    <row r="101" spans="2:8" x14ac:dyDescent="0.3">
      <c r="B101" s="90"/>
      <c r="C101" s="135"/>
      <c r="D101" s="131" t="str">
        <f t="shared" si="4"/>
        <v>RP</v>
      </c>
      <c r="E101" s="91"/>
      <c r="F101" s="123"/>
      <c r="G101" s="126" t="str">
        <f t="shared" si="6"/>
        <v>R-</v>
      </c>
      <c r="H101" s="127">
        <f t="shared" si="5"/>
        <v>0</v>
      </c>
    </row>
    <row r="102" spans="2:8" x14ac:dyDescent="0.3">
      <c r="B102" s="90"/>
      <c r="C102" s="135"/>
      <c r="D102" s="131" t="str">
        <f t="shared" si="4"/>
        <v>RP</v>
      </c>
      <c r="E102" s="91"/>
      <c r="F102" s="123"/>
      <c r="G102" s="126" t="str">
        <f t="shared" si="6"/>
        <v>R-</v>
      </c>
      <c r="H102" s="127">
        <f t="shared" si="5"/>
        <v>0</v>
      </c>
    </row>
    <row r="103" spans="2:8" x14ac:dyDescent="0.3">
      <c r="B103" s="90"/>
      <c r="C103" s="135"/>
      <c r="D103" s="131" t="str">
        <f t="shared" si="4"/>
        <v>RP</v>
      </c>
      <c r="E103" s="91"/>
      <c r="F103" s="123"/>
      <c r="G103" s="126" t="str">
        <f t="shared" si="6"/>
        <v>R-</v>
      </c>
      <c r="H103" s="127">
        <f t="shared" si="5"/>
        <v>0</v>
      </c>
    </row>
    <row r="104" spans="2:8" x14ac:dyDescent="0.3">
      <c r="B104" s="90"/>
      <c r="C104" s="135"/>
      <c r="D104" s="131" t="str">
        <f t="shared" si="4"/>
        <v>RP</v>
      </c>
      <c r="E104" s="91"/>
      <c r="F104" s="123"/>
      <c r="G104" s="126" t="str">
        <f t="shared" si="6"/>
        <v>R-</v>
      </c>
      <c r="H104" s="127">
        <f t="shared" si="5"/>
        <v>0</v>
      </c>
    </row>
    <row r="105" spans="2:8" x14ac:dyDescent="0.3">
      <c r="B105" s="90"/>
      <c r="C105" s="135"/>
      <c r="D105" s="131" t="str">
        <f t="shared" si="4"/>
        <v>RP</v>
      </c>
      <c r="E105" s="91"/>
      <c r="F105" s="123"/>
      <c r="G105" s="126" t="str">
        <f t="shared" si="6"/>
        <v>R-</v>
      </c>
      <c r="H105" s="127">
        <f t="shared" si="5"/>
        <v>0</v>
      </c>
    </row>
    <row r="106" spans="2:8" x14ac:dyDescent="0.3">
      <c r="B106" s="90"/>
      <c r="C106" s="135"/>
      <c r="D106" s="131" t="str">
        <f t="shared" si="4"/>
        <v>RP</v>
      </c>
      <c r="E106" s="91"/>
      <c r="F106" s="123"/>
      <c r="G106" s="126" t="str">
        <f t="shared" si="6"/>
        <v>R-</v>
      </c>
      <c r="H106" s="127">
        <f t="shared" si="5"/>
        <v>0</v>
      </c>
    </row>
    <row r="107" spans="2:8" x14ac:dyDescent="0.3">
      <c r="B107" s="90"/>
      <c r="C107" s="135"/>
      <c r="D107" s="131" t="str">
        <f t="shared" si="4"/>
        <v>RP</v>
      </c>
      <c r="E107" s="91"/>
      <c r="F107" s="123"/>
      <c r="G107" s="126" t="str">
        <f t="shared" si="6"/>
        <v>R-</v>
      </c>
      <c r="H107" s="127">
        <f t="shared" si="5"/>
        <v>0</v>
      </c>
    </row>
    <row r="108" spans="2:8" x14ac:dyDescent="0.3">
      <c r="B108" s="90"/>
      <c r="C108" s="135"/>
      <c r="D108" s="131" t="str">
        <f t="shared" si="4"/>
        <v>RP</v>
      </c>
      <c r="E108" s="91"/>
      <c r="F108" s="123"/>
      <c r="G108" s="126" t="str">
        <f t="shared" si="6"/>
        <v>R-</v>
      </c>
      <c r="H108" s="127">
        <f t="shared" si="5"/>
        <v>0</v>
      </c>
    </row>
    <row r="109" spans="2:8" x14ac:dyDescent="0.3">
      <c r="B109" s="90"/>
      <c r="C109" s="135"/>
      <c r="D109" s="131" t="str">
        <f t="shared" si="4"/>
        <v>RP</v>
      </c>
      <c r="E109" s="91"/>
      <c r="F109" s="123"/>
      <c r="G109" s="126" t="str">
        <f t="shared" si="6"/>
        <v>R-</v>
      </c>
      <c r="H109" s="127">
        <f t="shared" si="5"/>
        <v>0</v>
      </c>
    </row>
    <row r="110" spans="2:8" x14ac:dyDescent="0.3">
      <c r="B110" s="90"/>
      <c r="C110" s="135"/>
      <c r="D110" s="131" t="str">
        <f t="shared" si="4"/>
        <v>RP</v>
      </c>
      <c r="E110" s="91"/>
      <c r="F110" s="123"/>
      <c r="G110" s="126" t="str">
        <f t="shared" si="6"/>
        <v>R-</v>
      </c>
      <c r="H110" s="127">
        <f t="shared" si="5"/>
        <v>0</v>
      </c>
    </row>
    <row r="111" spans="2:8" x14ac:dyDescent="0.3">
      <c r="B111" s="90"/>
      <c r="C111" s="135"/>
      <c r="D111" s="131" t="str">
        <f t="shared" si="4"/>
        <v>RP</v>
      </c>
      <c r="E111" s="91"/>
      <c r="F111" s="123"/>
      <c r="G111" s="126" t="str">
        <f t="shared" si="6"/>
        <v>R-</v>
      </c>
      <c r="H111" s="127">
        <f t="shared" si="5"/>
        <v>0</v>
      </c>
    </row>
    <row r="112" spans="2:8" x14ac:dyDescent="0.3">
      <c r="B112" s="90"/>
      <c r="C112" s="135"/>
      <c r="D112" s="131" t="str">
        <f t="shared" si="4"/>
        <v>RP</v>
      </c>
      <c r="E112" s="91"/>
      <c r="F112" s="123"/>
      <c r="G112" s="126" t="str">
        <f t="shared" si="6"/>
        <v>R-</v>
      </c>
      <c r="H112" s="127">
        <f t="shared" si="5"/>
        <v>0</v>
      </c>
    </row>
    <row r="113" spans="2:8" x14ac:dyDescent="0.3">
      <c r="B113" s="90"/>
      <c r="C113" s="135"/>
      <c r="D113" s="131" t="str">
        <f t="shared" si="4"/>
        <v>RP</v>
      </c>
      <c r="E113" s="91"/>
      <c r="F113" s="123"/>
      <c r="G113" s="126" t="str">
        <f t="shared" si="6"/>
        <v>R-</v>
      </c>
      <c r="H113" s="127">
        <f t="shared" si="5"/>
        <v>0</v>
      </c>
    </row>
    <row r="114" spans="2:8" x14ac:dyDescent="0.3">
      <c r="B114" s="90"/>
      <c r="C114" s="135"/>
      <c r="D114" s="131" t="str">
        <f t="shared" si="4"/>
        <v>RP</v>
      </c>
      <c r="E114" s="91"/>
      <c r="F114" s="123"/>
      <c r="G114" s="126" t="str">
        <f t="shared" si="6"/>
        <v>R-</v>
      </c>
      <c r="H114" s="127">
        <f t="shared" si="5"/>
        <v>0</v>
      </c>
    </row>
    <row r="115" spans="2:8" x14ac:dyDescent="0.3">
      <c r="B115" s="90"/>
      <c r="C115" s="135"/>
      <c r="D115" s="131" t="str">
        <f t="shared" si="4"/>
        <v>RP</v>
      </c>
      <c r="E115" s="91"/>
      <c r="F115" s="123"/>
      <c r="G115" s="126" t="str">
        <f t="shared" si="6"/>
        <v>R-</v>
      </c>
      <c r="H115" s="127">
        <f t="shared" si="5"/>
        <v>0</v>
      </c>
    </row>
    <row r="116" spans="2:8" x14ac:dyDescent="0.3">
      <c r="B116" s="90"/>
      <c r="C116" s="135"/>
      <c r="D116" s="131" t="str">
        <f t="shared" si="4"/>
        <v>RP</v>
      </c>
      <c r="E116" s="91"/>
      <c r="F116" s="123"/>
      <c r="G116" s="126" t="str">
        <f t="shared" si="6"/>
        <v>R-</v>
      </c>
      <c r="H116" s="127">
        <f t="shared" si="5"/>
        <v>0</v>
      </c>
    </row>
    <row r="117" spans="2:8" x14ac:dyDescent="0.3">
      <c r="B117" s="90"/>
      <c r="C117" s="135"/>
      <c r="D117" s="131" t="str">
        <f t="shared" si="4"/>
        <v>RP</v>
      </c>
      <c r="E117" s="91"/>
      <c r="F117" s="123"/>
      <c r="G117" s="126" t="str">
        <f t="shared" si="6"/>
        <v>R-</v>
      </c>
      <c r="H117" s="127">
        <f t="shared" si="5"/>
        <v>0</v>
      </c>
    </row>
    <row r="118" spans="2:8" x14ac:dyDescent="0.3">
      <c r="B118" s="90"/>
      <c r="C118" s="135"/>
      <c r="D118" s="131" t="str">
        <f t="shared" si="4"/>
        <v>RP</v>
      </c>
      <c r="E118" s="91"/>
      <c r="F118" s="123"/>
      <c r="G118" s="126" t="str">
        <f t="shared" si="6"/>
        <v>R-</v>
      </c>
      <c r="H118" s="127">
        <f t="shared" si="5"/>
        <v>0</v>
      </c>
    </row>
    <row r="119" spans="2:8" x14ac:dyDescent="0.3">
      <c r="B119" s="90"/>
      <c r="C119" s="135"/>
      <c r="D119" s="131" t="str">
        <f t="shared" si="4"/>
        <v>RP</v>
      </c>
      <c r="E119" s="91"/>
      <c r="F119" s="123"/>
      <c r="G119" s="126" t="str">
        <f t="shared" si="6"/>
        <v>R-</v>
      </c>
      <c r="H119" s="127">
        <f t="shared" si="5"/>
        <v>0</v>
      </c>
    </row>
    <row r="120" spans="2:8" x14ac:dyDescent="0.3">
      <c r="B120" s="90"/>
      <c r="C120" s="135"/>
      <c r="D120" s="131" t="str">
        <f t="shared" si="4"/>
        <v>RP</v>
      </c>
      <c r="E120" s="91"/>
      <c r="F120" s="123"/>
      <c r="G120" s="126" t="str">
        <f t="shared" si="6"/>
        <v>R-</v>
      </c>
      <c r="H120" s="127">
        <f t="shared" si="5"/>
        <v>0</v>
      </c>
    </row>
    <row r="121" spans="2:8" x14ac:dyDescent="0.3">
      <c r="B121" s="90"/>
      <c r="C121" s="135"/>
      <c r="D121" s="131" t="str">
        <f t="shared" si="4"/>
        <v>RP</v>
      </c>
      <c r="E121" s="91"/>
      <c r="F121" s="123"/>
      <c r="G121" s="126" t="str">
        <f t="shared" si="6"/>
        <v>R-</v>
      </c>
      <c r="H121" s="127">
        <f t="shared" si="5"/>
        <v>0</v>
      </c>
    </row>
    <row r="122" spans="2:8" x14ac:dyDescent="0.3">
      <c r="B122" s="90"/>
      <c r="C122" s="135"/>
      <c r="D122" s="131" t="str">
        <f t="shared" si="4"/>
        <v>RP</v>
      </c>
      <c r="E122" s="91"/>
      <c r="F122" s="123"/>
      <c r="G122" s="126" t="str">
        <f t="shared" si="6"/>
        <v>R-</v>
      </c>
      <c r="H122" s="127">
        <f t="shared" si="5"/>
        <v>0</v>
      </c>
    </row>
    <row r="123" spans="2:8" x14ac:dyDescent="0.3">
      <c r="B123" s="90"/>
      <c r="C123" s="135"/>
      <c r="D123" s="131" t="str">
        <f t="shared" si="4"/>
        <v>RP</v>
      </c>
      <c r="E123" s="91"/>
      <c r="F123" s="123"/>
      <c r="G123" s="126" t="str">
        <f t="shared" si="6"/>
        <v>R-</v>
      </c>
      <c r="H123" s="127">
        <f t="shared" si="5"/>
        <v>0</v>
      </c>
    </row>
    <row r="124" spans="2:8" x14ac:dyDescent="0.3">
      <c r="B124" s="90"/>
      <c r="C124" s="135"/>
      <c r="D124" s="131" t="str">
        <f t="shared" si="4"/>
        <v>RP</v>
      </c>
      <c r="E124" s="91"/>
      <c r="F124" s="123"/>
      <c r="G124" s="126" t="str">
        <f t="shared" si="6"/>
        <v>R-</v>
      </c>
      <c r="H124" s="127">
        <f t="shared" si="5"/>
        <v>0</v>
      </c>
    </row>
    <row r="125" spans="2:8" x14ac:dyDescent="0.3">
      <c r="B125" s="90"/>
      <c r="C125" s="135"/>
      <c r="D125" s="131" t="str">
        <f t="shared" si="4"/>
        <v>RP</v>
      </c>
      <c r="E125" s="91"/>
      <c r="F125" s="123"/>
      <c r="G125" s="126" t="str">
        <f t="shared" si="6"/>
        <v>R-</v>
      </c>
      <c r="H125" s="127">
        <f t="shared" si="5"/>
        <v>0</v>
      </c>
    </row>
    <row r="126" spans="2:8" x14ac:dyDescent="0.3">
      <c r="B126" s="90"/>
      <c r="C126" s="135"/>
      <c r="D126" s="131" t="str">
        <f t="shared" si="4"/>
        <v>RP</v>
      </c>
      <c r="E126" s="91"/>
      <c r="F126" s="123"/>
      <c r="G126" s="126" t="str">
        <f t="shared" si="6"/>
        <v>R-</v>
      </c>
      <c r="H126" s="127">
        <f t="shared" si="5"/>
        <v>0</v>
      </c>
    </row>
    <row r="127" spans="2:8" x14ac:dyDescent="0.3">
      <c r="B127" s="90"/>
      <c r="C127" s="135"/>
      <c r="D127" s="131" t="str">
        <f t="shared" si="4"/>
        <v>RP</v>
      </c>
      <c r="E127" s="91"/>
      <c r="F127" s="123"/>
      <c r="G127" s="126" t="str">
        <f t="shared" si="6"/>
        <v>R-</v>
      </c>
      <c r="H127" s="127">
        <f t="shared" si="5"/>
        <v>0</v>
      </c>
    </row>
    <row r="128" spans="2:8" x14ac:dyDescent="0.3">
      <c r="B128" s="90"/>
      <c r="C128" s="135"/>
      <c r="D128" s="131" t="str">
        <f t="shared" si="4"/>
        <v>RP</v>
      </c>
      <c r="E128" s="91"/>
      <c r="F128" s="123"/>
      <c r="G128" s="126" t="str">
        <f t="shared" si="6"/>
        <v>R-</v>
      </c>
      <c r="H128" s="127">
        <f t="shared" si="5"/>
        <v>0</v>
      </c>
    </row>
    <row r="129" spans="2:8" x14ac:dyDescent="0.3">
      <c r="B129" s="90"/>
      <c r="C129" s="135"/>
      <c r="D129" s="131" t="str">
        <f t="shared" si="4"/>
        <v>RP</v>
      </c>
      <c r="E129" s="91"/>
      <c r="F129" s="123"/>
      <c r="G129" s="126" t="str">
        <f t="shared" si="6"/>
        <v>R-</v>
      </c>
      <c r="H129" s="127">
        <f t="shared" si="5"/>
        <v>0</v>
      </c>
    </row>
    <row r="130" spans="2:8" x14ac:dyDescent="0.3">
      <c r="B130" s="90"/>
      <c r="C130" s="135"/>
      <c r="D130" s="131" t="str">
        <f t="shared" si="4"/>
        <v>RP</v>
      </c>
      <c r="E130" s="91"/>
      <c r="F130" s="123"/>
      <c r="G130" s="126" t="str">
        <f t="shared" si="6"/>
        <v>R-</v>
      </c>
      <c r="H130" s="127">
        <f t="shared" si="5"/>
        <v>0</v>
      </c>
    </row>
    <row r="131" spans="2:8" x14ac:dyDescent="0.3">
      <c r="B131" s="90"/>
      <c r="C131" s="135"/>
      <c r="D131" s="131" t="str">
        <f t="shared" si="4"/>
        <v>RP</v>
      </c>
      <c r="E131" s="91"/>
      <c r="F131" s="123"/>
      <c r="G131" s="126" t="str">
        <f t="shared" si="6"/>
        <v>R-</v>
      </c>
      <c r="H131" s="127">
        <f t="shared" si="5"/>
        <v>0</v>
      </c>
    </row>
    <row r="132" spans="2:8" x14ac:dyDescent="0.3">
      <c r="B132" s="90"/>
      <c r="C132" s="135"/>
      <c r="D132" s="131" t="str">
        <f t="shared" si="4"/>
        <v>RP</v>
      </c>
      <c r="E132" s="91"/>
      <c r="F132" s="123"/>
      <c r="G132" s="126" t="str">
        <f t="shared" si="6"/>
        <v>R-</v>
      </c>
      <c r="H132" s="127">
        <f t="shared" si="5"/>
        <v>0</v>
      </c>
    </row>
    <row r="133" spans="2:8" x14ac:dyDescent="0.3">
      <c r="B133" s="90"/>
      <c r="C133" s="135"/>
      <c r="D133" s="131" t="str">
        <f t="shared" si="4"/>
        <v>RP</v>
      </c>
      <c r="E133" s="91"/>
      <c r="F133" s="123"/>
      <c r="G133" s="126" t="str">
        <f t="shared" si="6"/>
        <v>R-</v>
      </c>
      <c r="H133" s="127">
        <f t="shared" si="5"/>
        <v>0</v>
      </c>
    </row>
    <row r="134" spans="2:8" x14ac:dyDescent="0.3">
      <c r="B134" s="90"/>
      <c r="C134" s="135"/>
      <c r="D134" s="131" t="str">
        <f t="shared" ref="D134:D197" si="7">"R"&amp;B134&amp;"P"&amp;C134</f>
        <v>RP</v>
      </c>
      <c r="E134" s="91"/>
      <c r="F134" s="123"/>
      <c r="G134" s="126" t="str">
        <f t="shared" si="6"/>
        <v>R-</v>
      </c>
      <c r="H134" s="127">
        <f t="shared" si="5"/>
        <v>0</v>
      </c>
    </row>
    <row r="135" spans="2:8" x14ac:dyDescent="0.3">
      <c r="B135" s="90"/>
      <c r="C135" s="135"/>
      <c r="D135" s="131" t="str">
        <f t="shared" si="7"/>
        <v>RP</v>
      </c>
      <c r="E135" s="91"/>
      <c r="F135" s="123"/>
      <c r="G135" s="126" t="str">
        <f t="shared" si="6"/>
        <v>R-</v>
      </c>
      <c r="H135" s="127">
        <f t="shared" ref="H135:H198" si="8">IF(RIGHT(G135,2)="HQ","",E136)</f>
        <v>0</v>
      </c>
    </row>
    <row r="136" spans="2:8" x14ac:dyDescent="0.3">
      <c r="B136" s="90"/>
      <c r="C136" s="135"/>
      <c r="D136" s="131" t="str">
        <f t="shared" si="7"/>
        <v>RP</v>
      </c>
      <c r="E136" s="91"/>
      <c r="F136" s="123"/>
      <c r="G136" s="126" t="str">
        <f t="shared" ref="G136:G199" si="9">"R"&amp;B136&amp;"-"&amp;E136</f>
        <v>R-</v>
      </c>
      <c r="H136" s="127">
        <f t="shared" si="8"/>
        <v>0</v>
      </c>
    </row>
    <row r="137" spans="2:8" x14ac:dyDescent="0.3">
      <c r="B137" s="90"/>
      <c r="C137" s="135"/>
      <c r="D137" s="131" t="str">
        <f t="shared" si="7"/>
        <v>RP</v>
      </c>
      <c r="E137" s="91"/>
      <c r="F137" s="123"/>
      <c r="G137" s="126" t="str">
        <f t="shared" si="9"/>
        <v>R-</v>
      </c>
      <c r="H137" s="127">
        <f t="shared" si="8"/>
        <v>0</v>
      </c>
    </row>
    <row r="138" spans="2:8" x14ac:dyDescent="0.3">
      <c r="B138" s="90"/>
      <c r="C138" s="135"/>
      <c r="D138" s="131" t="str">
        <f t="shared" si="7"/>
        <v>RP</v>
      </c>
      <c r="E138" s="91"/>
      <c r="F138" s="123"/>
      <c r="G138" s="126" t="str">
        <f t="shared" si="9"/>
        <v>R-</v>
      </c>
      <c r="H138" s="127">
        <f t="shared" si="8"/>
        <v>0</v>
      </c>
    </row>
    <row r="139" spans="2:8" x14ac:dyDescent="0.3">
      <c r="B139" s="90"/>
      <c r="C139" s="135"/>
      <c r="D139" s="131" t="str">
        <f t="shared" si="7"/>
        <v>RP</v>
      </c>
      <c r="E139" s="91"/>
      <c r="F139" s="123"/>
      <c r="G139" s="126" t="str">
        <f t="shared" si="9"/>
        <v>R-</v>
      </c>
      <c r="H139" s="127">
        <f t="shared" si="8"/>
        <v>0</v>
      </c>
    </row>
    <row r="140" spans="2:8" x14ac:dyDescent="0.3">
      <c r="B140" s="90"/>
      <c r="C140" s="135"/>
      <c r="D140" s="131" t="str">
        <f t="shared" si="7"/>
        <v>RP</v>
      </c>
      <c r="E140" s="91"/>
      <c r="F140" s="123"/>
      <c r="G140" s="126" t="str">
        <f t="shared" si="9"/>
        <v>R-</v>
      </c>
      <c r="H140" s="127">
        <f t="shared" si="8"/>
        <v>0</v>
      </c>
    </row>
    <row r="141" spans="2:8" x14ac:dyDescent="0.3">
      <c r="B141" s="90"/>
      <c r="C141" s="135"/>
      <c r="D141" s="131" t="str">
        <f t="shared" si="7"/>
        <v>RP</v>
      </c>
      <c r="E141" s="91"/>
      <c r="F141" s="123"/>
      <c r="G141" s="126" t="str">
        <f t="shared" si="9"/>
        <v>R-</v>
      </c>
      <c r="H141" s="127">
        <f t="shared" si="8"/>
        <v>0</v>
      </c>
    </row>
    <row r="142" spans="2:8" x14ac:dyDescent="0.3">
      <c r="B142" s="90"/>
      <c r="C142" s="135"/>
      <c r="D142" s="131" t="str">
        <f t="shared" si="7"/>
        <v>RP</v>
      </c>
      <c r="E142" s="91"/>
      <c r="F142" s="123"/>
      <c r="G142" s="126" t="str">
        <f t="shared" si="9"/>
        <v>R-</v>
      </c>
      <c r="H142" s="127">
        <f t="shared" si="8"/>
        <v>0</v>
      </c>
    </row>
    <row r="143" spans="2:8" x14ac:dyDescent="0.3">
      <c r="B143" s="90"/>
      <c r="C143" s="135"/>
      <c r="D143" s="131" t="str">
        <f t="shared" si="7"/>
        <v>RP</v>
      </c>
      <c r="E143" s="91"/>
      <c r="F143" s="123"/>
      <c r="G143" s="126" t="str">
        <f t="shared" si="9"/>
        <v>R-</v>
      </c>
      <c r="H143" s="127">
        <f t="shared" si="8"/>
        <v>0</v>
      </c>
    </row>
    <row r="144" spans="2:8" x14ac:dyDescent="0.3">
      <c r="B144" s="90"/>
      <c r="C144" s="135"/>
      <c r="D144" s="131" t="str">
        <f t="shared" si="7"/>
        <v>RP</v>
      </c>
      <c r="E144" s="91"/>
      <c r="F144" s="123"/>
      <c r="G144" s="126" t="str">
        <f t="shared" si="9"/>
        <v>R-</v>
      </c>
      <c r="H144" s="127">
        <f t="shared" si="8"/>
        <v>0</v>
      </c>
    </row>
    <row r="145" spans="2:8" x14ac:dyDescent="0.3">
      <c r="B145" s="90"/>
      <c r="C145" s="135"/>
      <c r="D145" s="131" t="str">
        <f t="shared" si="7"/>
        <v>RP</v>
      </c>
      <c r="E145" s="91"/>
      <c r="F145" s="123"/>
      <c r="G145" s="126" t="str">
        <f t="shared" si="9"/>
        <v>R-</v>
      </c>
      <c r="H145" s="127">
        <f t="shared" si="8"/>
        <v>0</v>
      </c>
    </row>
    <row r="146" spans="2:8" x14ac:dyDescent="0.3">
      <c r="B146" s="90"/>
      <c r="C146" s="135"/>
      <c r="D146" s="131" t="str">
        <f t="shared" si="7"/>
        <v>RP</v>
      </c>
      <c r="E146" s="91"/>
      <c r="F146" s="123"/>
      <c r="G146" s="126" t="str">
        <f t="shared" si="9"/>
        <v>R-</v>
      </c>
      <c r="H146" s="127">
        <f t="shared" si="8"/>
        <v>0</v>
      </c>
    </row>
    <row r="147" spans="2:8" x14ac:dyDescent="0.3">
      <c r="B147" s="90"/>
      <c r="C147" s="135"/>
      <c r="D147" s="131" t="str">
        <f t="shared" si="7"/>
        <v>RP</v>
      </c>
      <c r="E147" s="91"/>
      <c r="F147" s="123"/>
      <c r="G147" s="126" t="str">
        <f t="shared" si="9"/>
        <v>R-</v>
      </c>
      <c r="H147" s="127">
        <f t="shared" si="8"/>
        <v>0</v>
      </c>
    </row>
    <row r="148" spans="2:8" x14ac:dyDescent="0.3">
      <c r="B148" s="90"/>
      <c r="C148" s="135"/>
      <c r="D148" s="131" t="str">
        <f t="shared" si="7"/>
        <v>RP</v>
      </c>
      <c r="E148" s="91"/>
      <c r="F148" s="123"/>
      <c r="G148" s="126" t="str">
        <f t="shared" si="9"/>
        <v>R-</v>
      </c>
      <c r="H148" s="127">
        <f t="shared" si="8"/>
        <v>0</v>
      </c>
    </row>
    <row r="149" spans="2:8" x14ac:dyDescent="0.3">
      <c r="B149" s="90"/>
      <c r="C149" s="135"/>
      <c r="D149" s="131" t="str">
        <f t="shared" si="7"/>
        <v>RP</v>
      </c>
      <c r="E149" s="91"/>
      <c r="F149" s="123"/>
      <c r="G149" s="126" t="str">
        <f t="shared" si="9"/>
        <v>R-</v>
      </c>
      <c r="H149" s="127">
        <f t="shared" si="8"/>
        <v>0</v>
      </c>
    </row>
    <row r="150" spans="2:8" x14ac:dyDescent="0.3">
      <c r="B150" s="90"/>
      <c r="C150" s="135"/>
      <c r="D150" s="131" t="str">
        <f t="shared" si="7"/>
        <v>RP</v>
      </c>
      <c r="E150" s="91"/>
      <c r="F150" s="123"/>
      <c r="G150" s="126" t="str">
        <f t="shared" si="9"/>
        <v>R-</v>
      </c>
      <c r="H150" s="127">
        <f t="shared" si="8"/>
        <v>0</v>
      </c>
    </row>
    <row r="151" spans="2:8" x14ac:dyDescent="0.3">
      <c r="B151" s="90"/>
      <c r="C151" s="135"/>
      <c r="D151" s="131" t="str">
        <f t="shared" si="7"/>
        <v>RP</v>
      </c>
      <c r="E151" s="91"/>
      <c r="F151" s="123"/>
      <c r="G151" s="126" t="str">
        <f t="shared" si="9"/>
        <v>R-</v>
      </c>
      <c r="H151" s="127">
        <f t="shared" si="8"/>
        <v>0</v>
      </c>
    </row>
    <row r="152" spans="2:8" x14ac:dyDescent="0.3">
      <c r="B152" s="90"/>
      <c r="C152" s="135"/>
      <c r="D152" s="131" t="str">
        <f t="shared" si="7"/>
        <v>RP</v>
      </c>
      <c r="E152" s="91"/>
      <c r="F152" s="123"/>
      <c r="G152" s="126" t="str">
        <f t="shared" si="9"/>
        <v>R-</v>
      </c>
      <c r="H152" s="127">
        <f t="shared" si="8"/>
        <v>0</v>
      </c>
    </row>
    <row r="153" spans="2:8" x14ac:dyDescent="0.3">
      <c r="B153" s="90"/>
      <c r="C153" s="135"/>
      <c r="D153" s="131" t="str">
        <f t="shared" si="7"/>
        <v>RP</v>
      </c>
      <c r="E153" s="91"/>
      <c r="F153" s="123"/>
      <c r="G153" s="126" t="str">
        <f t="shared" si="9"/>
        <v>R-</v>
      </c>
      <c r="H153" s="127">
        <f t="shared" si="8"/>
        <v>0</v>
      </c>
    </row>
    <row r="154" spans="2:8" x14ac:dyDescent="0.3">
      <c r="B154" s="90"/>
      <c r="C154" s="135"/>
      <c r="D154" s="131" t="str">
        <f t="shared" si="7"/>
        <v>RP</v>
      </c>
      <c r="E154" s="91"/>
      <c r="F154" s="123"/>
      <c r="G154" s="126" t="str">
        <f t="shared" si="9"/>
        <v>R-</v>
      </c>
      <c r="H154" s="127">
        <f t="shared" si="8"/>
        <v>0</v>
      </c>
    </row>
    <row r="155" spans="2:8" x14ac:dyDescent="0.3">
      <c r="B155" s="90"/>
      <c r="C155" s="135"/>
      <c r="D155" s="131" t="str">
        <f t="shared" si="7"/>
        <v>RP</v>
      </c>
      <c r="E155" s="91"/>
      <c r="F155" s="123"/>
      <c r="G155" s="126" t="str">
        <f t="shared" si="9"/>
        <v>R-</v>
      </c>
      <c r="H155" s="127">
        <f t="shared" si="8"/>
        <v>0</v>
      </c>
    </row>
    <row r="156" spans="2:8" x14ac:dyDescent="0.3">
      <c r="B156" s="90"/>
      <c r="C156" s="135"/>
      <c r="D156" s="131" t="str">
        <f t="shared" si="7"/>
        <v>RP</v>
      </c>
      <c r="E156" s="91"/>
      <c r="F156" s="123"/>
      <c r="G156" s="126" t="str">
        <f t="shared" si="9"/>
        <v>R-</v>
      </c>
      <c r="H156" s="127">
        <f t="shared" si="8"/>
        <v>0</v>
      </c>
    </row>
    <row r="157" spans="2:8" x14ac:dyDescent="0.3">
      <c r="B157" s="90"/>
      <c r="C157" s="135"/>
      <c r="D157" s="131" t="str">
        <f t="shared" si="7"/>
        <v>RP</v>
      </c>
      <c r="E157" s="91"/>
      <c r="F157" s="123"/>
      <c r="G157" s="126" t="str">
        <f t="shared" si="9"/>
        <v>R-</v>
      </c>
      <c r="H157" s="127">
        <f t="shared" si="8"/>
        <v>0</v>
      </c>
    </row>
    <row r="158" spans="2:8" x14ac:dyDescent="0.3">
      <c r="B158" s="90"/>
      <c r="C158" s="135"/>
      <c r="D158" s="131" t="str">
        <f t="shared" si="7"/>
        <v>RP</v>
      </c>
      <c r="E158" s="91"/>
      <c r="F158" s="123"/>
      <c r="G158" s="126" t="str">
        <f t="shared" si="9"/>
        <v>R-</v>
      </c>
      <c r="H158" s="127">
        <f t="shared" si="8"/>
        <v>0</v>
      </c>
    </row>
    <row r="159" spans="2:8" x14ac:dyDescent="0.3">
      <c r="B159" s="90"/>
      <c r="C159" s="135"/>
      <c r="D159" s="131" t="str">
        <f t="shared" si="7"/>
        <v>RP</v>
      </c>
      <c r="E159" s="91"/>
      <c r="F159" s="123"/>
      <c r="G159" s="126" t="str">
        <f t="shared" si="9"/>
        <v>R-</v>
      </c>
      <c r="H159" s="127">
        <f t="shared" si="8"/>
        <v>0</v>
      </c>
    </row>
    <row r="160" spans="2:8" x14ac:dyDescent="0.3">
      <c r="B160" s="90"/>
      <c r="C160" s="135"/>
      <c r="D160" s="131" t="str">
        <f t="shared" si="7"/>
        <v>RP</v>
      </c>
      <c r="E160" s="91"/>
      <c r="F160" s="123"/>
      <c r="G160" s="126" t="str">
        <f t="shared" si="9"/>
        <v>R-</v>
      </c>
      <c r="H160" s="127">
        <f t="shared" si="8"/>
        <v>0</v>
      </c>
    </row>
    <row r="161" spans="2:8" x14ac:dyDescent="0.3">
      <c r="B161" s="90"/>
      <c r="C161" s="135"/>
      <c r="D161" s="131" t="str">
        <f t="shared" si="7"/>
        <v>RP</v>
      </c>
      <c r="E161" s="91"/>
      <c r="F161" s="123"/>
      <c r="G161" s="126" t="str">
        <f t="shared" si="9"/>
        <v>R-</v>
      </c>
      <c r="H161" s="127">
        <f t="shared" si="8"/>
        <v>0</v>
      </c>
    </row>
    <row r="162" spans="2:8" x14ac:dyDescent="0.3">
      <c r="B162" s="90"/>
      <c r="C162" s="135"/>
      <c r="D162" s="131" t="str">
        <f t="shared" si="7"/>
        <v>RP</v>
      </c>
      <c r="E162" s="91"/>
      <c r="F162" s="123"/>
      <c r="G162" s="126" t="str">
        <f t="shared" si="9"/>
        <v>R-</v>
      </c>
      <c r="H162" s="127">
        <f t="shared" si="8"/>
        <v>0</v>
      </c>
    </row>
    <row r="163" spans="2:8" x14ac:dyDescent="0.3">
      <c r="B163" s="90"/>
      <c r="C163" s="135"/>
      <c r="D163" s="131" t="str">
        <f t="shared" si="7"/>
        <v>RP</v>
      </c>
      <c r="E163" s="91"/>
      <c r="F163" s="123"/>
      <c r="G163" s="126" t="str">
        <f t="shared" si="9"/>
        <v>R-</v>
      </c>
      <c r="H163" s="127">
        <f t="shared" si="8"/>
        <v>0</v>
      </c>
    </row>
    <row r="164" spans="2:8" x14ac:dyDescent="0.3">
      <c r="B164" s="90"/>
      <c r="C164" s="135"/>
      <c r="D164" s="131" t="str">
        <f t="shared" si="7"/>
        <v>RP</v>
      </c>
      <c r="E164" s="91"/>
      <c r="F164" s="123"/>
      <c r="G164" s="126" t="str">
        <f t="shared" si="9"/>
        <v>R-</v>
      </c>
      <c r="H164" s="127">
        <f t="shared" si="8"/>
        <v>0</v>
      </c>
    </row>
    <row r="165" spans="2:8" x14ac:dyDescent="0.3">
      <c r="B165" s="90"/>
      <c r="C165" s="135"/>
      <c r="D165" s="131" t="str">
        <f t="shared" si="7"/>
        <v>RP</v>
      </c>
      <c r="E165" s="91"/>
      <c r="F165" s="123"/>
      <c r="G165" s="126" t="str">
        <f t="shared" si="9"/>
        <v>R-</v>
      </c>
      <c r="H165" s="127">
        <f t="shared" si="8"/>
        <v>0</v>
      </c>
    </row>
    <row r="166" spans="2:8" x14ac:dyDescent="0.3">
      <c r="B166" s="90"/>
      <c r="C166" s="135"/>
      <c r="D166" s="131" t="str">
        <f t="shared" si="7"/>
        <v>RP</v>
      </c>
      <c r="E166" s="91"/>
      <c r="F166" s="123"/>
      <c r="G166" s="126" t="str">
        <f t="shared" si="9"/>
        <v>R-</v>
      </c>
      <c r="H166" s="127">
        <f t="shared" si="8"/>
        <v>0</v>
      </c>
    </row>
    <row r="167" spans="2:8" x14ac:dyDescent="0.3">
      <c r="B167" s="90"/>
      <c r="C167" s="135"/>
      <c r="D167" s="131" t="str">
        <f t="shared" si="7"/>
        <v>RP</v>
      </c>
      <c r="E167" s="91"/>
      <c r="F167" s="123"/>
      <c r="G167" s="126" t="str">
        <f t="shared" si="9"/>
        <v>R-</v>
      </c>
      <c r="H167" s="127">
        <f t="shared" si="8"/>
        <v>0</v>
      </c>
    </row>
    <row r="168" spans="2:8" x14ac:dyDescent="0.3">
      <c r="B168" s="90"/>
      <c r="C168" s="135"/>
      <c r="D168" s="131" t="str">
        <f t="shared" si="7"/>
        <v>RP</v>
      </c>
      <c r="E168" s="91"/>
      <c r="F168" s="123"/>
      <c r="G168" s="126" t="str">
        <f t="shared" si="9"/>
        <v>R-</v>
      </c>
      <c r="H168" s="127">
        <f t="shared" si="8"/>
        <v>0</v>
      </c>
    </row>
    <row r="169" spans="2:8" x14ac:dyDescent="0.3">
      <c r="B169" s="90"/>
      <c r="C169" s="135"/>
      <c r="D169" s="131" t="str">
        <f t="shared" si="7"/>
        <v>RP</v>
      </c>
      <c r="E169" s="91"/>
      <c r="F169" s="123"/>
      <c r="G169" s="126" t="str">
        <f t="shared" si="9"/>
        <v>R-</v>
      </c>
      <c r="H169" s="127">
        <f t="shared" si="8"/>
        <v>0</v>
      </c>
    </row>
    <row r="170" spans="2:8" x14ac:dyDescent="0.3">
      <c r="B170" s="90"/>
      <c r="C170" s="135"/>
      <c r="D170" s="131" t="str">
        <f t="shared" si="7"/>
        <v>RP</v>
      </c>
      <c r="E170" s="91"/>
      <c r="F170" s="123"/>
      <c r="G170" s="126" t="str">
        <f t="shared" si="9"/>
        <v>R-</v>
      </c>
      <c r="H170" s="127">
        <f t="shared" si="8"/>
        <v>0</v>
      </c>
    </row>
    <row r="171" spans="2:8" x14ac:dyDescent="0.3">
      <c r="B171" s="90"/>
      <c r="C171" s="135"/>
      <c r="D171" s="131" t="str">
        <f t="shared" si="7"/>
        <v>RP</v>
      </c>
      <c r="E171" s="91"/>
      <c r="F171" s="123"/>
      <c r="G171" s="126" t="str">
        <f t="shared" si="9"/>
        <v>R-</v>
      </c>
      <c r="H171" s="127">
        <f t="shared" si="8"/>
        <v>0</v>
      </c>
    </row>
    <row r="172" spans="2:8" x14ac:dyDescent="0.3">
      <c r="B172" s="90"/>
      <c r="C172" s="135"/>
      <c r="D172" s="131" t="str">
        <f t="shared" si="7"/>
        <v>RP</v>
      </c>
      <c r="E172" s="91"/>
      <c r="F172" s="123"/>
      <c r="G172" s="126" t="str">
        <f t="shared" si="9"/>
        <v>R-</v>
      </c>
      <c r="H172" s="127">
        <f t="shared" si="8"/>
        <v>0</v>
      </c>
    </row>
    <row r="173" spans="2:8" x14ac:dyDescent="0.3">
      <c r="B173" s="90"/>
      <c r="C173" s="135"/>
      <c r="D173" s="131" t="str">
        <f t="shared" si="7"/>
        <v>RP</v>
      </c>
      <c r="E173" s="91"/>
      <c r="F173" s="123"/>
      <c r="G173" s="126" t="str">
        <f t="shared" si="9"/>
        <v>R-</v>
      </c>
      <c r="H173" s="127">
        <f t="shared" si="8"/>
        <v>0</v>
      </c>
    </row>
    <row r="174" spans="2:8" x14ac:dyDescent="0.3">
      <c r="B174" s="90"/>
      <c r="C174" s="135"/>
      <c r="D174" s="131" t="str">
        <f t="shared" si="7"/>
        <v>RP</v>
      </c>
      <c r="E174" s="91"/>
      <c r="F174" s="123"/>
      <c r="G174" s="126" t="str">
        <f t="shared" si="9"/>
        <v>R-</v>
      </c>
      <c r="H174" s="127">
        <f t="shared" si="8"/>
        <v>0</v>
      </c>
    </row>
    <row r="175" spans="2:8" x14ac:dyDescent="0.3">
      <c r="B175" s="90"/>
      <c r="C175" s="135"/>
      <c r="D175" s="131" t="str">
        <f t="shared" si="7"/>
        <v>RP</v>
      </c>
      <c r="E175" s="91"/>
      <c r="F175" s="123"/>
      <c r="G175" s="126" t="str">
        <f t="shared" si="9"/>
        <v>R-</v>
      </c>
      <c r="H175" s="127">
        <f t="shared" si="8"/>
        <v>0</v>
      </c>
    </row>
    <row r="176" spans="2:8" x14ac:dyDescent="0.3">
      <c r="B176" s="90"/>
      <c r="C176" s="135"/>
      <c r="D176" s="131" t="str">
        <f t="shared" si="7"/>
        <v>RP</v>
      </c>
      <c r="E176" s="91"/>
      <c r="F176" s="123"/>
      <c r="G176" s="126" t="str">
        <f t="shared" si="9"/>
        <v>R-</v>
      </c>
      <c r="H176" s="127">
        <f t="shared" si="8"/>
        <v>0</v>
      </c>
    </row>
    <row r="177" spans="2:8" x14ac:dyDescent="0.3">
      <c r="B177" s="90"/>
      <c r="C177" s="135"/>
      <c r="D177" s="131" t="str">
        <f t="shared" si="7"/>
        <v>RP</v>
      </c>
      <c r="E177" s="91"/>
      <c r="F177" s="123"/>
      <c r="G177" s="126" t="str">
        <f t="shared" si="9"/>
        <v>R-</v>
      </c>
      <c r="H177" s="127">
        <f t="shared" si="8"/>
        <v>0</v>
      </c>
    </row>
    <row r="178" spans="2:8" x14ac:dyDescent="0.3">
      <c r="B178" s="90"/>
      <c r="C178" s="135"/>
      <c r="D178" s="131" t="str">
        <f t="shared" si="7"/>
        <v>RP</v>
      </c>
      <c r="E178" s="91"/>
      <c r="F178" s="123"/>
      <c r="G178" s="126" t="str">
        <f t="shared" si="9"/>
        <v>R-</v>
      </c>
      <c r="H178" s="127">
        <f t="shared" si="8"/>
        <v>0</v>
      </c>
    </row>
    <row r="179" spans="2:8" x14ac:dyDescent="0.3">
      <c r="B179" s="90"/>
      <c r="C179" s="135"/>
      <c r="D179" s="131" t="str">
        <f t="shared" si="7"/>
        <v>RP</v>
      </c>
      <c r="E179" s="91"/>
      <c r="F179" s="123"/>
      <c r="G179" s="126" t="str">
        <f t="shared" si="9"/>
        <v>R-</v>
      </c>
      <c r="H179" s="127">
        <f t="shared" si="8"/>
        <v>0</v>
      </c>
    </row>
    <row r="180" spans="2:8" x14ac:dyDescent="0.3">
      <c r="B180" s="90"/>
      <c r="C180" s="135"/>
      <c r="D180" s="131" t="str">
        <f t="shared" si="7"/>
        <v>RP</v>
      </c>
      <c r="E180" s="91"/>
      <c r="F180" s="123"/>
      <c r="G180" s="126" t="str">
        <f t="shared" si="9"/>
        <v>R-</v>
      </c>
      <c r="H180" s="127">
        <f t="shared" si="8"/>
        <v>0</v>
      </c>
    </row>
    <row r="181" spans="2:8" x14ac:dyDescent="0.3">
      <c r="B181" s="90"/>
      <c r="C181" s="135"/>
      <c r="D181" s="131" t="str">
        <f t="shared" si="7"/>
        <v>RP</v>
      </c>
      <c r="E181" s="91"/>
      <c r="F181" s="123"/>
      <c r="G181" s="126" t="str">
        <f t="shared" si="9"/>
        <v>R-</v>
      </c>
      <c r="H181" s="127">
        <f t="shared" si="8"/>
        <v>0</v>
      </c>
    </row>
    <row r="182" spans="2:8" x14ac:dyDescent="0.3">
      <c r="B182" s="90"/>
      <c r="C182" s="135"/>
      <c r="D182" s="131" t="str">
        <f t="shared" si="7"/>
        <v>RP</v>
      </c>
      <c r="E182" s="91"/>
      <c r="F182" s="123"/>
      <c r="G182" s="126" t="str">
        <f t="shared" si="9"/>
        <v>R-</v>
      </c>
      <c r="H182" s="127">
        <f t="shared" si="8"/>
        <v>0</v>
      </c>
    </row>
    <row r="183" spans="2:8" x14ac:dyDescent="0.3">
      <c r="B183" s="90"/>
      <c r="C183" s="135"/>
      <c r="D183" s="131" t="str">
        <f t="shared" si="7"/>
        <v>RP</v>
      </c>
      <c r="E183" s="91"/>
      <c r="F183" s="123"/>
      <c r="G183" s="126" t="str">
        <f t="shared" si="9"/>
        <v>R-</v>
      </c>
      <c r="H183" s="127">
        <f t="shared" si="8"/>
        <v>0</v>
      </c>
    </row>
    <row r="184" spans="2:8" x14ac:dyDescent="0.3">
      <c r="B184" s="90"/>
      <c r="C184" s="135"/>
      <c r="D184" s="131" t="str">
        <f t="shared" si="7"/>
        <v>RP</v>
      </c>
      <c r="E184" s="91"/>
      <c r="F184" s="123"/>
      <c r="G184" s="126" t="str">
        <f t="shared" si="9"/>
        <v>R-</v>
      </c>
      <c r="H184" s="127">
        <f t="shared" si="8"/>
        <v>0</v>
      </c>
    </row>
    <row r="185" spans="2:8" x14ac:dyDescent="0.3">
      <c r="B185" s="90"/>
      <c r="C185" s="135"/>
      <c r="D185" s="131" t="str">
        <f t="shared" si="7"/>
        <v>RP</v>
      </c>
      <c r="E185" s="91"/>
      <c r="F185" s="123"/>
      <c r="G185" s="126" t="str">
        <f t="shared" si="9"/>
        <v>R-</v>
      </c>
      <c r="H185" s="127">
        <f t="shared" si="8"/>
        <v>0</v>
      </c>
    </row>
    <row r="186" spans="2:8" x14ac:dyDescent="0.3">
      <c r="B186" s="90"/>
      <c r="C186" s="135"/>
      <c r="D186" s="131" t="str">
        <f t="shared" si="7"/>
        <v>RP</v>
      </c>
      <c r="E186" s="91"/>
      <c r="F186" s="123"/>
      <c r="G186" s="126" t="str">
        <f t="shared" si="9"/>
        <v>R-</v>
      </c>
      <c r="H186" s="127">
        <f t="shared" si="8"/>
        <v>0</v>
      </c>
    </row>
    <row r="187" spans="2:8" x14ac:dyDescent="0.3">
      <c r="B187" s="90"/>
      <c r="C187" s="135"/>
      <c r="D187" s="131" t="str">
        <f t="shared" si="7"/>
        <v>RP</v>
      </c>
      <c r="E187" s="91"/>
      <c r="F187" s="123"/>
      <c r="G187" s="126" t="str">
        <f t="shared" si="9"/>
        <v>R-</v>
      </c>
      <c r="H187" s="127">
        <f t="shared" si="8"/>
        <v>0</v>
      </c>
    </row>
    <row r="188" spans="2:8" x14ac:dyDescent="0.3">
      <c r="B188" s="90"/>
      <c r="C188" s="135"/>
      <c r="D188" s="131" t="str">
        <f t="shared" si="7"/>
        <v>RP</v>
      </c>
      <c r="E188" s="91"/>
      <c r="F188" s="123"/>
      <c r="G188" s="126" t="str">
        <f t="shared" si="9"/>
        <v>R-</v>
      </c>
      <c r="H188" s="127">
        <f t="shared" si="8"/>
        <v>0</v>
      </c>
    </row>
    <row r="189" spans="2:8" x14ac:dyDescent="0.3">
      <c r="B189" s="90"/>
      <c r="C189" s="135"/>
      <c r="D189" s="131" t="str">
        <f t="shared" si="7"/>
        <v>RP</v>
      </c>
      <c r="E189" s="91"/>
      <c r="F189" s="123"/>
      <c r="G189" s="126" t="str">
        <f t="shared" si="9"/>
        <v>R-</v>
      </c>
      <c r="H189" s="127">
        <f t="shared" si="8"/>
        <v>0</v>
      </c>
    </row>
    <row r="190" spans="2:8" x14ac:dyDescent="0.3">
      <c r="B190" s="90"/>
      <c r="C190" s="135"/>
      <c r="D190" s="131" t="str">
        <f t="shared" si="7"/>
        <v>RP</v>
      </c>
      <c r="E190" s="91"/>
      <c r="F190" s="123"/>
      <c r="G190" s="126" t="str">
        <f t="shared" si="9"/>
        <v>R-</v>
      </c>
      <c r="H190" s="127">
        <f t="shared" si="8"/>
        <v>0</v>
      </c>
    </row>
    <row r="191" spans="2:8" x14ac:dyDescent="0.3">
      <c r="B191" s="90"/>
      <c r="C191" s="135"/>
      <c r="D191" s="131" t="str">
        <f t="shared" si="7"/>
        <v>RP</v>
      </c>
      <c r="E191" s="91"/>
      <c r="F191" s="123"/>
      <c r="G191" s="126" t="str">
        <f t="shared" si="9"/>
        <v>R-</v>
      </c>
      <c r="H191" s="127">
        <f t="shared" si="8"/>
        <v>0</v>
      </c>
    </row>
    <row r="192" spans="2:8" x14ac:dyDescent="0.3">
      <c r="B192" s="90"/>
      <c r="C192" s="135"/>
      <c r="D192" s="131" t="str">
        <f t="shared" si="7"/>
        <v>RP</v>
      </c>
      <c r="E192" s="91"/>
      <c r="F192" s="123"/>
      <c r="G192" s="126" t="str">
        <f t="shared" si="9"/>
        <v>R-</v>
      </c>
      <c r="H192" s="127">
        <f t="shared" si="8"/>
        <v>0</v>
      </c>
    </row>
    <row r="193" spans="2:8" x14ac:dyDescent="0.3">
      <c r="B193" s="90"/>
      <c r="C193" s="135"/>
      <c r="D193" s="131" t="str">
        <f t="shared" si="7"/>
        <v>RP</v>
      </c>
      <c r="E193" s="91"/>
      <c r="F193" s="123"/>
      <c r="G193" s="126" t="str">
        <f t="shared" si="9"/>
        <v>R-</v>
      </c>
      <c r="H193" s="127">
        <f t="shared" si="8"/>
        <v>0</v>
      </c>
    </row>
    <row r="194" spans="2:8" x14ac:dyDescent="0.3">
      <c r="B194" s="90"/>
      <c r="C194" s="135"/>
      <c r="D194" s="131" t="str">
        <f t="shared" si="7"/>
        <v>RP</v>
      </c>
      <c r="E194" s="91"/>
      <c r="F194" s="123"/>
      <c r="G194" s="126" t="str">
        <f t="shared" si="9"/>
        <v>R-</v>
      </c>
      <c r="H194" s="127">
        <f t="shared" si="8"/>
        <v>0</v>
      </c>
    </row>
    <row r="195" spans="2:8" x14ac:dyDescent="0.3">
      <c r="B195" s="90"/>
      <c r="C195" s="135"/>
      <c r="D195" s="131" t="str">
        <f t="shared" si="7"/>
        <v>RP</v>
      </c>
      <c r="E195" s="91"/>
      <c r="F195" s="123"/>
      <c r="G195" s="126" t="str">
        <f t="shared" si="9"/>
        <v>R-</v>
      </c>
      <c r="H195" s="127">
        <f t="shared" si="8"/>
        <v>0</v>
      </c>
    </row>
    <row r="196" spans="2:8" x14ac:dyDescent="0.3">
      <c r="B196" s="90"/>
      <c r="C196" s="135"/>
      <c r="D196" s="131" t="str">
        <f t="shared" si="7"/>
        <v>RP</v>
      </c>
      <c r="E196" s="91"/>
      <c r="F196" s="123"/>
      <c r="G196" s="126" t="str">
        <f t="shared" si="9"/>
        <v>R-</v>
      </c>
      <c r="H196" s="127">
        <f t="shared" si="8"/>
        <v>0</v>
      </c>
    </row>
    <row r="197" spans="2:8" x14ac:dyDescent="0.3">
      <c r="B197" s="90"/>
      <c r="C197" s="135"/>
      <c r="D197" s="131" t="str">
        <f t="shared" si="7"/>
        <v>RP</v>
      </c>
      <c r="E197" s="91"/>
      <c r="F197" s="123"/>
      <c r="G197" s="126" t="str">
        <f t="shared" si="9"/>
        <v>R-</v>
      </c>
      <c r="H197" s="127">
        <f t="shared" si="8"/>
        <v>0</v>
      </c>
    </row>
    <row r="198" spans="2:8" x14ac:dyDescent="0.3">
      <c r="B198" s="90"/>
      <c r="C198" s="135"/>
      <c r="D198" s="131" t="str">
        <f>"R"&amp;B198&amp;"P"&amp;C198</f>
        <v>RP</v>
      </c>
      <c r="E198" s="91"/>
      <c r="F198" s="123"/>
      <c r="G198" s="126" t="str">
        <f t="shared" si="9"/>
        <v>R-</v>
      </c>
      <c r="H198" s="127">
        <f t="shared" si="8"/>
        <v>0</v>
      </c>
    </row>
    <row r="199" spans="2:8" x14ac:dyDescent="0.3">
      <c r="B199" s="90"/>
      <c r="C199" s="135"/>
      <c r="D199" s="131" t="str">
        <f>"R"&amp;B199&amp;"P"&amp;C199</f>
        <v>RP</v>
      </c>
      <c r="E199" s="91"/>
      <c r="F199" s="123"/>
      <c r="G199" s="126" t="str">
        <f t="shared" si="9"/>
        <v>R-</v>
      </c>
      <c r="H199" s="127">
        <f>IF(RIGHT(G199,2)="HQ","",E200)</f>
        <v>0</v>
      </c>
    </row>
    <row r="200" spans="2:8" ht="15" thickBot="1" x14ac:dyDescent="0.35">
      <c r="B200" s="136"/>
      <c r="C200" s="137"/>
      <c r="D200" s="132" t="str">
        <f>"R"&amp;B200&amp;"P"&amp;C200</f>
        <v>RP</v>
      </c>
      <c r="E200" s="139"/>
      <c r="F200" s="98"/>
      <c r="G200" s="128" t="str">
        <f>"R"&amp;B200&amp;"-"&amp;E200</f>
        <v>R-</v>
      </c>
      <c r="H200" s="129">
        <f>IF(RIGHT(G200,2)="HQ","",E201)</f>
        <v>0</v>
      </c>
    </row>
  </sheetData>
  <sheetProtection sheet="1" objects="1" scenarios="1"/>
  <mergeCells count="5">
    <mergeCell ref="M3:N3"/>
    <mergeCell ref="B3:H3"/>
    <mergeCell ref="J31:K31"/>
    <mergeCell ref="J13:K13"/>
    <mergeCell ref="J3:K3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97"/>
  <sheetViews>
    <sheetView zoomScale="75" zoomScaleNormal="75" zoomScalePageLayoutView="75" workbookViewId="0">
      <selection activeCell="L3" sqref="L3"/>
    </sheetView>
  </sheetViews>
  <sheetFormatPr defaultColWidth="8.88671875" defaultRowHeight="14.4" x14ac:dyDescent="0.3"/>
  <cols>
    <col min="1" max="1" width="3.6640625" style="27" customWidth="1"/>
    <col min="2" max="2" width="8.109375" style="27" bestFit="1" customWidth="1"/>
    <col min="3" max="3" width="8.109375" style="27" customWidth="1"/>
    <col min="4" max="4" width="9.109375" style="27" customWidth="1"/>
    <col min="5" max="5" width="8.109375" style="27" customWidth="1"/>
    <col min="6" max="6" width="8.109375" style="27" bestFit="1" customWidth="1"/>
    <col min="7" max="7" width="8.44140625" style="27" bestFit="1" customWidth="1"/>
    <col min="8" max="8" width="29.5546875" style="153" customWidth="1"/>
    <col min="9" max="9" width="6.44140625" style="27" bestFit="1" customWidth="1"/>
    <col min="10" max="14" width="6.88671875" style="27" bestFit="1" customWidth="1"/>
    <col min="15" max="15" width="8.88671875" style="27" bestFit="1" customWidth="1"/>
    <col min="16" max="16" width="8.6640625" style="27" bestFit="1" customWidth="1"/>
    <col min="17" max="17" width="14.44140625" style="27" customWidth="1"/>
    <col min="18" max="18" width="11.6640625" style="27" customWidth="1"/>
    <col min="19" max="19" width="11" style="27" bestFit="1" customWidth="1"/>
    <col min="20" max="20" width="9.33203125" style="27" bestFit="1" customWidth="1"/>
    <col min="21" max="21" width="10.44140625" style="27" bestFit="1" customWidth="1"/>
    <col min="22" max="22" width="14.88671875" style="27" bestFit="1" customWidth="1"/>
    <col min="23" max="23" width="5" style="26" customWidth="1"/>
    <col min="24" max="24" width="8.109375" style="27" bestFit="1" customWidth="1"/>
    <col min="25" max="25" width="23.109375" style="26" customWidth="1"/>
    <col min="26" max="26" width="24.6640625" style="26" customWidth="1"/>
    <col min="27" max="27" width="36.5546875" style="26" customWidth="1"/>
    <col min="28" max="16384" width="8.88671875" style="27"/>
  </cols>
  <sheetData>
    <row r="2" spans="2:28" x14ac:dyDescent="0.3">
      <c r="F2" s="259" t="s">
        <v>158</v>
      </c>
      <c r="G2" s="260"/>
      <c r="H2" s="261"/>
      <c r="Y2" s="26" t="s">
        <v>175</v>
      </c>
      <c r="Z2" s="26" t="s">
        <v>184</v>
      </c>
    </row>
    <row r="3" spans="2:28" x14ac:dyDescent="0.3">
      <c r="F3" s="256" t="s">
        <v>160</v>
      </c>
      <c r="G3" s="257"/>
      <c r="H3" s="258"/>
      <c r="Y3" s="26" t="s">
        <v>176</v>
      </c>
      <c r="Z3" s="26" t="s">
        <v>185</v>
      </c>
    </row>
    <row r="4" spans="2:28" x14ac:dyDescent="0.3">
      <c r="F4" s="253" t="s">
        <v>161</v>
      </c>
      <c r="G4" s="254"/>
      <c r="H4" s="255"/>
      <c r="Y4" s="26" t="s">
        <v>177</v>
      </c>
      <c r="Z4" s="26" t="s">
        <v>186</v>
      </c>
    </row>
    <row r="5" spans="2:28" x14ac:dyDescent="0.3">
      <c r="Y5" s="26" t="s">
        <v>178</v>
      </c>
    </row>
    <row r="6" spans="2:28" ht="15" thickBot="1" x14ac:dyDescent="0.35"/>
    <row r="7" spans="2:28" ht="15" thickBot="1" x14ac:dyDescent="0.35">
      <c r="B7" s="154" t="s">
        <v>23</v>
      </c>
      <c r="C7" s="155" t="s">
        <v>163</v>
      </c>
      <c r="D7" s="155" t="s">
        <v>199</v>
      </c>
      <c r="E7" s="155" t="s">
        <v>162</v>
      </c>
      <c r="F7" s="156" t="s">
        <v>6</v>
      </c>
      <c r="G7" s="156" t="s">
        <v>30</v>
      </c>
      <c r="H7" s="157" t="s">
        <v>31</v>
      </c>
      <c r="I7" s="158" t="s">
        <v>0</v>
      </c>
      <c r="J7" s="158" t="s">
        <v>1</v>
      </c>
      <c r="K7" s="158" t="s">
        <v>3</v>
      </c>
      <c r="L7" s="158" t="s">
        <v>2</v>
      </c>
      <c r="M7" s="158" t="s">
        <v>4</v>
      </c>
      <c r="N7" s="158" t="s">
        <v>5</v>
      </c>
      <c r="O7" s="158" t="s">
        <v>179</v>
      </c>
      <c r="P7" s="158" t="s">
        <v>180</v>
      </c>
      <c r="Q7" s="159" t="s">
        <v>39</v>
      </c>
      <c r="R7" s="160" t="s">
        <v>38</v>
      </c>
      <c r="S7" s="161" t="s">
        <v>173</v>
      </c>
      <c r="T7" s="162" t="s">
        <v>172</v>
      </c>
      <c r="U7" s="163" t="s">
        <v>167</v>
      </c>
      <c r="V7" s="163" t="s">
        <v>174</v>
      </c>
      <c r="X7" s="123" t="s">
        <v>198</v>
      </c>
      <c r="Y7" s="164" t="s">
        <v>168</v>
      </c>
      <c r="Z7" s="164" t="s">
        <v>169</v>
      </c>
      <c r="AA7" s="164" t="s">
        <v>170</v>
      </c>
    </row>
    <row r="8" spans="2:28" x14ac:dyDescent="0.3">
      <c r="B8" s="165">
        <f>'Master Score Sheet'!B4</f>
        <v>1</v>
      </c>
      <c r="C8" s="99" t="s">
        <v>164</v>
      </c>
      <c r="D8" s="99"/>
      <c r="E8" s="166" t="str">
        <f>IF(ISERROR(AVERAGEIF(TeamMembers!$B$4:$B$501,B8,TeamMembers!$G$4:$G$501))=TRUE,"",AVERAGEIF(TeamMembers!$B$4:$B$501,B8,TeamMembers!G$4:$G$501))</f>
        <v/>
      </c>
      <c r="F8" s="166" t="str">
        <f>'Master Score Sheet'!C4</f>
        <v>A</v>
      </c>
      <c r="G8" s="167">
        <f>'Master Score Sheet'!D4</f>
        <v>0</v>
      </c>
      <c r="H8" s="168">
        <f>'Master Score Sheet'!E4</f>
        <v>0</v>
      </c>
      <c r="I8" s="166" t="str">
        <f>'Master Score Sheet'!N4</f>
        <v/>
      </c>
      <c r="J8" s="166" t="str">
        <f>'Master Score Sheet'!O4</f>
        <v/>
      </c>
      <c r="K8" s="166" t="str">
        <f>'Master Score Sheet'!P4</f>
        <v/>
      </c>
      <c r="L8" s="166" t="str">
        <f>'Master Score Sheet'!Q4</f>
        <v/>
      </c>
      <c r="M8" s="166" t="str">
        <f>'Master Score Sheet'!R4</f>
        <v/>
      </c>
      <c r="N8" s="166" t="str">
        <f>'Master Score Sheet'!S4</f>
        <v/>
      </c>
      <c r="O8" s="166" t="str">
        <f>'Master Score Sheet'!T4</f>
        <v/>
      </c>
      <c r="P8" s="166">
        <f>'Master Score Sheet'!U4</f>
        <v>0</v>
      </c>
      <c r="Q8" s="167">
        <f>'Master Score Sheet'!W4</f>
        <v>0</v>
      </c>
      <c r="R8" s="169" t="str">
        <f>'Master Score Sheet'!X4</f>
        <v/>
      </c>
      <c r="S8" s="170">
        <f t="shared" ref="S8:S39" si="0">RANK(P8,$P$8:$P$56,0)</f>
        <v>1</v>
      </c>
      <c r="T8" s="171" t="e">
        <f t="shared" ref="T8:T39" si="1">RANK(E8,$E$8:$E$56,1)</f>
        <v>#VALUE!</v>
      </c>
      <c r="U8" s="172" t="str">
        <f t="shared" ref="U8:U39" si="2">IF(R8="","",IF(COUNTIF($S$8:$S$56,S8),RANK(R8,$R$8:$R$56,1)/100+S8,0))</f>
        <v/>
      </c>
      <c r="V8" s="173" t="str">
        <f t="shared" ref="V8:V39" si="3">IF(U8="","",RANK(U8,$U$8:$U$56,1))</f>
        <v/>
      </c>
      <c r="X8" s="123">
        <f t="shared" ref="X8:X39" si="4">S8</f>
        <v>1</v>
      </c>
      <c r="Y8" s="164" t="str">
        <f>IF(ISNA(VLOOKUP(B8,TeamMembers!$B$4:$C$520,2,FALSE)),"",VLOOKUP(B8,TeamMembers!$B$4:$C$520,2,FALSE))</f>
        <v/>
      </c>
      <c r="Z8" s="164" t="str">
        <f t="shared" ref="Z8:Z39" si="5">IF(ISERROR(IF(D8&gt;"","(Assisted)",IF(S8=1,"Founder Trophy &amp; Best "&amp;C8&amp;" Team ",IF(T8=1,"Youngest Average Age Team",""))))=TRUE,"",IF(D8&gt;"","(Assisted)",IF(S8=1,"Founder Trophy &amp; Best "&amp;C8&amp;" Team ",IF(T8=1,"Youngest Average Age Team",""))))</f>
        <v xml:space="preserve">Founder Trophy &amp; Best Scout Team </v>
      </c>
      <c r="AA8" s="164" t="str">
        <f xml:space="preserve">
"&lt;tr style='mso-yfti-irow:2;height:12.75pt'&gt;"&amp;"
    &lt;td style='border:inset #999999 1.0pt;mso-border-alt:inset #999999 .75pt;
    padding:3.75pt 3.75pt 3.75pt 3.75pt;height:12.75pt'&gt;
    &lt;p align=center style='text-align:center'&gt;&lt;span style='font-size:8.5pt;font-family:Arial,sans-serif'&gt;"&amp;X8&amp;"&lt;o:p&gt;&lt;/o:p&gt;&lt;/span&gt;&lt;/p&gt;
    &lt;/td&gt;"&amp;"
    &lt;td style='border:inset #999999 1.0pt;mso-border-alt:inset #999999 .75pt;
    padding:3.75pt 3.75pt 3.75pt 3.75pt;height:12.75pt'&gt;
    &lt;p&gt;&lt;span style='font-size:8.5pt;font-family:Arial,sans-serif'&gt;("&amp;B8&amp;") "&amp;H8&amp;"&lt;o:p&gt;&lt;/o:p&gt;&lt;/span&gt;&lt;/p&gt;
    &lt;/td&gt;"&amp;"
    &lt;td style='border:inset #999999 1.0pt;mso-border-alt:inset #999999 .75pt;
    padding:3.75pt 3.75pt 3.75pt 3.75pt;height:12.75pt'&gt;
    &lt;p&gt;&lt;span style='font-size:8.5pt;font-family:Arial,sans-serif'&gt;"&amp;Y8&amp;"&lt;o:p&gt;&lt;/o:p&gt;&lt;/span&gt;&lt;/p&gt;
    &lt;/td&gt;"&amp;"
    &lt;td style='border:inset #999999 1.0pt;mso-border-alt:inset #999999 .75pt;
    padding:3.75pt 3.75pt 3.75pt 3.75pt;height:12.75pt'&gt;
    &lt;p align=center style='text-align:center'&gt;&lt;span style='font-family:Arial,sans-serif'&gt;"&amp;P8&amp;"&lt;o:p&gt;&lt;/o:p&gt;&lt;/span&gt;&lt;/p&gt;
    &lt;/td&gt;"&amp;"
    &lt;td style='border:inset #999999 1.0pt;mso-border-alt:inset #999999 .75pt;
    padding:3.75pt 3.75pt 3.75pt 3.75pt;height:12.75pt'&gt;
    &lt;p&gt;&lt;span style='font-size:8.5pt;font-family:Arial,sans-serif'&gt;"&amp;Z8&amp;"&lt;o:p&gt;&lt;/o:p&gt;&lt;/span&gt;&lt;/p&gt;
    &lt;/td&gt;"&amp;"
&lt;/tr&gt;"</f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style='font-size:8.5pt;font-family:Arial,sans-serif'&gt;(1)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8" s="27" t="s">
        <v>171</v>
      </c>
    </row>
    <row r="9" spans="2:28" x14ac:dyDescent="0.3">
      <c r="B9" s="174">
        <f>'Master Score Sheet'!B5</f>
        <v>2</v>
      </c>
      <c r="C9" s="21" t="s">
        <v>164</v>
      </c>
      <c r="D9" s="21"/>
      <c r="E9" s="172" t="str">
        <f>IF(ISERROR(AVERAGEIF(TeamMembers!$B$4:$B$501,B9,TeamMembers!$G$4:$G$501))=TRUE,"",AVERAGEIF(TeamMembers!$B$4:$B$501,B9,TeamMembers!G$4:$G$501))</f>
        <v/>
      </c>
      <c r="F9" s="172" t="str">
        <f>'Master Score Sheet'!C5</f>
        <v>B</v>
      </c>
      <c r="G9" s="175">
        <f>'Master Score Sheet'!D5</f>
        <v>0</v>
      </c>
      <c r="H9" s="176">
        <f>'Master Score Sheet'!E5</f>
        <v>0</v>
      </c>
      <c r="I9" s="172" t="str">
        <f>'Master Score Sheet'!N5</f>
        <v/>
      </c>
      <c r="J9" s="172" t="str">
        <f>'Master Score Sheet'!O5</f>
        <v/>
      </c>
      <c r="K9" s="172" t="str">
        <f>'Master Score Sheet'!P5</f>
        <v/>
      </c>
      <c r="L9" s="172" t="str">
        <f>'Master Score Sheet'!Q5</f>
        <v/>
      </c>
      <c r="M9" s="172" t="str">
        <f>'Master Score Sheet'!R5</f>
        <v/>
      </c>
      <c r="N9" s="172" t="str">
        <f>'Master Score Sheet'!S5</f>
        <v/>
      </c>
      <c r="O9" s="172" t="str">
        <f>'Master Score Sheet'!T5</f>
        <v/>
      </c>
      <c r="P9" s="172">
        <f>'Master Score Sheet'!U5</f>
        <v>0</v>
      </c>
      <c r="Q9" s="175">
        <f>'Master Score Sheet'!W5</f>
        <v>0</v>
      </c>
      <c r="R9" s="177" t="str">
        <f>'Master Score Sheet'!X5</f>
        <v/>
      </c>
      <c r="S9" s="178">
        <f t="shared" si="0"/>
        <v>1</v>
      </c>
      <c r="T9" s="171" t="e">
        <f t="shared" si="1"/>
        <v>#VALUE!</v>
      </c>
      <c r="U9" s="172" t="str">
        <f t="shared" si="2"/>
        <v/>
      </c>
      <c r="V9" s="173" t="str">
        <f t="shared" si="3"/>
        <v/>
      </c>
      <c r="X9" s="123">
        <f t="shared" si="4"/>
        <v>1</v>
      </c>
      <c r="Y9" s="164" t="str">
        <f>IF(ISNA(VLOOKUP(B9,TeamMembers!$B$4:$C$520,2,FALSE)),"",VLOOKUP(B9,TeamMembers!$B$4:$C$520,2,FALSE))</f>
        <v/>
      </c>
      <c r="Z9" s="164" t="str">
        <f t="shared" si="5"/>
        <v xml:space="preserve">Founder Trophy &amp; Best Scout Team </v>
      </c>
      <c r="AA9" s="164" t="str">
        <f t="shared" ref="AA9:AA72" si="6" xml:space="preserve">
"&lt;tr style='mso-yfti-irow:2;height:12.75pt'&gt;"&amp;"
    &lt;td style='border:inset #999999 1.0pt;mso-border-alt:inset #999999 .75pt;
    padding:3.75pt 3.75pt 3.75pt 3.75pt;height:12.75pt'&gt;
    &lt;p align=center style='text-align:center'&gt;&lt;span style='font-size:8.5pt;font-family:Arial,sans-serif'&gt;"&amp;X9&amp;"&lt;o:p&gt;&lt;/o:p&gt;&lt;/span&gt;&lt;/p&gt;
    &lt;/td&gt;"&amp;"
    &lt;td style='border:inset #999999 1.0pt;mso-border-alt:inset #999999 .75pt;
    padding:3.75pt 3.75pt 3.75pt 3.75pt;height:12.75pt'&gt;
    &lt;p&gt;&lt;span style='font-size:8.5pt;font-family:Arial,sans-serif'&gt;("&amp;B9&amp;") "&amp;H9&amp;"&lt;o:p&gt;&lt;/o:p&gt;&lt;/span&gt;&lt;/p&gt;
    &lt;/td&gt;"&amp;"
    &lt;td style='border:inset #999999 1.0pt;mso-border-alt:inset #999999 .75pt;
    padding:3.75pt 3.75pt 3.75pt 3.75pt;height:12.75pt'&gt;
    &lt;p&gt;&lt;span style='font-size:8.5pt;font-family:Arial,sans-serif'&gt;"&amp;Y9&amp;"&lt;o:p&gt;&lt;/o:p&gt;&lt;/span&gt;&lt;/p&gt;
    &lt;/td&gt;"&amp;"
    &lt;td style='border:inset #999999 1.0pt;mso-border-alt:inset #999999 .75pt;
    padding:3.75pt 3.75pt 3.75pt 3.75pt;height:12.75pt'&gt;
    &lt;p align=center style='text-align:center'&gt;&lt;span style='font-family:Arial,sans-serif'&gt;"&amp;P9&amp;"&lt;o:p&gt;&lt;/o:p&gt;&lt;/span&gt;&lt;/p&gt;
    &lt;/td&gt;"&amp;"
    &lt;td style='border:inset #999999 1.0pt;mso-border-alt:inset #999999 .75pt;
    padding:3.75pt 3.75pt 3.75pt 3.75pt;height:12.75pt'&gt;
    &lt;p&gt;&lt;span style='font-size:8.5pt;font-family:Arial,sans-serif'&gt;"&amp;Z9&amp;"&lt;o:p&gt;&lt;/o:p&gt;&lt;/span&gt;&lt;/p&gt;
    &lt;/td&gt;"&amp;"
&lt;/tr&gt;"</f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style='font-size:8.5pt;font-family:Arial,sans-serif'&gt;(2)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9" s="27" t="s">
        <v>171</v>
      </c>
    </row>
    <row r="10" spans="2:28" x14ac:dyDescent="0.3">
      <c r="B10" s="174">
        <f>'Master Score Sheet'!B6</f>
        <v>3</v>
      </c>
      <c r="C10" s="21" t="s">
        <v>164</v>
      </c>
      <c r="D10" s="21"/>
      <c r="E10" s="172" t="str">
        <f>IF(ISERROR(AVERAGEIF(TeamMembers!$B$4:$B$501,B10,TeamMembers!$G$4:$G$501))=TRUE,"",AVERAGEIF(TeamMembers!$B$4:$B$501,B10,TeamMembers!G$4:$G$501))</f>
        <v/>
      </c>
      <c r="F10" s="172" t="str">
        <f>'Master Score Sheet'!C6</f>
        <v>C</v>
      </c>
      <c r="G10" s="175">
        <f>'Master Score Sheet'!D6</f>
        <v>0</v>
      </c>
      <c r="H10" s="176">
        <f>'Master Score Sheet'!E6</f>
        <v>0</v>
      </c>
      <c r="I10" s="172" t="str">
        <f>'Master Score Sheet'!N6</f>
        <v/>
      </c>
      <c r="J10" s="172" t="str">
        <f>'Master Score Sheet'!O6</f>
        <v/>
      </c>
      <c r="K10" s="172" t="str">
        <f>'Master Score Sheet'!P6</f>
        <v/>
      </c>
      <c r="L10" s="172" t="str">
        <f>'Master Score Sheet'!Q6</f>
        <v/>
      </c>
      <c r="M10" s="172" t="str">
        <f>'Master Score Sheet'!R6</f>
        <v/>
      </c>
      <c r="N10" s="172" t="str">
        <f>'Master Score Sheet'!S6</f>
        <v/>
      </c>
      <c r="O10" s="172" t="str">
        <f>'Master Score Sheet'!T6</f>
        <v/>
      </c>
      <c r="P10" s="172">
        <f>'Master Score Sheet'!U6</f>
        <v>0</v>
      </c>
      <c r="Q10" s="175">
        <f>'Master Score Sheet'!W6</f>
        <v>0</v>
      </c>
      <c r="R10" s="177" t="str">
        <f>'Master Score Sheet'!X6</f>
        <v/>
      </c>
      <c r="S10" s="178">
        <f t="shared" si="0"/>
        <v>1</v>
      </c>
      <c r="T10" s="171" t="e">
        <f t="shared" si="1"/>
        <v>#VALUE!</v>
      </c>
      <c r="U10" s="172" t="str">
        <f t="shared" si="2"/>
        <v/>
      </c>
      <c r="V10" s="173" t="str">
        <f t="shared" si="3"/>
        <v/>
      </c>
      <c r="X10" s="123">
        <f t="shared" si="4"/>
        <v>1</v>
      </c>
      <c r="Y10" s="164" t="str">
        <f>IF(ISNA(VLOOKUP(B10,TeamMembers!$B$4:$C$520,2,FALSE)),"",VLOOKUP(B10,TeamMembers!$B$4:$C$520,2,FALSE))</f>
        <v/>
      </c>
      <c r="Z10" s="164" t="str">
        <f t="shared" si="5"/>
        <v xml:space="preserve">Founder Trophy &amp; Best Scout Team </v>
      </c>
      <c r="AA10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style='font-size:8.5pt;font-family:Arial,sans-serif'&gt;(3)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10" s="27" t="s">
        <v>171</v>
      </c>
    </row>
    <row r="11" spans="2:28" x14ac:dyDescent="0.3">
      <c r="B11" s="174">
        <f>'Master Score Sheet'!B7</f>
        <v>4</v>
      </c>
      <c r="C11" s="21" t="s">
        <v>164</v>
      </c>
      <c r="D11" s="21"/>
      <c r="E11" s="172" t="str">
        <f>IF(ISERROR(AVERAGEIF(TeamMembers!$B$4:$B$501,B11,TeamMembers!$G$4:$G$501))=TRUE,"",AVERAGEIF(TeamMembers!$B$4:$B$501,B11,TeamMembers!G$4:$G$501))</f>
        <v/>
      </c>
      <c r="F11" s="172" t="str">
        <f>'Master Score Sheet'!C7</f>
        <v>D</v>
      </c>
      <c r="G11" s="175">
        <f>'Master Score Sheet'!D7</f>
        <v>0</v>
      </c>
      <c r="H11" s="176">
        <f>'Master Score Sheet'!E7</f>
        <v>0</v>
      </c>
      <c r="I11" s="172" t="str">
        <f>'Master Score Sheet'!N7</f>
        <v/>
      </c>
      <c r="J11" s="172" t="str">
        <f>'Master Score Sheet'!O7</f>
        <v/>
      </c>
      <c r="K11" s="172" t="str">
        <f>'Master Score Sheet'!P7</f>
        <v/>
      </c>
      <c r="L11" s="172" t="str">
        <f>'Master Score Sheet'!Q7</f>
        <v/>
      </c>
      <c r="M11" s="172" t="str">
        <f>'Master Score Sheet'!R7</f>
        <v/>
      </c>
      <c r="N11" s="172" t="str">
        <f>'Master Score Sheet'!S7</f>
        <v/>
      </c>
      <c r="O11" s="172" t="str">
        <f>'Master Score Sheet'!T7</f>
        <v/>
      </c>
      <c r="P11" s="172">
        <f>'Master Score Sheet'!U7</f>
        <v>0</v>
      </c>
      <c r="Q11" s="175">
        <f>'Master Score Sheet'!W7</f>
        <v>0</v>
      </c>
      <c r="R11" s="177" t="str">
        <f>'Master Score Sheet'!X7</f>
        <v/>
      </c>
      <c r="S11" s="178">
        <f t="shared" si="0"/>
        <v>1</v>
      </c>
      <c r="T11" s="171" t="e">
        <f t="shared" si="1"/>
        <v>#VALUE!</v>
      </c>
      <c r="U11" s="172" t="str">
        <f t="shared" si="2"/>
        <v/>
      </c>
      <c r="V11" s="173" t="str">
        <f t="shared" si="3"/>
        <v/>
      </c>
      <c r="X11" s="123">
        <f t="shared" si="4"/>
        <v>1</v>
      </c>
      <c r="Y11" s="164" t="str">
        <f>IF(ISNA(VLOOKUP(B11,TeamMembers!$B$4:$C$520,2,FALSE)),"",VLOOKUP(B11,TeamMembers!$B$4:$C$520,2,FALSE))</f>
        <v/>
      </c>
      <c r="Z11" s="164" t="str">
        <f t="shared" si="5"/>
        <v xml:space="preserve">Founder Trophy &amp; Best Scout Team </v>
      </c>
      <c r="AA11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style='font-size:8.5pt;font-family:Arial,sans-serif'&gt;(4)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11" s="27" t="s">
        <v>171</v>
      </c>
    </row>
    <row r="12" spans="2:28" x14ac:dyDescent="0.3">
      <c r="B12" s="174">
        <f>'Master Score Sheet'!B8</f>
        <v>5</v>
      </c>
      <c r="C12" s="21" t="s">
        <v>164</v>
      </c>
      <c r="D12" s="21"/>
      <c r="E12" s="172" t="str">
        <f>IF(ISERROR(AVERAGEIF(TeamMembers!$B$4:$B$501,B12,TeamMembers!$G$4:$G$501))=TRUE,"",AVERAGEIF(TeamMembers!$B$4:$B$501,B12,TeamMembers!G$4:$G$501))</f>
        <v/>
      </c>
      <c r="F12" s="172" t="str">
        <f>'Master Score Sheet'!C8</f>
        <v>E</v>
      </c>
      <c r="G12" s="175">
        <f>'Master Score Sheet'!D8</f>
        <v>0</v>
      </c>
      <c r="H12" s="176">
        <f>'Master Score Sheet'!E8</f>
        <v>0</v>
      </c>
      <c r="I12" s="172" t="str">
        <f>'Master Score Sheet'!N8</f>
        <v/>
      </c>
      <c r="J12" s="172" t="str">
        <f>'Master Score Sheet'!O8</f>
        <v/>
      </c>
      <c r="K12" s="172" t="str">
        <f>'Master Score Sheet'!P8</f>
        <v/>
      </c>
      <c r="L12" s="172" t="str">
        <f>'Master Score Sheet'!Q8</f>
        <v/>
      </c>
      <c r="M12" s="172" t="str">
        <f>'Master Score Sheet'!R8</f>
        <v/>
      </c>
      <c r="N12" s="172" t="str">
        <f>'Master Score Sheet'!S8</f>
        <v/>
      </c>
      <c r="O12" s="172" t="str">
        <f>'Master Score Sheet'!T8</f>
        <v/>
      </c>
      <c r="P12" s="172">
        <f>'Master Score Sheet'!U8</f>
        <v>0</v>
      </c>
      <c r="Q12" s="175">
        <f>'Master Score Sheet'!W8</f>
        <v>0</v>
      </c>
      <c r="R12" s="177" t="str">
        <f>'Master Score Sheet'!X8</f>
        <v/>
      </c>
      <c r="S12" s="178">
        <f t="shared" si="0"/>
        <v>1</v>
      </c>
      <c r="T12" s="171" t="e">
        <f t="shared" si="1"/>
        <v>#VALUE!</v>
      </c>
      <c r="U12" s="172" t="str">
        <f t="shared" si="2"/>
        <v/>
      </c>
      <c r="V12" s="173" t="str">
        <f t="shared" si="3"/>
        <v/>
      </c>
      <c r="X12" s="123">
        <f t="shared" si="4"/>
        <v>1</v>
      </c>
      <c r="Y12" s="164" t="str">
        <f>IF(ISNA(VLOOKUP(B12,TeamMembers!$B$4:$C$520,2,FALSE)),"",VLOOKUP(B12,TeamMembers!$B$4:$C$520,2,FALSE))</f>
        <v/>
      </c>
      <c r="Z12" s="164" t="str">
        <f t="shared" si="5"/>
        <v xml:space="preserve">Founder Trophy &amp; Best Scout Team </v>
      </c>
      <c r="AA12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style='font-size:8.5pt;font-family:Arial,sans-serif'&gt;(5)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12" s="27" t="s">
        <v>171</v>
      </c>
    </row>
    <row r="13" spans="2:28" x14ac:dyDescent="0.3">
      <c r="B13" s="174">
        <f>'Master Score Sheet'!B9</f>
        <v>6</v>
      </c>
      <c r="C13" s="21" t="s">
        <v>164</v>
      </c>
      <c r="D13" s="21"/>
      <c r="E13" s="172" t="str">
        <f>IF(ISERROR(AVERAGEIF(TeamMembers!$B$4:$B$501,B13,TeamMembers!$G$4:$G$501))=TRUE,"",AVERAGEIF(TeamMembers!$B$4:$B$501,B13,TeamMembers!G$4:$G$501))</f>
        <v/>
      </c>
      <c r="F13" s="172" t="str">
        <f>'Master Score Sheet'!C9</f>
        <v>A</v>
      </c>
      <c r="G13" s="175">
        <f>'Master Score Sheet'!D9</f>
        <v>0</v>
      </c>
      <c r="H13" s="176">
        <f>'Master Score Sheet'!E9</f>
        <v>0</v>
      </c>
      <c r="I13" s="172" t="str">
        <f>'Master Score Sheet'!N9</f>
        <v/>
      </c>
      <c r="J13" s="172" t="str">
        <f>'Master Score Sheet'!O9</f>
        <v/>
      </c>
      <c r="K13" s="172" t="str">
        <f>'Master Score Sheet'!P9</f>
        <v/>
      </c>
      <c r="L13" s="172" t="str">
        <f>'Master Score Sheet'!Q9</f>
        <v/>
      </c>
      <c r="M13" s="172" t="str">
        <f>'Master Score Sheet'!R9</f>
        <v/>
      </c>
      <c r="N13" s="172" t="str">
        <f>'Master Score Sheet'!S9</f>
        <v/>
      </c>
      <c r="O13" s="172" t="str">
        <f>'Master Score Sheet'!T9</f>
        <v/>
      </c>
      <c r="P13" s="172">
        <f>'Master Score Sheet'!U9</f>
        <v>0</v>
      </c>
      <c r="Q13" s="175">
        <f>'Master Score Sheet'!W9</f>
        <v>0</v>
      </c>
      <c r="R13" s="177" t="str">
        <f>'Master Score Sheet'!X9</f>
        <v/>
      </c>
      <c r="S13" s="178">
        <f t="shared" si="0"/>
        <v>1</v>
      </c>
      <c r="T13" s="171" t="e">
        <f t="shared" si="1"/>
        <v>#VALUE!</v>
      </c>
      <c r="U13" s="172" t="str">
        <f t="shared" si="2"/>
        <v/>
      </c>
      <c r="V13" s="173" t="str">
        <f t="shared" si="3"/>
        <v/>
      </c>
      <c r="X13" s="123">
        <f t="shared" si="4"/>
        <v>1</v>
      </c>
      <c r="Y13" s="164" t="str">
        <f>IF(ISNA(VLOOKUP(B13,TeamMembers!$B$4:$C$520,2,FALSE)),"",VLOOKUP(B13,TeamMembers!$B$4:$C$520,2,FALSE))</f>
        <v/>
      </c>
      <c r="Z13" s="164" t="str">
        <f t="shared" si="5"/>
        <v xml:space="preserve">Founder Trophy &amp; Best Scout Team </v>
      </c>
      <c r="AA13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style='font-size:8.5pt;font-family:Arial,sans-serif'&gt;(6)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13" s="27" t="s">
        <v>171</v>
      </c>
    </row>
    <row r="14" spans="2:28" x14ac:dyDescent="0.3">
      <c r="B14" s="174">
        <f>'Master Score Sheet'!B10</f>
        <v>7</v>
      </c>
      <c r="C14" s="21" t="s">
        <v>164</v>
      </c>
      <c r="D14" s="21"/>
      <c r="E14" s="172" t="str">
        <f>IF(ISERROR(AVERAGEIF(TeamMembers!$B$4:$B$501,B14,TeamMembers!$G$4:$G$501))=TRUE,"",AVERAGEIF(TeamMembers!$B$4:$B$501,B14,TeamMembers!G$4:$G$501))</f>
        <v/>
      </c>
      <c r="F14" s="172" t="str">
        <f>'Master Score Sheet'!C10</f>
        <v>B</v>
      </c>
      <c r="G14" s="175">
        <f>'Master Score Sheet'!D10</f>
        <v>0</v>
      </c>
      <c r="H14" s="176">
        <f>'Master Score Sheet'!E10</f>
        <v>0</v>
      </c>
      <c r="I14" s="172" t="str">
        <f>'Master Score Sheet'!N10</f>
        <v/>
      </c>
      <c r="J14" s="172" t="str">
        <f>'Master Score Sheet'!O10</f>
        <v/>
      </c>
      <c r="K14" s="172" t="str">
        <f>'Master Score Sheet'!P10</f>
        <v/>
      </c>
      <c r="L14" s="172" t="str">
        <f>'Master Score Sheet'!Q10</f>
        <v/>
      </c>
      <c r="M14" s="172" t="str">
        <f>'Master Score Sheet'!R10</f>
        <v/>
      </c>
      <c r="N14" s="172" t="str">
        <f>'Master Score Sheet'!S10</f>
        <v/>
      </c>
      <c r="O14" s="172" t="str">
        <f>'Master Score Sheet'!T10</f>
        <v/>
      </c>
      <c r="P14" s="172">
        <f>'Master Score Sheet'!U10</f>
        <v>0</v>
      </c>
      <c r="Q14" s="175">
        <f>'Master Score Sheet'!W10</f>
        <v>0</v>
      </c>
      <c r="R14" s="177" t="str">
        <f>'Master Score Sheet'!X10</f>
        <v/>
      </c>
      <c r="S14" s="178">
        <f t="shared" si="0"/>
        <v>1</v>
      </c>
      <c r="T14" s="171" t="e">
        <f t="shared" si="1"/>
        <v>#VALUE!</v>
      </c>
      <c r="U14" s="172" t="str">
        <f t="shared" si="2"/>
        <v/>
      </c>
      <c r="V14" s="173" t="str">
        <f t="shared" si="3"/>
        <v/>
      </c>
      <c r="X14" s="123">
        <f t="shared" si="4"/>
        <v>1</v>
      </c>
      <c r="Y14" s="164" t="str">
        <f>IF(ISNA(VLOOKUP(B14,TeamMembers!$B$4:$C$520,2,FALSE)),"",VLOOKUP(B14,TeamMembers!$B$4:$C$520,2,FALSE))</f>
        <v/>
      </c>
      <c r="Z14" s="164" t="str">
        <f t="shared" si="5"/>
        <v xml:space="preserve">Founder Trophy &amp; Best Scout Team </v>
      </c>
      <c r="AA14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style='font-size:8.5pt;font-family:Arial,sans-serif'&gt;(7)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14" s="27" t="s">
        <v>171</v>
      </c>
    </row>
    <row r="15" spans="2:28" x14ac:dyDescent="0.3">
      <c r="B15" s="174">
        <f>'Master Score Sheet'!B11</f>
        <v>8</v>
      </c>
      <c r="C15" s="21" t="s">
        <v>164</v>
      </c>
      <c r="D15" s="21"/>
      <c r="E15" s="172" t="str">
        <f>IF(ISERROR(AVERAGEIF(TeamMembers!$B$4:$B$501,B15,TeamMembers!$G$4:$G$501))=TRUE,"",AVERAGEIF(TeamMembers!$B$4:$B$501,B15,TeamMembers!G$4:$G$501))</f>
        <v/>
      </c>
      <c r="F15" s="172" t="str">
        <f>'Master Score Sheet'!C11</f>
        <v>C</v>
      </c>
      <c r="G15" s="175">
        <f>'Master Score Sheet'!D11</f>
        <v>0</v>
      </c>
      <c r="H15" s="176">
        <f>'Master Score Sheet'!E11</f>
        <v>0</v>
      </c>
      <c r="I15" s="172" t="str">
        <f>'Master Score Sheet'!N11</f>
        <v/>
      </c>
      <c r="J15" s="172" t="str">
        <f>'Master Score Sheet'!O11</f>
        <v/>
      </c>
      <c r="K15" s="172" t="str">
        <f>'Master Score Sheet'!P11</f>
        <v/>
      </c>
      <c r="L15" s="172" t="str">
        <f>'Master Score Sheet'!Q11</f>
        <v/>
      </c>
      <c r="M15" s="172" t="str">
        <f>'Master Score Sheet'!R11</f>
        <v/>
      </c>
      <c r="N15" s="172" t="str">
        <f>'Master Score Sheet'!S11</f>
        <v/>
      </c>
      <c r="O15" s="172" t="str">
        <f>'Master Score Sheet'!T11</f>
        <v/>
      </c>
      <c r="P15" s="172">
        <f>'Master Score Sheet'!U11</f>
        <v>0</v>
      </c>
      <c r="Q15" s="175">
        <f>'Master Score Sheet'!W11</f>
        <v>0</v>
      </c>
      <c r="R15" s="177" t="str">
        <f>'Master Score Sheet'!X11</f>
        <v/>
      </c>
      <c r="S15" s="178">
        <f t="shared" si="0"/>
        <v>1</v>
      </c>
      <c r="T15" s="171" t="e">
        <f t="shared" si="1"/>
        <v>#VALUE!</v>
      </c>
      <c r="U15" s="172" t="str">
        <f t="shared" si="2"/>
        <v/>
      </c>
      <c r="V15" s="173" t="str">
        <f t="shared" si="3"/>
        <v/>
      </c>
      <c r="X15" s="123">
        <f t="shared" si="4"/>
        <v>1</v>
      </c>
      <c r="Y15" s="164" t="str">
        <f>IF(ISNA(VLOOKUP(B15,TeamMembers!$B$4:$C$520,2,FALSE)),"",VLOOKUP(B15,TeamMembers!$B$4:$C$520,2,FALSE))</f>
        <v/>
      </c>
      <c r="Z15" s="164" t="str">
        <f t="shared" si="5"/>
        <v xml:space="preserve">Founder Trophy &amp; Best Scout Team </v>
      </c>
      <c r="AA15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style='font-size:8.5pt;font-family:Arial,sans-serif'&gt;(8)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15" s="27" t="s">
        <v>171</v>
      </c>
    </row>
    <row r="16" spans="2:28" x14ac:dyDescent="0.3">
      <c r="B16" s="174">
        <f>'Master Score Sheet'!B12</f>
        <v>9</v>
      </c>
      <c r="C16" s="21" t="s">
        <v>164</v>
      </c>
      <c r="D16" s="21"/>
      <c r="E16" s="172" t="str">
        <f>IF(ISERROR(AVERAGEIF(TeamMembers!$B$4:$B$501,B16,TeamMembers!$G$4:$G$501))=TRUE,"",AVERAGEIF(TeamMembers!$B$4:$B$501,B16,TeamMembers!G$4:$G$501))</f>
        <v/>
      </c>
      <c r="F16" s="172" t="str">
        <f>'Master Score Sheet'!C12</f>
        <v>D</v>
      </c>
      <c r="G16" s="175">
        <f>'Master Score Sheet'!D12</f>
        <v>0</v>
      </c>
      <c r="H16" s="176">
        <f>'Master Score Sheet'!E12</f>
        <v>0</v>
      </c>
      <c r="I16" s="172" t="str">
        <f>'Master Score Sheet'!N12</f>
        <v/>
      </c>
      <c r="J16" s="172" t="str">
        <f>'Master Score Sheet'!O12</f>
        <v/>
      </c>
      <c r="K16" s="172" t="str">
        <f>'Master Score Sheet'!P12</f>
        <v/>
      </c>
      <c r="L16" s="172" t="str">
        <f>'Master Score Sheet'!Q12</f>
        <v/>
      </c>
      <c r="M16" s="172" t="str">
        <f>'Master Score Sheet'!R12</f>
        <v/>
      </c>
      <c r="N16" s="172" t="str">
        <f>'Master Score Sheet'!S12</f>
        <v/>
      </c>
      <c r="O16" s="172" t="str">
        <f>'Master Score Sheet'!T12</f>
        <v/>
      </c>
      <c r="P16" s="172">
        <f>'Master Score Sheet'!U12</f>
        <v>0</v>
      </c>
      <c r="Q16" s="175">
        <f>'Master Score Sheet'!W12</f>
        <v>0</v>
      </c>
      <c r="R16" s="177" t="str">
        <f>'Master Score Sheet'!X12</f>
        <v/>
      </c>
      <c r="S16" s="178">
        <f t="shared" si="0"/>
        <v>1</v>
      </c>
      <c r="T16" s="171" t="e">
        <f t="shared" si="1"/>
        <v>#VALUE!</v>
      </c>
      <c r="U16" s="172" t="str">
        <f t="shared" si="2"/>
        <v/>
      </c>
      <c r="V16" s="173" t="str">
        <f t="shared" si="3"/>
        <v/>
      </c>
      <c r="X16" s="123">
        <f t="shared" si="4"/>
        <v>1</v>
      </c>
      <c r="Y16" s="164" t="str">
        <f>IF(ISNA(VLOOKUP(B16,TeamMembers!$B$4:$C$520,2,FALSE)),"",VLOOKUP(B16,TeamMembers!$B$4:$C$520,2,FALSE))</f>
        <v/>
      </c>
      <c r="Z16" s="164" t="str">
        <f t="shared" si="5"/>
        <v xml:space="preserve">Founder Trophy &amp; Best Scout Team </v>
      </c>
      <c r="AA16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style='font-size:8.5pt;font-family:Arial,sans-serif'&gt;(9)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16" s="27" t="s">
        <v>171</v>
      </c>
    </row>
    <row r="17" spans="2:28" x14ac:dyDescent="0.3">
      <c r="B17" s="174">
        <f>'Master Score Sheet'!B13</f>
        <v>10</v>
      </c>
      <c r="C17" s="21" t="s">
        <v>164</v>
      </c>
      <c r="D17" s="21"/>
      <c r="E17" s="172" t="str">
        <f>IF(ISERROR(AVERAGEIF(TeamMembers!$B$4:$B$501,B17,TeamMembers!$G$4:$G$501))=TRUE,"",AVERAGEIF(TeamMembers!$B$4:$B$501,B17,TeamMembers!G$4:$G$501))</f>
        <v/>
      </c>
      <c r="F17" s="172" t="str">
        <f>'Master Score Sheet'!C13</f>
        <v>E</v>
      </c>
      <c r="G17" s="175">
        <f>'Master Score Sheet'!D13</f>
        <v>0</v>
      </c>
      <c r="H17" s="176">
        <f>'Master Score Sheet'!E13</f>
        <v>0</v>
      </c>
      <c r="I17" s="172" t="str">
        <f>'Master Score Sheet'!N13</f>
        <v/>
      </c>
      <c r="J17" s="172" t="str">
        <f>'Master Score Sheet'!O13</f>
        <v/>
      </c>
      <c r="K17" s="172" t="str">
        <f>'Master Score Sheet'!P13</f>
        <v/>
      </c>
      <c r="L17" s="172" t="str">
        <f>'Master Score Sheet'!Q13</f>
        <v/>
      </c>
      <c r="M17" s="172" t="str">
        <f>'Master Score Sheet'!R13</f>
        <v/>
      </c>
      <c r="N17" s="172" t="str">
        <f>'Master Score Sheet'!S13</f>
        <v/>
      </c>
      <c r="O17" s="172" t="str">
        <f>'Master Score Sheet'!T13</f>
        <v/>
      </c>
      <c r="P17" s="172">
        <f>'Master Score Sheet'!U13</f>
        <v>0</v>
      </c>
      <c r="Q17" s="175">
        <f>'Master Score Sheet'!W13</f>
        <v>0</v>
      </c>
      <c r="R17" s="177" t="str">
        <f>'Master Score Sheet'!X13</f>
        <v/>
      </c>
      <c r="S17" s="178">
        <f t="shared" si="0"/>
        <v>1</v>
      </c>
      <c r="T17" s="171" t="e">
        <f t="shared" si="1"/>
        <v>#VALUE!</v>
      </c>
      <c r="U17" s="172" t="str">
        <f t="shared" si="2"/>
        <v/>
      </c>
      <c r="V17" s="173" t="str">
        <f t="shared" si="3"/>
        <v/>
      </c>
      <c r="X17" s="123">
        <f t="shared" si="4"/>
        <v>1</v>
      </c>
      <c r="Y17" s="164" t="str">
        <f>IF(ISNA(VLOOKUP(B17,TeamMembers!$B$4:$C$520,2,FALSE)),"",VLOOKUP(B17,TeamMembers!$B$4:$C$520,2,FALSE))</f>
        <v/>
      </c>
      <c r="Z17" s="164" t="str">
        <f t="shared" si="5"/>
        <v xml:space="preserve">Founder Trophy &amp; Best Scout Team </v>
      </c>
      <c r="AA17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style='font-size:8.5pt;font-family:Arial,sans-serif'&gt;(10)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17" s="27" t="s">
        <v>171</v>
      </c>
    </row>
    <row r="18" spans="2:28" x14ac:dyDescent="0.3">
      <c r="B18" s="174">
        <f>'Master Score Sheet'!B14</f>
        <v>11</v>
      </c>
      <c r="C18" s="21" t="s">
        <v>164</v>
      </c>
      <c r="D18" s="21"/>
      <c r="E18" s="172" t="str">
        <f>IF(ISERROR(AVERAGEIF(TeamMembers!$B$4:$B$501,B18,TeamMembers!$G$4:$G$501))=TRUE,"",AVERAGEIF(TeamMembers!$B$4:$B$501,B18,TeamMembers!G$4:$G$501))</f>
        <v/>
      </c>
      <c r="F18" s="172" t="str">
        <f>'Master Score Sheet'!C14</f>
        <v>A</v>
      </c>
      <c r="G18" s="175">
        <f>'Master Score Sheet'!D14</f>
        <v>0</v>
      </c>
      <c r="H18" s="176">
        <f>'Master Score Sheet'!E14</f>
        <v>0</v>
      </c>
      <c r="I18" s="172" t="str">
        <f>'Master Score Sheet'!N14</f>
        <v/>
      </c>
      <c r="J18" s="172" t="str">
        <f>'Master Score Sheet'!O14</f>
        <v/>
      </c>
      <c r="K18" s="172" t="str">
        <f>'Master Score Sheet'!P14</f>
        <v/>
      </c>
      <c r="L18" s="172" t="str">
        <f>'Master Score Sheet'!Q14</f>
        <v/>
      </c>
      <c r="M18" s="172" t="str">
        <f>'Master Score Sheet'!R14</f>
        <v/>
      </c>
      <c r="N18" s="172" t="str">
        <f>'Master Score Sheet'!S14</f>
        <v/>
      </c>
      <c r="O18" s="172" t="str">
        <f>'Master Score Sheet'!T14</f>
        <v/>
      </c>
      <c r="P18" s="172">
        <f>'Master Score Sheet'!U14</f>
        <v>0</v>
      </c>
      <c r="Q18" s="175">
        <f>'Master Score Sheet'!W14</f>
        <v>0</v>
      </c>
      <c r="R18" s="177" t="str">
        <f>'Master Score Sheet'!X14</f>
        <v/>
      </c>
      <c r="S18" s="178">
        <f t="shared" si="0"/>
        <v>1</v>
      </c>
      <c r="T18" s="171" t="e">
        <f t="shared" si="1"/>
        <v>#VALUE!</v>
      </c>
      <c r="U18" s="172" t="str">
        <f t="shared" si="2"/>
        <v/>
      </c>
      <c r="V18" s="173" t="str">
        <f t="shared" si="3"/>
        <v/>
      </c>
      <c r="X18" s="123">
        <f t="shared" si="4"/>
        <v>1</v>
      </c>
      <c r="Y18" s="164" t="str">
        <f>IF(ISNA(VLOOKUP(B18,TeamMembers!$B$4:$C$520,2,FALSE)),"",VLOOKUP(B18,TeamMembers!$B$4:$C$520,2,FALSE))</f>
        <v/>
      </c>
      <c r="Z18" s="164" t="str">
        <f t="shared" si="5"/>
        <v xml:space="preserve">Founder Trophy &amp; Best Scout Team </v>
      </c>
      <c r="AA18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style='font-size:8.5pt;font-family:Arial,sans-serif'&gt;(11)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18" s="27" t="s">
        <v>171</v>
      </c>
    </row>
    <row r="19" spans="2:28" x14ac:dyDescent="0.3">
      <c r="B19" s="174">
        <f>'Master Score Sheet'!B15</f>
        <v>12</v>
      </c>
      <c r="C19" s="21" t="s">
        <v>164</v>
      </c>
      <c r="D19" s="21"/>
      <c r="E19" s="172" t="str">
        <f>IF(ISERROR(AVERAGEIF(TeamMembers!$B$4:$B$501,B19,TeamMembers!$G$4:$G$501))=TRUE,"",AVERAGEIF(TeamMembers!$B$4:$B$501,B19,TeamMembers!G$4:$G$501))</f>
        <v/>
      </c>
      <c r="F19" s="172" t="str">
        <f>'Master Score Sheet'!C15</f>
        <v>B</v>
      </c>
      <c r="G19" s="175">
        <f>'Master Score Sheet'!D15</f>
        <v>0</v>
      </c>
      <c r="H19" s="176">
        <f>'Master Score Sheet'!E15</f>
        <v>0</v>
      </c>
      <c r="I19" s="172" t="str">
        <f>'Master Score Sheet'!N15</f>
        <v/>
      </c>
      <c r="J19" s="172" t="str">
        <f>'Master Score Sheet'!O15</f>
        <v/>
      </c>
      <c r="K19" s="172" t="str">
        <f>'Master Score Sheet'!P15</f>
        <v/>
      </c>
      <c r="L19" s="172" t="str">
        <f>'Master Score Sheet'!Q15</f>
        <v/>
      </c>
      <c r="M19" s="172" t="str">
        <f>'Master Score Sheet'!R15</f>
        <v/>
      </c>
      <c r="N19" s="172" t="str">
        <f>'Master Score Sheet'!S15</f>
        <v/>
      </c>
      <c r="O19" s="172" t="str">
        <f>'Master Score Sheet'!T15</f>
        <v/>
      </c>
      <c r="P19" s="172">
        <f>'Master Score Sheet'!U15</f>
        <v>0</v>
      </c>
      <c r="Q19" s="175">
        <f>'Master Score Sheet'!W15</f>
        <v>0</v>
      </c>
      <c r="R19" s="177" t="str">
        <f>'Master Score Sheet'!X15</f>
        <v/>
      </c>
      <c r="S19" s="178">
        <f t="shared" si="0"/>
        <v>1</v>
      </c>
      <c r="T19" s="171" t="e">
        <f t="shared" si="1"/>
        <v>#VALUE!</v>
      </c>
      <c r="U19" s="172" t="str">
        <f t="shared" si="2"/>
        <v/>
      </c>
      <c r="V19" s="173" t="str">
        <f t="shared" si="3"/>
        <v/>
      </c>
      <c r="X19" s="123">
        <f t="shared" si="4"/>
        <v>1</v>
      </c>
      <c r="Y19" s="164" t="str">
        <f>IF(ISNA(VLOOKUP(B19,TeamMembers!$B$4:$C$520,2,FALSE)),"",VLOOKUP(B19,TeamMembers!$B$4:$C$520,2,FALSE))</f>
        <v/>
      </c>
      <c r="Z19" s="164" t="str">
        <f t="shared" si="5"/>
        <v xml:space="preserve">Founder Trophy &amp; Best Scout Team </v>
      </c>
      <c r="AA19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style='font-size:8.5pt;font-family:Arial,sans-serif'&gt;(12)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19" s="27" t="s">
        <v>171</v>
      </c>
    </row>
    <row r="20" spans="2:28" x14ac:dyDescent="0.3">
      <c r="B20" s="174">
        <f>'Master Score Sheet'!B16</f>
        <v>13</v>
      </c>
      <c r="C20" s="21" t="s">
        <v>164</v>
      </c>
      <c r="D20" s="21"/>
      <c r="E20" s="172" t="str">
        <f>IF(ISERROR(AVERAGEIF(TeamMembers!$B$4:$B$501,B20,TeamMembers!$G$4:$G$501))=TRUE,"",AVERAGEIF(TeamMembers!$B$4:$B$501,B20,TeamMembers!G$4:$G$501))</f>
        <v/>
      </c>
      <c r="F20" s="172" t="str">
        <f>'Master Score Sheet'!C16</f>
        <v>C</v>
      </c>
      <c r="G20" s="175">
        <f>'Master Score Sheet'!D16</f>
        <v>0</v>
      </c>
      <c r="H20" s="176">
        <f>'Master Score Sheet'!E16</f>
        <v>0</v>
      </c>
      <c r="I20" s="172" t="str">
        <f>'Master Score Sheet'!N16</f>
        <v/>
      </c>
      <c r="J20" s="172" t="str">
        <f>'Master Score Sheet'!O16</f>
        <v/>
      </c>
      <c r="K20" s="172" t="str">
        <f>'Master Score Sheet'!P16</f>
        <v/>
      </c>
      <c r="L20" s="172" t="str">
        <f>'Master Score Sheet'!Q16</f>
        <v/>
      </c>
      <c r="M20" s="172" t="str">
        <f>'Master Score Sheet'!R16</f>
        <v/>
      </c>
      <c r="N20" s="172" t="str">
        <f>'Master Score Sheet'!S16</f>
        <v/>
      </c>
      <c r="O20" s="172" t="str">
        <f>'Master Score Sheet'!T16</f>
        <v/>
      </c>
      <c r="P20" s="172">
        <f>'Master Score Sheet'!U16</f>
        <v>0</v>
      </c>
      <c r="Q20" s="175">
        <f>'Master Score Sheet'!W16</f>
        <v>0</v>
      </c>
      <c r="R20" s="177" t="str">
        <f>'Master Score Sheet'!X16</f>
        <v/>
      </c>
      <c r="S20" s="178">
        <f t="shared" si="0"/>
        <v>1</v>
      </c>
      <c r="T20" s="171" t="e">
        <f t="shared" si="1"/>
        <v>#VALUE!</v>
      </c>
      <c r="U20" s="172" t="str">
        <f t="shared" si="2"/>
        <v/>
      </c>
      <c r="V20" s="173" t="str">
        <f t="shared" si="3"/>
        <v/>
      </c>
      <c r="X20" s="123">
        <f t="shared" si="4"/>
        <v>1</v>
      </c>
      <c r="Y20" s="164" t="str">
        <f>IF(ISNA(VLOOKUP(B20,TeamMembers!$B$4:$C$520,2,FALSE)),"",VLOOKUP(B20,TeamMembers!$B$4:$C$520,2,FALSE))</f>
        <v/>
      </c>
      <c r="Z20" s="164" t="str">
        <f t="shared" si="5"/>
        <v xml:space="preserve">Founder Trophy &amp; Best Scout Team </v>
      </c>
      <c r="AA20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style='font-size:8.5pt;font-family:Arial,sans-serif'&gt;(13)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20" s="27" t="s">
        <v>171</v>
      </c>
    </row>
    <row r="21" spans="2:28" x14ac:dyDescent="0.3">
      <c r="B21" s="174">
        <f>'Master Score Sheet'!B17</f>
        <v>14</v>
      </c>
      <c r="C21" s="21" t="s">
        <v>164</v>
      </c>
      <c r="D21" s="21"/>
      <c r="E21" s="172" t="str">
        <f>IF(ISERROR(AVERAGEIF(TeamMembers!$B$4:$B$501,B21,TeamMembers!$G$4:$G$501))=TRUE,"",AVERAGEIF(TeamMembers!$B$4:$B$501,B21,TeamMembers!G$4:$G$501))</f>
        <v/>
      </c>
      <c r="F21" s="172" t="str">
        <f>'Master Score Sheet'!C17</f>
        <v>D</v>
      </c>
      <c r="G21" s="175">
        <f>'Master Score Sheet'!D17</f>
        <v>0</v>
      </c>
      <c r="H21" s="176">
        <f>'Master Score Sheet'!E17</f>
        <v>0</v>
      </c>
      <c r="I21" s="172" t="str">
        <f>'Master Score Sheet'!N17</f>
        <v/>
      </c>
      <c r="J21" s="172" t="str">
        <f>'Master Score Sheet'!O17</f>
        <v/>
      </c>
      <c r="K21" s="172" t="str">
        <f>'Master Score Sheet'!P17</f>
        <v/>
      </c>
      <c r="L21" s="172" t="str">
        <f>'Master Score Sheet'!Q17</f>
        <v/>
      </c>
      <c r="M21" s="172" t="str">
        <f>'Master Score Sheet'!R17</f>
        <v/>
      </c>
      <c r="N21" s="172" t="str">
        <f>'Master Score Sheet'!S17</f>
        <v/>
      </c>
      <c r="O21" s="172" t="str">
        <f>'Master Score Sheet'!T17</f>
        <v/>
      </c>
      <c r="P21" s="172">
        <f>'Master Score Sheet'!U17</f>
        <v>0</v>
      </c>
      <c r="Q21" s="175">
        <f>'Master Score Sheet'!W17</f>
        <v>0</v>
      </c>
      <c r="R21" s="177" t="str">
        <f>'Master Score Sheet'!X17</f>
        <v/>
      </c>
      <c r="S21" s="178">
        <f t="shared" si="0"/>
        <v>1</v>
      </c>
      <c r="T21" s="171" t="e">
        <f t="shared" si="1"/>
        <v>#VALUE!</v>
      </c>
      <c r="U21" s="172" t="str">
        <f t="shared" si="2"/>
        <v/>
      </c>
      <c r="V21" s="173" t="str">
        <f t="shared" si="3"/>
        <v/>
      </c>
      <c r="X21" s="123">
        <f t="shared" si="4"/>
        <v>1</v>
      </c>
      <c r="Y21" s="164" t="str">
        <f>IF(ISNA(VLOOKUP(B21,TeamMembers!$B$4:$C$520,2,FALSE)),"",VLOOKUP(B21,TeamMembers!$B$4:$C$520,2,FALSE))</f>
        <v/>
      </c>
      <c r="Z21" s="164" t="str">
        <f t="shared" si="5"/>
        <v xml:space="preserve">Founder Trophy &amp; Best Scout Team </v>
      </c>
      <c r="AA21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style='font-size:8.5pt;font-family:Arial,sans-serif'&gt;(14)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21" s="27" t="s">
        <v>171</v>
      </c>
    </row>
    <row r="22" spans="2:28" x14ac:dyDescent="0.3">
      <c r="B22" s="174">
        <f>'Master Score Sheet'!B18</f>
        <v>15</v>
      </c>
      <c r="C22" s="21" t="s">
        <v>164</v>
      </c>
      <c r="D22" s="21"/>
      <c r="E22" s="172" t="str">
        <f>IF(ISERROR(AVERAGEIF(TeamMembers!$B$4:$B$501,B22,TeamMembers!$G$4:$G$501))=TRUE,"",AVERAGEIF(TeamMembers!$B$4:$B$501,B22,TeamMembers!G$4:$G$501))</f>
        <v/>
      </c>
      <c r="F22" s="172" t="str">
        <f>'Master Score Sheet'!C18</f>
        <v>E</v>
      </c>
      <c r="G22" s="175">
        <f>'Master Score Sheet'!D18</f>
        <v>0</v>
      </c>
      <c r="H22" s="176">
        <f>'Master Score Sheet'!E18</f>
        <v>0</v>
      </c>
      <c r="I22" s="172" t="str">
        <f>'Master Score Sheet'!N18</f>
        <v/>
      </c>
      <c r="J22" s="172" t="str">
        <f>'Master Score Sheet'!O18</f>
        <v/>
      </c>
      <c r="K22" s="172" t="str">
        <f>'Master Score Sheet'!P18</f>
        <v/>
      </c>
      <c r="L22" s="172" t="str">
        <f>'Master Score Sheet'!Q18</f>
        <v/>
      </c>
      <c r="M22" s="172" t="str">
        <f>'Master Score Sheet'!R18</f>
        <v/>
      </c>
      <c r="N22" s="172" t="str">
        <f>'Master Score Sheet'!S18</f>
        <v/>
      </c>
      <c r="O22" s="172" t="str">
        <f>'Master Score Sheet'!T18</f>
        <v/>
      </c>
      <c r="P22" s="172">
        <f>'Master Score Sheet'!U18</f>
        <v>0</v>
      </c>
      <c r="Q22" s="175">
        <f>'Master Score Sheet'!W18</f>
        <v>0</v>
      </c>
      <c r="R22" s="177" t="str">
        <f>'Master Score Sheet'!X18</f>
        <v/>
      </c>
      <c r="S22" s="178">
        <f t="shared" si="0"/>
        <v>1</v>
      </c>
      <c r="T22" s="171" t="e">
        <f t="shared" si="1"/>
        <v>#VALUE!</v>
      </c>
      <c r="U22" s="172" t="str">
        <f t="shared" si="2"/>
        <v/>
      </c>
      <c r="V22" s="173" t="str">
        <f t="shared" si="3"/>
        <v/>
      </c>
      <c r="X22" s="123">
        <f t="shared" si="4"/>
        <v>1</v>
      </c>
      <c r="Y22" s="164" t="str">
        <f>IF(ISNA(VLOOKUP(B22,TeamMembers!$B$4:$C$520,2,FALSE)),"",VLOOKUP(B22,TeamMembers!$B$4:$C$520,2,FALSE))</f>
        <v/>
      </c>
      <c r="Z22" s="164" t="str">
        <f t="shared" si="5"/>
        <v xml:space="preserve">Founder Trophy &amp; Best Scout Team </v>
      </c>
      <c r="AA22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style='font-size:8.5pt;font-family:Arial,sans-serif'&gt;(15)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22" s="27" t="s">
        <v>171</v>
      </c>
    </row>
    <row r="23" spans="2:28" x14ac:dyDescent="0.3">
      <c r="B23" s="174">
        <f>'Master Score Sheet'!B19</f>
        <v>16</v>
      </c>
      <c r="C23" s="21" t="s">
        <v>164</v>
      </c>
      <c r="D23" s="21"/>
      <c r="E23" s="172" t="str">
        <f>IF(ISERROR(AVERAGEIF(TeamMembers!$B$4:$B$501,B23,TeamMembers!$G$4:$G$501))=TRUE,"",AVERAGEIF(TeamMembers!$B$4:$B$501,B23,TeamMembers!G$4:$G$501))</f>
        <v/>
      </c>
      <c r="F23" s="172" t="str">
        <f>'Master Score Sheet'!C19</f>
        <v>A</v>
      </c>
      <c r="G23" s="175">
        <f>'Master Score Sheet'!D19</f>
        <v>0</v>
      </c>
      <c r="H23" s="176">
        <f>'Master Score Sheet'!E19</f>
        <v>0</v>
      </c>
      <c r="I23" s="172" t="str">
        <f>'Master Score Sheet'!N19</f>
        <v/>
      </c>
      <c r="J23" s="172" t="str">
        <f>'Master Score Sheet'!O19</f>
        <v/>
      </c>
      <c r="K23" s="172" t="str">
        <f>'Master Score Sheet'!P19</f>
        <v/>
      </c>
      <c r="L23" s="172" t="str">
        <f>'Master Score Sheet'!Q19</f>
        <v/>
      </c>
      <c r="M23" s="172" t="str">
        <f>'Master Score Sheet'!R19</f>
        <v/>
      </c>
      <c r="N23" s="172" t="str">
        <f>'Master Score Sheet'!S19</f>
        <v/>
      </c>
      <c r="O23" s="172" t="str">
        <f>'Master Score Sheet'!T19</f>
        <v/>
      </c>
      <c r="P23" s="172">
        <f>'Master Score Sheet'!U19</f>
        <v>0</v>
      </c>
      <c r="Q23" s="175">
        <f>'Master Score Sheet'!W19</f>
        <v>0</v>
      </c>
      <c r="R23" s="177" t="str">
        <f>'Master Score Sheet'!X19</f>
        <v/>
      </c>
      <c r="S23" s="178">
        <f t="shared" si="0"/>
        <v>1</v>
      </c>
      <c r="T23" s="171" t="e">
        <f t="shared" si="1"/>
        <v>#VALUE!</v>
      </c>
      <c r="U23" s="172" t="str">
        <f t="shared" si="2"/>
        <v/>
      </c>
      <c r="V23" s="173" t="str">
        <f t="shared" si="3"/>
        <v/>
      </c>
      <c r="X23" s="123">
        <f t="shared" si="4"/>
        <v>1</v>
      </c>
      <c r="Y23" s="164" t="str">
        <f>IF(ISNA(VLOOKUP(B23,TeamMembers!$B$4:$C$520,2,FALSE)),"",VLOOKUP(B23,TeamMembers!$B$4:$C$520,2,FALSE))</f>
        <v/>
      </c>
      <c r="Z23" s="164" t="str">
        <f t="shared" si="5"/>
        <v xml:space="preserve">Founder Trophy &amp; Best Scout Team </v>
      </c>
      <c r="AA23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style='font-size:8.5pt;font-family:Arial,sans-serif'&gt;(16)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23" s="27" t="s">
        <v>171</v>
      </c>
    </row>
    <row r="24" spans="2:28" x14ac:dyDescent="0.3">
      <c r="B24" s="174">
        <f>'Master Score Sheet'!B20</f>
        <v>17</v>
      </c>
      <c r="C24" s="21" t="s">
        <v>164</v>
      </c>
      <c r="D24" s="21"/>
      <c r="E24" s="172" t="str">
        <f>IF(ISERROR(AVERAGEIF(TeamMembers!$B$4:$B$501,B24,TeamMembers!$G$4:$G$501))=TRUE,"",AVERAGEIF(TeamMembers!$B$4:$B$501,B24,TeamMembers!G$4:$G$501))</f>
        <v/>
      </c>
      <c r="F24" s="172" t="str">
        <f>'Master Score Sheet'!C20</f>
        <v>B</v>
      </c>
      <c r="G24" s="175">
        <f>'Master Score Sheet'!D20</f>
        <v>0</v>
      </c>
      <c r="H24" s="176">
        <f>'Master Score Sheet'!E20</f>
        <v>0</v>
      </c>
      <c r="I24" s="172" t="str">
        <f>'Master Score Sheet'!N20</f>
        <v/>
      </c>
      <c r="J24" s="172" t="str">
        <f>'Master Score Sheet'!O20</f>
        <v/>
      </c>
      <c r="K24" s="172" t="str">
        <f>'Master Score Sheet'!P20</f>
        <v/>
      </c>
      <c r="L24" s="172" t="str">
        <f>'Master Score Sheet'!Q20</f>
        <v/>
      </c>
      <c r="M24" s="172" t="str">
        <f>'Master Score Sheet'!R20</f>
        <v/>
      </c>
      <c r="N24" s="172" t="str">
        <f>'Master Score Sheet'!S20</f>
        <v/>
      </c>
      <c r="O24" s="172" t="str">
        <f>'Master Score Sheet'!T20</f>
        <v/>
      </c>
      <c r="P24" s="172">
        <f>'Master Score Sheet'!U20</f>
        <v>0</v>
      </c>
      <c r="Q24" s="175">
        <f>'Master Score Sheet'!W20</f>
        <v>0</v>
      </c>
      <c r="R24" s="177" t="str">
        <f>'Master Score Sheet'!X20</f>
        <v/>
      </c>
      <c r="S24" s="178">
        <f t="shared" si="0"/>
        <v>1</v>
      </c>
      <c r="T24" s="171" t="e">
        <f t="shared" si="1"/>
        <v>#VALUE!</v>
      </c>
      <c r="U24" s="172" t="str">
        <f t="shared" si="2"/>
        <v/>
      </c>
      <c r="V24" s="173" t="str">
        <f t="shared" si="3"/>
        <v/>
      </c>
      <c r="X24" s="123">
        <f t="shared" si="4"/>
        <v>1</v>
      </c>
      <c r="Y24" s="164" t="str">
        <f>IF(ISNA(VLOOKUP(B24,TeamMembers!$B$4:$C$520,2,FALSE)),"",VLOOKUP(B24,TeamMembers!$B$4:$C$520,2,FALSE))</f>
        <v/>
      </c>
      <c r="Z24" s="164" t="str">
        <f t="shared" si="5"/>
        <v xml:space="preserve">Founder Trophy &amp; Best Scout Team </v>
      </c>
      <c r="AA24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style='font-size:8.5pt;font-family:Arial,sans-serif'&gt;(17)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24" s="27" t="s">
        <v>171</v>
      </c>
    </row>
    <row r="25" spans="2:28" x14ac:dyDescent="0.3">
      <c r="B25" s="174">
        <f>'Master Score Sheet'!B21</f>
        <v>18</v>
      </c>
      <c r="C25" s="21" t="s">
        <v>164</v>
      </c>
      <c r="D25" s="21"/>
      <c r="E25" s="172" t="str">
        <f>IF(ISERROR(AVERAGEIF(TeamMembers!$B$4:$B$501,B25,TeamMembers!$G$4:$G$501))=TRUE,"",AVERAGEIF(TeamMembers!$B$4:$B$501,B25,TeamMembers!G$4:$G$501))</f>
        <v/>
      </c>
      <c r="F25" s="172" t="str">
        <f>'Master Score Sheet'!C21</f>
        <v>C</v>
      </c>
      <c r="G25" s="175">
        <f>'Master Score Sheet'!D21</f>
        <v>0</v>
      </c>
      <c r="H25" s="176">
        <f>'Master Score Sheet'!E21</f>
        <v>0</v>
      </c>
      <c r="I25" s="172" t="str">
        <f>'Master Score Sheet'!N21</f>
        <v/>
      </c>
      <c r="J25" s="172" t="str">
        <f>'Master Score Sheet'!O21</f>
        <v/>
      </c>
      <c r="K25" s="172" t="str">
        <f>'Master Score Sheet'!P21</f>
        <v/>
      </c>
      <c r="L25" s="172" t="str">
        <f>'Master Score Sheet'!Q21</f>
        <v/>
      </c>
      <c r="M25" s="172" t="str">
        <f>'Master Score Sheet'!R21</f>
        <v/>
      </c>
      <c r="N25" s="172" t="str">
        <f>'Master Score Sheet'!S21</f>
        <v/>
      </c>
      <c r="O25" s="172" t="str">
        <f>'Master Score Sheet'!T21</f>
        <v/>
      </c>
      <c r="P25" s="172">
        <f>'Master Score Sheet'!U21</f>
        <v>0</v>
      </c>
      <c r="Q25" s="175">
        <f>'Master Score Sheet'!W21</f>
        <v>0</v>
      </c>
      <c r="R25" s="177" t="str">
        <f>'Master Score Sheet'!X21</f>
        <v/>
      </c>
      <c r="S25" s="178">
        <f t="shared" si="0"/>
        <v>1</v>
      </c>
      <c r="T25" s="171" t="e">
        <f t="shared" si="1"/>
        <v>#VALUE!</v>
      </c>
      <c r="U25" s="172" t="str">
        <f t="shared" si="2"/>
        <v/>
      </c>
      <c r="V25" s="173" t="str">
        <f t="shared" si="3"/>
        <v/>
      </c>
      <c r="X25" s="123">
        <f t="shared" si="4"/>
        <v>1</v>
      </c>
      <c r="Y25" s="164" t="str">
        <f>IF(ISNA(VLOOKUP(B25,TeamMembers!$B$4:$C$520,2,FALSE)),"",VLOOKUP(B25,TeamMembers!$B$4:$C$520,2,FALSE))</f>
        <v/>
      </c>
      <c r="Z25" s="164" t="str">
        <f t="shared" si="5"/>
        <v xml:space="preserve">Founder Trophy &amp; Best Scout Team </v>
      </c>
      <c r="AA25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style='font-size:8.5pt;font-family:Arial,sans-serif'&gt;(18)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25" s="27" t="s">
        <v>171</v>
      </c>
    </row>
    <row r="26" spans="2:28" x14ac:dyDescent="0.3">
      <c r="B26" s="174">
        <f>'Master Score Sheet'!B22</f>
        <v>19</v>
      </c>
      <c r="C26" s="21" t="s">
        <v>164</v>
      </c>
      <c r="D26" s="21"/>
      <c r="E26" s="172" t="str">
        <f>IF(ISERROR(AVERAGEIF(TeamMembers!$B$4:$B$501,B26,TeamMembers!$G$4:$G$501))=TRUE,"",AVERAGEIF(TeamMembers!$B$4:$B$501,B26,TeamMembers!G$4:$G$501))</f>
        <v/>
      </c>
      <c r="F26" s="172" t="str">
        <f>'Master Score Sheet'!C22</f>
        <v>D</v>
      </c>
      <c r="G26" s="175">
        <f>'Master Score Sheet'!D22</f>
        <v>0</v>
      </c>
      <c r="H26" s="176">
        <f>'Master Score Sheet'!E22</f>
        <v>0</v>
      </c>
      <c r="I26" s="172" t="str">
        <f>'Master Score Sheet'!N22</f>
        <v/>
      </c>
      <c r="J26" s="172" t="str">
        <f>'Master Score Sheet'!O22</f>
        <v/>
      </c>
      <c r="K26" s="172" t="str">
        <f>'Master Score Sheet'!P22</f>
        <v/>
      </c>
      <c r="L26" s="172" t="str">
        <f>'Master Score Sheet'!Q22</f>
        <v/>
      </c>
      <c r="M26" s="172" t="str">
        <f>'Master Score Sheet'!R22</f>
        <v/>
      </c>
      <c r="N26" s="172" t="str">
        <f>'Master Score Sheet'!S22</f>
        <v/>
      </c>
      <c r="O26" s="172" t="str">
        <f>'Master Score Sheet'!T22</f>
        <v/>
      </c>
      <c r="P26" s="172">
        <f>'Master Score Sheet'!U22</f>
        <v>0</v>
      </c>
      <c r="Q26" s="175">
        <f>'Master Score Sheet'!W22</f>
        <v>0</v>
      </c>
      <c r="R26" s="177" t="str">
        <f>'Master Score Sheet'!X22</f>
        <v/>
      </c>
      <c r="S26" s="178">
        <f t="shared" si="0"/>
        <v>1</v>
      </c>
      <c r="T26" s="171" t="e">
        <f t="shared" si="1"/>
        <v>#VALUE!</v>
      </c>
      <c r="U26" s="172" t="str">
        <f t="shared" si="2"/>
        <v/>
      </c>
      <c r="V26" s="173" t="str">
        <f t="shared" si="3"/>
        <v/>
      </c>
      <c r="X26" s="123">
        <f t="shared" si="4"/>
        <v>1</v>
      </c>
      <c r="Y26" s="164" t="str">
        <f>IF(ISNA(VLOOKUP(B26,TeamMembers!$B$4:$C$520,2,FALSE)),"",VLOOKUP(B26,TeamMembers!$B$4:$C$520,2,FALSE))</f>
        <v/>
      </c>
      <c r="Z26" s="164" t="str">
        <f t="shared" si="5"/>
        <v xml:space="preserve">Founder Trophy &amp; Best Scout Team </v>
      </c>
      <c r="AA26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style='font-size:8.5pt;font-family:Arial,sans-serif'&gt;(19)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26" s="27" t="s">
        <v>171</v>
      </c>
    </row>
    <row r="27" spans="2:28" x14ac:dyDescent="0.3">
      <c r="B27" s="174">
        <f>'Master Score Sheet'!B23</f>
        <v>20</v>
      </c>
      <c r="C27" s="21" t="s">
        <v>164</v>
      </c>
      <c r="D27" s="21"/>
      <c r="E27" s="172" t="str">
        <f>IF(ISERROR(AVERAGEIF(TeamMembers!$B$4:$B$501,B27,TeamMembers!$G$4:$G$501))=TRUE,"",AVERAGEIF(TeamMembers!$B$4:$B$501,B27,TeamMembers!G$4:$G$501))</f>
        <v/>
      </c>
      <c r="F27" s="172" t="str">
        <f>'Master Score Sheet'!C23</f>
        <v>E</v>
      </c>
      <c r="G27" s="175">
        <f>'Master Score Sheet'!D23</f>
        <v>0</v>
      </c>
      <c r="H27" s="176">
        <f>'Master Score Sheet'!E23</f>
        <v>0</v>
      </c>
      <c r="I27" s="172" t="str">
        <f>'Master Score Sheet'!N23</f>
        <v/>
      </c>
      <c r="J27" s="172" t="str">
        <f>'Master Score Sheet'!O23</f>
        <v/>
      </c>
      <c r="K27" s="172" t="str">
        <f>'Master Score Sheet'!P23</f>
        <v/>
      </c>
      <c r="L27" s="172" t="str">
        <f>'Master Score Sheet'!Q23</f>
        <v/>
      </c>
      <c r="M27" s="172" t="str">
        <f>'Master Score Sheet'!R23</f>
        <v/>
      </c>
      <c r="N27" s="172" t="str">
        <f>'Master Score Sheet'!S23</f>
        <v/>
      </c>
      <c r="O27" s="172" t="str">
        <f>'Master Score Sheet'!T23</f>
        <v/>
      </c>
      <c r="P27" s="172">
        <f>'Master Score Sheet'!U23</f>
        <v>0</v>
      </c>
      <c r="Q27" s="175">
        <f>'Master Score Sheet'!W23</f>
        <v>0</v>
      </c>
      <c r="R27" s="177" t="str">
        <f>'Master Score Sheet'!X23</f>
        <v/>
      </c>
      <c r="S27" s="178">
        <f t="shared" si="0"/>
        <v>1</v>
      </c>
      <c r="T27" s="171" t="e">
        <f t="shared" si="1"/>
        <v>#VALUE!</v>
      </c>
      <c r="U27" s="172" t="str">
        <f t="shared" si="2"/>
        <v/>
      </c>
      <c r="V27" s="173" t="str">
        <f t="shared" si="3"/>
        <v/>
      </c>
      <c r="X27" s="123">
        <f t="shared" si="4"/>
        <v>1</v>
      </c>
      <c r="Y27" s="164" t="str">
        <f>IF(ISNA(VLOOKUP(B27,TeamMembers!$B$4:$C$520,2,FALSE)),"",VLOOKUP(B27,TeamMembers!$B$4:$C$520,2,FALSE))</f>
        <v/>
      </c>
      <c r="Z27" s="164" t="str">
        <f t="shared" si="5"/>
        <v xml:space="preserve">Founder Trophy &amp; Best Scout Team </v>
      </c>
      <c r="AA27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style='font-size:8.5pt;font-family:Arial,sans-serif'&gt;(20)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27" s="27" t="s">
        <v>171</v>
      </c>
    </row>
    <row r="28" spans="2:28" x14ac:dyDescent="0.3">
      <c r="B28" s="174">
        <f>'Master Score Sheet'!B24</f>
        <v>21</v>
      </c>
      <c r="C28" s="21" t="s">
        <v>164</v>
      </c>
      <c r="D28" s="21"/>
      <c r="E28" s="172" t="str">
        <f>IF(ISERROR(AVERAGEIF(TeamMembers!$B$4:$B$501,B28,TeamMembers!$G$4:$G$501))=TRUE,"",AVERAGEIF(TeamMembers!$B$4:$B$501,B28,TeamMembers!G$4:$G$501))</f>
        <v/>
      </c>
      <c r="F28" s="172" t="str">
        <f>'Master Score Sheet'!C24</f>
        <v>A</v>
      </c>
      <c r="G28" s="175">
        <f>'Master Score Sheet'!D24</f>
        <v>0</v>
      </c>
      <c r="H28" s="176">
        <f>'Master Score Sheet'!E24</f>
        <v>0</v>
      </c>
      <c r="I28" s="172" t="str">
        <f>'Master Score Sheet'!N24</f>
        <v/>
      </c>
      <c r="J28" s="172" t="str">
        <f>'Master Score Sheet'!O24</f>
        <v/>
      </c>
      <c r="K28" s="172" t="str">
        <f>'Master Score Sheet'!P24</f>
        <v/>
      </c>
      <c r="L28" s="172" t="str">
        <f>'Master Score Sheet'!Q24</f>
        <v/>
      </c>
      <c r="M28" s="172" t="str">
        <f>'Master Score Sheet'!R24</f>
        <v/>
      </c>
      <c r="N28" s="172" t="str">
        <f>'Master Score Sheet'!S24</f>
        <v/>
      </c>
      <c r="O28" s="172" t="str">
        <f>'Master Score Sheet'!T24</f>
        <v/>
      </c>
      <c r="P28" s="172">
        <f>'Master Score Sheet'!U24</f>
        <v>0</v>
      </c>
      <c r="Q28" s="175">
        <f>'Master Score Sheet'!W24</f>
        <v>0</v>
      </c>
      <c r="R28" s="177" t="str">
        <f>'Master Score Sheet'!X24</f>
        <v/>
      </c>
      <c r="S28" s="178">
        <f t="shared" si="0"/>
        <v>1</v>
      </c>
      <c r="T28" s="171" t="e">
        <f t="shared" si="1"/>
        <v>#VALUE!</v>
      </c>
      <c r="U28" s="172" t="str">
        <f t="shared" si="2"/>
        <v/>
      </c>
      <c r="V28" s="173" t="str">
        <f t="shared" si="3"/>
        <v/>
      </c>
      <c r="X28" s="123">
        <f t="shared" si="4"/>
        <v>1</v>
      </c>
      <c r="Y28" s="164" t="str">
        <f>IF(ISNA(VLOOKUP(B28,TeamMembers!$B$4:$C$520,2,FALSE)),"",VLOOKUP(B28,TeamMembers!$B$4:$C$520,2,FALSE))</f>
        <v/>
      </c>
      <c r="Z28" s="164" t="str">
        <f t="shared" si="5"/>
        <v xml:space="preserve">Founder Trophy &amp; Best Scout Team </v>
      </c>
      <c r="AA28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style='font-size:8.5pt;font-family:Arial,sans-serif'&gt;(21)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28" s="27" t="s">
        <v>171</v>
      </c>
    </row>
    <row r="29" spans="2:28" x14ac:dyDescent="0.3">
      <c r="B29" s="174">
        <f>'Master Score Sheet'!B25</f>
        <v>22</v>
      </c>
      <c r="C29" s="21" t="s">
        <v>164</v>
      </c>
      <c r="D29" s="21"/>
      <c r="E29" s="172" t="str">
        <f>IF(ISERROR(AVERAGEIF(TeamMembers!$B$4:$B$501,B29,TeamMembers!$G$4:$G$501))=TRUE,"",AVERAGEIF(TeamMembers!$B$4:$B$501,B29,TeamMembers!G$4:$G$501))</f>
        <v/>
      </c>
      <c r="F29" s="172" t="str">
        <f>'Master Score Sheet'!C25</f>
        <v>B</v>
      </c>
      <c r="G29" s="175">
        <f>'Master Score Sheet'!D25</f>
        <v>0</v>
      </c>
      <c r="H29" s="176">
        <f>'Master Score Sheet'!E25</f>
        <v>0</v>
      </c>
      <c r="I29" s="172" t="str">
        <f>'Master Score Sheet'!N25</f>
        <v/>
      </c>
      <c r="J29" s="172" t="str">
        <f>'Master Score Sheet'!O25</f>
        <v/>
      </c>
      <c r="K29" s="172" t="str">
        <f>'Master Score Sheet'!P25</f>
        <v/>
      </c>
      <c r="L29" s="172" t="str">
        <f>'Master Score Sheet'!Q25</f>
        <v/>
      </c>
      <c r="M29" s="172" t="str">
        <f>'Master Score Sheet'!R25</f>
        <v/>
      </c>
      <c r="N29" s="172" t="str">
        <f>'Master Score Sheet'!S25</f>
        <v/>
      </c>
      <c r="O29" s="172" t="str">
        <f>'Master Score Sheet'!T25</f>
        <v/>
      </c>
      <c r="P29" s="172">
        <f>'Master Score Sheet'!U25</f>
        <v>0</v>
      </c>
      <c r="Q29" s="175">
        <f>'Master Score Sheet'!W25</f>
        <v>0</v>
      </c>
      <c r="R29" s="177" t="str">
        <f>'Master Score Sheet'!X25</f>
        <v/>
      </c>
      <c r="S29" s="178">
        <f t="shared" si="0"/>
        <v>1</v>
      </c>
      <c r="T29" s="171" t="e">
        <f t="shared" si="1"/>
        <v>#VALUE!</v>
      </c>
      <c r="U29" s="172" t="str">
        <f t="shared" si="2"/>
        <v/>
      </c>
      <c r="V29" s="173" t="str">
        <f t="shared" si="3"/>
        <v/>
      </c>
      <c r="X29" s="123">
        <f t="shared" si="4"/>
        <v>1</v>
      </c>
      <c r="Y29" s="164" t="str">
        <f>IF(ISNA(VLOOKUP(B29,TeamMembers!$B$4:$C$520,2,FALSE)),"",VLOOKUP(B29,TeamMembers!$B$4:$C$520,2,FALSE))</f>
        <v/>
      </c>
      <c r="Z29" s="164" t="str">
        <f t="shared" si="5"/>
        <v xml:space="preserve">Founder Trophy &amp; Best Scout Team </v>
      </c>
      <c r="AA29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style='font-size:8.5pt;font-family:Arial,sans-serif'&gt;(22)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29" s="27" t="s">
        <v>171</v>
      </c>
    </row>
    <row r="30" spans="2:28" x14ac:dyDescent="0.3">
      <c r="B30" s="174">
        <f>'Master Score Sheet'!B26</f>
        <v>23</v>
      </c>
      <c r="C30" s="21" t="s">
        <v>164</v>
      </c>
      <c r="D30" s="21"/>
      <c r="E30" s="172" t="str">
        <f>IF(ISERROR(AVERAGEIF(TeamMembers!$B$4:$B$501,B30,TeamMembers!$G$4:$G$501))=TRUE,"",AVERAGEIF(TeamMembers!$B$4:$B$501,B30,TeamMembers!G$4:$G$501))</f>
        <v/>
      </c>
      <c r="F30" s="172" t="str">
        <f>'Master Score Sheet'!C26</f>
        <v>C</v>
      </c>
      <c r="G30" s="175">
        <f>'Master Score Sheet'!D26</f>
        <v>0</v>
      </c>
      <c r="H30" s="176">
        <f>'Master Score Sheet'!E26</f>
        <v>0</v>
      </c>
      <c r="I30" s="172" t="str">
        <f>'Master Score Sheet'!N26</f>
        <v/>
      </c>
      <c r="J30" s="172" t="str">
        <f>'Master Score Sheet'!O26</f>
        <v/>
      </c>
      <c r="K30" s="172" t="str">
        <f>'Master Score Sheet'!P26</f>
        <v/>
      </c>
      <c r="L30" s="172" t="str">
        <f>'Master Score Sheet'!Q26</f>
        <v/>
      </c>
      <c r="M30" s="172" t="str">
        <f>'Master Score Sheet'!R26</f>
        <v/>
      </c>
      <c r="N30" s="172" t="str">
        <f>'Master Score Sheet'!S26</f>
        <v/>
      </c>
      <c r="O30" s="172" t="str">
        <f>'Master Score Sheet'!T26</f>
        <v/>
      </c>
      <c r="P30" s="172">
        <f>'Master Score Sheet'!U26</f>
        <v>0</v>
      </c>
      <c r="Q30" s="175">
        <f>'Master Score Sheet'!W26</f>
        <v>0</v>
      </c>
      <c r="R30" s="177" t="str">
        <f>'Master Score Sheet'!X26</f>
        <v/>
      </c>
      <c r="S30" s="178">
        <f t="shared" si="0"/>
        <v>1</v>
      </c>
      <c r="T30" s="171" t="e">
        <f t="shared" si="1"/>
        <v>#VALUE!</v>
      </c>
      <c r="U30" s="172" t="str">
        <f t="shared" si="2"/>
        <v/>
      </c>
      <c r="V30" s="173" t="str">
        <f t="shared" si="3"/>
        <v/>
      </c>
      <c r="X30" s="123">
        <f t="shared" si="4"/>
        <v>1</v>
      </c>
      <c r="Y30" s="164" t="str">
        <f>IF(ISNA(VLOOKUP(B30,TeamMembers!$B$4:$C$520,2,FALSE)),"",VLOOKUP(B30,TeamMembers!$B$4:$C$520,2,FALSE))</f>
        <v/>
      </c>
      <c r="Z30" s="164" t="str">
        <f t="shared" si="5"/>
        <v xml:space="preserve">Founder Trophy &amp; Best Scout Team </v>
      </c>
      <c r="AA30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style='font-size:8.5pt;font-family:Arial,sans-serif'&gt;(23)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30" s="27" t="s">
        <v>171</v>
      </c>
    </row>
    <row r="31" spans="2:28" x14ac:dyDescent="0.3">
      <c r="B31" s="174">
        <f>'Master Score Sheet'!B27</f>
        <v>24</v>
      </c>
      <c r="C31" s="21" t="s">
        <v>164</v>
      </c>
      <c r="D31" s="21"/>
      <c r="E31" s="172" t="str">
        <f>IF(ISERROR(AVERAGEIF(TeamMembers!$B$4:$B$501,B31,TeamMembers!$G$4:$G$501))=TRUE,"",AVERAGEIF(TeamMembers!$B$4:$B$501,B31,TeamMembers!G$4:$G$501))</f>
        <v/>
      </c>
      <c r="F31" s="172" t="str">
        <f>'Master Score Sheet'!C27</f>
        <v>D</v>
      </c>
      <c r="G31" s="175">
        <f>'Master Score Sheet'!D27</f>
        <v>0</v>
      </c>
      <c r="H31" s="176">
        <f>'Master Score Sheet'!E27</f>
        <v>0</v>
      </c>
      <c r="I31" s="172" t="str">
        <f>'Master Score Sheet'!N27</f>
        <v/>
      </c>
      <c r="J31" s="172" t="str">
        <f>'Master Score Sheet'!O27</f>
        <v/>
      </c>
      <c r="K31" s="172" t="str">
        <f>'Master Score Sheet'!P27</f>
        <v/>
      </c>
      <c r="L31" s="172" t="str">
        <f>'Master Score Sheet'!Q27</f>
        <v/>
      </c>
      <c r="M31" s="172" t="str">
        <f>'Master Score Sheet'!R27</f>
        <v/>
      </c>
      <c r="N31" s="172" t="str">
        <f>'Master Score Sheet'!S27</f>
        <v/>
      </c>
      <c r="O31" s="172" t="str">
        <f>'Master Score Sheet'!T27</f>
        <v/>
      </c>
      <c r="P31" s="172">
        <f>'Master Score Sheet'!U27</f>
        <v>0</v>
      </c>
      <c r="Q31" s="175">
        <f>'Master Score Sheet'!W27</f>
        <v>0</v>
      </c>
      <c r="R31" s="177" t="str">
        <f>'Master Score Sheet'!X27</f>
        <v/>
      </c>
      <c r="S31" s="178">
        <f t="shared" si="0"/>
        <v>1</v>
      </c>
      <c r="T31" s="171" t="e">
        <f t="shared" si="1"/>
        <v>#VALUE!</v>
      </c>
      <c r="U31" s="172" t="str">
        <f t="shared" si="2"/>
        <v/>
      </c>
      <c r="V31" s="173" t="str">
        <f t="shared" si="3"/>
        <v/>
      </c>
      <c r="X31" s="123">
        <f t="shared" si="4"/>
        <v>1</v>
      </c>
      <c r="Y31" s="164" t="str">
        <f>IF(ISNA(VLOOKUP(B31,TeamMembers!$B$4:$C$520,2,FALSE)),"",VLOOKUP(B31,TeamMembers!$B$4:$C$520,2,FALSE))</f>
        <v/>
      </c>
      <c r="Z31" s="164" t="str">
        <f t="shared" si="5"/>
        <v xml:space="preserve">Founder Trophy &amp; Best Scout Team </v>
      </c>
      <c r="AA31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style='font-size:8.5pt;font-family:Arial,sans-serif'&gt;(24)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31" s="27" t="s">
        <v>171</v>
      </c>
    </row>
    <row r="32" spans="2:28" x14ac:dyDescent="0.3">
      <c r="B32" s="174">
        <f>'Master Score Sheet'!B28</f>
        <v>25</v>
      </c>
      <c r="C32" s="21" t="s">
        <v>164</v>
      </c>
      <c r="D32" s="21"/>
      <c r="E32" s="172" t="str">
        <f>IF(ISERROR(AVERAGEIF(TeamMembers!$B$4:$B$501,B32,TeamMembers!$G$4:$G$501))=TRUE,"",AVERAGEIF(TeamMembers!$B$4:$B$501,B32,TeamMembers!G$4:$G$501))</f>
        <v/>
      </c>
      <c r="F32" s="172" t="str">
        <f>'Master Score Sheet'!C28</f>
        <v>E</v>
      </c>
      <c r="G32" s="175">
        <f>'Master Score Sheet'!D28</f>
        <v>0</v>
      </c>
      <c r="H32" s="176">
        <f>'Master Score Sheet'!E28</f>
        <v>0</v>
      </c>
      <c r="I32" s="172" t="str">
        <f>'Master Score Sheet'!N28</f>
        <v/>
      </c>
      <c r="J32" s="172" t="str">
        <f>'Master Score Sheet'!O28</f>
        <v/>
      </c>
      <c r="K32" s="172" t="str">
        <f>'Master Score Sheet'!P28</f>
        <v/>
      </c>
      <c r="L32" s="172" t="str">
        <f>'Master Score Sheet'!Q28</f>
        <v/>
      </c>
      <c r="M32" s="172" t="str">
        <f>'Master Score Sheet'!R28</f>
        <v/>
      </c>
      <c r="N32" s="172" t="str">
        <f>'Master Score Sheet'!S28</f>
        <v/>
      </c>
      <c r="O32" s="172" t="str">
        <f>'Master Score Sheet'!T28</f>
        <v/>
      </c>
      <c r="P32" s="172">
        <f>'Master Score Sheet'!U28</f>
        <v>0</v>
      </c>
      <c r="Q32" s="175">
        <f>'Master Score Sheet'!W28</f>
        <v>0</v>
      </c>
      <c r="R32" s="177" t="str">
        <f>'Master Score Sheet'!X28</f>
        <v/>
      </c>
      <c r="S32" s="178">
        <f t="shared" si="0"/>
        <v>1</v>
      </c>
      <c r="T32" s="171" t="e">
        <f t="shared" si="1"/>
        <v>#VALUE!</v>
      </c>
      <c r="U32" s="172" t="str">
        <f t="shared" si="2"/>
        <v/>
      </c>
      <c r="V32" s="173" t="str">
        <f t="shared" si="3"/>
        <v/>
      </c>
      <c r="X32" s="123">
        <f t="shared" si="4"/>
        <v>1</v>
      </c>
      <c r="Y32" s="164" t="str">
        <f>IF(ISNA(VLOOKUP(B32,TeamMembers!$B$4:$C$520,2,FALSE)),"",VLOOKUP(B32,TeamMembers!$B$4:$C$520,2,FALSE))</f>
        <v/>
      </c>
      <c r="Z32" s="164" t="str">
        <f t="shared" si="5"/>
        <v xml:space="preserve">Founder Trophy &amp; Best Scout Team </v>
      </c>
      <c r="AA32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style='font-size:8.5pt;font-family:Arial,sans-serif'&gt;(25)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32" s="27" t="s">
        <v>171</v>
      </c>
    </row>
    <row r="33" spans="2:28" x14ac:dyDescent="0.3">
      <c r="B33" s="174">
        <f>'Master Score Sheet'!B29</f>
        <v>26</v>
      </c>
      <c r="C33" s="21" t="s">
        <v>164</v>
      </c>
      <c r="D33" s="21"/>
      <c r="E33" s="172" t="str">
        <f>IF(ISERROR(AVERAGEIF(TeamMembers!$B$4:$B$501,B33,TeamMembers!$G$4:$G$501))=TRUE,"",AVERAGEIF(TeamMembers!$B$4:$B$501,B33,TeamMembers!G$4:$G$501))</f>
        <v/>
      </c>
      <c r="F33" s="172" t="str">
        <f>'Master Score Sheet'!C29</f>
        <v>A</v>
      </c>
      <c r="G33" s="175">
        <f>'Master Score Sheet'!D29</f>
        <v>0</v>
      </c>
      <c r="H33" s="176">
        <f>'Master Score Sheet'!E29</f>
        <v>0</v>
      </c>
      <c r="I33" s="172" t="str">
        <f>'Master Score Sheet'!N29</f>
        <v/>
      </c>
      <c r="J33" s="172" t="str">
        <f>'Master Score Sheet'!O29</f>
        <v/>
      </c>
      <c r="K33" s="172" t="str">
        <f>'Master Score Sheet'!P29</f>
        <v/>
      </c>
      <c r="L33" s="172" t="str">
        <f>'Master Score Sheet'!Q29</f>
        <v/>
      </c>
      <c r="M33" s="172" t="str">
        <f>'Master Score Sheet'!R29</f>
        <v/>
      </c>
      <c r="N33" s="172" t="str">
        <f>'Master Score Sheet'!S29</f>
        <v/>
      </c>
      <c r="O33" s="172" t="str">
        <f>'Master Score Sheet'!T29</f>
        <v/>
      </c>
      <c r="P33" s="172">
        <f>'Master Score Sheet'!U29</f>
        <v>0</v>
      </c>
      <c r="Q33" s="175">
        <f>'Master Score Sheet'!W29</f>
        <v>0</v>
      </c>
      <c r="R33" s="177" t="str">
        <f>'Master Score Sheet'!X29</f>
        <v/>
      </c>
      <c r="S33" s="178">
        <f t="shared" si="0"/>
        <v>1</v>
      </c>
      <c r="T33" s="171" t="e">
        <f t="shared" si="1"/>
        <v>#VALUE!</v>
      </c>
      <c r="U33" s="172" t="str">
        <f t="shared" si="2"/>
        <v/>
      </c>
      <c r="V33" s="173" t="str">
        <f t="shared" si="3"/>
        <v/>
      </c>
      <c r="X33" s="123">
        <f t="shared" si="4"/>
        <v>1</v>
      </c>
      <c r="Y33" s="164" t="str">
        <f>IF(ISNA(VLOOKUP(B33,TeamMembers!$B$4:$C$520,2,FALSE)),"",VLOOKUP(B33,TeamMembers!$B$4:$C$520,2,FALSE))</f>
        <v/>
      </c>
      <c r="Z33" s="164" t="str">
        <f t="shared" si="5"/>
        <v xml:space="preserve">Founder Trophy &amp; Best Scout Team </v>
      </c>
      <c r="AA33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style='font-size:8.5pt;font-family:Arial,sans-serif'&gt;(26)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33" s="27" t="s">
        <v>171</v>
      </c>
    </row>
    <row r="34" spans="2:28" x14ac:dyDescent="0.3">
      <c r="B34" s="174">
        <f>'Master Score Sheet'!B30</f>
        <v>27</v>
      </c>
      <c r="C34" s="21" t="s">
        <v>164</v>
      </c>
      <c r="D34" s="21"/>
      <c r="E34" s="172" t="str">
        <f>IF(ISERROR(AVERAGEIF(TeamMembers!$B$4:$B$501,B34,TeamMembers!$G$4:$G$501))=TRUE,"",AVERAGEIF(TeamMembers!$B$4:$B$501,B34,TeamMembers!G$4:$G$501))</f>
        <v/>
      </c>
      <c r="F34" s="172" t="str">
        <f>'Master Score Sheet'!C30</f>
        <v>B</v>
      </c>
      <c r="G34" s="175">
        <f>'Master Score Sheet'!D30</f>
        <v>0</v>
      </c>
      <c r="H34" s="176">
        <f>'Master Score Sheet'!E30</f>
        <v>0</v>
      </c>
      <c r="I34" s="172" t="str">
        <f>'Master Score Sheet'!N30</f>
        <v/>
      </c>
      <c r="J34" s="172" t="str">
        <f>'Master Score Sheet'!O30</f>
        <v/>
      </c>
      <c r="K34" s="172" t="str">
        <f>'Master Score Sheet'!P30</f>
        <v/>
      </c>
      <c r="L34" s="172" t="str">
        <f>'Master Score Sheet'!Q30</f>
        <v/>
      </c>
      <c r="M34" s="172" t="str">
        <f>'Master Score Sheet'!R30</f>
        <v/>
      </c>
      <c r="N34" s="172" t="str">
        <f>'Master Score Sheet'!S30</f>
        <v/>
      </c>
      <c r="O34" s="172" t="str">
        <f>'Master Score Sheet'!T30</f>
        <v/>
      </c>
      <c r="P34" s="172">
        <f>'Master Score Sheet'!U30</f>
        <v>0</v>
      </c>
      <c r="Q34" s="175">
        <f>'Master Score Sheet'!W30</f>
        <v>0</v>
      </c>
      <c r="R34" s="177" t="str">
        <f>'Master Score Sheet'!X30</f>
        <v/>
      </c>
      <c r="S34" s="178">
        <f t="shared" si="0"/>
        <v>1</v>
      </c>
      <c r="T34" s="171" t="e">
        <f t="shared" si="1"/>
        <v>#VALUE!</v>
      </c>
      <c r="U34" s="172" t="str">
        <f t="shared" si="2"/>
        <v/>
      </c>
      <c r="V34" s="173" t="str">
        <f t="shared" si="3"/>
        <v/>
      </c>
      <c r="X34" s="123">
        <f t="shared" si="4"/>
        <v>1</v>
      </c>
      <c r="Y34" s="164" t="str">
        <f>IF(ISNA(VLOOKUP(B34,TeamMembers!$B$4:$C$520,2,FALSE)),"",VLOOKUP(B34,TeamMembers!$B$4:$C$520,2,FALSE))</f>
        <v/>
      </c>
      <c r="Z34" s="164" t="str">
        <f t="shared" si="5"/>
        <v xml:space="preserve">Founder Trophy &amp; Best Scout Team </v>
      </c>
      <c r="AA34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style='font-size:8.5pt;font-family:Arial,sans-serif'&gt;(27)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34" s="27" t="s">
        <v>171</v>
      </c>
    </row>
    <row r="35" spans="2:28" x14ac:dyDescent="0.3">
      <c r="B35" s="174">
        <f>'Master Score Sheet'!B31</f>
        <v>28</v>
      </c>
      <c r="C35" s="21" t="s">
        <v>164</v>
      </c>
      <c r="D35" s="21"/>
      <c r="E35" s="172" t="str">
        <f>IF(ISERROR(AVERAGEIF(TeamMembers!$B$4:$B$501,B35,TeamMembers!$G$4:$G$501))=TRUE,"",AVERAGEIF(TeamMembers!$B$4:$B$501,B35,TeamMembers!G$4:$G$501))</f>
        <v/>
      </c>
      <c r="F35" s="172" t="str">
        <f>'Master Score Sheet'!C31</f>
        <v>C</v>
      </c>
      <c r="G35" s="175">
        <f>'Master Score Sheet'!D31</f>
        <v>0</v>
      </c>
      <c r="H35" s="176">
        <f>'Master Score Sheet'!E31</f>
        <v>0</v>
      </c>
      <c r="I35" s="172" t="str">
        <f>'Master Score Sheet'!N31</f>
        <v/>
      </c>
      <c r="J35" s="172" t="str">
        <f>'Master Score Sheet'!O31</f>
        <v/>
      </c>
      <c r="K35" s="172" t="str">
        <f>'Master Score Sheet'!P31</f>
        <v/>
      </c>
      <c r="L35" s="172" t="str">
        <f>'Master Score Sheet'!Q31</f>
        <v/>
      </c>
      <c r="M35" s="172" t="str">
        <f>'Master Score Sheet'!R31</f>
        <v/>
      </c>
      <c r="N35" s="172" t="str">
        <f>'Master Score Sheet'!S31</f>
        <v/>
      </c>
      <c r="O35" s="172" t="str">
        <f>'Master Score Sheet'!T31</f>
        <v/>
      </c>
      <c r="P35" s="172">
        <f>'Master Score Sheet'!U31</f>
        <v>0</v>
      </c>
      <c r="Q35" s="175">
        <f>'Master Score Sheet'!W31</f>
        <v>0</v>
      </c>
      <c r="R35" s="177" t="str">
        <f>'Master Score Sheet'!X31</f>
        <v/>
      </c>
      <c r="S35" s="178">
        <f t="shared" si="0"/>
        <v>1</v>
      </c>
      <c r="T35" s="171" t="e">
        <f t="shared" si="1"/>
        <v>#VALUE!</v>
      </c>
      <c r="U35" s="172" t="str">
        <f t="shared" si="2"/>
        <v/>
      </c>
      <c r="V35" s="173" t="str">
        <f t="shared" si="3"/>
        <v/>
      </c>
      <c r="X35" s="123">
        <f t="shared" si="4"/>
        <v>1</v>
      </c>
      <c r="Y35" s="164" t="str">
        <f>IF(ISNA(VLOOKUP(B35,TeamMembers!$B$4:$C$520,2,FALSE)),"",VLOOKUP(B35,TeamMembers!$B$4:$C$520,2,FALSE))</f>
        <v/>
      </c>
      <c r="Z35" s="164" t="str">
        <f t="shared" si="5"/>
        <v xml:space="preserve">Founder Trophy &amp; Best Scout Team </v>
      </c>
      <c r="AA35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style='font-size:8.5pt;font-family:Arial,sans-serif'&gt;(28)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35" s="27" t="s">
        <v>171</v>
      </c>
    </row>
    <row r="36" spans="2:28" x14ac:dyDescent="0.3">
      <c r="B36" s="174">
        <f>'Master Score Sheet'!B32</f>
        <v>29</v>
      </c>
      <c r="C36" s="21" t="s">
        <v>164</v>
      </c>
      <c r="D36" s="21"/>
      <c r="E36" s="172" t="str">
        <f>IF(ISERROR(AVERAGEIF(TeamMembers!$B$4:$B$501,B36,TeamMembers!$G$4:$G$501))=TRUE,"",AVERAGEIF(TeamMembers!$B$4:$B$501,B36,TeamMembers!G$4:$G$501))</f>
        <v/>
      </c>
      <c r="F36" s="172" t="str">
        <f>'Master Score Sheet'!C32</f>
        <v>D</v>
      </c>
      <c r="G36" s="175">
        <f>'Master Score Sheet'!D32</f>
        <v>0</v>
      </c>
      <c r="H36" s="176">
        <f>'Master Score Sheet'!E32</f>
        <v>0</v>
      </c>
      <c r="I36" s="172" t="str">
        <f>'Master Score Sheet'!N32</f>
        <v/>
      </c>
      <c r="J36" s="172" t="str">
        <f>'Master Score Sheet'!O32</f>
        <v/>
      </c>
      <c r="K36" s="172" t="str">
        <f>'Master Score Sheet'!P32</f>
        <v/>
      </c>
      <c r="L36" s="172" t="str">
        <f>'Master Score Sheet'!Q32</f>
        <v/>
      </c>
      <c r="M36" s="172" t="str">
        <f>'Master Score Sheet'!R32</f>
        <v/>
      </c>
      <c r="N36" s="172" t="str">
        <f>'Master Score Sheet'!S32</f>
        <v/>
      </c>
      <c r="O36" s="172" t="str">
        <f>'Master Score Sheet'!T32</f>
        <v/>
      </c>
      <c r="P36" s="172">
        <f>'Master Score Sheet'!U32</f>
        <v>0</v>
      </c>
      <c r="Q36" s="175">
        <f>'Master Score Sheet'!W32</f>
        <v>0</v>
      </c>
      <c r="R36" s="177" t="str">
        <f>'Master Score Sheet'!X32</f>
        <v/>
      </c>
      <c r="S36" s="178">
        <f t="shared" si="0"/>
        <v>1</v>
      </c>
      <c r="T36" s="171" t="e">
        <f t="shared" si="1"/>
        <v>#VALUE!</v>
      </c>
      <c r="U36" s="172" t="str">
        <f t="shared" si="2"/>
        <v/>
      </c>
      <c r="V36" s="173" t="str">
        <f t="shared" si="3"/>
        <v/>
      </c>
      <c r="X36" s="123">
        <f t="shared" si="4"/>
        <v>1</v>
      </c>
      <c r="Y36" s="164" t="str">
        <f>IF(ISNA(VLOOKUP(B36,TeamMembers!$B$4:$C$520,2,FALSE)),"",VLOOKUP(B36,TeamMembers!$B$4:$C$520,2,FALSE))</f>
        <v/>
      </c>
      <c r="Z36" s="164" t="str">
        <f t="shared" si="5"/>
        <v xml:space="preserve">Founder Trophy &amp; Best Scout Team </v>
      </c>
      <c r="AA36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style='font-size:8.5pt;font-family:Arial,sans-serif'&gt;(29)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36" s="27" t="s">
        <v>171</v>
      </c>
    </row>
    <row r="37" spans="2:28" x14ac:dyDescent="0.3">
      <c r="B37" s="174">
        <f>'Master Score Sheet'!B33</f>
        <v>30</v>
      </c>
      <c r="C37" s="21" t="s">
        <v>164</v>
      </c>
      <c r="D37" s="21"/>
      <c r="E37" s="172" t="str">
        <f>IF(ISERROR(AVERAGEIF(TeamMembers!$B$4:$B$501,B37,TeamMembers!$G$4:$G$501))=TRUE,"",AVERAGEIF(TeamMembers!$B$4:$B$501,B37,TeamMembers!G$4:$G$501))</f>
        <v/>
      </c>
      <c r="F37" s="172" t="str">
        <f>'Master Score Sheet'!C33</f>
        <v>E</v>
      </c>
      <c r="G37" s="175">
        <f>'Master Score Sheet'!D33</f>
        <v>0</v>
      </c>
      <c r="H37" s="176">
        <f>'Master Score Sheet'!E33</f>
        <v>0</v>
      </c>
      <c r="I37" s="172" t="str">
        <f>'Master Score Sheet'!N33</f>
        <v/>
      </c>
      <c r="J37" s="172" t="str">
        <f>'Master Score Sheet'!O33</f>
        <v/>
      </c>
      <c r="K37" s="172" t="str">
        <f>'Master Score Sheet'!P33</f>
        <v/>
      </c>
      <c r="L37" s="172" t="str">
        <f>'Master Score Sheet'!Q33</f>
        <v/>
      </c>
      <c r="M37" s="172" t="str">
        <f>'Master Score Sheet'!R33</f>
        <v/>
      </c>
      <c r="N37" s="172" t="str">
        <f>'Master Score Sheet'!S33</f>
        <v/>
      </c>
      <c r="O37" s="172" t="str">
        <f>'Master Score Sheet'!T33</f>
        <v/>
      </c>
      <c r="P37" s="172">
        <f>'Master Score Sheet'!U33</f>
        <v>0</v>
      </c>
      <c r="Q37" s="175">
        <f>'Master Score Sheet'!W33</f>
        <v>0</v>
      </c>
      <c r="R37" s="177" t="str">
        <f>'Master Score Sheet'!X33</f>
        <v/>
      </c>
      <c r="S37" s="178">
        <f t="shared" si="0"/>
        <v>1</v>
      </c>
      <c r="T37" s="171" t="e">
        <f t="shared" si="1"/>
        <v>#VALUE!</v>
      </c>
      <c r="U37" s="172" t="str">
        <f t="shared" si="2"/>
        <v/>
      </c>
      <c r="V37" s="173" t="str">
        <f t="shared" si="3"/>
        <v/>
      </c>
      <c r="X37" s="123">
        <f t="shared" si="4"/>
        <v>1</v>
      </c>
      <c r="Y37" s="164" t="str">
        <f>IF(ISNA(VLOOKUP(B37,TeamMembers!$B$4:$C$520,2,FALSE)),"",VLOOKUP(B37,TeamMembers!$B$4:$C$520,2,FALSE))</f>
        <v/>
      </c>
      <c r="Z37" s="164" t="str">
        <f t="shared" si="5"/>
        <v xml:space="preserve">Founder Trophy &amp; Best Scout Team </v>
      </c>
      <c r="AA37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style='font-size:8.5pt;font-family:Arial,sans-serif'&gt;(30)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37" s="27" t="s">
        <v>171</v>
      </c>
    </row>
    <row r="38" spans="2:28" x14ac:dyDescent="0.3">
      <c r="B38" s="174">
        <f>'Master Score Sheet'!B34</f>
        <v>31</v>
      </c>
      <c r="C38" s="21" t="s">
        <v>164</v>
      </c>
      <c r="D38" s="21"/>
      <c r="E38" s="172" t="str">
        <f>IF(ISERROR(AVERAGEIF(TeamMembers!$B$4:$B$501,B38,TeamMembers!$G$4:$G$501))=TRUE,"",AVERAGEIF(TeamMembers!$B$4:$B$501,B38,TeamMembers!G$4:$G$501))</f>
        <v/>
      </c>
      <c r="F38" s="172" t="str">
        <f>'Master Score Sheet'!C34</f>
        <v>A</v>
      </c>
      <c r="G38" s="175">
        <f>'Master Score Sheet'!D34</f>
        <v>0</v>
      </c>
      <c r="H38" s="176">
        <f>'Master Score Sheet'!E34</f>
        <v>0</v>
      </c>
      <c r="I38" s="172" t="str">
        <f>'Master Score Sheet'!N34</f>
        <v/>
      </c>
      <c r="J38" s="172" t="str">
        <f>'Master Score Sheet'!O34</f>
        <v/>
      </c>
      <c r="K38" s="172" t="str">
        <f>'Master Score Sheet'!P34</f>
        <v/>
      </c>
      <c r="L38" s="172" t="str">
        <f>'Master Score Sheet'!Q34</f>
        <v/>
      </c>
      <c r="M38" s="172" t="str">
        <f>'Master Score Sheet'!R34</f>
        <v/>
      </c>
      <c r="N38" s="172" t="str">
        <f>'Master Score Sheet'!S34</f>
        <v/>
      </c>
      <c r="O38" s="172" t="str">
        <f>'Master Score Sheet'!T34</f>
        <v/>
      </c>
      <c r="P38" s="172">
        <f>'Master Score Sheet'!U34</f>
        <v>0</v>
      </c>
      <c r="Q38" s="175">
        <f>'Master Score Sheet'!W34</f>
        <v>0</v>
      </c>
      <c r="R38" s="177" t="str">
        <f>'Master Score Sheet'!X34</f>
        <v/>
      </c>
      <c r="S38" s="178">
        <f t="shared" si="0"/>
        <v>1</v>
      </c>
      <c r="T38" s="171" t="e">
        <f t="shared" si="1"/>
        <v>#VALUE!</v>
      </c>
      <c r="U38" s="172" t="str">
        <f t="shared" si="2"/>
        <v/>
      </c>
      <c r="V38" s="173" t="str">
        <f t="shared" si="3"/>
        <v/>
      </c>
      <c r="X38" s="123">
        <f t="shared" si="4"/>
        <v>1</v>
      </c>
      <c r="Y38" s="164" t="str">
        <f>IF(ISNA(VLOOKUP(B38,TeamMembers!$B$4:$C$520,2,FALSE)),"",VLOOKUP(B38,TeamMembers!$B$4:$C$520,2,FALSE))</f>
        <v/>
      </c>
      <c r="Z38" s="164" t="str">
        <f t="shared" si="5"/>
        <v xml:space="preserve">Founder Trophy &amp; Best Scout Team </v>
      </c>
      <c r="AA38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style='font-size:8.5pt;font-family:Arial,sans-serif'&gt;(31)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38" s="27" t="s">
        <v>171</v>
      </c>
    </row>
    <row r="39" spans="2:28" x14ac:dyDescent="0.3">
      <c r="B39" s="174">
        <f>'Master Score Sheet'!B35</f>
        <v>32</v>
      </c>
      <c r="C39" s="21" t="s">
        <v>164</v>
      </c>
      <c r="D39" s="21"/>
      <c r="E39" s="172" t="str">
        <f>IF(ISERROR(AVERAGEIF(TeamMembers!$B$4:$B$501,B39,TeamMembers!$G$4:$G$501))=TRUE,"",AVERAGEIF(TeamMembers!$B$4:$B$501,B39,TeamMembers!G$4:$G$501))</f>
        <v/>
      </c>
      <c r="F39" s="172" t="str">
        <f>'Master Score Sheet'!C35</f>
        <v>B</v>
      </c>
      <c r="G39" s="175">
        <f>'Master Score Sheet'!D35</f>
        <v>0</v>
      </c>
      <c r="H39" s="176">
        <f>'Master Score Sheet'!E35</f>
        <v>0</v>
      </c>
      <c r="I39" s="172" t="str">
        <f>'Master Score Sheet'!N35</f>
        <v/>
      </c>
      <c r="J39" s="172" t="str">
        <f>'Master Score Sheet'!O35</f>
        <v/>
      </c>
      <c r="K39" s="172" t="str">
        <f>'Master Score Sheet'!P35</f>
        <v/>
      </c>
      <c r="L39" s="172" t="str">
        <f>'Master Score Sheet'!Q35</f>
        <v/>
      </c>
      <c r="M39" s="172" t="str">
        <f>'Master Score Sheet'!R35</f>
        <v/>
      </c>
      <c r="N39" s="172" t="str">
        <f>'Master Score Sheet'!S35</f>
        <v/>
      </c>
      <c r="O39" s="172" t="str">
        <f>'Master Score Sheet'!T35</f>
        <v/>
      </c>
      <c r="P39" s="172">
        <f>'Master Score Sheet'!U35</f>
        <v>0</v>
      </c>
      <c r="Q39" s="175">
        <f>'Master Score Sheet'!W35</f>
        <v>0</v>
      </c>
      <c r="R39" s="177" t="str">
        <f>'Master Score Sheet'!X35</f>
        <v/>
      </c>
      <c r="S39" s="178">
        <f t="shared" si="0"/>
        <v>1</v>
      </c>
      <c r="T39" s="171" t="e">
        <f t="shared" si="1"/>
        <v>#VALUE!</v>
      </c>
      <c r="U39" s="172" t="str">
        <f t="shared" si="2"/>
        <v/>
      </c>
      <c r="V39" s="173" t="str">
        <f t="shared" si="3"/>
        <v/>
      </c>
      <c r="X39" s="123">
        <f t="shared" si="4"/>
        <v>1</v>
      </c>
      <c r="Y39" s="164" t="str">
        <f>IF(ISNA(VLOOKUP(B39,TeamMembers!$B$4:$C$520,2,FALSE)),"",VLOOKUP(B39,TeamMembers!$B$4:$C$520,2,FALSE))</f>
        <v/>
      </c>
      <c r="Z39" s="164" t="str">
        <f t="shared" si="5"/>
        <v xml:space="preserve">Founder Trophy &amp; Best Scout Team </v>
      </c>
      <c r="AA39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style='font-size:8.5pt;font-family:Arial,sans-serif'&gt;(32)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39" s="27" t="s">
        <v>171</v>
      </c>
    </row>
    <row r="40" spans="2:28" x14ac:dyDescent="0.3">
      <c r="B40" s="174">
        <f>'Master Score Sheet'!B36</f>
        <v>33</v>
      </c>
      <c r="C40" s="21" t="s">
        <v>164</v>
      </c>
      <c r="D40" s="21"/>
      <c r="E40" s="172" t="str">
        <f>IF(ISERROR(AVERAGEIF(TeamMembers!$B$4:$B$501,B40,TeamMembers!$G$4:$G$501))=TRUE,"",AVERAGEIF(TeamMembers!$B$4:$B$501,B40,TeamMembers!G$4:$G$501))</f>
        <v/>
      </c>
      <c r="F40" s="172" t="str">
        <f>'Master Score Sheet'!C36</f>
        <v>C</v>
      </c>
      <c r="G40" s="175">
        <f>'Master Score Sheet'!D36</f>
        <v>0</v>
      </c>
      <c r="H40" s="176">
        <f>'Master Score Sheet'!E36</f>
        <v>0</v>
      </c>
      <c r="I40" s="172" t="str">
        <f>'Master Score Sheet'!N36</f>
        <v/>
      </c>
      <c r="J40" s="172" t="str">
        <f>'Master Score Sheet'!O36</f>
        <v/>
      </c>
      <c r="K40" s="172" t="str">
        <f>'Master Score Sheet'!P36</f>
        <v/>
      </c>
      <c r="L40" s="172" t="str">
        <f>'Master Score Sheet'!Q36</f>
        <v/>
      </c>
      <c r="M40" s="172" t="str">
        <f>'Master Score Sheet'!R36</f>
        <v/>
      </c>
      <c r="N40" s="172" t="str">
        <f>'Master Score Sheet'!S36</f>
        <v/>
      </c>
      <c r="O40" s="172" t="str">
        <f>'Master Score Sheet'!T36</f>
        <v/>
      </c>
      <c r="P40" s="172">
        <f>'Master Score Sheet'!U36</f>
        <v>0</v>
      </c>
      <c r="Q40" s="175">
        <f>'Master Score Sheet'!W36</f>
        <v>0</v>
      </c>
      <c r="R40" s="177" t="str">
        <f>'Master Score Sheet'!X36</f>
        <v/>
      </c>
      <c r="S40" s="178">
        <f t="shared" ref="S40:S56" si="7">RANK(P40,$P$8:$P$56,0)</f>
        <v>1</v>
      </c>
      <c r="T40" s="171" t="e">
        <f t="shared" ref="T40:T56" si="8">RANK(E40,$E$8:$E$56,1)</f>
        <v>#VALUE!</v>
      </c>
      <c r="U40" s="172" t="str">
        <f t="shared" ref="U40:U56" si="9">IF(R40="","",IF(COUNTIF($S$8:$S$56,S40),RANK(R40,$R$8:$R$56,1)/100+S40,0))</f>
        <v/>
      </c>
      <c r="V40" s="173" t="str">
        <f t="shared" ref="V40:V56" si="10">IF(U40="","",RANK(U40,$U$8:$U$56,1))</f>
        <v/>
      </c>
      <c r="X40" s="123">
        <f t="shared" ref="X40:X56" si="11">S40</f>
        <v>1</v>
      </c>
      <c r="Y40" s="164" t="str">
        <f>IF(ISNA(VLOOKUP(B40,TeamMembers!$B$4:$C$520,2,FALSE)),"",VLOOKUP(B40,TeamMembers!$B$4:$C$520,2,FALSE))</f>
        <v/>
      </c>
      <c r="Z40" s="164" t="str">
        <f t="shared" ref="Z40:Z56" si="12">IF(ISERROR(IF(D40&gt;"","(Assisted)",IF(S40=1,"Founder Trophy &amp; Best "&amp;C40&amp;" Team ",IF(T40=1,"Youngest Average Age Team",""))))=TRUE,"",IF(D40&gt;"","(Assisted)",IF(S40=1,"Founder Trophy &amp; Best "&amp;C40&amp;" Team ",IF(T40=1,"Youngest Average Age Team",""))))</f>
        <v xml:space="preserve">Founder Trophy &amp; Best Scout Team </v>
      </c>
      <c r="AA40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style='font-size:8.5pt;font-family:Arial,sans-serif'&gt;(33)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40" s="27" t="s">
        <v>171</v>
      </c>
    </row>
    <row r="41" spans="2:28" x14ac:dyDescent="0.3">
      <c r="B41" s="174">
        <f>'Master Score Sheet'!B37</f>
        <v>34</v>
      </c>
      <c r="C41" s="21" t="s">
        <v>164</v>
      </c>
      <c r="D41" s="21"/>
      <c r="E41" s="172" t="str">
        <f>IF(ISERROR(AVERAGEIF(TeamMembers!$B$4:$B$501,B41,TeamMembers!$G$4:$G$501))=TRUE,"",AVERAGEIF(TeamMembers!$B$4:$B$501,B41,TeamMembers!G$4:$G$501))</f>
        <v/>
      </c>
      <c r="F41" s="172" t="str">
        <f>'Master Score Sheet'!C37</f>
        <v>D</v>
      </c>
      <c r="G41" s="175">
        <f>'Master Score Sheet'!D37</f>
        <v>0</v>
      </c>
      <c r="H41" s="176">
        <f>'Master Score Sheet'!E37</f>
        <v>0</v>
      </c>
      <c r="I41" s="172" t="str">
        <f>'Master Score Sheet'!N37</f>
        <v/>
      </c>
      <c r="J41" s="172" t="str">
        <f>'Master Score Sheet'!O37</f>
        <v/>
      </c>
      <c r="K41" s="172" t="str">
        <f>'Master Score Sheet'!P37</f>
        <v/>
      </c>
      <c r="L41" s="172" t="str">
        <f>'Master Score Sheet'!Q37</f>
        <v/>
      </c>
      <c r="M41" s="172" t="str">
        <f>'Master Score Sheet'!R37</f>
        <v/>
      </c>
      <c r="N41" s="172" t="str">
        <f>'Master Score Sheet'!S37</f>
        <v/>
      </c>
      <c r="O41" s="172" t="str">
        <f>'Master Score Sheet'!T37</f>
        <v/>
      </c>
      <c r="P41" s="172">
        <f>'Master Score Sheet'!U37</f>
        <v>0</v>
      </c>
      <c r="Q41" s="175">
        <f>'Master Score Sheet'!W37</f>
        <v>0</v>
      </c>
      <c r="R41" s="177" t="str">
        <f>'Master Score Sheet'!X37</f>
        <v/>
      </c>
      <c r="S41" s="178">
        <f t="shared" si="7"/>
        <v>1</v>
      </c>
      <c r="T41" s="171" t="e">
        <f t="shared" si="8"/>
        <v>#VALUE!</v>
      </c>
      <c r="U41" s="172" t="str">
        <f t="shared" si="9"/>
        <v/>
      </c>
      <c r="V41" s="173" t="str">
        <f t="shared" si="10"/>
        <v/>
      </c>
      <c r="X41" s="123">
        <f t="shared" si="11"/>
        <v>1</v>
      </c>
      <c r="Y41" s="164" t="str">
        <f>IF(ISNA(VLOOKUP(B41,TeamMembers!$B$4:$C$520,2,FALSE)),"",VLOOKUP(B41,TeamMembers!$B$4:$C$520,2,FALSE))</f>
        <v/>
      </c>
      <c r="Z41" s="164" t="str">
        <f t="shared" si="12"/>
        <v xml:space="preserve">Founder Trophy &amp; Best Scout Team </v>
      </c>
      <c r="AA41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style='font-size:8.5pt;font-family:Arial,sans-serif'&gt;(34)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41" s="27" t="s">
        <v>171</v>
      </c>
    </row>
    <row r="42" spans="2:28" x14ac:dyDescent="0.3">
      <c r="B42" s="174">
        <f>'Master Score Sheet'!B38</f>
        <v>35</v>
      </c>
      <c r="C42" s="21" t="s">
        <v>164</v>
      </c>
      <c r="D42" s="21"/>
      <c r="E42" s="172" t="str">
        <f>IF(ISERROR(AVERAGEIF(TeamMembers!$B$4:$B$501,B42,TeamMembers!$G$4:$G$501))=TRUE,"",AVERAGEIF(TeamMembers!$B$4:$B$501,B42,TeamMembers!G$4:$G$501))</f>
        <v/>
      </c>
      <c r="F42" s="172" t="str">
        <f>'Master Score Sheet'!C38</f>
        <v>E</v>
      </c>
      <c r="G42" s="175">
        <f>'Master Score Sheet'!D38</f>
        <v>0</v>
      </c>
      <c r="H42" s="176">
        <f>'Master Score Sheet'!E38</f>
        <v>0</v>
      </c>
      <c r="I42" s="172" t="str">
        <f>'Master Score Sheet'!N38</f>
        <v/>
      </c>
      <c r="J42" s="172" t="str">
        <f>'Master Score Sheet'!O38</f>
        <v/>
      </c>
      <c r="K42" s="172" t="str">
        <f>'Master Score Sheet'!P38</f>
        <v/>
      </c>
      <c r="L42" s="172" t="str">
        <f>'Master Score Sheet'!Q38</f>
        <v/>
      </c>
      <c r="M42" s="172" t="str">
        <f>'Master Score Sheet'!R38</f>
        <v/>
      </c>
      <c r="N42" s="172" t="str">
        <f>'Master Score Sheet'!S38</f>
        <v/>
      </c>
      <c r="O42" s="172" t="str">
        <f>'Master Score Sheet'!T38</f>
        <v/>
      </c>
      <c r="P42" s="172">
        <f>'Master Score Sheet'!U38</f>
        <v>0</v>
      </c>
      <c r="Q42" s="175">
        <f>'Master Score Sheet'!W38</f>
        <v>0</v>
      </c>
      <c r="R42" s="177" t="str">
        <f>'Master Score Sheet'!X38</f>
        <v/>
      </c>
      <c r="S42" s="178">
        <f t="shared" si="7"/>
        <v>1</v>
      </c>
      <c r="T42" s="171" t="e">
        <f t="shared" si="8"/>
        <v>#VALUE!</v>
      </c>
      <c r="U42" s="172" t="str">
        <f t="shared" si="9"/>
        <v/>
      </c>
      <c r="V42" s="173" t="str">
        <f t="shared" si="10"/>
        <v/>
      </c>
      <c r="X42" s="123">
        <f t="shared" si="11"/>
        <v>1</v>
      </c>
      <c r="Y42" s="164" t="str">
        <f>IF(ISNA(VLOOKUP(B42,TeamMembers!$B$4:$C$520,2,FALSE)),"",VLOOKUP(B42,TeamMembers!$B$4:$C$520,2,FALSE))</f>
        <v/>
      </c>
      <c r="Z42" s="164" t="str">
        <f t="shared" si="12"/>
        <v xml:space="preserve">Founder Trophy &amp; Best Scout Team </v>
      </c>
      <c r="AA42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style='font-size:8.5pt;font-family:Arial,sans-serif'&gt;(35)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42" s="27" t="s">
        <v>171</v>
      </c>
    </row>
    <row r="43" spans="2:28" x14ac:dyDescent="0.3">
      <c r="B43" s="174">
        <f>'Master Score Sheet'!B39</f>
        <v>36</v>
      </c>
      <c r="C43" s="21" t="s">
        <v>164</v>
      </c>
      <c r="D43" s="21"/>
      <c r="E43" s="172" t="str">
        <f>IF(ISERROR(AVERAGEIF(TeamMembers!$B$4:$B$501,B43,TeamMembers!$G$4:$G$501))=TRUE,"",AVERAGEIF(TeamMembers!$B$4:$B$501,B43,TeamMembers!G$4:$G$501))</f>
        <v/>
      </c>
      <c r="F43" s="172" t="str">
        <f>'Master Score Sheet'!C39</f>
        <v>A</v>
      </c>
      <c r="G43" s="175">
        <f>'Master Score Sheet'!D39</f>
        <v>0</v>
      </c>
      <c r="H43" s="176">
        <f>'Master Score Sheet'!E39</f>
        <v>0</v>
      </c>
      <c r="I43" s="172" t="str">
        <f>'Master Score Sheet'!N39</f>
        <v/>
      </c>
      <c r="J43" s="172" t="str">
        <f>'Master Score Sheet'!O39</f>
        <v/>
      </c>
      <c r="K43" s="172" t="str">
        <f>'Master Score Sheet'!P39</f>
        <v/>
      </c>
      <c r="L43" s="172" t="str">
        <f>'Master Score Sheet'!Q39</f>
        <v/>
      </c>
      <c r="M43" s="172" t="str">
        <f>'Master Score Sheet'!R39</f>
        <v/>
      </c>
      <c r="N43" s="172" t="str">
        <f>'Master Score Sheet'!S39</f>
        <v/>
      </c>
      <c r="O43" s="172" t="str">
        <f>'Master Score Sheet'!T39</f>
        <v/>
      </c>
      <c r="P43" s="172">
        <f>'Master Score Sheet'!U39</f>
        <v>0</v>
      </c>
      <c r="Q43" s="175">
        <f>'Master Score Sheet'!W39</f>
        <v>0</v>
      </c>
      <c r="R43" s="177" t="str">
        <f>'Master Score Sheet'!X39</f>
        <v/>
      </c>
      <c r="S43" s="178">
        <f t="shared" si="7"/>
        <v>1</v>
      </c>
      <c r="T43" s="171" t="e">
        <f t="shared" si="8"/>
        <v>#VALUE!</v>
      </c>
      <c r="U43" s="172" t="str">
        <f t="shared" si="9"/>
        <v/>
      </c>
      <c r="V43" s="173" t="str">
        <f t="shared" si="10"/>
        <v/>
      </c>
      <c r="X43" s="123">
        <f t="shared" si="11"/>
        <v>1</v>
      </c>
      <c r="Y43" s="164" t="str">
        <f>IF(ISNA(VLOOKUP(B43,TeamMembers!$B$4:$C$520,2,FALSE)),"",VLOOKUP(B43,TeamMembers!$B$4:$C$520,2,FALSE))</f>
        <v/>
      </c>
      <c r="Z43" s="164" t="str">
        <f t="shared" si="12"/>
        <v xml:space="preserve">Founder Trophy &amp; Best Scout Team </v>
      </c>
      <c r="AA43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style='font-size:8.5pt;font-family:Arial,sans-serif'&gt;(36)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43" s="27" t="s">
        <v>171</v>
      </c>
    </row>
    <row r="44" spans="2:28" x14ac:dyDescent="0.3">
      <c r="B44" s="174">
        <f>'Master Score Sheet'!B40</f>
        <v>37</v>
      </c>
      <c r="C44" s="21" t="s">
        <v>164</v>
      </c>
      <c r="D44" s="21"/>
      <c r="E44" s="172" t="str">
        <f>IF(ISERROR(AVERAGEIF(TeamMembers!$B$4:$B$501,B44,TeamMembers!$G$4:$G$501))=TRUE,"",AVERAGEIF(TeamMembers!$B$4:$B$501,B44,TeamMembers!G$4:$G$501))</f>
        <v/>
      </c>
      <c r="F44" s="172" t="str">
        <f>'Master Score Sheet'!C40</f>
        <v>B</v>
      </c>
      <c r="G44" s="175">
        <f>'Master Score Sheet'!D40</f>
        <v>0</v>
      </c>
      <c r="H44" s="176">
        <f>'Master Score Sheet'!E40</f>
        <v>0</v>
      </c>
      <c r="I44" s="172" t="str">
        <f>'Master Score Sheet'!N40</f>
        <v/>
      </c>
      <c r="J44" s="172" t="str">
        <f>'Master Score Sheet'!O40</f>
        <v/>
      </c>
      <c r="K44" s="172" t="str">
        <f>'Master Score Sheet'!P40</f>
        <v/>
      </c>
      <c r="L44" s="172" t="str">
        <f>'Master Score Sheet'!Q40</f>
        <v/>
      </c>
      <c r="M44" s="172" t="str">
        <f>'Master Score Sheet'!R40</f>
        <v/>
      </c>
      <c r="N44" s="172" t="str">
        <f>'Master Score Sheet'!S40</f>
        <v/>
      </c>
      <c r="O44" s="172" t="str">
        <f>'Master Score Sheet'!T40</f>
        <v/>
      </c>
      <c r="P44" s="172">
        <f>'Master Score Sheet'!U40</f>
        <v>0</v>
      </c>
      <c r="Q44" s="175">
        <f>'Master Score Sheet'!W40</f>
        <v>0</v>
      </c>
      <c r="R44" s="177" t="str">
        <f>'Master Score Sheet'!X40</f>
        <v/>
      </c>
      <c r="S44" s="178">
        <f t="shared" si="7"/>
        <v>1</v>
      </c>
      <c r="T44" s="171" t="e">
        <f t="shared" si="8"/>
        <v>#VALUE!</v>
      </c>
      <c r="U44" s="172" t="str">
        <f t="shared" si="9"/>
        <v/>
      </c>
      <c r="V44" s="173" t="str">
        <f t="shared" si="10"/>
        <v/>
      </c>
      <c r="X44" s="123">
        <f t="shared" si="11"/>
        <v>1</v>
      </c>
      <c r="Y44" s="164" t="str">
        <f>IF(ISNA(VLOOKUP(B44,TeamMembers!$B$4:$C$520,2,FALSE)),"",VLOOKUP(B44,TeamMembers!$B$4:$C$520,2,FALSE))</f>
        <v/>
      </c>
      <c r="Z44" s="164" t="str">
        <f t="shared" si="12"/>
        <v xml:space="preserve">Founder Trophy &amp; Best Scout Team </v>
      </c>
      <c r="AA44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style='font-size:8.5pt;font-family:Arial,sans-serif'&gt;(37)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44" s="27" t="s">
        <v>171</v>
      </c>
    </row>
    <row r="45" spans="2:28" x14ac:dyDescent="0.3">
      <c r="B45" s="174">
        <f>'Master Score Sheet'!B41</f>
        <v>38</v>
      </c>
      <c r="C45" s="21" t="s">
        <v>164</v>
      </c>
      <c r="D45" s="21"/>
      <c r="E45" s="172" t="str">
        <f>IF(ISERROR(AVERAGEIF(TeamMembers!$B$4:$B$501,B45,TeamMembers!$G$4:$G$501))=TRUE,"",AVERAGEIF(TeamMembers!$B$4:$B$501,B45,TeamMembers!G$4:$G$501))</f>
        <v/>
      </c>
      <c r="F45" s="172" t="str">
        <f>'Master Score Sheet'!C41</f>
        <v>C</v>
      </c>
      <c r="G45" s="175">
        <f>'Master Score Sheet'!D41</f>
        <v>0</v>
      </c>
      <c r="H45" s="176">
        <f>'Master Score Sheet'!E41</f>
        <v>0</v>
      </c>
      <c r="I45" s="172" t="str">
        <f>'Master Score Sheet'!N41</f>
        <v/>
      </c>
      <c r="J45" s="172" t="str">
        <f>'Master Score Sheet'!O41</f>
        <v/>
      </c>
      <c r="K45" s="172" t="str">
        <f>'Master Score Sheet'!P41</f>
        <v/>
      </c>
      <c r="L45" s="172" t="str">
        <f>'Master Score Sheet'!Q41</f>
        <v/>
      </c>
      <c r="M45" s="172" t="str">
        <f>'Master Score Sheet'!R41</f>
        <v/>
      </c>
      <c r="N45" s="172" t="str">
        <f>'Master Score Sheet'!S41</f>
        <v/>
      </c>
      <c r="O45" s="172" t="str">
        <f>'Master Score Sheet'!T41</f>
        <v/>
      </c>
      <c r="P45" s="172">
        <f>'Master Score Sheet'!U41</f>
        <v>0</v>
      </c>
      <c r="Q45" s="175">
        <f>'Master Score Sheet'!W41</f>
        <v>0</v>
      </c>
      <c r="R45" s="177" t="str">
        <f>'Master Score Sheet'!X41</f>
        <v/>
      </c>
      <c r="S45" s="178">
        <f t="shared" si="7"/>
        <v>1</v>
      </c>
      <c r="T45" s="171" t="e">
        <f t="shared" si="8"/>
        <v>#VALUE!</v>
      </c>
      <c r="U45" s="172" t="str">
        <f t="shared" si="9"/>
        <v/>
      </c>
      <c r="V45" s="173" t="str">
        <f t="shared" si="10"/>
        <v/>
      </c>
      <c r="X45" s="123">
        <f t="shared" si="11"/>
        <v>1</v>
      </c>
      <c r="Y45" s="164" t="str">
        <f>IF(ISNA(VLOOKUP(B45,TeamMembers!$B$4:$C$520,2,FALSE)),"",VLOOKUP(B45,TeamMembers!$B$4:$C$520,2,FALSE))</f>
        <v/>
      </c>
      <c r="Z45" s="164" t="str">
        <f t="shared" si="12"/>
        <v xml:space="preserve">Founder Trophy &amp; Best Scout Team </v>
      </c>
      <c r="AA45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style='font-size:8.5pt;font-family:Arial,sans-serif'&gt;(38)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45" s="27" t="s">
        <v>171</v>
      </c>
    </row>
    <row r="46" spans="2:28" x14ac:dyDescent="0.3">
      <c r="B46" s="174">
        <f>'Master Score Sheet'!B42</f>
        <v>39</v>
      </c>
      <c r="C46" s="21" t="s">
        <v>164</v>
      </c>
      <c r="D46" s="21"/>
      <c r="E46" s="172" t="str">
        <f>IF(ISERROR(AVERAGEIF(TeamMembers!$B$4:$B$501,B46,TeamMembers!$G$4:$G$501))=TRUE,"",AVERAGEIF(TeamMembers!$B$4:$B$501,B46,TeamMembers!G$4:$G$501))</f>
        <v/>
      </c>
      <c r="F46" s="172" t="str">
        <f>'Master Score Sheet'!C42</f>
        <v>D</v>
      </c>
      <c r="G46" s="175">
        <f>'Master Score Sheet'!D42</f>
        <v>0</v>
      </c>
      <c r="H46" s="176">
        <f>'Master Score Sheet'!E42</f>
        <v>0</v>
      </c>
      <c r="I46" s="172" t="str">
        <f>'Master Score Sheet'!N42</f>
        <v/>
      </c>
      <c r="J46" s="172" t="str">
        <f>'Master Score Sheet'!O42</f>
        <v/>
      </c>
      <c r="K46" s="172" t="str">
        <f>'Master Score Sheet'!P42</f>
        <v/>
      </c>
      <c r="L46" s="172" t="str">
        <f>'Master Score Sheet'!Q42</f>
        <v/>
      </c>
      <c r="M46" s="172" t="str">
        <f>'Master Score Sheet'!R42</f>
        <v/>
      </c>
      <c r="N46" s="172" t="str">
        <f>'Master Score Sheet'!S42</f>
        <v/>
      </c>
      <c r="O46" s="172" t="str">
        <f>'Master Score Sheet'!T42</f>
        <v/>
      </c>
      <c r="P46" s="172">
        <f>'Master Score Sheet'!U42</f>
        <v>0</v>
      </c>
      <c r="Q46" s="175">
        <f>'Master Score Sheet'!W42</f>
        <v>0</v>
      </c>
      <c r="R46" s="177" t="str">
        <f>'Master Score Sheet'!X42</f>
        <v/>
      </c>
      <c r="S46" s="178">
        <f t="shared" si="7"/>
        <v>1</v>
      </c>
      <c r="T46" s="171" t="e">
        <f t="shared" si="8"/>
        <v>#VALUE!</v>
      </c>
      <c r="U46" s="172" t="str">
        <f t="shared" si="9"/>
        <v/>
      </c>
      <c r="V46" s="173" t="str">
        <f t="shared" si="10"/>
        <v/>
      </c>
      <c r="X46" s="123">
        <f t="shared" si="11"/>
        <v>1</v>
      </c>
      <c r="Y46" s="164" t="str">
        <f>IF(ISNA(VLOOKUP(B46,TeamMembers!$B$4:$C$520,2,FALSE)),"",VLOOKUP(B46,TeamMembers!$B$4:$C$520,2,FALSE))</f>
        <v/>
      </c>
      <c r="Z46" s="164" t="str">
        <f t="shared" si="12"/>
        <v xml:space="preserve">Founder Trophy &amp; Best Scout Team </v>
      </c>
      <c r="AA46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style='font-size:8.5pt;font-family:Arial,sans-serif'&gt;(39)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46" s="27" t="s">
        <v>171</v>
      </c>
    </row>
    <row r="47" spans="2:28" x14ac:dyDescent="0.3">
      <c r="B47" s="174">
        <f>'Master Score Sheet'!B43</f>
        <v>40</v>
      </c>
      <c r="C47" s="21" t="s">
        <v>164</v>
      </c>
      <c r="D47" s="21"/>
      <c r="E47" s="172" t="str">
        <f>IF(ISERROR(AVERAGEIF(TeamMembers!$B$4:$B$501,B47,TeamMembers!$G$4:$G$501))=TRUE,"",AVERAGEIF(TeamMembers!$B$4:$B$501,B47,TeamMembers!G$4:$G$501))</f>
        <v/>
      </c>
      <c r="F47" s="172" t="str">
        <f>'Master Score Sheet'!C43</f>
        <v>E</v>
      </c>
      <c r="G47" s="175">
        <f>'Master Score Sheet'!D43</f>
        <v>0</v>
      </c>
      <c r="H47" s="176">
        <f>'Master Score Sheet'!E43</f>
        <v>0</v>
      </c>
      <c r="I47" s="172" t="str">
        <f>'Master Score Sheet'!N43</f>
        <v/>
      </c>
      <c r="J47" s="172" t="str">
        <f>'Master Score Sheet'!O43</f>
        <v/>
      </c>
      <c r="K47" s="172" t="str">
        <f>'Master Score Sheet'!P43</f>
        <v/>
      </c>
      <c r="L47" s="172" t="str">
        <f>'Master Score Sheet'!Q43</f>
        <v/>
      </c>
      <c r="M47" s="172" t="str">
        <f>'Master Score Sheet'!R43</f>
        <v/>
      </c>
      <c r="N47" s="172" t="str">
        <f>'Master Score Sheet'!S43</f>
        <v/>
      </c>
      <c r="O47" s="172" t="str">
        <f>'Master Score Sheet'!T43</f>
        <v/>
      </c>
      <c r="P47" s="172">
        <f>'Master Score Sheet'!U43</f>
        <v>0</v>
      </c>
      <c r="Q47" s="175">
        <f>'Master Score Sheet'!W43</f>
        <v>0</v>
      </c>
      <c r="R47" s="177" t="str">
        <f>'Master Score Sheet'!X43</f>
        <v/>
      </c>
      <c r="S47" s="178">
        <f t="shared" si="7"/>
        <v>1</v>
      </c>
      <c r="T47" s="171" t="e">
        <f t="shared" si="8"/>
        <v>#VALUE!</v>
      </c>
      <c r="U47" s="172" t="str">
        <f t="shared" si="9"/>
        <v/>
      </c>
      <c r="V47" s="173" t="str">
        <f t="shared" si="10"/>
        <v/>
      </c>
      <c r="X47" s="123">
        <f t="shared" si="11"/>
        <v>1</v>
      </c>
      <c r="Y47" s="164" t="str">
        <f>IF(ISNA(VLOOKUP(B47,TeamMembers!$B$4:$C$520,2,FALSE)),"",VLOOKUP(B47,TeamMembers!$B$4:$C$520,2,FALSE))</f>
        <v/>
      </c>
      <c r="Z47" s="164" t="str">
        <f t="shared" si="12"/>
        <v xml:space="preserve">Founder Trophy &amp; Best Scout Team </v>
      </c>
      <c r="AA47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style='font-size:8.5pt;font-family:Arial,sans-serif'&gt;(40)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47" s="27" t="s">
        <v>171</v>
      </c>
    </row>
    <row r="48" spans="2:28" x14ac:dyDescent="0.3">
      <c r="B48" s="174">
        <f>'Master Score Sheet'!B44</f>
        <v>41</v>
      </c>
      <c r="C48" s="21" t="s">
        <v>164</v>
      </c>
      <c r="D48" s="21"/>
      <c r="E48" s="172" t="str">
        <f>IF(ISERROR(AVERAGEIF(TeamMembers!$B$4:$B$501,B48,TeamMembers!$G$4:$G$501))=TRUE,"",AVERAGEIF(TeamMembers!$B$4:$B$501,B48,TeamMembers!G$4:$G$501))</f>
        <v/>
      </c>
      <c r="F48" s="172" t="str">
        <f>'Master Score Sheet'!C44</f>
        <v>A</v>
      </c>
      <c r="G48" s="175">
        <f>'Master Score Sheet'!D44</f>
        <v>0</v>
      </c>
      <c r="H48" s="176">
        <f>'Master Score Sheet'!E44</f>
        <v>0</v>
      </c>
      <c r="I48" s="172" t="str">
        <f>'Master Score Sheet'!N44</f>
        <v/>
      </c>
      <c r="J48" s="172" t="str">
        <f>'Master Score Sheet'!O44</f>
        <v/>
      </c>
      <c r="K48" s="172" t="str">
        <f>'Master Score Sheet'!P44</f>
        <v/>
      </c>
      <c r="L48" s="172" t="str">
        <f>'Master Score Sheet'!Q44</f>
        <v/>
      </c>
      <c r="M48" s="172" t="str">
        <f>'Master Score Sheet'!R44</f>
        <v/>
      </c>
      <c r="N48" s="172" t="str">
        <f>'Master Score Sheet'!S44</f>
        <v/>
      </c>
      <c r="O48" s="172" t="str">
        <f>'Master Score Sheet'!T44</f>
        <v/>
      </c>
      <c r="P48" s="172">
        <f>'Master Score Sheet'!U44</f>
        <v>0</v>
      </c>
      <c r="Q48" s="175">
        <f>'Master Score Sheet'!W44</f>
        <v>0</v>
      </c>
      <c r="R48" s="177" t="str">
        <f>'Master Score Sheet'!X44</f>
        <v/>
      </c>
      <c r="S48" s="178">
        <f t="shared" si="7"/>
        <v>1</v>
      </c>
      <c r="T48" s="171" t="e">
        <f t="shared" si="8"/>
        <v>#VALUE!</v>
      </c>
      <c r="U48" s="172" t="str">
        <f t="shared" si="9"/>
        <v/>
      </c>
      <c r="V48" s="173" t="str">
        <f t="shared" si="10"/>
        <v/>
      </c>
      <c r="X48" s="123">
        <f t="shared" si="11"/>
        <v>1</v>
      </c>
      <c r="Y48" s="164" t="str">
        <f>IF(ISNA(VLOOKUP(B48,TeamMembers!$B$4:$C$520,2,FALSE)),"",VLOOKUP(B48,TeamMembers!$B$4:$C$520,2,FALSE))</f>
        <v/>
      </c>
      <c r="Z48" s="164" t="str">
        <f t="shared" si="12"/>
        <v xml:space="preserve">Founder Trophy &amp; Best Scout Team </v>
      </c>
      <c r="AA48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style='font-size:8.5pt;font-family:Arial,sans-serif'&gt;(41)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48" s="27" t="s">
        <v>171</v>
      </c>
    </row>
    <row r="49" spans="2:28" x14ac:dyDescent="0.3">
      <c r="B49" s="174">
        <f>'Master Score Sheet'!B45</f>
        <v>42</v>
      </c>
      <c r="C49" s="21" t="s">
        <v>164</v>
      </c>
      <c r="D49" s="21"/>
      <c r="E49" s="172" t="str">
        <f>IF(ISERROR(AVERAGEIF(TeamMembers!$B$4:$B$501,B49,TeamMembers!$G$4:$G$501))=TRUE,"",AVERAGEIF(TeamMembers!$B$4:$B$501,B49,TeamMembers!G$4:$G$501))</f>
        <v/>
      </c>
      <c r="F49" s="172" t="str">
        <f>'Master Score Sheet'!C45</f>
        <v>B</v>
      </c>
      <c r="G49" s="175">
        <f>'Master Score Sheet'!D45</f>
        <v>0</v>
      </c>
      <c r="H49" s="176">
        <f>'Master Score Sheet'!E45</f>
        <v>0</v>
      </c>
      <c r="I49" s="172" t="str">
        <f>'Master Score Sheet'!N45</f>
        <v/>
      </c>
      <c r="J49" s="172" t="str">
        <f>'Master Score Sheet'!O45</f>
        <v/>
      </c>
      <c r="K49" s="172" t="str">
        <f>'Master Score Sheet'!P45</f>
        <v/>
      </c>
      <c r="L49" s="172" t="str">
        <f>'Master Score Sheet'!Q45</f>
        <v/>
      </c>
      <c r="M49" s="172" t="str">
        <f>'Master Score Sheet'!R45</f>
        <v/>
      </c>
      <c r="N49" s="172" t="str">
        <f>'Master Score Sheet'!S45</f>
        <v/>
      </c>
      <c r="O49" s="172" t="str">
        <f>'Master Score Sheet'!T45</f>
        <v/>
      </c>
      <c r="P49" s="172">
        <f>'Master Score Sheet'!U45</f>
        <v>0</v>
      </c>
      <c r="Q49" s="175">
        <f>'Master Score Sheet'!W45</f>
        <v>0</v>
      </c>
      <c r="R49" s="177" t="str">
        <f>'Master Score Sheet'!X45</f>
        <v/>
      </c>
      <c r="S49" s="178">
        <f t="shared" si="7"/>
        <v>1</v>
      </c>
      <c r="T49" s="171" t="e">
        <f t="shared" si="8"/>
        <v>#VALUE!</v>
      </c>
      <c r="U49" s="172" t="str">
        <f t="shared" si="9"/>
        <v/>
      </c>
      <c r="V49" s="173" t="str">
        <f t="shared" si="10"/>
        <v/>
      </c>
      <c r="X49" s="123">
        <f t="shared" si="11"/>
        <v>1</v>
      </c>
      <c r="Y49" s="164" t="str">
        <f>IF(ISNA(VLOOKUP(B49,TeamMembers!$B$4:$C$520,2,FALSE)),"",VLOOKUP(B49,TeamMembers!$B$4:$C$520,2,FALSE))</f>
        <v/>
      </c>
      <c r="Z49" s="164" t="str">
        <f t="shared" si="12"/>
        <v xml:space="preserve">Founder Trophy &amp; Best Scout Team </v>
      </c>
      <c r="AA49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style='font-size:8.5pt;font-family:Arial,sans-serif'&gt;(42)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49" s="27" t="s">
        <v>171</v>
      </c>
    </row>
    <row r="50" spans="2:28" x14ac:dyDescent="0.3">
      <c r="B50" s="174">
        <f>'Master Score Sheet'!B46</f>
        <v>43</v>
      </c>
      <c r="C50" s="21" t="s">
        <v>164</v>
      </c>
      <c r="D50" s="21"/>
      <c r="E50" s="172" t="str">
        <f>IF(ISERROR(AVERAGEIF(TeamMembers!$B$4:$B$501,B50,TeamMembers!$G$4:$G$501))=TRUE,"",AVERAGEIF(TeamMembers!$B$4:$B$501,B50,TeamMembers!G$4:$G$501))</f>
        <v/>
      </c>
      <c r="F50" s="172" t="str">
        <f>'Master Score Sheet'!C46</f>
        <v>C</v>
      </c>
      <c r="G50" s="175">
        <f>'Master Score Sheet'!D46</f>
        <v>0</v>
      </c>
      <c r="H50" s="176">
        <f>'Master Score Sheet'!E46</f>
        <v>0</v>
      </c>
      <c r="I50" s="172" t="str">
        <f>'Master Score Sheet'!N46</f>
        <v/>
      </c>
      <c r="J50" s="172" t="str">
        <f>'Master Score Sheet'!O46</f>
        <v/>
      </c>
      <c r="K50" s="172" t="str">
        <f>'Master Score Sheet'!P46</f>
        <v/>
      </c>
      <c r="L50" s="172" t="str">
        <f>'Master Score Sheet'!Q46</f>
        <v/>
      </c>
      <c r="M50" s="172" t="str">
        <f>'Master Score Sheet'!R46</f>
        <v/>
      </c>
      <c r="N50" s="172" t="str">
        <f>'Master Score Sheet'!S46</f>
        <v/>
      </c>
      <c r="O50" s="172" t="str">
        <f>'Master Score Sheet'!T46</f>
        <v/>
      </c>
      <c r="P50" s="172">
        <f>'Master Score Sheet'!U46</f>
        <v>0</v>
      </c>
      <c r="Q50" s="175">
        <f>'Master Score Sheet'!W46</f>
        <v>0</v>
      </c>
      <c r="R50" s="177" t="str">
        <f>'Master Score Sheet'!X46</f>
        <v/>
      </c>
      <c r="S50" s="178">
        <f t="shared" si="7"/>
        <v>1</v>
      </c>
      <c r="T50" s="171" t="e">
        <f t="shared" si="8"/>
        <v>#VALUE!</v>
      </c>
      <c r="U50" s="172" t="str">
        <f t="shared" si="9"/>
        <v/>
      </c>
      <c r="V50" s="173" t="str">
        <f t="shared" si="10"/>
        <v/>
      </c>
      <c r="X50" s="123">
        <f t="shared" si="11"/>
        <v>1</v>
      </c>
      <c r="Y50" s="164" t="str">
        <f>IF(ISNA(VLOOKUP(B50,TeamMembers!$B$4:$C$520,2,FALSE)),"",VLOOKUP(B50,TeamMembers!$B$4:$C$520,2,FALSE))</f>
        <v/>
      </c>
      <c r="Z50" s="164" t="str">
        <f t="shared" si="12"/>
        <v xml:space="preserve">Founder Trophy &amp; Best Scout Team </v>
      </c>
      <c r="AA50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style='font-size:8.5pt;font-family:Arial,sans-serif'&gt;(43)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50" s="27" t="s">
        <v>171</v>
      </c>
    </row>
    <row r="51" spans="2:28" x14ac:dyDescent="0.3">
      <c r="B51" s="174">
        <f>'Master Score Sheet'!B47</f>
        <v>44</v>
      </c>
      <c r="C51" s="21" t="s">
        <v>164</v>
      </c>
      <c r="D51" s="21"/>
      <c r="E51" s="172" t="str">
        <f>IF(ISERROR(AVERAGEIF(TeamMembers!$B$4:$B$501,B51,TeamMembers!$G$4:$G$501))=TRUE,"",AVERAGEIF(TeamMembers!$B$4:$B$501,B51,TeamMembers!G$4:$G$501))</f>
        <v/>
      </c>
      <c r="F51" s="172" t="str">
        <f>'Master Score Sheet'!C47</f>
        <v>D</v>
      </c>
      <c r="G51" s="175">
        <f>'Master Score Sheet'!D47</f>
        <v>0</v>
      </c>
      <c r="H51" s="176">
        <f>'Master Score Sheet'!E47</f>
        <v>0</v>
      </c>
      <c r="I51" s="172" t="str">
        <f>'Master Score Sheet'!N47</f>
        <v/>
      </c>
      <c r="J51" s="172" t="str">
        <f>'Master Score Sheet'!O47</f>
        <v/>
      </c>
      <c r="K51" s="172" t="str">
        <f>'Master Score Sheet'!P47</f>
        <v/>
      </c>
      <c r="L51" s="172" t="str">
        <f>'Master Score Sheet'!Q47</f>
        <v/>
      </c>
      <c r="M51" s="172" t="str">
        <f>'Master Score Sheet'!R47</f>
        <v/>
      </c>
      <c r="N51" s="172" t="str">
        <f>'Master Score Sheet'!S47</f>
        <v/>
      </c>
      <c r="O51" s="172" t="str">
        <f>'Master Score Sheet'!T47</f>
        <v/>
      </c>
      <c r="P51" s="172">
        <f>'Master Score Sheet'!U47</f>
        <v>0</v>
      </c>
      <c r="Q51" s="175">
        <f>'Master Score Sheet'!W47</f>
        <v>0</v>
      </c>
      <c r="R51" s="177" t="str">
        <f>'Master Score Sheet'!X47</f>
        <v/>
      </c>
      <c r="S51" s="178">
        <f t="shared" si="7"/>
        <v>1</v>
      </c>
      <c r="T51" s="171" t="e">
        <f t="shared" si="8"/>
        <v>#VALUE!</v>
      </c>
      <c r="U51" s="172" t="str">
        <f t="shared" si="9"/>
        <v/>
      </c>
      <c r="V51" s="173" t="str">
        <f t="shared" si="10"/>
        <v/>
      </c>
      <c r="X51" s="123">
        <f t="shared" si="11"/>
        <v>1</v>
      </c>
      <c r="Y51" s="164" t="str">
        <f>IF(ISNA(VLOOKUP(B51,TeamMembers!$B$4:$C$520,2,FALSE)),"",VLOOKUP(B51,TeamMembers!$B$4:$C$520,2,FALSE))</f>
        <v/>
      </c>
      <c r="Z51" s="164" t="str">
        <f t="shared" si="12"/>
        <v xml:space="preserve">Founder Trophy &amp; Best Scout Team </v>
      </c>
      <c r="AA51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style='font-size:8.5pt;font-family:Arial,sans-serif'&gt;(44)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51" s="27" t="s">
        <v>171</v>
      </c>
    </row>
    <row r="52" spans="2:28" x14ac:dyDescent="0.3">
      <c r="B52" s="174">
        <f>'Master Score Sheet'!B48</f>
        <v>45</v>
      </c>
      <c r="C52" s="21" t="s">
        <v>164</v>
      </c>
      <c r="D52" s="21"/>
      <c r="E52" s="172" t="str">
        <f>IF(ISERROR(AVERAGEIF(TeamMembers!$B$4:$B$501,B52,TeamMembers!$G$4:$G$501))=TRUE,"",AVERAGEIF(TeamMembers!$B$4:$B$501,B52,TeamMembers!G$4:$G$501))</f>
        <v/>
      </c>
      <c r="F52" s="172" t="str">
        <f>'Master Score Sheet'!C48</f>
        <v>E</v>
      </c>
      <c r="G52" s="175">
        <f>'Master Score Sheet'!D48</f>
        <v>0</v>
      </c>
      <c r="H52" s="176">
        <f>'Master Score Sheet'!E48</f>
        <v>0</v>
      </c>
      <c r="I52" s="172" t="str">
        <f>'Master Score Sheet'!N48</f>
        <v/>
      </c>
      <c r="J52" s="172" t="str">
        <f>'Master Score Sheet'!O48</f>
        <v/>
      </c>
      <c r="K52" s="172" t="str">
        <f>'Master Score Sheet'!P48</f>
        <v/>
      </c>
      <c r="L52" s="172" t="str">
        <f>'Master Score Sheet'!Q48</f>
        <v/>
      </c>
      <c r="M52" s="172" t="str">
        <f>'Master Score Sheet'!R48</f>
        <v/>
      </c>
      <c r="N52" s="172" t="str">
        <f>'Master Score Sheet'!S48</f>
        <v/>
      </c>
      <c r="O52" s="172" t="str">
        <f>'Master Score Sheet'!T48</f>
        <v/>
      </c>
      <c r="P52" s="172">
        <f>'Master Score Sheet'!U48</f>
        <v>0</v>
      </c>
      <c r="Q52" s="175">
        <f>'Master Score Sheet'!W48</f>
        <v>0</v>
      </c>
      <c r="R52" s="177" t="str">
        <f>'Master Score Sheet'!X48</f>
        <v/>
      </c>
      <c r="S52" s="178">
        <f t="shared" si="7"/>
        <v>1</v>
      </c>
      <c r="T52" s="171" t="e">
        <f t="shared" si="8"/>
        <v>#VALUE!</v>
      </c>
      <c r="U52" s="172" t="str">
        <f t="shared" si="9"/>
        <v/>
      </c>
      <c r="V52" s="173" t="str">
        <f t="shared" si="10"/>
        <v/>
      </c>
      <c r="X52" s="123">
        <f t="shared" si="11"/>
        <v>1</v>
      </c>
      <c r="Y52" s="164" t="str">
        <f>IF(ISNA(VLOOKUP(B52,TeamMembers!$B$4:$C$520,2,FALSE)),"",VLOOKUP(B52,TeamMembers!$B$4:$C$520,2,FALSE))</f>
        <v/>
      </c>
      <c r="Z52" s="164" t="str">
        <f t="shared" si="12"/>
        <v xml:space="preserve">Founder Trophy &amp; Best Scout Team </v>
      </c>
      <c r="AA52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style='font-size:8.5pt;font-family:Arial,sans-serif'&gt;(45)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52" s="27" t="s">
        <v>171</v>
      </c>
    </row>
    <row r="53" spans="2:28" x14ac:dyDescent="0.3">
      <c r="B53" s="174">
        <f>'Master Score Sheet'!B49</f>
        <v>46</v>
      </c>
      <c r="C53" s="21" t="s">
        <v>164</v>
      </c>
      <c r="D53" s="21"/>
      <c r="E53" s="172" t="str">
        <f>IF(ISERROR(AVERAGEIF(TeamMembers!$B$4:$B$501,B53,TeamMembers!$G$4:$G$501))=TRUE,"",AVERAGEIF(TeamMembers!$B$4:$B$501,B53,TeamMembers!G$4:$G$501))</f>
        <v/>
      </c>
      <c r="F53" s="172">
        <f>'Master Score Sheet'!C49</f>
        <v>0</v>
      </c>
      <c r="G53" s="175">
        <f>'Master Score Sheet'!D49</f>
        <v>0</v>
      </c>
      <c r="H53" s="176">
        <f>'Master Score Sheet'!E49</f>
        <v>0</v>
      </c>
      <c r="I53" s="172" t="str">
        <f>'Master Score Sheet'!N49</f>
        <v/>
      </c>
      <c r="J53" s="172" t="str">
        <f>'Master Score Sheet'!O49</f>
        <v/>
      </c>
      <c r="K53" s="172" t="str">
        <f>'Master Score Sheet'!P49</f>
        <v/>
      </c>
      <c r="L53" s="172" t="str">
        <f>'Master Score Sheet'!Q49</f>
        <v/>
      </c>
      <c r="M53" s="172" t="str">
        <f>'Master Score Sheet'!R49</f>
        <v/>
      </c>
      <c r="N53" s="172" t="str">
        <f>'Master Score Sheet'!S49</f>
        <v/>
      </c>
      <c r="O53" s="172" t="str">
        <f>'Master Score Sheet'!T49</f>
        <v/>
      </c>
      <c r="P53" s="172">
        <f>'Master Score Sheet'!U49</f>
        <v>0</v>
      </c>
      <c r="Q53" s="175">
        <f>'Master Score Sheet'!W49</f>
        <v>0</v>
      </c>
      <c r="R53" s="177" t="str">
        <f>'Master Score Sheet'!X49</f>
        <v/>
      </c>
      <c r="S53" s="178">
        <f t="shared" si="7"/>
        <v>1</v>
      </c>
      <c r="T53" s="171" t="e">
        <f t="shared" si="8"/>
        <v>#VALUE!</v>
      </c>
      <c r="U53" s="172" t="str">
        <f t="shared" si="9"/>
        <v/>
      </c>
      <c r="V53" s="173" t="str">
        <f t="shared" si="10"/>
        <v/>
      </c>
      <c r="X53" s="123">
        <f t="shared" si="11"/>
        <v>1</v>
      </c>
      <c r="Y53" s="164" t="str">
        <f>IF(ISNA(VLOOKUP(B53,TeamMembers!$B$4:$C$520,2,FALSE)),"",VLOOKUP(B53,TeamMembers!$B$4:$C$520,2,FALSE))</f>
        <v/>
      </c>
      <c r="Z53" s="164" t="str">
        <f t="shared" si="12"/>
        <v xml:space="preserve">Founder Trophy &amp; Best Scout Team </v>
      </c>
      <c r="AA53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style='font-size:8.5pt;font-family:Arial,sans-serif'&gt;(46)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53" s="27" t="s">
        <v>171</v>
      </c>
    </row>
    <row r="54" spans="2:28" x14ac:dyDescent="0.3">
      <c r="B54" s="174">
        <f>'Master Score Sheet'!B50</f>
        <v>47</v>
      </c>
      <c r="C54" s="21" t="s">
        <v>164</v>
      </c>
      <c r="D54" s="21"/>
      <c r="E54" s="172" t="str">
        <f>IF(ISERROR(AVERAGEIF(TeamMembers!$B$4:$B$501,B54,TeamMembers!$G$4:$G$501))=TRUE,"",AVERAGEIF(TeamMembers!$B$4:$B$501,B54,TeamMembers!G$4:$G$501))</f>
        <v/>
      </c>
      <c r="F54" s="172">
        <f>'Master Score Sheet'!C50</f>
        <v>0</v>
      </c>
      <c r="G54" s="175">
        <f>'Master Score Sheet'!D50</f>
        <v>0</v>
      </c>
      <c r="H54" s="176">
        <f>'Master Score Sheet'!E50</f>
        <v>0</v>
      </c>
      <c r="I54" s="172" t="str">
        <f>'Master Score Sheet'!N50</f>
        <v/>
      </c>
      <c r="J54" s="172" t="str">
        <f>'Master Score Sheet'!O50</f>
        <v/>
      </c>
      <c r="K54" s="172" t="str">
        <f>'Master Score Sheet'!P50</f>
        <v/>
      </c>
      <c r="L54" s="172" t="str">
        <f>'Master Score Sheet'!Q50</f>
        <v/>
      </c>
      <c r="M54" s="172" t="str">
        <f>'Master Score Sheet'!R50</f>
        <v/>
      </c>
      <c r="N54" s="172" t="str">
        <f>'Master Score Sheet'!S50</f>
        <v/>
      </c>
      <c r="O54" s="172" t="str">
        <f>'Master Score Sheet'!T50</f>
        <v/>
      </c>
      <c r="P54" s="172">
        <f>'Master Score Sheet'!U50</f>
        <v>0</v>
      </c>
      <c r="Q54" s="175">
        <f>'Master Score Sheet'!W50</f>
        <v>0</v>
      </c>
      <c r="R54" s="177" t="str">
        <f>'Master Score Sheet'!X50</f>
        <v/>
      </c>
      <c r="S54" s="178">
        <f t="shared" si="7"/>
        <v>1</v>
      </c>
      <c r="T54" s="171" t="e">
        <f t="shared" si="8"/>
        <v>#VALUE!</v>
      </c>
      <c r="U54" s="172" t="str">
        <f t="shared" si="9"/>
        <v/>
      </c>
      <c r="V54" s="173" t="str">
        <f t="shared" si="10"/>
        <v/>
      </c>
      <c r="X54" s="123">
        <f t="shared" si="11"/>
        <v>1</v>
      </c>
      <c r="Y54" s="164" t="str">
        <f>IF(ISNA(VLOOKUP(B54,TeamMembers!$B$4:$C$520,2,FALSE)),"",VLOOKUP(B54,TeamMembers!$B$4:$C$520,2,FALSE))</f>
        <v/>
      </c>
      <c r="Z54" s="164" t="str">
        <f t="shared" si="12"/>
        <v xml:space="preserve">Founder Trophy &amp; Best Scout Team </v>
      </c>
      <c r="AA54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style='font-size:8.5pt;font-family:Arial,sans-serif'&gt;(47)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54" s="27" t="s">
        <v>171</v>
      </c>
    </row>
    <row r="55" spans="2:28" x14ac:dyDescent="0.3">
      <c r="B55" s="174">
        <f>'Master Score Sheet'!B51</f>
        <v>48</v>
      </c>
      <c r="C55" s="21" t="s">
        <v>164</v>
      </c>
      <c r="D55" s="21"/>
      <c r="E55" s="172" t="str">
        <f>IF(ISERROR(AVERAGEIF(TeamMembers!$B$4:$B$501,B55,TeamMembers!$G$4:$G$501))=TRUE,"",AVERAGEIF(TeamMembers!$B$4:$B$501,B55,TeamMembers!G$4:$G$501))</f>
        <v/>
      </c>
      <c r="F55" s="172">
        <f>'Master Score Sheet'!C51</f>
        <v>0</v>
      </c>
      <c r="G55" s="175">
        <f>'Master Score Sheet'!D51</f>
        <v>0</v>
      </c>
      <c r="H55" s="176">
        <f>'Master Score Sheet'!E51</f>
        <v>0</v>
      </c>
      <c r="I55" s="172" t="str">
        <f>'Master Score Sheet'!N51</f>
        <v/>
      </c>
      <c r="J55" s="172" t="str">
        <f>'Master Score Sheet'!O51</f>
        <v/>
      </c>
      <c r="K55" s="172" t="str">
        <f>'Master Score Sheet'!P51</f>
        <v/>
      </c>
      <c r="L55" s="172" t="str">
        <f>'Master Score Sheet'!Q51</f>
        <v/>
      </c>
      <c r="M55" s="172" t="str">
        <f>'Master Score Sheet'!R51</f>
        <v/>
      </c>
      <c r="N55" s="172" t="str">
        <f>'Master Score Sheet'!S51</f>
        <v/>
      </c>
      <c r="O55" s="172" t="str">
        <f>'Master Score Sheet'!T51</f>
        <v/>
      </c>
      <c r="P55" s="172">
        <f>'Master Score Sheet'!U51</f>
        <v>0</v>
      </c>
      <c r="Q55" s="175">
        <f>'Master Score Sheet'!W51</f>
        <v>0</v>
      </c>
      <c r="R55" s="177" t="str">
        <f>'Master Score Sheet'!X51</f>
        <v/>
      </c>
      <c r="S55" s="178">
        <f t="shared" si="7"/>
        <v>1</v>
      </c>
      <c r="T55" s="171" t="e">
        <f t="shared" si="8"/>
        <v>#VALUE!</v>
      </c>
      <c r="U55" s="172" t="str">
        <f t="shared" si="9"/>
        <v/>
      </c>
      <c r="V55" s="173" t="str">
        <f t="shared" si="10"/>
        <v/>
      </c>
      <c r="X55" s="123">
        <f t="shared" si="11"/>
        <v>1</v>
      </c>
      <c r="Y55" s="164" t="str">
        <f>IF(ISNA(VLOOKUP(B55,TeamMembers!$B$4:$C$520,2,FALSE)),"",VLOOKUP(B55,TeamMembers!$B$4:$C$520,2,FALSE))</f>
        <v/>
      </c>
      <c r="Z55" s="164" t="str">
        <f t="shared" si="12"/>
        <v xml:space="preserve">Founder Trophy &amp; Best Scout Team </v>
      </c>
      <c r="AA55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style='font-size:8.5pt;font-family:Arial,sans-serif'&gt;(48)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55" s="27" t="s">
        <v>171</v>
      </c>
    </row>
    <row r="56" spans="2:28" ht="15" thickBot="1" x14ac:dyDescent="0.35">
      <c r="B56" s="179">
        <f>'Master Score Sheet'!B52</f>
        <v>49</v>
      </c>
      <c r="C56" s="100" t="s">
        <v>164</v>
      </c>
      <c r="D56" s="100"/>
      <c r="E56" s="180" t="str">
        <f>IF(ISERROR(AVERAGEIF(TeamMembers!$B$4:$B$501,B56,TeamMembers!$G$4:$G$501))=TRUE,"",AVERAGEIF(TeamMembers!$B$4:$B$501,B56,TeamMembers!G$4:$G$501))</f>
        <v/>
      </c>
      <c r="F56" s="180">
        <f>'Master Score Sheet'!C52</f>
        <v>0</v>
      </c>
      <c r="G56" s="181">
        <f>'Master Score Sheet'!D52</f>
        <v>0</v>
      </c>
      <c r="H56" s="182">
        <f>'Master Score Sheet'!E52</f>
        <v>0</v>
      </c>
      <c r="I56" s="180" t="str">
        <f>'Master Score Sheet'!N52</f>
        <v/>
      </c>
      <c r="J56" s="180" t="str">
        <f>'Master Score Sheet'!O52</f>
        <v/>
      </c>
      <c r="K56" s="180" t="str">
        <f>'Master Score Sheet'!P52</f>
        <v/>
      </c>
      <c r="L56" s="180" t="str">
        <f>'Master Score Sheet'!Q52</f>
        <v/>
      </c>
      <c r="M56" s="180" t="str">
        <f>'Master Score Sheet'!R52</f>
        <v/>
      </c>
      <c r="N56" s="180" t="str">
        <f>'Master Score Sheet'!S52</f>
        <v/>
      </c>
      <c r="O56" s="180" t="str">
        <f>'Master Score Sheet'!T52</f>
        <v/>
      </c>
      <c r="P56" s="180">
        <f>'Master Score Sheet'!U52</f>
        <v>0</v>
      </c>
      <c r="Q56" s="181">
        <f>'Master Score Sheet'!W52</f>
        <v>0</v>
      </c>
      <c r="R56" s="183" t="str">
        <f>'Master Score Sheet'!X52</f>
        <v/>
      </c>
      <c r="S56" s="184">
        <f t="shared" si="7"/>
        <v>1</v>
      </c>
      <c r="T56" s="171" t="e">
        <f t="shared" si="8"/>
        <v>#VALUE!</v>
      </c>
      <c r="U56" s="180" t="str">
        <f t="shared" si="9"/>
        <v/>
      </c>
      <c r="V56" s="185" t="str">
        <f t="shared" si="10"/>
        <v/>
      </c>
      <c r="X56" s="123">
        <f t="shared" si="11"/>
        <v>1</v>
      </c>
      <c r="Y56" s="164" t="str">
        <f>IF(ISNA(VLOOKUP(B56,TeamMembers!$B$4:$C$520,2,FALSE)),"",VLOOKUP(B56,TeamMembers!$B$4:$C$520,2,FALSE))</f>
        <v/>
      </c>
      <c r="Z56" s="164" t="str">
        <f t="shared" si="12"/>
        <v xml:space="preserve">Founder Trophy &amp; Best Scout Team </v>
      </c>
      <c r="AA56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style='font-size:8.5pt;font-family:Arial,sans-serif'&gt;(49)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style='font-size:8.5pt;font-family:Arial,sans-serif'&gt;Founder Trophy &amp; Best Scout Team &lt;o:p&gt;&lt;/o:p&gt;&lt;/span&gt;&lt;/p&gt;
    &lt;/td&gt;
&lt;/tr&gt;</v>
      </c>
      <c r="AB56" s="27" t="s">
        <v>171</v>
      </c>
    </row>
    <row r="57" spans="2:28" x14ac:dyDescent="0.3">
      <c r="B57" s="186">
        <f>'Master Score Sheet'!B53</f>
        <v>50</v>
      </c>
      <c r="C57" s="99" t="s">
        <v>165</v>
      </c>
      <c r="D57" s="99"/>
      <c r="E57" s="187" t="str">
        <f>IF(ISERROR(AVERAGEIF(TeamMembers!$B$4:$B$501,B57,TeamMembers!$G$4:$G$501))=TRUE,"",AVERAGEIF(TeamMembers!$B$4:$B$501,B57,TeamMembers!G$4:$G$501))</f>
        <v/>
      </c>
      <c r="F57" s="187" t="str">
        <f>'Master Score Sheet'!C53</f>
        <v>X</v>
      </c>
      <c r="G57" s="188">
        <f>'Master Score Sheet'!D53</f>
        <v>0</v>
      </c>
      <c r="H57" s="189">
        <f>'Master Score Sheet'!E53</f>
        <v>0</v>
      </c>
      <c r="I57" s="187" t="str">
        <f>'Master Score Sheet'!N53</f>
        <v/>
      </c>
      <c r="J57" s="187" t="str">
        <f>'Master Score Sheet'!O53</f>
        <v/>
      </c>
      <c r="K57" s="187" t="str">
        <f>'Master Score Sheet'!P53</f>
        <v/>
      </c>
      <c r="L57" s="187" t="str">
        <f>'Master Score Sheet'!Q53</f>
        <v/>
      </c>
      <c r="M57" s="187" t="str">
        <f>'Master Score Sheet'!R53</f>
        <v/>
      </c>
      <c r="N57" s="187" t="str">
        <f>'Master Score Sheet'!S53</f>
        <v/>
      </c>
      <c r="O57" s="187" t="str">
        <f>'Master Score Sheet'!T53</f>
        <v/>
      </c>
      <c r="P57" s="187">
        <f>'Master Score Sheet'!U53</f>
        <v>0</v>
      </c>
      <c r="Q57" s="188">
        <f>'Master Score Sheet'!W53</f>
        <v>0</v>
      </c>
      <c r="R57" s="190" t="str">
        <f>'Master Score Sheet'!X53</f>
        <v/>
      </c>
      <c r="S57" s="191">
        <f t="shared" ref="S57:S76" si="13">RANK(P57,$P$57:$P$76,0)</f>
        <v>1</v>
      </c>
      <c r="T57" s="171" t="e">
        <f>RANK(E57,$E$8:$E$56,1)</f>
        <v>#VALUE!</v>
      </c>
      <c r="U57" s="187" t="str">
        <f t="shared" ref="U57:U76" si="14">IF(R57="","",IF(COUNTIF($S$57:$S$76,S57),RANK(R57,$R$57:$R$76,1)/100+S57,0))</f>
        <v/>
      </c>
      <c r="V57" s="192" t="str">
        <f t="shared" ref="V57:V76" si="15">IF(U57="","",RANK(U57,$U$57:$U$76,1))</f>
        <v/>
      </c>
      <c r="X57" s="123">
        <f t="shared" ref="X57:X71" si="16">S57</f>
        <v>1</v>
      </c>
      <c r="Y57" s="164" t="str">
        <f>IF(ISNA(VLOOKUP(B57,TeamMembers!$B$4:$C$520,2,FALSE)),"",VLOOKUP(B57,TeamMembers!$B$4:$C$520,2,FALSE))</f>
        <v/>
      </c>
      <c r="Z57" s="164" t="str">
        <f t="shared" ref="Z57:Z76" si="17">IF(S57=1, "Exploit Winners","")</f>
        <v>Exploit Winners</v>
      </c>
      <c r="AA57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style='font-size:8.5pt;font-family:Arial,sans-serif'&gt;(50)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style='font-size:8.5pt;font-family:Arial,sans-serif'&gt;Exploit Winners&lt;o:p&gt;&lt;/o:p&gt;&lt;/span&gt;&lt;/p&gt;
    &lt;/td&gt;
&lt;/tr&gt;</v>
      </c>
      <c r="AB57" s="27" t="s">
        <v>171</v>
      </c>
    </row>
    <row r="58" spans="2:28" x14ac:dyDescent="0.3">
      <c r="B58" s="193">
        <f>'Master Score Sheet'!B54</f>
        <v>51</v>
      </c>
      <c r="C58" s="21" t="s">
        <v>165</v>
      </c>
      <c r="D58" s="21"/>
      <c r="E58" s="194" t="str">
        <f>IF(ISERROR(AVERAGEIF(TeamMembers!$B$4:$B$501,B58,TeamMembers!$G$4:$G$501))=TRUE,"",AVERAGEIF(TeamMembers!$B$4:$B$501,B58,TeamMembers!G$4:$G$501))</f>
        <v/>
      </c>
      <c r="F58" s="194" t="str">
        <f>'Master Score Sheet'!C54</f>
        <v>Y</v>
      </c>
      <c r="G58" s="195">
        <f>'Master Score Sheet'!D54</f>
        <v>0</v>
      </c>
      <c r="H58" s="196">
        <f>'Master Score Sheet'!E54</f>
        <v>0</v>
      </c>
      <c r="I58" s="194" t="str">
        <f>'Master Score Sheet'!N54</f>
        <v/>
      </c>
      <c r="J58" s="194" t="str">
        <f>'Master Score Sheet'!O54</f>
        <v/>
      </c>
      <c r="K58" s="194" t="str">
        <f>'Master Score Sheet'!P54</f>
        <v/>
      </c>
      <c r="L58" s="194" t="str">
        <f>'Master Score Sheet'!Q54</f>
        <v/>
      </c>
      <c r="M58" s="194" t="str">
        <f>'Master Score Sheet'!R54</f>
        <v/>
      </c>
      <c r="N58" s="194" t="str">
        <f>'Master Score Sheet'!S54</f>
        <v/>
      </c>
      <c r="O58" s="194" t="str">
        <f>'Master Score Sheet'!T54</f>
        <v/>
      </c>
      <c r="P58" s="194">
        <f>'Master Score Sheet'!U54</f>
        <v>0</v>
      </c>
      <c r="Q58" s="195">
        <f>'Master Score Sheet'!W54</f>
        <v>0</v>
      </c>
      <c r="R58" s="197" t="str">
        <f>'Master Score Sheet'!X54</f>
        <v/>
      </c>
      <c r="S58" s="178">
        <f t="shared" si="13"/>
        <v>1</v>
      </c>
      <c r="T58" s="171" t="e">
        <f t="shared" ref="T58:T76" si="18">RANK(E58,$E$8:$E$56,1)</f>
        <v>#VALUE!</v>
      </c>
      <c r="U58" s="194" t="str">
        <f t="shared" si="14"/>
        <v/>
      </c>
      <c r="V58" s="173" t="str">
        <f t="shared" si="15"/>
        <v/>
      </c>
      <c r="X58" s="123">
        <f t="shared" si="16"/>
        <v>1</v>
      </c>
      <c r="Y58" s="164" t="str">
        <f>IF(ISNA(VLOOKUP(B58,TeamMembers!$B$4:$C$520,2,FALSE)),"",VLOOKUP(B58,TeamMembers!$B$4:$C$520,2,FALSE))</f>
        <v/>
      </c>
      <c r="Z58" s="164" t="str">
        <f t="shared" si="17"/>
        <v>Exploit Winners</v>
      </c>
      <c r="AA58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style='font-size:8.5pt;font-family:Arial,sans-serif'&gt;(51)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style='font-size:8.5pt;font-family:Arial,sans-serif'&gt;Exploit Winners&lt;o:p&gt;&lt;/o:p&gt;&lt;/span&gt;&lt;/p&gt;
    &lt;/td&gt;
&lt;/tr&gt;</v>
      </c>
      <c r="AB58" s="27" t="s">
        <v>171</v>
      </c>
    </row>
    <row r="59" spans="2:28" x14ac:dyDescent="0.3">
      <c r="B59" s="193">
        <f>'Master Score Sheet'!B55</f>
        <v>52</v>
      </c>
      <c r="C59" s="21" t="s">
        <v>165</v>
      </c>
      <c r="D59" s="21"/>
      <c r="E59" s="194" t="str">
        <f>IF(ISERROR(AVERAGEIF(TeamMembers!$B$4:$B$501,B59,TeamMembers!$G$4:$G$501))=TRUE,"",AVERAGEIF(TeamMembers!$B$4:$B$501,B59,TeamMembers!G$4:$G$501))</f>
        <v/>
      </c>
      <c r="F59" s="194" t="str">
        <f>'Master Score Sheet'!C55</f>
        <v>Z</v>
      </c>
      <c r="G59" s="195">
        <f>'Master Score Sheet'!D55</f>
        <v>0</v>
      </c>
      <c r="H59" s="196">
        <f>'Master Score Sheet'!E55</f>
        <v>0</v>
      </c>
      <c r="I59" s="194" t="str">
        <f>'Master Score Sheet'!N55</f>
        <v/>
      </c>
      <c r="J59" s="194" t="str">
        <f>'Master Score Sheet'!O55</f>
        <v/>
      </c>
      <c r="K59" s="194" t="str">
        <f>'Master Score Sheet'!P55</f>
        <v/>
      </c>
      <c r="L59" s="194" t="str">
        <f>'Master Score Sheet'!Q55</f>
        <v/>
      </c>
      <c r="M59" s="194" t="str">
        <f>'Master Score Sheet'!R55</f>
        <v/>
      </c>
      <c r="N59" s="194" t="str">
        <f>'Master Score Sheet'!S55</f>
        <v/>
      </c>
      <c r="O59" s="194" t="str">
        <f>'Master Score Sheet'!T55</f>
        <v/>
      </c>
      <c r="P59" s="194">
        <f>'Master Score Sheet'!U55</f>
        <v>0</v>
      </c>
      <c r="Q59" s="195">
        <f>'Master Score Sheet'!W55</f>
        <v>0</v>
      </c>
      <c r="R59" s="197" t="str">
        <f>'Master Score Sheet'!X55</f>
        <v/>
      </c>
      <c r="S59" s="178">
        <f t="shared" si="13"/>
        <v>1</v>
      </c>
      <c r="T59" s="171" t="e">
        <f t="shared" si="18"/>
        <v>#VALUE!</v>
      </c>
      <c r="U59" s="194" t="str">
        <f t="shared" si="14"/>
        <v/>
      </c>
      <c r="V59" s="173" t="str">
        <f t="shared" si="15"/>
        <v/>
      </c>
      <c r="X59" s="123">
        <f t="shared" si="16"/>
        <v>1</v>
      </c>
      <c r="Y59" s="164" t="str">
        <f>IF(ISNA(VLOOKUP(B59,TeamMembers!$B$4:$C$520,2,FALSE)),"",VLOOKUP(B59,TeamMembers!$B$4:$C$520,2,FALSE))</f>
        <v/>
      </c>
      <c r="Z59" s="164" t="str">
        <f t="shared" si="17"/>
        <v>Exploit Winners</v>
      </c>
      <c r="AA59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style='font-size:8.5pt;font-family:Arial,sans-serif'&gt;(52)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style='font-size:8.5pt;font-family:Arial,sans-serif'&gt;Exploit Winners&lt;o:p&gt;&lt;/o:p&gt;&lt;/span&gt;&lt;/p&gt;
    &lt;/td&gt;
&lt;/tr&gt;</v>
      </c>
      <c r="AB59" s="27" t="s">
        <v>171</v>
      </c>
    </row>
    <row r="60" spans="2:28" x14ac:dyDescent="0.3">
      <c r="B60" s="193">
        <f>'Master Score Sheet'!B56</f>
        <v>53</v>
      </c>
      <c r="C60" s="21" t="s">
        <v>165</v>
      </c>
      <c r="D60" s="21"/>
      <c r="E60" s="194" t="str">
        <f>IF(ISERROR(AVERAGEIF(TeamMembers!$B$4:$B$501,B60,TeamMembers!$G$4:$G$501))=TRUE,"",AVERAGEIF(TeamMembers!$B$4:$B$501,B60,TeamMembers!G$4:$G$501))</f>
        <v/>
      </c>
      <c r="F60" s="194" t="str">
        <f>'Master Score Sheet'!C56</f>
        <v>X</v>
      </c>
      <c r="G60" s="195">
        <f>'Master Score Sheet'!D56</f>
        <v>0</v>
      </c>
      <c r="H60" s="196">
        <f>'Master Score Sheet'!E56</f>
        <v>0</v>
      </c>
      <c r="I60" s="194" t="str">
        <f>'Master Score Sheet'!N56</f>
        <v/>
      </c>
      <c r="J60" s="194" t="str">
        <f>'Master Score Sheet'!O56</f>
        <v/>
      </c>
      <c r="K60" s="194" t="str">
        <f>'Master Score Sheet'!P56</f>
        <v/>
      </c>
      <c r="L60" s="194" t="str">
        <f>'Master Score Sheet'!Q56</f>
        <v/>
      </c>
      <c r="M60" s="194" t="str">
        <f>'Master Score Sheet'!R56</f>
        <v/>
      </c>
      <c r="N60" s="194" t="str">
        <f>'Master Score Sheet'!S56</f>
        <v/>
      </c>
      <c r="O60" s="194" t="str">
        <f>'Master Score Sheet'!T56</f>
        <v/>
      </c>
      <c r="P60" s="194">
        <f>'Master Score Sheet'!U56</f>
        <v>0</v>
      </c>
      <c r="Q60" s="195">
        <f>'Master Score Sheet'!W56</f>
        <v>0</v>
      </c>
      <c r="R60" s="197" t="str">
        <f>'Master Score Sheet'!X56</f>
        <v/>
      </c>
      <c r="S60" s="178">
        <f t="shared" si="13"/>
        <v>1</v>
      </c>
      <c r="T60" s="171" t="e">
        <f t="shared" si="18"/>
        <v>#VALUE!</v>
      </c>
      <c r="U60" s="194" t="str">
        <f t="shared" si="14"/>
        <v/>
      </c>
      <c r="V60" s="173" t="str">
        <f t="shared" si="15"/>
        <v/>
      </c>
      <c r="X60" s="123">
        <f t="shared" si="16"/>
        <v>1</v>
      </c>
      <c r="Y60" s="164" t="str">
        <f>IF(ISNA(VLOOKUP(B60,TeamMembers!$B$4:$C$520,2,FALSE)),"",VLOOKUP(B60,TeamMembers!$B$4:$C$520,2,FALSE))</f>
        <v/>
      </c>
      <c r="Z60" s="164" t="str">
        <f t="shared" si="17"/>
        <v>Exploit Winners</v>
      </c>
      <c r="AA60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style='font-size:8.5pt;font-family:Arial,sans-serif'&gt;(53)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style='font-size:8.5pt;font-family:Arial,sans-serif'&gt;Exploit Winners&lt;o:p&gt;&lt;/o:p&gt;&lt;/span&gt;&lt;/p&gt;
    &lt;/td&gt;
&lt;/tr&gt;</v>
      </c>
      <c r="AB60" s="27" t="s">
        <v>171</v>
      </c>
    </row>
    <row r="61" spans="2:28" x14ac:dyDescent="0.3">
      <c r="B61" s="193">
        <f>'Master Score Sheet'!B57</f>
        <v>54</v>
      </c>
      <c r="C61" s="21" t="s">
        <v>165</v>
      </c>
      <c r="D61" s="21"/>
      <c r="E61" s="194" t="str">
        <f>IF(ISERROR(AVERAGEIF(TeamMembers!$B$4:$B$501,B61,TeamMembers!$G$4:$G$501))=TRUE,"",AVERAGEIF(TeamMembers!$B$4:$B$501,B61,TeamMembers!G$4:$G$501))</f>
        <v/>
      </c>
      <c r="F61" s="194" t="str">
        <f>'Master Score Sheet'!C57</f>
        <v>Y</v>
      </c>
      <c r="G61" s="195">
        <f>'Master Score Sheet'!D57</f>
        <v>0</v>
      </c>
      <c r="H61" s="196">
        <f>'Master Score Sheet'!E57</f>
        <v>0</v>
      </c>
      <c r="I61" s="194" t="str">
        <f>'Master Score Sheet'!N57</f>
        <v/>
      </c>
      <c r="J61" s="194" t="str">
        <f>'Master Score Sheet'!O57</f>
        <v/>
      </c>
      <c r="K61" s="194" t="str">
        <f>'Master Score Sheet'!P57</f>
        <v/>
      </c>
      <c r="L61" s="194" t="str">
        <f>'Master Score Sheet'!Q57</f>
        <v/>
      </c>
      <c r="M61" s="194" t="str">
        <f>'Master Score Sheet'!R57</f>
        <v/>
      </c>
      <c r="N61" s="194" t="str">
        <f>'Master Score Sheet'!S57</f>
        <v/>
      </c>
      <c r="O61" s="194" t="str">
        <f>'Master Score Sheet'!T57</f>
        <v/>
      </c>
      <c r="P61" s="194">
        <f>'Master Score Sheet'!U57</f>
        <v>0</v>
      </c>
      <c r="Q61" s="195">
        <f>'Master Score Sheet'!W57</f>
        <v>0</v>
      </c>
      <c r="R61" s="197" t="str">
        <f>'Master Score Sheet'!X57</f>
        <v/>
      </c>
      <c r="S61" s="178">
        <f t="shared" si="13"/>
        <v>1</v>
      </c>
      <c r="T61" s="171" t="e">
        <f t="shared" si="18"/>
        <v>#VALUE!</v>
      </c>
      <c r="U61" s="194" t="str">
        <f t="shared" si="14"/>
        <v/>
      </c>
      <c r="V61" s="173" t="str">
        <f t="shared" si="15"/>
        <v/>
      </c>
      <c r="X61" s="123">
        <f t="shared" si="16"/>
        <v>1</v>
      </c>
      <c r="Y61" s="164" t="str">
        <f>IF(ISNA(VLOOKUP(B61,TeamMembers!$B$4:$C$520,2,FALSE)),"",VLOOKUP(B61,TeamMembers!$B$4:$C$520,2,FALSE))</f>
        <v/>
      </c>
      <c r="Z61" s="164" t="str">
        <f t="shared" si="17"/>
        <v>Exploit Winners</v>
      </c>
      <c r="AA61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style='font-size:8.5pt;font-family:Arial,sans-serif'&gt;(54)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style='font-size:8.5pt;font-family:Arial,sans-serif'&gt;Exploit Winners&lt;o:p&gt;&lt;/o:p&gt;&lt;/span&gt;&lt;/p&gt;
    &lt;/td&gt;
&lt;/tr&gt;</v>
      </c>
      <c r="AB61" s="27" t="s">
        <v>171</v>
      </c>
    </row>
    <row r="62" spans="2:28" x14ac:dyDescent="0.3">
      <c r="B62" s="193">
        <f>'Master Score Sheet'!B58</f>
        <v>55</v>
      </c>
      <c r="C62" s="21" t="s">
        <v>165</v>
      </c>
      <c r="D62" s="21"/>
      <c r="E62" s="194" t="str">
        <f>IF(ISERROR(AVERAGEIF(TeamMembers!$B$4:$B$501,B62,TeamMembers!$G$4:$G$501))=TRUE,"",AVERAGEIF(TeamMembers!$B$4:$B$501,B62,TeamMembers!G$4:$G$501))</f>
        <v/>
      </c>
      <c r="F62" s="194" t="str">
        <f>'Master Score Sheet'!C58</f>
        <v>Z</v>
      </c>
      <c r="G62" s="195">
        <f>'Master Score Sheet'!D58</f>
        <v>0</v>
      </c>
      <c r="H62" s="196">
        <f>'Master Score Sheet'!E58</f>
        <v>0</v>
      </c>
      <c r="I62" s="194" t="str">
        <f>'Master Score Sheet'!N58</f>
        <v/>
      </c>
      <c r="J62" s="194" t="str">
        <f>'Master Score Sheet'!O58</f>
        <v/>
      </c>
      <c r="K62" s="194" t="str">
        <f>'Master Score Sheet'!P58</f>
        <v/>
      </c>
      <c r="L62" s="194" t="str">
        <f>'Master Score Sheet'!Q58</f>
        <v/>
      </c>
      <c r="M62" s="194" t="str">
        <f>'Master Score Sheet'!R58</f>
        <v/>
      </c>
      <c r="N62" s="194" t="str">
        <f>'Master Score Sheet'!S58</f>
        <v/>
      </c>
      <c r="O62" s="194" t="str">
        <f>'Master Score Sheet'!T58</f>
        <v/>
      </c>
      <c r="P62" s="194">
        <f>'Master Score Sheet'!U58</f>
        <v>0</v>
      </c>
      <c r="Q62" s="195">
        <f>'Master Score Sheet'!W58</f>
        <v>0</v>
      </c>
      <c r="R62" s="197" t="str">
        <f>'Master Score Sheet'!X58</f>
        <v/>
      </c>
      <c r="S62" s="178">
        <f t="shared" si="13"/>
        <v>1</v>
      </c>
      <c r="T62" s="171" t="e">
        <f t="shared" si="18"/>
        <v>#VALUE!</v>
      </c>
      <c r="U62" s="194" t="str">
        <f t="shared" si="14"/>
        <v/>
      </c>
      <c r="V62" s="173" t="str">
        <f t="shared" si="15"/>
        <v/>
      </c>
      <c r="X62" s="123">
        <f t="shared" si="16"/>
        <v>1</v>
      </c>
      <c r="Y62" s="164" t="str">
        <f>IF(ISNA(VLOOKUP(B62,TeamMembers!$B$4:$C$520,2,FALSE)),"",VLOOKUP(B62,TeamMembers!$B$4:$C$520,2,FALSE))</f>
        <v/>
      </c>
      <c r="Z62" s="164" t="str">
        <f t="shared" si="17"/>
        <v>Exploit Winners</v>
      </c>
      <c r="AA62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style='font-size:8.5pt;font-family:Arial,sans-serif'&gt;(55)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style='font-size:8.5pt;font-family:Arial,sans-serif'&gt;Exploit Winners&lt;o:p&gt;&lt;/o:p&gt;&lt;/span&gt;&lt;/p&gt;
    &lt;/td&gt;
&lt;/tr&gt;</v>
      </c>
      <c r="AB62" s="27" t="s">
        <v>171</v>
      </c>
    </row>
    <row r="63" spans="2:28" x14ac:dyDescent="0.3">
      <c r="B63" s="193">
        <f>'Master Score Sheet'!B59</f>
        <v>56</v>
      </c>
      <c r="C63" s="21" t="s">
        <v>165</v>
      </c>
      <c r="D63" s="21"/>
      <c r="E63" s="194" t="str">
        <f>IF(ISERROR(AVERAGEIF(TeamMembers!$B$4:$B$501,B63,TeamMembers!$G$4:$G$501))=TRUE,"",AVERAGEIF(TeamMembers!$B$4:$B$501,B63,TeamMembers!G$4:$G$501))</f>
        <v/>
      </c>
      <c r="F63" s="194" t="str">
        <f>'Master Score Sheet'!C59</f>
        <v>X</v>
      </c>
      <c r="G63" s="195">
        <f>'Master Score Sheet'!D59</f>
        <v>0</v>
      </c>
      <c r="H63" s="196">
        <f>'Master Score Sheet'!E59</f>
        <v>0</v>
      </c>
      <c r="I63" s="194" t="str">
        <f>'Master Score Sheet'!N59</f>
        <v/>
      </c>
      <c r="J63" s="194" t="str">
        <f>'Master Score Sheet'!O59</f>
        <v/>
      </c>
      <c r="K63" s="194" t="str">
        <f>'Master Score Sheet'!P59</f>
        <v/>
      </c>
      <c r="L63" s="194" t="str">
        <f>'Master Score Sheet'!Q59</f>
        <v/>
      </c>
      <c r="M63" s="194" t="str">
        <f>'Master Score Sheet'!R59</f>
        <v/>
      </c>
      <c r="N63" s="194" t="str">
        <f>'Master Score Sheet'!S59</f>
        <v/>
      </c>
      <c r="O63" s="194" t="str">
        <f>'Master Score Sheet'!T59</f>
        <v/>
      </c>
      <c r="P63" s="194">
        <f>'Master Score Sheet'!U59</f>
        <v>0</v>
      </c>
      <c r="Q63" s="195">
        <f>'Master Score Sheet'!W59</f>
        <v>0</v>
      </c>
      <c r="R63" s="197" t="str">
        <f>'Master Score Sheet'!X59</f>
        <v/>
      </c>
      <c r="S63" s="178">
        <f t="shared" si="13"/>
        <v>1</v>
      </c>
      <c r="T63" s="171" t="e">
        <f t="shared" si="18"/>
        <v>#VALUE!</v>
      </c>
      <c r="U63" s="194" t="str">
        <f t="shared" si="14"/>
        <v/>
      </c>
      <c r="V63" s="173" t="str">
        <f t="shared" si="15"/>
        <v/>
      </c>
      <c r="X63" s="123">
        <f t="shared" si="16"/>
        <v>1</v>
      </c>
      <c r="Y63" s="164" t="str">
        <f>IF(ISNA(VLOOKUP(B63,TeamMembers!$B$4:$C$520,2,FALSE)),"",VLOOKUP(B63,TeamMembers!$B$4:$C$520,2,FALSE))</f>
        <v/>
      </c>
      <c r="Z63" s="164" t="str">
        <f t="shared" si="17"/>
        <v>Exploit Winners</v>
      </c>
      <c r="AA63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style='font-size:8.5pt;font-family:Arial,sans-serif'&gt;(56)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style='font-size:8.5pt;font-family:Arial,sans-serif'&gt;Exploit Winners&lt;o:p&gt;&lt;/o:p&gt;&lt;/span&gt;&lt;/p&gt;
    &lt;/td&gt;
&lt;/tr&gt;</v>
      </c>
      <c r="AB63" s="27" t="s">
        <v>171</v>
      </c>
    </row>
    <row r="64" spans="2:28" x14ac:dyDescent="0.3">
      <c r="B64" s="193">
        <f>'Master Score Sheet'!B60</f>
        <v>57</v>
      </c>
      <c r="C64" s="21" t="s">
        <v>165</v>
      </c>
      <c r="D64" s="21"/>
      <c r="E64" s="194" t="str">
        <f>IF(ISERROR(AVERAGEIF(TeamMembers!$B$4:$B$501,B64,TeamMembers!$G$4:$G$501))=TRUE,"",AVERAGEIF(TeamMembers!$B$4:$B$501,B64,TeamMembers!G$4:$G$501))</f>
        <v/>
      </c>
      <c r="F64" s="194" t="str">
        <f>'Master Score Sheet'!C60</f>
        <v>Y</v>
      </c>
      <c r="G64" s="195">
        <f>'Master Score Sheet'!D60</f>
        <v>0</v>
      </c>
      <c r="H64" s="196">
        <f>'Master Score Sheet'!E60</f>
        <v>0</v>
      </c>
      <c r="I64" s="194" t="str">
        <f>'Master Score Sheet'!N60</f>
        <v/>
      </c>
      <c r="J64" s="194" t="str">
        <f>'Master Score Sheet'!O60</f>
        <v/>
      </c>
      <c r="K64" s="194" t="str">
        <f>'Master Score Sheet'!P60</f>
        <v/>
      </c>
      <c r="L64" s="194" t="str">
        <f>'Master Score Sheet'!Q60</f>
        <v/>
      </c>
      <c r="M64" s="194" t="str">
        <f>'Master Score Sheet'!R60</f>
        <v/>
      </c>
      <c r="N64" s="194" t="str">
        <f>'Master Score Sheet'!S60</f>
        <v/>
      </c>
      <c r="O64" s="194" t="str">
        <f>'Master Score Sheet'!T60</f>
        <v/>
      </c>
      <c r="P64" s="194">
        <f>'Master Score Sheet'!U60</f>
        <v>0</v>
      </c>
      <c r="Q64" s="195">
        <f>'Master Score Sheet'!W60</f>
        <v>0</v>
      </c>
      <c r="R64" s="197" t="str">
        <f>'Master Score Sheet'!X60</f>
        <v/>
      </c>
      <c r="S64" s="178">
        <f t="shared" si="13"/>
        <v>1</v>
      </c>
      <c r="T64" s="171" t="e">
        <f t="shared" si="18"/>
        <v>#VALUE!</v>
      </c>
      <c r="U64" s="194" t="str">
        <f t="shared" si="14"/>
        <v/>
      </c>
      <c r="V64" s="173" t="str">
        <f t="shared" si="15"/>
        <v/>
      </c>
      <c r="X64" s="123">
        <f t="shared" si="16"/>
        <v>1</v>
      </c>
      <c r="Y64" s="164" t="str">
        <f>IF(ISNA(VLOOKUP(B64,TeamMembers!$B$4:$C$520,2,FALSE)),"",VLOOKUP(B64,TeamMembers!$B$4:$C$520,2,FALSE))</f>
        <v/>
      </c>
      <c r="Z64" s="164" t="str">
        <f t="shared" si="17"/>
        <v>Exploit Winners</v>
      </c>
      <c r="AA64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style='font-size:8.5pt;font-family:Arial,sans-serif'&gt;(57)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style='font-size:8.5pt;font-family:Arial,sans-serif'&gt;Exploit Winners&lt;o:p&gt;&lt;/o:p&gt;&lt;/span&gt;&lt;/p&gt;
    &lt;/td&gt;
&lt;/tr&gt;</v>
      </c>
      <c r="AB64" s="27" t="s">
        <v>171</v>
      </c>
    </row>
    <row r="65" spans="2:28" x14ac:dyDescent="0.3">
      <c r="B65" s="193">
        <f>'Master Score Sheet'!B61</f>
        <v>58</v>
      </c>
      <c r="C65" s="21" t="s">
        <v>165</v>
      </c>
      <c r="D65" s="21"/>
      <c r="E65" s="194" t="str">
        <f>IF(ISERROR(AVERAGEIF(TeamMembers!$B$4:$B$501,B65,TeamMembers!$G$4:$G$501))=TRUE,"",AVERAGEIF(TeamMembers!$B$4:$B$501,B65,TeamMembers!G$4:$G$501))</f>
        <v/>
      </c>
      <c r="F65" s="194" t="str">
        <f>'Master Score Sheet'!C61</f>
        <v>Z</v>
      </c>
      <c r="G65" s="195">
        <f>'Master Score Sheet'!D61</f>
        <v>0</v>
      </c>
      <c r="H65" s="196">
        <f>'Master Score Sheet'!E61</f>
        <v>0</v>
      </c>
      <c r="I65" s="194" t="str">
        <f>'Master Score Sheet'!N61</f>
        <v/>
      </c>
      <c r="J65" s="194" t="str">
        <f>'Master Score Sheet'!O61</f>
        <v/>
      </c>
      <c r="K65" s="194" t="str">
        <f>'Master Score Sheet'!P61</f>
        <v/>
      </c>
      <c r="L65" s="194" t="str">
        <f>'Master Score Sheet'!Q61</f>
        <v/>
      </c>
      <c r="M65" s="194" t="str">
        <f>'Master Score Sheet'!R61</f>
        <v/>
      </c>
      <c r="N65" s="194" t="str">
        <f>'Master Score Sheet'!S61</f>
        <v/>
      </c>
      <c r="O65" s="194" t="str">
        <f>'Master Score Sheet'!T61</f>
        <v/>
      </c>
      <c r="P65" s="194">
        <f>'Master Score Sheet'!U61</f>
        <v>0</v>
      </c>
      <c r="Q65" s="195">
        <f>'Master Score Sheet'!W61</f>
        <v>0</v>
      </c>
      <c r="R65" s="197" t="str">
        <f>'Master Score Sheet'!X61</f>
        <v/>
      </c>
      <c r="S65" s="178">
        <f t="shared" si="13"/>
        <v>1</v>
      </c>
      <c r="T65" s="171" t="e">
        <f t="shared" si="18"/>
        <v>#VALUE!</v>
      </c>
      <c r="U65" s="194" t="str">
        <f t="shared" si="14"/>
        <v/>
      </c>
      <c r="V65" s="173" t="str">
        <f t="shared" si="15"/>
        <v/>
      </c>
      <c r="X65" s="123">
        <f t="shared" si="16"/>
        <v>1</v>
      </c>
      <c r="Y65" s="164" t="str">
        <f>IF(ISNA(VLOOKUP(B65,TeamMembers!$B$4:$C$520,2,FALSE)),"",VLOOKUP(B65,TeamMembers!$B$4:$C$520,2,FALSE))</f>
        <v/>
      </c>
      <c r="Z65" s="164" t="str">
        <f t="shared" si="17"/>
        <v>Exploit Winners</v>
      </c>
      <c r="AA65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style='font-size:8.5pt;font-family:Arial,sans-serif'&gt;(58)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style='font-size:8.5pt;font-family:Arial,sans-serif'&gt;Exploit Winners&lt;o:p&gt;&lt;/o:p&gt;&lt;/span&gt;&lt;/p&gt;
    &lt;/td&gt;
&lt;/tr&gt;</v>
      </c>
      <c r="AB65" s="27" t="s">
        <v>171</v>
      </c>
    </row>
    <row r="66" spans="2:28" x14ac:dyDescent="0.3">
      <c r="B66" s="193">
        <f>'Master Score Sheet'!B62</f>
        <v>59</v>
      </c>
      <c r="C66" s="21" t="s">
        <v>165</v>
      </c>
      <c r="D66" s="21"/>
      <c r="E66" s="194" t="str">
        <f>IF(ISERROR(AVERAGEIF(TeamMembers!$B$4:$B$501,B66,TeamMembers!$G$4:$G$501))=TRUE,"",AVERAGEIF(TeamMembers!$B$4:$B$501,B66,TeamMembers!G$4:$G$501))</f>
        <v/>
      </c>
      <c r="F66" s="194" t="str">
        <f>'Master Score Sheet'!C62</f>
        <v>X</v>
      </c>
      <c r="G66" s="195">
        <f>'Master Score Sheet'!D62</f>
        <v>0</v>
      </c>
      <c r="H66" s="196">
        <f>'Master Score Sheet'!E62</f>
        <v>0</v>
      </c>
      <c r="I66" s="194" t="str">
        <f>'Master Score Sheet'!N62</f>
        <v/>
      </c>
      <c r="J66" s="194" t="str">
        <f>'Master Score Sheet'!O62</f>
        <v/>
      </c>
      <c r="K66" s="194" t="str">
        <f>'Master Score Sheet'!P62</f>
        <v/>
      </c>
      <c r="L66" s="194" t="str">
        <f>'Master Score Sheet'!Q62</f>
        <v/>
      </c>
      <c r="M66" s="194" t="str">
        <f>'Master Score Sheet'!R62</f>
        <v/>
      </c>
      <c r="N66" s="194" t="str">
        <f>'Master Score Sheet'!S62</f>
        <v/>
      </c>
      <c r="O66" s="194" t="str">
        <f>'Master Score Sheet'!T62</f>
        <v/>
      </c>
      <c r="P66" s="194">
        <f>'Master Score Sheet'!U62</f>
        <v>0</v>
      </c>
      <c r="Q66" s="195">
        <f>'Master Score Sheet'!W62</f>
        <v>0</v>
      </c>
      <c r="R66" s="197" t="str">
        <f>'Master Score Sheet'!X62</f>
        <v/>
      </c>
      <c r="S66" s="178">
        <f t="shared" si="13"/>
        <v>1</v>
      </c>
      <c r="T66" s="171" t="e">
        <f t="shared" si="18"/>
        <v>#VALUE!</v>
      </c>
      <c r="U66" s="194" t="str">
        <f t="shared" si="14"/>
        <v/>
      </c>
      <c r="V66" s="173" t="str">
        <f t="shared" si="15"/>
        <v/>
      </c>
      <c r="X66" s="123">
        <f t="shared" si="16"/>
        <v>1</v>
      </c>
      <c r="Y66" s="164" t="str">
        <f>IF(ISNA(VLOOKUP(B66,TeamMembers!$B$4:$C$520,2,FALSE)),"",VLOOKUP(B66,TeamMembers!$B$4:$C$520,2,FALSE))</f>
        <v/>
      </c>
      <c r="Z66" s="164" t="str">
        <f t="shared" si="17"/>
        <v>Exploit Winners</v>
      </c>
      <c r="AA66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style='font-size:8.5pt;font-family:Arial,sans-serif'&gt;(59)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style='font-size:8.5pt;font-family:Arial,sans-serif'&gt;Exploit Winners&lt;o:p&gt;&lt;/o:p&gt;&lt;/span&gt;&lt;/p&gt;
    &lt;/td&gt;
&lt;/tr&gt;</v>
      </c>
      <c r="AB66" s="27" t="s">
        <v>171</v>
      </c>
    </row>
    <row r="67" spans="2:28" x14ac:dyDescent="0.3">
      <c r="B67" s="193">
        <f>'Master Score Sheet'!B63</f>
        <v>60</v>
      </c>
      <c r="C67" s="21" t="s">
        <v>165</v>
      </c>
      <c r="D67" s="21"/>
      <c r="E67" s="194" t="str">
        <f>IF(ISERROR(AVERAGEIF(TeamMembers!$B$4:$B$501,B67,TeamMembers!$G$4:$G$501))=TRUE,"",AVERAGEIF(TeamMembers!$B$4:$B$501,B67,TeamMembers!G$4:$G$501))</f>
        <v/>
      </c>
      <c r="F67" s="194" t="str">
        <f>'Master Score Sheet'!C63</f>
        <v>Y</v>
      </c>
      <c r="G67" s="195">
        <f>'Master Score Sheet'!D63</f>
        <v>0</v>
      </c>
      <c r="H67" s="196">
        <f>'Master Score Sheet'!E63</f>
        <v>0</v>
      </c>
      <c r="I67" s="194" t="str">
        <f>'Master Score Sheet'!N63</f>
        <v/>
      </c>
      <c r="J67" s="194" t="str">
        <f>'Master Score Sheet'!O63</f>
        <v/>
      </c>
      <c r="K67" s="194" t="str">
        <f>'Master Score Sheet'!P63</f>
        <v/>
      </c>
      <c r="L67" s="194" t="str">
        <f>'Master Score Sheet'!Q63</f>
        <v/>
      </c>
      <c r="M67" s="194" t="str">
        <f>'Master Score Sheet'!R63</f>
        <v/>
      </c>
      <c r="N67" s="194" t="str">
        <f>'Master Score Sheet'!S63</f>
        <v/>
      </c>
      <c r="O67" s="194" t="str">
        <f>'Master Score Sheet'!T63</f>
        <v/>
      </c>
      <c r="P67" s="194">
        <f>'Master Score Sheet'!U63</f>
        <v>0</v>
      </c>
      <c r="Q67" s="195">
        <f>'Master Score Sheet'!W63</f>
        <v>0</v>
      </c>
      <c r="R67" s="197" t="str">
        <f>'Master Score Sheet'!X63</f>
        <v/>
      </c>
      <c r="S67" s="178">
        <f t="shared" si="13"/>
        <v>1</v>
      </c>
      <c r="T67" s="171" t="e">
        <f t="shared" si="18"/>
        <v>#VALUE!</v>
      </c>
      <c r="U67" s="194" t="str">
        <f t="shared" si="14"/>
        <v/>
      </c>
      <c r="V67" s="173" t="str">
        <f t="shared" si="15"/>
        <v/>
      </c>
      <c r="X67" s="123">
        <f t="shared" si="16"/>
        <v>1</v>
      </c>
      <c r="Y67" s="164" t="str">
        <f>IF(ISNA(VLOOKUP(B67,TeamMembers!$B$4:$C$520,2,FALSE)),"",VLOOKUP(B67,TeamMembers!$B$4:$C$520,2,FALSE))</f>
        <v/>
      </c>
      <c r="Z67" s="164" t="str">
        <f t="shared" si="17"/>
        <v>Exploit Winners</v>
      </c>
      <c r="AA67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style='font-size:8.5pt;font-family:Arial,sans-serif'&gt;(60)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style='font-size:8.5pt;font-family:Arial,sans-serif'&gt;Exploit Winners&lt;o:p&gt;&lt;/o:p&gt;&lt;/span&gt;&lt;/p&gt;
    &lt;/td&gt;
&lt;/tr&gt;</v>
      </c>
      <c r="AB67" s="27" t="s">
        <v>171</v>
      </c>
    </row>
    <row r="68" spans="2:28" x14ac:dyDescent="0.3">
      <c r="B68" s="193">
        <f>'Master Score Sheet'!B64</f>
        <v>61</v>
      </c>
      <c r="C68" s="21" t="s">
        <v>165</v>
      </c>
      <c r="D68" s="21"/>
      <c r="E68" s="194" t="str">
        <f>IF(ISERROR(AVERAGEIF(TeamMembers!$B$4:$B$501,B68,TeamMembers!$G$4:$G$501))=TRUE,"",AVERAGEIF(TeamMembers!$B$4:$B$501,B68,TeamMembers!G$4:$G$501))</f>
        <v/>
      </c>
      <c r="F68" s="194" t="str">
        <f>'Master Score Sheet'!C64</f>
        <v>Z</v>
      </c>
      <c r="G68" s="195">
        <f>'Master Score Sheet'!D64</f>
        <v>0</v>
      </c>
      <c r="H68" s="196">
        <f>'Master Score Sheet'!E64</f>
        <v>0</v>
      </c>
      <c r="I68" s="194" t="str">
        <f>'Master Score Sheet'!N64</f>
        <v/>
      </c>
      <c r="J68" s="194" t="str">
        <f>'Master Score Sheet'!O64</f>
        <v/>
      </c>
      <c r="K68" s="194" t="str">
        <f>'Master Score Sheet'!P64</f>
        <v/>
      </c>
      <c r="L68" s="194" t="str">
        <f>'Master Score Sheet'!Q64</f>
        <v/>
      </c>
      <c r="M68" s="194" t="str">
        <f>'Master Score Sheet'!R64</f>
        <v/>
      </c>
      <c r="N68" s="194" t="str">
        <f>'Master Score Sheet'!S64</f>
        <v/>
      </c>
      <c r="O68" s="194" t="str">
        <f>'Master Score Sheet'!T64</f>
        <v/>
      </c>
      <c r="P68" s="194">
        <f>'Master Score Sheet'!U64</f>
        <v>0</v>
      </c>
      <c r="Q68" s="195">
        <f>'Master Score Sheet'!W64</f>
        <v>0</v>
      </c>
      <c r="R68" s="197" t="str">
        <f>'Master Score Sheet'!X64</f>
        <v/>
      </c>
      <c r="S68" s="178">
        <f t="shared" si="13"/>
        <v>1</v>
      </c>
      <c r="T68" s="171" t="e">
        <f t="shared" si="18"/>
        <v>#VALUE!</v>
      </c>
      <c r="U68" s="194" t="str">
        <f t="shared" si="14"/>
        <v/>
      </c>
      <c r="V68" s="173" t="str">
        <f t="shared" si="15"/>
        <v/>
      </c>
      <c r="X68" s="123">
        <f t="shared" si="16"/>
        <v>1</v>
      </c>
      <c r="Y68" s="164" t="str">
        <f>IF(ISNA(VLOOKUP(B68,TeamMembers!$B$4:$C$520,2,FALSE)),"",VLOOKUP(B68,TeamMembers!$B$4:$C$520,2,FALSE))</f>
        <v/>
      </c>
      <c r="Z68" s="164" t="str">
        <f t="shared" si="17"/>
        <v>Exploit Winners</v>
      </c>
      <c r="AA68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style='font-size:8.5pt;font-family:Arial,sans-serif'&gt;(61)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style='font-size:8.5pt;font-family:Arial,sans-serif'&gt;Exploit Winners&lt;o:p&gt;&lt;/o:p&gt;&lt;/span&gt;&lt;/p&gt;
    &lt;/td&gt;
&lt;/tr&gt;</v>
      </c>
      <c r="AB68" s="27" t="s">
        <v>171</v>
      </c>
    </row>
    <row r="69" spans="2:28" x14ac:dyDescent="0.3">
      <c r="B69" s="193">
        <f>'Master Score Sheet'!B65</f>
        <v>62</v>
      </c>
      <c r="C69" s="21" t="s">
        <v>165</v>
      </c>
      <c r="D69" s="21"/>
      <c r="E69" s="194" t="str">
        <f>IF(ISERROR(AVERAGEIF(TeamMembers!$B$4:$B$501,B69,TeamMembers!$G$4:$G$501))=TRUE,"",AVERAGEIF(TeamMembers!$B$4:$B$501,B69,TeamMembers!G$4:$G$501))</f>
        <v/>
      </c>
      <c r="F69" s="194" t="str">
        <f>'Master Score Sheet'!C65</f>
        <v>X</v>
      </c>
      <c r="G69" s="195">
        <f>'Master Score Sheet'!D65</f>
        <v>0</v>
      </c>
      <c r="H69" s="196">
        <f>'Master Score Sheet'!E65</f>
        <v>0</v>
      </c>
      <c r="I69" s="194" t="str">
        <f>'Master Score Sheet'!N65</f>
        <v/>
      </c>
      <c r="J69" s="194" t="str">
        <f>'Master Score Sheet'!O65</f>
        <v/>
      </c>
      <c r="K69" s="194" t="str">
        <f>'Master Score Sheet'!P65</f>
        <v/>
      </c>
      <c r="L69" s="194" t="str">
        <f>'Master Score Sheet'!Q65</f>
        <v/>
      </c>
      <c r="M69" s="194" t="str">
        <f>'Master Score Sheet'!R65</f>
        <v/>
      </c>
      <c r="N69" s="194" t="str">
        <f>'Master Score Sheet'!S65</f>
        <v/>
      </c>
      <c r="O69" s="194" t="str">
        <f>'Master Score Sheet'!T65</f>
        <v/>
      </c>
      <c r="P69" s="194">
        <f>'Master Score Sheet'!U65</f>
        <v>0</v>
      </c>
      <c r="Q69" s="195">
        <f>'Master Score Sheet'!W65</f>
        <v>0</v>
      </c>
      <c r="R69" s="197" t="str">
        <f>'Master Score Sheet'!X65</f>
        <v/>
      </c>
      <c r="S69" s="178">
        <f t="shared" si="13"/>
        <v>1</v>
      </c>
      <c r="T69" s="171" t="e">
        <f t="shared" si="18"/>
        <v>#VALUE!</v>
      </c>
      <c r="U69" s="194" t="str">
        <f t="shared" si="14"/>
        <v/>
      </c>
      <c r="V69" s="173" t="str">
        <f t="shared" si="15"/>
        <v/>
      </c>
      <c r="X69" s="123">
        <f t="shared" si="16"/>
        <v>1</v>
      </c>
      <c r="Y69" s="164" t="str">
        <f>IF(ISNA(VLOOKUP(B69,TeamMembers!$B$4:$C$520,2,FALSE)),"",VLOOKUP(B69,TeamMembers!$B$4:$C$520,2,FALSE))</f>
        <v/>
      </c>
      <c r="Z69" s="164" t="str">
        <f t="shared" si="17"/>
        <v>Exploit Winners</v>
      </c>
      <c r="AA69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style='font-size:8.5pt;font-family:Arial,sans-serif'&gt;(62)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style='font-size:8.5pt;font-family:Arial,sans-serif'&gt;Exploit Winners&lt;o:p&gt;&lt;/o:p&gt;&lt;/span&gt;&lt;/p&gt;
    &lt;/td&gt;
&lt;/tr&gt;</v>
      </c>
      <c r="AB69" s="27" t="s">
        <v>171</v>
      </c>
    </row>
    <row r="70" spans="2:28" x14ac:dyDescent="0.3">
      <c r="B70" s="193">
        <f>'Master Score Sheet'!B66</f>
        <v>63</v>
      </c>
      <c r="C70" s="21" t="s">
        <v>165</v>
      </c>
      <c r="D70" s="21"/>
      <c r="E70" s="194" t="str">
        <f>IF(ISERROR(AVERAGEIF(TeamMembers!$B$4:$B$501,B70,TeamMembers!$G$4:$G$501))=TRUE,"",AVERAGEIF(TeamMembers!$B$4:$B$501,B70,TeamMembers!G$4:$G$501))</f>
        <v/>
      </c>
      <c r="F70" s="194" t="str">
        <f>'Master Score Sheet'!C66</f>
        <v>Y</v>
      </c>
      <c r="G70" s="195">
        <f>'Master Score Sheet'!D66</f>
        <v>0</v>
      </c>
      <c r="H70" s="196">
        <f>'Master Score Sheet'!E66</f>
        <v>0</v>
      </c>
      <c r="I70" s="194" t="str">
        <f>'Master Score Sheet'!N66</f>
        <v/>
      </c>
      <c r="J70" s="194" t="str">
        <f>'Master Score Sheet'!O66</f>
        <v/>
      </c>
      <c r="K70" s="194" t="str">
        <f>'Master Score Sheet'!P66</f>
        <v/>
      </c>
      <c r="L70" s="194" t="str">
        <f>'Master Score Sheet'!Q66</f>
        <v/>
      </c>
      <c r="M70" s="194" t="str">
        <f>'Master Score Sheet'!R66</f>
        <v/>
      </c>
      <c r="N70" s="194" t="str">
        <f>'Master Score Sheet'!S66</f>
        <v/>
      </c>
      <c r="O70" s="194" t="str">
        <f>'Master Score Sheet'!T66</f>
        <v/>
      </c>
      <c r="P70" s="194">
        <f>'Master Score Sheet'!U66</f>
        <v>0</v>
      </c>
      <c r="Q70" s="195">
        <f>'Master Score Sheet'!W66</f>
        <v>0</v>
      </c>
      <c r="R70" s="197" t="str">
        <f>'Master Score Sheet'!X66</f>
        <v/>
      </c>
      <c r="S70" s="178">
        <f t="shared" si="13"/>
        <v>1</v>
      </c>
      <c r="T70" s="171" t="e">
        <f t="shared" si="18"/>
        <v>#VALUE!</v>
      </c>
      <c r="U70" s="194" t="str">
        <f t="shared" si="14"/>
        <v/>
      </c>
      <c r="V70" s="173" t="str">
        <f t="shared" si="15"/>
        <v/>
      </c>
      <c r="X70" s="123">
        <f t="shared" si="16"/>
        <v>1</v>
      </c>
      <c r="Y70" s="164" t="str">
        <f>IF(ISNA(VLOOKUP(B70,TeamMembers!$B$4:$C$520,2,FALSE)),"",VLOOKUP(B70,TeamMembers!$B$4:$C$520,2,FALSE))</f>
        <v/>
      </c>
      <c r="Z70" s="164" t="str">
        <f t="shared" si="17"/>
        <v>Exploit Winners</v>
      </c>
      <c r="AA70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style='font-size:8.5pt;font-family:Arial,sans-serif'&gt;(63)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style='font-size:8.5pt;font-family:Arial,sans-serif'&gt;Exploit Winners&lt;o:p&gt;&lt;/o:p&gt;&lt;/span&gt;&lt;/p&gt;
    &lt;/td&gt;
&lt;/tr&gt;</v>
      </c>
      <c r="AB70" s="27" t="s">
        <v>171</v>
      </c>
    </row>
    <row r="71" spans="2:28" x14ac:dyDescent="0.3">
      <c r="B71" s="193">
        <f>'Master Score Sheet'!B67</f>
        <v>64</v>
      </c>
      <c r="C71" s="21" t="s">
        <v>165</v>
      </c>
      <c r="D71" s="21"/>
      <c r="E71" s="194" t="str">
        <f>IF(ISERROR(AVERAGEIF(TeamMembers!$B$4:$B$501,B71,TeamMembers!$G$4:$G$501))=TRUE,"",AVERAGEIF(TeamMembers!$B$4:$B$501,B71,TeamMembers!G$4:$G$501))</f>
        <v/>
      </c>
      <c r="F71" s="194" t="str">
        <f>'Master Score Sheet'!C67</f>
        <v>Z</v>
      </c>
      <c r="G71" s="195">
        <f>'Master Score Sheet'!D67</f>
        <v>0</v>
      </c>
      <c r="H71" s="196">
        <f>'Master Score Sheet'!E67</f>
        <v>0</v>
      </c>
      <c r="I71" s="194" t="str">
        <f>'Master Score Sheet'!N67</f>
        <v/>
      </c>
      <c r="J71" s="194" t="str">
        <f>'Master Score Sheet'!O67</f>
        <v/>
      </c>
      <c r="K71" s="194" t="str">
        <f>'Master Score Sheet'!P67</f>
        <v/>
      </c>
      <c r="L71" s="194" t="str">
        <f>'Master Score Sheet'!Q67</f>
        <v/>
      </c>
      <c r="M71" s="194" t="str">
        <f>'Master Score Sheet'!R67</f>
        <v/>
      </c>
      <c r="N71" s="194" t="str">
        <f>'Master Score Sheet'!S67</f>
        <v/>
      </c>
      <c r="O71" s="194" t="str">
        <f>'Master Score Sheet'!T67</f>
        <v/>
      </c>
      <c r="P71" s="194">
        <f>'Master Score Sheet'!U67</f>
        <v>0</v>
      </c>
      <c r="Q71" s="195">
        <f>'Master Score Sheet'!W67</f>
        <v>0</v>
      </c>
      <c r="R71" s="197" t="str">
        <f>'Master Score Sheet'!X67</f>
        <v/>
      </c>
      <c r="S71" s="178">
        <f t="shared" si="13"/>
        <v>1</v>
      </c>
      <c r="T71" s="171" t="e">
        <f t="shared" si="18"/>
        <v>#VALUE!</v>
      </c>
      <c r="U71" s="194" t="str">
        <f t="shared" si="14"/>
        <v/>
      </c>
      <c r="V71" s="173" t="str">
        <f t="shared" si="15"/>
        <v/>
      </c>
      <c r="X71" s="123">
        <f t="shared" si="16"/>
        <v>1</v>
      </c>
      <c r="Y71" s="164" t="str">
        <f>IF(ISNA(VLOOKUP(B71,TeamMembers!$B$4:$C$520,2,FALSE)),"",VLOOKUP(B71,TeamMembers!$B$4:$C$520,2,FALSE))</f>
        <v/>
      </c>
      <c r="Z71" s="164" t="str">
        <f t="shared" si="17"/>
        <v>Exploit Winners</v>
      </c>
      <c r="AA71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style='font-size:8.5pt;font-family:Arial,sans-serif'&gt;(64)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style='font-size:8.5pt;font-family:Arial,sans-serif'&gt;Exploit Winners&lt;o:p&gt;&lt;/o:p&gt;&lt;/span&gt;&lt;/p&gt;
    &lt;/td&gt;
&lt;/tr&gt;</v>
      </c>
      <c r="AB71" s="27" t="s">
        <v>171</v>
      </c>
    </row>
    <row r="72" spans="2:28" x14ac:dyDescent="0.3">
      <c r="B72" s="193">
        <f>'Master Score Sheet'!B68</f>
        <v>65</v>
      </c>
      <c r="C72" s="21" t="s">
        <v>165</v>
      </c>
      <c r="D72" s="21"/>
      <c r="E72" s="194" t="str">
        <f>IF(ISERROR(AVERAGEIF(TeamMembers!$B$4:$B$501,B72,TeamMembers!$G$4:$G$501))=TRUE,"",AVERAGEIF(TeamMembers!$B$4:$B$501,B72,TeamMembers!G$4:$G$501))</f>
        <v/>
      </c>
      <c r="F72" s="194" t="str">
        <f>'Master Score Sheet'!C68</f>
        <v>X</v>
      </c>
      <c r="G72" s="195">
        <f>'Master Score Sheet'!D68</f>
        <v>0</v>
      </c>
      <c r="H72" s="196">
        <f>'Master Score Sheet'!E68</f>
        <v>0</v>
      </c>
      <c r="I72" s="194" t="str">
        <f>'Master Score Sheet'!N68</f>
        <v/>
      </c>
      <c r="J72" s="194" t="str">
        <f>'Master Score Sheet'!O68</f>
        <v/>
      </c>
      <c r="K72" s="194" t="str">
        <f>'Master Score Sheet'!P68</f>
        <v/>
      </c>
      <c r="L72" s="194" t="str">
        <f>'Master Score Sheet'!Q68</f>
        <v/>
      </c>
      <c r="M72" s="194" t="str">
        <f>'Master Score Sheet'!R68</f>
        <v/>
      </c>
      <c r="N72" s="194" t="str">
        <f>'Master Score Sheet'!S68</f>
        <v/>
      </c>
      <c r="O72" s="194" t="str">
        <f>'Master Score Sheet'!T68</f>
        <v/>
      </c>
      <c r="P72" s="194">
        <f>'Master Score Sheet'!U68</f>
        <v>0</v>
      </c>
      <c r="Q72" s="195">
        <f>'Master Score Sheet'!W68</f>
        <v>0</v>
      </c>
      <c r="R72" s="197" t="str">
        <f>'Master Score Sheet'!X68</f>
        <v/>
      </c>
      <c r="S72" s="178">
        <f t="shared" si="13"/>
        <v>1</v>
      </c>
      <c r="T72" s="171" t="e">
        <f t="shared" si="18"/>
        <v>#VALUE!</v>
      </c>
      <c r="U72" s="194" t="str">
        <f t="shared" si="14"/>
        <v/>
      </c>
      <c r="V72" s="173" t="str">
        <f t="shared" si="15"/>
        <v/>
      </c>
      <c r="X72" s="123">
        <f t="shared" ref="X72:X79" si="19">S72</f>
        <v>1</v>
      </c>
      <c r="Y72" s="164" t="str">
        <f>IF(ISNA(VLOOKUP(B72,TeamMembers!$B$4:$C$520,2,FALSE)),"",VLOOKUP(B72,TeamMembers!$B$4:$C$520,2,FALSE))</f>
        <v/>
      </c>
      <c r="Z72" s="164" t="str">
        <f t="shared" si="17"/>
        <v>Exploit Winners</v>
      </c>
      <c r="AA72" s="164" t="str">
        <f t="shared" si="6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style='font-size:8.5pt;font-family:Arial,sans-serif'&gt;(65)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style='font-size:8.5pt;font-family:Arial,sans-serif'&gt;Exploit Winners&lt;o:p&gt;&lt;/o:p&gt;&lt;/span&gt;&lt;/p&gt;
    &lt;/td&gt;
&lt;/tr&gt;</v>
      </c>
      <c r="AB72" s="27" t="s">
        <v>171</v>
      </c>
    </row>
    <row r="73" spans="2:28" x14ac:dyDescent="0.3">
      <c r="B73" s="193">
        <f>'Master Score Sheet'!B69</f>
        <v>66</v>
      </c>
      <c r="C73" s="21" t="s">
        <v>165</v>
      </c>
      <c r="D73" s="21"/>
      <c r="E73" s="194" t="str">
        <f>IF(ISERROR(AVERAGEIF(TeamMembers!$B$4:$B$501,B73,TeamMembers!$G$4:$G$501))=TRUE,"",AVERAGEIF(TeamMembers!$B$4:$B$501,B73,TeamMembers!G$4:$G$501))</f>
        <v/>
      </c>
      <c r="F73" s="194" t="str">
        <f>'Master Score Sheet'!C69</f>
        <v>Y</v>
      </c>
      <c r="G73" s="195">
        <f>'Master Score Sheet'!D69</f>
        <v>0</v>
      </c>
      <c r="H73" s="196">
        <f>'Master Score Sheet'!E69</f>
        <v>0</v>
      </c>
      <c r="I73" s="194" t="str">
        <f>'Master Score Sheet'!N69</f>
        <v/>
      </c>
      <c r="J73" s="194" t="str">
        <f>'Master Score Sheet'!O69</f>
        <v/>
      </c>
      <c r="K73" s="194" t="str">
        <f>'Master Score Sheet'!P69</f>
        <v/>
      </c>
      <c r="L73" s="194" t="str">
        <f>'Master Score Sheet'!Q69</f>
        <v/>
      </c>
      <c r="M73" s="194" t="str">
        <f>'Master Score Sheet'!R69</f>
        <v/>
      </c>
      <c r="N73" s="194" t="str">
        <f>'Master Score Sheet'!S69</f>
        <v/>
      </c>
      <c r="O73" s="194" t="str">
        <f>'Master Score Sheet'!T69</f>
        <v/>
      </c>
      <c r="P73" s="194">
        <f>'Master Score Sheet'!U69</f>
        <v>0</v>
      </c>
      <c r="Q73" s="195">
        <f>'Master Score Sheet'!W69</f>
        <v>0</v>
      </c>
      <c r="R73" s="197" t="str">
        <f>'Master Score Sheet'!X69</f>
        <v/>
      </c>
      <c r="S73" s="178">
        <f t="shared" si="13"/>
        <v>1</v>
      </c>
      <c r="T73" s="171" t="e">
        <f t="shared" si="18"/>
        <v>#VALUE!</v>
      </c>
      <c r="U73" s="194" t="str">
        <f t="shared" si="14"/>
        <v/>
      </c>
      <c r="V73" s="173" t="str">
        <f t="shared" si="15"/>
        <v/>
      </c>
      <c r="X73" s="123">
        <f t="shared" si="19"/>
        <v>1</v>
      </c>
      <c r="Y73" s="164" t="str">
        <f>IF(ISNA(VLOOKUP(B73,TeamMembers!$B$4:$C$520,2,FALSE)),"",VLOOKUP(B73,TeamMembers!$B$4:$C$520,2,FALSE))</f>
        <v/>
      </c>
      <c r="Z73" s="164" t="str">
        <f t="shared" si="17"/>
        <v>Exploit Winners</v>
      </c>
      <c r="AA73" s="164" t="str">
        <f t="shared" ref="AA73:AA79" si="20" xml:space="preserve">
"&lt;tr style='mso-yfti-irow:2;height:12.75pt'&gt;"&amp;"
    &lt;td style='border:inset #999999 1.0pt;mso-border-alt:inset #999999 .75pt;
    padding:3.75pt 3.75pt 3.75pt 3.75pt;height:12.75pt'&gt;
    &lt;p align=center style='text-align:center'&gt;&lt;span style='font-size:8.5pt;font-family:Arial,sans-serif'&gt;"&amp;X73&amp;"&lt;o:p&gt;&lt;/o:p&gt;&lt;/span&gt;&lt;/p&gt;
    &lt;/td&gt;"&amp;"
    &lt;td style='border:inset #999999 1.0pt;mso-border-alt:inset #999999 .75pt;
    padding:3.75pt 3.75pt 3.75pt 3.75pt;height:12.75pt'&gt;
    &lt;p&gt;&lt;span style='font-size:8.5pt;font-family:Arial,sans-serif'&gt;("&amp;B73&amp;") "&amp;H73&amp;"&lt;o:p&gt;&lt;/o:p&gt;&lt;/span&gt;&lt;/p&gt;
    &lt;/td&gt;"&amp;"
    &lt;td style='border:inset #999999 1.0pt;mso-border-alt:inset #999999 .75pt;
    padding:3.75pt 3.75pt 3.75pt 3.75pt;height:12.75pt'&gt;
    &lt;p&gt;&lt;span style='font-size:8.5pt;font-family:Arial,sans-serif'&gt;"&amp;Y73&amp;"&lt;o:p&gt;&lt;/o:p&gt;&lt;/span&gt;&lt;/p&gt;
    &lt;/td&gt;"&amp;"
    &lt;td style='border:inset #999999 1.0pt;mso-border-alt:inset #999999 .75pt;
    padding:3.75pt 3.75pt 3.75pt 3.75pt;height:12.75pt'&gt;
    &lt;p align=center style='text-align:center'&gt;&lt;span style='font-family:Arial,sans-serif'&gt;"&amp;P73&amp;"&lt;o:p&gt;&lt;/o:p&gt;&lt;/span&gt;&lt;/p&gt;
    &lt;/td&gt;"&amp;"
    &lt;td style='border:inset #999999 1.0pt;mso-border-alt:inset #999999 .75pt;
    padding:3.75pt 3.75pt 3.75pt 3.75pt;height:12.75pt'&gt;
    &lt;p&gt;&lt;span style='font-size:8.5pt;font-family:Arial,sans-serif'&gt;"&amp;Z73&amp;"&lt;o:p&gt;&lt;/o:p&gt;&lt;/span&gt;&lt;/p&gt;
    &lt;/td&gt;"&amp;"
&lt;/tr&gt;"</f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style='font-size:8.5pt;font-family:Arial,sans-serif'&gt;(66)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style='font-size:8.5pt;font-family:Arial,sans-serif'&gt;Exploit Winners&lt;o:p&gt;&lt;/o:p&gt;&lt;/span&gt;&lt;/p&gt;
    &lt;/td&gt;
&lt;/tr&gt;</v>
      </c>
      <c r="AB73" s="27" t="s">
        <v>171</v>
      </c>
    </row>
    <row r="74" spans="2:28" x14ac:dyDescent="0.3">
      <c r="B74" s="193">
        <f>'Master Score Sheet'!B70</f>
        <v>67</v>
      </c>
      <c r="C74" s="21" t="s">
        <v>165</v>
      </c>
      <c r="D74" s="21"/>
      <c r="E74" s="194" t="str">
        <f>IF(ISERROR(AVERAGEIF(TeamMembers!$B$4:$B$501,B74,TeamMembers!$G$4:$G$501))=TRUE,"",AVERAGEIF(TeamMembers!$B$4:$B$501,B74,TeamMembers!G$4:$G$501))</f>
        <v/>
      </c>
      <c r="F74" s="194" t="str">
        <f>'Master Score Sheet'!C70</f>
        <v>Z</v>
      </c>
      <c r="G74" s="195">
        <f>'Master Score Sheet'!D70</f>
        <v>0</v>
      </c>
      <c r="H74" s="196">
        <f>'Master Score Sheet'!E70</f>
        <v>0</v>
      </c>
      <c r="I74" s="194" t="str">
        <f>'Master Score Sheet'!N70</f>
        <v/>
      </c>
      <c r="J74" s="194" t="str">
        <f>'Master Score Sheet'!O70</f>
        <v/>
      </c>
      <c r="K74" s="194" t="str">
        <f>'Master Score Sheet'!P70</f>
        <v/>
      </c>
      <c r="L74" s="194" t="str">
        <f>'Master Score Sheet'!Q70</f>
        <v/>
      </c>
      <c r="M74" s="194" t="str">
        <f>'Master Score Sheet'!R70</f>
        <v/>
      </c>
      <c r="N74" s="194" t="str">
        <f>'Master Score Sheet'!S70</f>
        <v/>
      </c>
      <c r="O74" s="194" t="str">
        <f>'Master Score Sheet'!T70</f>
        <v/>
      </c>
      <c r="P74" s="194">
        <f>'Master Score Sheet'!U70</f>
        <v>0</v>
      </c>
      <c r="Q74" s="195">
        <f>'Master Score Sheet'!W70</f>
        <v>0</v>
      </c>
      <c r="R74" s="197" t="str">
        <f>'Master Score Sheet'!X70</f>
        <v/>
      </c>
      <c r="S74" s="178">
        <f t="shared" si="13"/>
        <v>1</v>
      </c>
      <c r="T74" s="171" t="e">
        <f t="shared" si="18"/>
        <v>#VALUE!</v>
      </c>
      <c r="U74" s="194" t="str">
        <f t="shared" si="14"/>
        <v/>
      </c>
      <c r="V74" s="173" t="str">
        <f t="shared" si="15"/>
        <v/>
      </c>
      <c r="X74" s="123">
        <f t="shared" si="19"/>
        <v>1</v>
      </c>
      <c r="Y74" s="164" t="str">
        <f>IF(ISNA(VLOOKUP(B74,TeamMembers!$B$4:$C$520,2,FALSE)),"",VLOOKUP(B74,TeamMembers!$B$4:$C$520,2,FALSE))</f>
        <v/>
      </c>
      <c r="Z74" s="164" t="str">
        <f t="shared" si="17"/>
        <v>Exploit Winners</v>
      </c>
      <c r="AA74" s="164" t="str">
        <f t="shared" si="20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style='font-size:8.5pt;font-family:Arial,sans-serif'&gt;(67)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style='font-size:8.5pt;font-family:Arial,sans-serif'&gt;Exploit Winners&lt;o:p&gt;&lt;/o:p&gt;&lt;/span&gt;&lt;/p&gt;
    &lt;/td&gt;
&lt;/tr&gt;</v>
      </c>
      <c r="AB74" s="27" t="s">
        <v>171</v>
      </c>
    </row>
    <row r="75" spans="2:28" x14ac:dyDescent="0.3">
      <c r="B75" s="193">
        <f>'Master Score Sheet'!B71</f>
        <v>68</v>
      </c>
      <c r="C75" s="21" t="s">
        <v>165</v>
      </c>
      <c r="D75" s="21"/>
      <c r="E75" s="194" t="str">
        <f>IF(ISERROR(AVERAGEIF(TeamMembers!$B$4:$B$501,B75,TeamMembers!$G$4:$G$501))=TRUE,"",AVERAGEIF(TeamMembers!$B$4:$B$501,B75,TeamMembers!G$4:$G$501))</f>
        <v/>
      </c>
      <c r="F75" s="194" t="str">
        <f>'Master Score Sheet'!C71</f>
        <v>X</v>
      </c>
      <c r="G75" s="195">
        <f>'Master Score Sheet'!D71</f>
        <v>0</v>
      </c>
      <c r="H75" s="196">
        <f>'Master Score Sheet'!E71</f>
        <v>0</v>
      </c>
      <c r="I75" s="194" t="str">
        <f>'Master Score Sheet'!N71</f>
        <v/>
      </c>
      <c r="J75" s="194" t="str">
        <f>'Master Score Sheet'!O71</f>
        <v/>
      </c>
      <c r="K75" s="194" t="str">
        <f>'Master Score Sheet'!P71</f>
        <v/>
      </c>
      <c r="L75" s="194" t="str">
        <f>'Master Score Sheet'!Q71</f>
        <v/>
      </c>
      <c r="M75" s="194" t="str">
        <f>'Master Score Sheet'!R71</f>
        <v/>
      </c>
      <c r="N75" s="194" t="str">
        <f>'Master Score Sheet'!S71</f>
        <v/>
      </c>
      <c r="O75" s="194" t="str">
        <f>'Master Score Sheet'!T71</f>
        <v/>
      </c>
      <c r="P75" s="194">
        <f>'Master Score Sheet'!U71</f>
        <v>0</v>
      </c>
      <c r="Q75" s="195">
        <f>'Master Score Sheet'!W71</f>
        <v>0</v>
      </c>
      <c r="R75" s="197" t="str">
        <f>'Master Score Sheet'!X71</f>
        <v/>
      </c>
      <c r="S75" s="178">
        <f t="shared" si="13"/>
        <v>1</v>
      </c>
      <c r="T75" s="171" t="e">
        <f t="shared" si="18"/>
        <v>#VALUE!</v>
      </c>
      <c r="U75" s="194" t="str">
        <f t="shared" si="14"/>
        <v/>
      </c>
      <c r="V75" s="173" t="str">
        <f t="shared" si="15"/>
        <v/>
      </c>
      <c r="X75" s="123">
        <f t="shared" si="19"/>
        <v>1</v>
      </c>
      <c r="Y75" s="164" t="str">
        <f>IF(ISNA(VLOOKUP(B75,TeamMembers!$B$4:$C$520,2,FALSE)),"",VLOOKUP(B75,TeamMembers!$B$4:$C$520,2,FALSE))</f>
        <v/>
      </c>
      <c r="Z75" s="164" t="str">
        <f t="shared" si="17"/>
        <v>Exploit Winners</v>
      </c>
      <c r="AA75" s="164" t="str">
        <f t="shared" si="20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style='font-size:8.5pt;font-family:Arial,sans-serif'&gt;(68)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style='font-size:8.5pt;font-family:Arial,sans-serif'&gt;Exploit Winners&lt;o:p&gt;&lt;/o:p&gt;&lt;/span&gt;&lt;/p&gt;
    &lt;/td&gt;
&lt;/tr&gt;</v>
      </c>
      <c r="AB75" s="27" t="s">
        <v>171</v>
      </c>
    </row>
    <row r="76" spans="2:28" ht="15" thickBot="1" x14ac:dyDescent="0.35">
      <c r="B76" s="198">
        <f>'Master Score Sheet'!B72</f>
        <v>69</v>
      </c>
      <c r="C76" s="100" t="s">
        <v>165</v>
      </c>
      <c r="D76" s="100"/>
      <c r="E76" s="199" t="str">
        <f>IF(ISERROR(AVERAGEIF(TeamMembers!$B$4:$B$501,B76,TeamMembers!$G$4:$G$501))=TRUE,"",AVERAGEIF(TeamMembers!$B$4:$B$501,B76,TeamMembers!G$4:$G$501))</f>
        <v/>
      </c>
      <c r="F76" s="199" t="str">
        <f>'Master Score Sheet'!C72</f>
        <v>Y</v>
      </c>
      <c r="G76" s="200">
        <f>'Master Score Sheet'!D72</f>
        <v>0</v>
      </c>
      <c r="H76" s="201">
        <f>'Master Score Sheet'!E72</f>
        <v>0</v>
      </c>
      <c r="I76" s="199" t="str">
        <f>'Master Score Sheet'!N72</f>
        <v/>
      </c>
      <c r="J76" s="199" t="str">
        <f>'Master Score Sheet'!O72</f>
        <v/>
      </c>
      <c r="K76" s="199" t="str">
        <f>'Master Score Sheet'!P72</f>
        <v/>
      </c>
      <c r="L76" s="199" t="str">
        <f>'Master Score Sheet'!Q72</f>
        <v/>
      </c>
      <c r="M76" s="199" t="str">
        <f>'Master Score Sheet'!R72</f>
        <v/>
      </c>
      <c r="N76" s="199" t="str">
        <f>'Master Score Sheet'!S72</f>
        <v/>
      </c>
      <c r="O76" s="199" t="str">
        <f>'Master Score Sheet'!T72</f>
        <v/>
      </c>
      <c r="P76" s="199">
        <f>'Master Score Sheet'!U72</f>
        <v>0</v>
      </c>
      <c r="Q76" s="200">
        <f>'Master Score Sheet'!W72</f>
        <v>0</v>
      </c>
      <c r="R76" s="202" t="str">
        <f>'Master Score Sheet'!X72</f>
        <v/>
      </c>
      <c r="S76" s="203">
        <f t="shared" si="13"/>
        <v>1</v>
      </c>
      <c r="T76" s="171" t="e">
        <f t="shared" si="18"/>
        <v>#VALUE!</v>
      </c>
      <c r="U76" s="204" t="str">
        <f t="shared" si="14"/>
        <v/>
      </c>
      <c r="V76" s="205" t="str">
        <f t="shared" si="15"/>
        <v/>
      </c>
      <c r="X76" s="123">
        <f t="shared" si="19"/>
        <v>1</v>
      </c>
      <c r="Y76" s="164" t="str">
        <f>IF(ISNA(VLOOKUP(B76,TeamMembers!$B$4:$C$520,2,FALSE)),"",VLOOKUP(B76,TeamMembers!$B$4:$C$520,2,FALSE))</f>
        <v/>
      </c>
      <c r="Z76" s="164" t="str">
        <f t="shared" si="17"/>
        <v>Exploit Winners</v>
      </c>
      <c r="AA76" s="164" t="str">
        <f t="shared" si="20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style='font-size:8.5pt;font-family:Arial,sans-serif'&gt;(69)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style='font-size:8.5pt;font-family:Arial,sans-serif'&gt;Exploit Winners&lt;o:p&gt;&lt;/o:p&gt;&lt;/span&gt;&lt;/p&gt;
    &lt;/td&gt;
&lt;/tr&gt;</v>
      </c>
      <c r="AB76" s="27" t="s">
        <v>171</v>
      </c>
    </row>
    <row r="77" spans="2:28" x14ac:dyDescent="0.3">
      <c r="B77" s="206">
        <f>'Master Score Sheet'!B73</f>
        <v>70</v>
      </c>
      <c r="C77" s="99" t="s">
        <v>159</v>
      </c>
      <c r="D77" s="99"/>
      <c r="E77" s="207" t="str">
        <f>IF(ISERROR(AVERAGEIF(TeamMembers!$B$4:$B$501,B77,TeamMembers!$G$4:$G$501))=TRUE,"",AVERAGEIF(TeamMembers!$B$4:$B$501,B77,TeamMembers!G$4:$G$501))</f>
        <v/>
      </c>
      <c r="F77" s="207" t="str">
        <f>'Master Score Sheet'!C73</f>
        <v>X</v>
      </c>
      <c r="G77" s="208">
        <f>'Master Score Sheet'!D73</f>
        <v>0</v>
      </c>
      <c r="H77" s="209">
        <f>'Master Score Sheet'!E73</f>
        <v>0</v>
      </c>
      <c r="I77" s="207" t="str">
        <f>'Master Score Sheet'!N73</f>
        <v/>
      </c>
      <c r="J77" s="207" t="str">
        <f>'Master Score Sheet'!O73</f>
        <v/>
      </c>
      <c r="K77" s="207" t="str">
        <f>'Master Score Sheet'!P73</f>
        <v/>
      </c>
      <c r="L77" s="207" t="str">
        <f>'Master Score Sheet'!Q73</f>
        <v/>
      </c>
      <c r="M77" s="207" t="str">
        <f>'Master Score Sheet'!R73</f>
        <v/>
      </c>
      <c r="N77" s="207" t="str">
        <f>'Master Score Sheet'!S73</f>
        <v/>
      </c>
      <c r="O77" s="207" t="str">
        <f>'Master Score Sheet'!T73</f>
        <v/>
      </c>
      <c r="P77" s="207">
        <f>'Master Score Sheet'!U73</f>
        <v>0</v>
      </c>
      <c r="Q77" s="208">
        <f>'Master Score Sheet'!W73</f>
        <v>0</v>
      </c>
      <c r="R77" s="210" t="str">
        <f>'Master Score Sheet'!X73</f>
        <v/>
      </c>
      <c r="S77" s="191">
        <f>RANK(P77,$P$77:$P$79,0)</f>
        <v>1</v>
      </c>
      <c r="T77" s="211"/>
      <c r="U77" s="207" t="str">
        <f>IF(R77="","",IF(COUNTIF($S$77:$S$79,S77),RANK(R77,$R$77:$R$79,1)/100+S77,0))</f>
        <v/>
      </c>
      <c r="V77" s="192" t="str">
        <f>IF(U77="","",RANK(U77,$U$77:$U$79,1))</f>
        <v/>
      </c>
      <c r="X77" s="123">
        <f t="shared" si="19"/>
        <v>1</v>
      </c>
      <c r="Y77" s="164" t="str">
        <f>IF(ISNA(VLOOKUP(B77,TeamMembers!$B$4:$C$520,2,FALSE)),"",VLOOKUP(B77,TeamMembers!$B$4:$C$520,2,FALSE))</f>
        <v/>
      </c>
      <c r="Z77" s="164" t="str">
        <f>IF(S77=1, "Adult Winners","")</f>
        <v>Adult Winners</v>
      </c>
      <c r="AA77" s="164" t="str">
        <f t="shared" si="20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style='font-size:8.5pt;font-family:Arial,sans-serif'&gt;(70)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style='font-size:8.5pt;font-family:Arial,sans-serif'&gt;Adult Winners&lt;o:p&gt;&lt;/o:p&gt;&lt;/span&gt;&lt;/p&gt;
    &lt;/td&gt;
&lt;/tr&gt;</v>
      </c>
      <c r="AB77" s="27" t="s">
        <v>171</v>
      </c>
    </row>
    <row r="78" spans="2:28" x14ac:dyDescent="0.3">
      <c r="B78" s="212">
        <f>'Master Score Sheet'!B74</f>
        <v>71</v>
      </c>
      <c r="C78" s="21" t="s">
        <v>159</v>
      </c>
      <c r="D78" s="21"/>
      <c r="E78" s="213" t="str">
        <f>IF(ISERROR(AVERAGEIF(TeamMembers!$B$4:$B$501,B78,TeamMembers!$G$4:$G$501))=TRUE,"",AVERAGEIF(TeamMembers!$B$4:$B$501,B78,TeamMembers!G$4:$G$501))</f>
        <v/>
      </c>
      <c r="F78" s="213" t="str">
        <f>'Master Score Sheet'!C74</f>
        <v>Y</v>
      </c>
      <c r="G78" s="214">
        <f>'Master Score Sheet'!D74</f>
        <v>0</v>
      </c>
      <c r="H78" s="215">
        <f>'Master Score Sheet'!E74</f>
        <v>0</v>
      </c>
      <c r="I78" s="213" t="str">
        <f>'Master Score Sheet'!N74</f>
        <v/>
      </c>
      <c r="J78" s="213" t="str">
        <f>'Master Score Sheet'!O74</f>
        <v/>
      </c>
      <c r="K78" s="213" t="str">
        <f>'Master Score Sheet'!P74</f>
        <v/>
      </c>
      <c r="L78" s="213" t="str">
        <f>'Master Score Sheet'!Q74</f>
        <v/>
      </c>
      <c r="M78" s="213" t="str">
        <f>'Master Score Sheet'!R74</f>
        <v/>
      </c>
      <c r="N78" s="213" t="str">
        <f>'Master Score Sheet'!S74</f>
        <v/>
      </c>
      <c r="O78" s="213" t="str">
        <f>'Master Score Sheet'!T74</f>
        <v/>
      </c>
      <c r="P78" s="213">
        <f>'Master Score Sheet'!U74</f>
        <v>0</v>
      </c>
      <c r="Q78" s="214">
        <f>'Master Score Sheet'!W74</f>
        <v>0</v>
      </c>
      <c r="R78" s="216" t="str">
        <f>'Master Score Sheet'!X74</f>
        <v/>
      </c>
      <c r="S78" s="178">
        <f>RANK(P78,$P$77:$P$79,0)</f>
        <v>1</v>
      </c>
      <c r="T78" s="217"/>
      <c r="U78" s="213" t="str">
        <f>IF(R78="","",IF(COUNTIF($S$77:$S$79,S78),RANK(R78,$R$77:$R$79,1)/100+S78,0))</f>
        <v/>
      </c>
      <c r="V78" s="173" t="str">
        <f>IF(U78="","",RANK(U78,$U$77:$U$79,1))</f>
        <v/>
      </c>
      <c r="X78" s="123">
        <f t="shared" si="19"/>
        <v>1</v>
      </c>
      <c r="Y78" s="164" t="str">
        <f>IF(ISNA(VLOOKUP(B78,TeamMembers!$B$4:$C$520,2,FALSE)),"",VLOOKUP(B78,TeamMembers!$B$4:$C$520,2,FALSE))</f>
        <v/>
      </c>
      <c r="Z78" s="164" t="str">
        <f>IF(S78=1, "Adult Winners","")</f>
        <v>Adult Winners</v>
      </c>
      <c r="AA78" s="164" t="str">
        <f t="shared" si="20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style='font-size:8.5pt;font-family:Arial,sans-serif'&gt;(71)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style='font-size:8.5pt;font-family:Arial,sans-serif'&gt;Adult Winners&lt;o:p&gt;&lt;/o:p&gt;&lt;/span&gt;&lt;/p&gt;
    &lt;/td&gt;
&lt;/tr&gt;</v>
      </c>
      <c r="AB78" s="27" t="s">
        <v>171</v>
      </c>
    </row>
    <row r="79" spans="2:28" ht="15" thickBot="1" x14ac:dyDescent="0.35">
      <c r="B79" s="218">
        <f>'Master Score Sheet'!B75</f>
        <v>72</v>
      </c>
      <c r="C79" s="100" t="s">
        <v>159</v>
      </c>
      <c r="D79" s="100"/>
      <c r="E79" s="219" t="str">
        <f>IF(ISERROR(AVERAGEIF(TeamMembers!$B$4:$B$501,B79,TeamMembers!$G$4:$G$501))=TRUE,"",AVERAGEIF(TeamMembers!$B$4:$B$501,B79,TeamMembers!G$4:$G$501))</f>
        <v/>
      </c>
      <c r="F79" s="219" t="str">
        <f>'Master Score Sheet'!C75</f>
        <v>Z</v>
      </c>
      <c r="G79" s="220">
        <f>'Master Score Sheet'!D75</f>
        <v>0</v>
      </c>
      <c r="H79" s="221">
        <f>'Master Score Sheet'!E75</f>
        <v>0</v>
      </c>
      <c r="I79" s="219" t="str">
        <f>'Master Score Sheet'!N75</f>
        <v/>
      </c>
      <c r="J79" s="219" t="str">
        <f>'Master Score Sheet'!O75</f>
        <v/>
      </c>
      <c r="K79" s="219" t="str">
        <f>'Master Score Sheet'!P75</f>
        <v/>
      </c>
      <c r="L79" s="219" t="str">
        <f>'Master Score Sheet'!Q75</f>
        <v/>
      </c>
      <c r="M79" s="219" t="str">
        <f>'Master Score Sheet'!R75</f>
        <v/>
      </c>
      <c r="N79" s="219" t="str">
        <f>'Master Score Sheet'!S75</f>
        <v/>
      </c>
      <c r="O79" s="219" t="str">
        <f>'Master Score Sheet'!T75</f>
        <v/>
      </c>
      <c r="P79" s="219">
        <f>'Master Score Sheet'!U75</f>
        <v>0</v>
      </c>
      <c r="Q79" s="220">
        <f>'Master Score Sheet'!W75</f>
        <v>0</v>
      </c>
      <c r="R79" s="222" t="str">
        <f>'Master Score Sheet'!X75</f>
        <v/>
      </c>
      <c r="S79" s="184">
        <f>RANK(P79,$P$77:$P$79,0)</f>
        <v>1</v>
      </c>
      <c r="T79" s="223"/>
      <c r="U79" s="219" t="str">
        <f>IF(R79="","",IF(COUNTIF($S$77:$S$79,S79),RANK(R79,$R$77:$R$79,1)/100+S79,0))</f>
        <v/>
      </c>
      <c r="V79" s="185" t="str">
        <f>IF(U79="","",RANK(U79,$U$77:$U$79,1))</f>
        <v/>
      </c>
      <c r="X79" s="123">
        <f t="shared" si="19"/>
        <v>1</v>
      </c>
      <c r="Y79" s="164" t="str">
        <f>IF(ISNA(VLOOKUP(B79,TeamMembers!$B$4:$C$520,2,FALSE)),"",VLOOKUP(B79,TeamMembers!$B$4:$C$520,2,FALSE))</f>
        <v/>
      </c>
      <c r="Z79" s="164" t="str">
        <f>IF(S79=1, "Adult Winners","")</f>
        <v>Adult Winners</v>
      </c>
      <c r="AA79" s="164" t="str">
        <f t="shared" si="20"/>
        <v>&lt;tr style='mso-yfti-irow:2;height:12.75pt'&gt;
    &lt;td style='border:inset #999999 1.0pt;mso-border-alt:inset #999999 .75pt;
    padding:3.75pt 3.75pt 3.75pt 3.75pt;height:12.75pt'&gt;
    &lt;p align=center style='text-align:center'&gt;&lt;span style='font-size:8.5pt;font-family:Arial,sans-serif'&gt;1&lt;o:p&gt;&lt;/o:p&gt;&lt;/span&gt;&lt;/p&gt;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style='font-size:8.5pt;font-family:Arial,sans-serif'&gt;(72) 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style='font-size:8.5pt;font-family:Arial,sans-serif'&gt;&lt;o:p&gt;&lt;/o:p&gt;&lt;/span&gt;&lt;/p&gt;
    &lt;/td&gt;
    &lt;td style='border:inset #999999 1.0pt;mso-border-alt:inset #999999 .75pt;
    padding:3.75pt 3.75pt 3.75pt 3.75pt;height:12.75pt'&gt;
    &lt;p align=center style='text-align:center'&gt;&lt;span style='font-family:Arial,sans-serif'&gt;0&lt;o:p&gt;&lt;/o:p&gt;&lt;/span&gt;&lt;/p&gt;
    &lt;/td&gt;
    &lt;td style='border:inset #999999 1.0pt;mso-border-alt:inset #999999 .75pt;
    padding:3.75pt 3.75pt 3.75pt 3.75pt;height:12.75pt'&gt;
    &lt;p&gt;&lt;span style='font-size:8.5pt;font-family:Arial,sans-serif'&gt;Adult Winners&lt;o:p&gt;&lt;/o:p&gt;&lt;/span&gt;&lt;/p&gt;
    &lt;/td&gt;
&lt;/tr&gt;</v>
      </c>
      <c r="AB79" s="27" t="s">
        <v>171</v>
      </c>
    </row>
    <row r="80" spans="2:28" x14ac:dyDescent="0.3">
      <c r="B80" s="27" t="s">
        <v>166</v>
      </c>
    </row>
    <row r="97" spans="8:8" x14ac:dyDescent="0.3">
      <c r="H97" s="153" t="s">
        <v>183</v>
      </c>
    </row>
  </sheetData>
  <autoFilter ref="B7:AA80"/>
  <mergeCells count="3">
    <mergeCell ref="F4:H4"/>
    <mergeCell ref="F3:H3"/>
    <mergeCell ref="F2:H2"/>
  </mergeCells>
  <conditionalFormatting sqref="V8:V79">
    <cfRule type="expression" dxfId="0" priority="1">
      <formula>$S8&lt;&gt;$V8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</vt:i4>
      </vt:variant>
    </vt:vector>
  </HeadingPairs>
  <TitlesOfParts>
    <vt:vector size="21" baseType="lpstr">
      <vt:lpstr>Master Score Sheet</vt:lpstr>
      <vt:lpstr>Tracker</vt:lpstr>
      <vt:lpstr>TeamMembers</vt:lpstr>
      <vt:lpstr>Data</vt:lpstr>
      <vt:lpstr>QueryTAB</vt:lpstr>
      <vt:lpstr>Bases</vt:lpstr>
      <vt:lpstr>ChkInTime</vt:lpstr>
      <vt:lpstr>date</vt:lpstr>
      <vt:lpstr>master</vt:lpstr>
      <vt:lpstr>Offroute</vt:lpstr>
      <vt:lpstr>RouteList</vt:lpstr>
      <vt:lpstr>Routes</vt:lpstr>
      <vt:lpstr>teams</vt:lpstr>
      <vt:lpstr>Track_OnRoute</vt:lpstr>
      <vt:lpstr>Track_OnRoute_Times</vt:lpstr>
      <vt:lpstr>Track_Patrol</vt:lpstr>
      <vt:lpstr>Track_Times</vt:lpstr>
      <vt:lpstr>Tracker</vt:lpstr>
      <vt:lpstr>Tracker_LastSeen</vt:lpstr>
      <vt:lpstr>Tracker_Location</vt:lpstr>
      <vt:lpstr>TransportFrom</vt:lpstr>
    </vt:vector>
  </TitlesOfParts>
  <Company>HomePC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mthomson</dc:creator>
  <cp:lastModifiedBy>Thomson, Martin (IT Enterprise Services)</cp:lastModifiedBy>
  <cp:lastPrinted>2010-02-25T11:30:56Z</cp:lastPrinted>
  <dcterms:created xsi:type="dcterms:W3CDTF">2006-11-11T08:13:40Z</dcterms:created>
  <dcterms:modified xsi:type="dcterms:W3CDTF">2017-02-23T23:13:19Z</dcterms:modified>
</cp:coreProperties>
</file>