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C6521FE-9C48-464D-8783-4D78C4A45979}" xr6:coauthVersionLast="43" xr6:coauthVersionMax="43" xr10:uidLastSave="{00000000-0000-0000-0000-000000000000}"/>
  <bookViews>
    <workbookView xWindow="4815" yWindow="390" windowWidth="22980" windowHeight="14070" xr2:uid="{00000000-000D-0000-FFFF-FFFF00000000}"/>
  </bookViews>
  <sheets>
    <sheet name="pandora性能测试报告（限制20G）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M4" i="1"/>
  <c r="L4" i="1" s="1"/>
  <c r="M5" i="1"/>
  <c r="L5" i="1" s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C14" i="1"/>
  <c r="C13" i="1"/>
  <c r="M48" i="1"/>
  <c r="L48" i="1" s="1"/>
  <c r="M49" i="1"/>
  <c r="L49" i="1" s="1"/>
  <c r="M50" i="1"/>
  <c r="L50" i="1" s="1"/>
  <c r="M51" i="1"/>
  <c r="L51" i="1" s="1"/>
  <c r="M52" i="1"/>
  <c r="L52" i="1" s="1"/>
  <c r="C3" i="1"/>
  <c r="C4" i="1"/>
  <c r="C5" i="1"/>
  <c r="C6" i="1"/>
  <c r="C7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<sst xmlns="http://schemas.openxmlformats.org/spreadsheetml/2006/main" count="300" uniqueCount="170">
  <si>
    <t>测试项目</t>
    <phoneticPr fontId="2" type="noConversion"/>
  </si>
  <si>
    <t>测试结果</t>
    <phoneticPr fontId="2" type="noConversion"/>
  </si>
  <si>
    <t>并发用户数</t>
    <phoneticPr fontId="2" type="noConversion"/>
  </si>
  <si>
    <t>CPU利用率</t>
    <phoneticPr fontId="2" type="noConversion"/>
  </si>
  <si>
    <t>磁盘IO（MB/S）</t>
    <phoneticPr fontId="2" type="noConversion"/>
  </si>
  <si>
    <t>TPS</t>
    <phoneticPr fontId="2" type="noConversion"/>
  </si>
  <si>
    <t>错误率(%)</t>
  </si>
  <si>
    <t>32核  Intel(R) Xeon(R) Silver 4110 CPU @ 2.10GHz</t>
    <phoneticPr fontId="6" type="noConversion"/>
  </si>
  <si>
    <r>
      <t>64G</t>
    </r>
    <r>
      <rPr>
        <sz val="10"/>
        <rFont val="宋体"/>
        <family val="3"/>
        <charset val="134"/>
      </rPr>
      <t>内存</t>
    </r>
    <phoneticPr fontId="6" type="noConversion"/>
  </si>
  <si>
    <t>480G*2 SSD INTEL SSDSC2KG480G7  +  3*4THDD</t>
    <phoneticPr fontId="6" type="noConversion"/>
  </si>
  <si>
    <t>开始时间</t>
    <phoneticPr fontId="1" type="noConversion"/>
  </si>
  <si>
    <t>结束时间</t>
    <phoneticPr fontId="2" type="noConversion"/>
  </si>
  <si>
    <t>备注</t>
    <phoneticPr fontId="1" type="noConversion"/>
  </si>
  <si>
    <t>1M</t>
  </si>
  <si>
    <t>2M</t>
  </si>
  <si>
    <t>4M</t>
  </si>
  <si>
    <t>8M</t>
    <phoneticPr fontId="1" type="noConversion"/>
  </si>
  <si>
    <t>content字节数</t>
    <phoneticPr fontId="1" type="noConversion"/>
  </si>
  <si>
    <t>JSON数据大小</t>
    <phoneticPr fontId="1" type="noConversion"/>
  </si>
  <si>
    <t>平均响应时间(ms)</t>
    <phoneticPr fontId="2" type="noConversion"/>
  </si>
  <si>
    <r>
      <rPr>
        <sz val="10"/>
        <rFont val="宋体"/>
        <family val="3"/>
        <charset val="134"/>
      </rPr>
      <t>备注：测试环境</t>
    </r>
    <r>
      <rPr>
        <sz val="10"/>
        <rFont val="等线"/>
        <family val="2"/>
      </rPr>
      <t>容器化环境</t>
    </r>
    <r>
      <rPr>
        <sz val="11"/>
        <color theme="1"/>
        <rFont val="等线"/>
        <family val="2"/>
        <scheme val="minor"/>
      </rPr>
      <t xml:space="preserve"> 192.168.139.168
</t>
    </r>
    <r>
      <rPr>
        <sz val="11"/>
        <color theme="1"/>
        <rFont val="微软雅黑"/>
        <family val="2"/>
        <charset val="134"/>
      </rPr>
      <t>单副本</t>
    </r>
    <r>
      <rPr>
        <sz val="10"/>
        <rFont val="Arial"/>
        <family val="3"/>
        <charset val="134"/>
      </rPr>
      <t xml:space="preserve">
</t>
    </r>
    <r>
      <rPr>
        <sz val="10"/>
        <rFont val="微软雅黑"/>
        <family val="3"/>
        <charset val="134"/>
      </rPr>
      <t>内存限制</t>
    </r>
    <r>
      <rPr>
        <sz val="10"/>
        <rFont val="Arial"/>
        <family val="3"/>
      </rPr>
      <t>20G</t>
    </r>
    <phoneticPr fontId="6" type="noConversion"/>
  </si>
  <si>
    <t>49.998K</t>
  </si>
  <si>
    <t>49.998K</t>
    <phoneticPr fontId="1" type="noConversion"/>
  </si>
  <si>
    <t>99.854K</t>
  </si>
  <si>
    <t>99.854K</t>
    <phoneticPr fontId="1" type="noConversion"/>
  </si>
  <si>
    <t>212.030K</t>
  </si>
  <si>
    <t>436.382K</t>
  </si>
  <si>
    <t>872.622K</t>
  </si>
  <si>
    <t>1.7575M</t>
  </si>
  <si>
    <t>1.7575M</t>
    <phoneticPr fontId="1" type="noConversion"/>
  </si>
  <si>
    <t>3.515M</t>
  </si>
  <si>
    <t>3.515M</t>
    <phoneticPr fontId="1" type="noConversion"/>
  </si>
  <si>
    <t>5.6339M</t>
  </si>
  <si>
    <t>11.268M</t>
  </si>
  <si>
    <t>22.535M</t>
  </si>
  <si>
    <t>45.082M</t>
    <phoneticPr fontId="1" type="noConversion"/>
  </si>
  <si>
    <t>30K</t>
  </si>
  <si>
    <t>30K</t>
    <phoneticPr fontId="1" type="noConversion"/>
  </si>
  <si>
    <t>60K</t>
  </si>
  <si>
    <t>60K</t>
    <phoneticPr fontId="1" type="noConversion"/>
  </si>
  <si>
    <t>120K</t>
  </si>
  <si>
    <t>240K</t>
  </si>
  <si>
    <t>480K</t>
  </si>
  <si>
    <t>960K</t>
  </si>
  <si>
    <t>1920K</t>
  </si>
  <si>
    <t>3M</t>
  </si>
  <si>
    <t>6M</t>
  </si>
  <si>
    <t>12M</t>
  </si>
  <si>
    <t>24M</t>
    <phoneticPr fontId="1" type="noConversion"/>
  </si>
  <si>
    <t>212.030K</t>
    <phoneticPr fontId="1" type="noConversion"/>
  </si>
  <si>
    <t>10K</t>
  </si>
  <si>
    <t>10K</t>
    <phoneticPr fontId="1" type="noConversion"/>
  </si>
  <si>
    <t>20K</t>
    <phoneticPr fontId="1" type="noConversion"/>
  </si>
  <si>
    <t>40K</t>
    <phoneticPr fontId="1" type="noConversion"/>
  </si>
  <si>
    <t>80K</t>
  </si>
  <si>
    <t>160K</t>
  </si>
  <si>
    <t>160K</t>
    <phoneticPr fontId="1" type="noConversion"/>
  </si>
  <si>
    <t>320K</t>
  </si>
  <si>
    <t>320K</t>
    <phoneticPr fontId="1" type="noConversion"/>
  </si>
  <si>
    <t>640K</t>
  </si>
  <si>
    <t>pandora(关键词提取)</t>
    <phoneticPr fontId="1" type="noConversion"/>
  </si>
  <si>
    <t>1K</t>
  </si>
  <si>
    <t>1K</t>
    <phoneticPr fontId="1" type="noConversion"/>
  </si>
  <si>
    <t>content字数
(字)</t>
    <phoneticPr fontId="1" type="noConversion"/>
  </si>
  <si>
    <t>2K</t>
  </si>
  <si>
    <t>3K</t>
  </si>
  <si>
    <t>5K</t>
  </si>
  <si>
    <t>2K</t>
    <phoneticPr fontId="1" type="noConversion"/>
  </si>
  <si>
    <t>3K</t>
    <phoneticPr fontId="1" type="noConversion"/>
  </si>
  <si>
    <t>5K</t>
    <phoneticPr fontId="1" type="noConversion"/>
  </si>
  <si>
    <t>5.597K</t>
  </si>
  <si>
    <t>5.597K</t>
    <phoneticPr fontId="1" type="noConversion"/>
  </si>
  <si>
    <t>11.2K</t>
  </si>
  <si>
    <t>11.2K</t>
    <phoneticPr fontId="1" type="noConversion"/>
  </si>
  <si>
    <t>16.5K</t>
  </si>
  <si>
    <t>16.5K</t>
    <phoneticPr fontId="1" type="noConversion"/>
  </si>
  <si>
    <t>27.5K</t>
  </si>
  <si>
    <t>27.5K</t>
    <phoneticPr fontId="1" type="noConversion"/>
  </si>
  <si>
    <t>网络读写（KB/S）</t>
    <phoneticPr fontId="2" type="noConversion"/>
  </si>
  <si>
    <t>2019-04-24 15:04:27,576</t>
    <phoneticPr fontId="1" type="noConversion"/>
  </si>
  <si>
    <t>2019-04-24 15:04:48,320</t>
    <phoneticPr fontId="1" type="noConversion"/>
  </si>
  <si>
    <t>2019-04-24 15:05:30,045</t>
    <phoneticPr fontId="1" type="noConversion"/>
  </si>
  <si>
    <t>2019-04-24 15:06:52,528</t>
    <phoneticPr fontId="1" type="noConversion"/>
  </si>
  <si>
    <t>2019-04-24 15:09:36,860</t>
    <phoneticPr fontId="1" type="noConversion"/>
  </si>
  <si>
    <t>2019-04-24 15:15:05,918</t>
    <phoneticPr fontId="1" type="noConversion"/>
  </si>
  <si>
    <t>2019-04-24 15:15:41,585</t>
    <phoneticPr fontId="1" type="noConversion"/>
  </si>
  <si>
    <t>2019-04-24 15:16:53,054</t>
    <phoneticPr fontId="1" type="noConversion"/>
  </si>
  <si>
    <t>2019-04-24 15:19:14,938</t>
    <phoneticPr fontId="1" type="noConversion"/>
  </si>
  <si>
    <t>2019-04-24 15:24:00,151</t>
    <phoneticPr fontId="1" type="noConversion"/>
  </si>
  <si>
    <t>2019-04-24 15:33:10,934</t>
    <phoneticPr fontId="1" type="noConversion"/>
  </si>
  <si>
    <t>2019-04-24 15:34:17,948</t>
    <phoneticPr fontId="1" type="noConversion"/>
  </si>
  <si>
    <t>2019-04-24 15:36:04,253</t>
    <phoneticPr fontId="1" type="noConversion"/>
  </si>
  <si>
    <t>2019-04-24 15:39:37,042</t>
    <phoneticPr fontId="1" type="noConversion"/>
  </si>
  <si>
    <t>2019-04-24 15:46:43,642</t>
    <phoneticPr fontId="1" type="noConversion"/>
  </si>
  <si>
    <t>2019-04-24 15:00:59,961</t>
    <phoneticPr fontId="1" type="noConversion"/>
  </si>
  <si>
    <t>2019-04-24 16:02:25,939</t>
    <phoneticPr fontId="1" type="noConversion"/>
  </si>
  <si>
    <t>2019-04-24 16:05:18,931</t>
    <phoneticPr fontId="1" type="noConversion"/>
  </si>
  <si>
    <t>2019-04-24 16:11:03,273</t>
    <phoneticPr fontId="1" type="noConversion"/>
  </si>
  <si>
    <t>2019-04-24 16:22:29,196</t>
    <phoneticPr fontId="1" type="noConversion"/>
  </si>
  <si>
    <t>2019-04-24 16:44:04,932</t>
    <phoneticPr fontId="1" type="noConversion"/>
  </si>
  <si>
    <t>2019-04-24 16:48:00,068</t>
    <phoneticPr fontId="1" type="noConversion"/>
  </si>
  <si>
    <t>2019-04-24 16:53:41,495</t>
    <phoneticPr fontId="1" type="noConversion"/>
  </si>
  <si>
    <t>2019-04-24 17:04:59,805</t>
    <phoneticPr fontId="1" type="noConversion"/>
  </si>
  <si>
    <t>2019-04-24 17:27:40,940</t>
    <phoneticPr fontId="1" type="noConversion"/>
  </si>
  <si>
    <t>2019-04-24 18:10:02,650</t>
    <phoneticPr fontId="1" type="noConversion"/>
  </si>
  <si>
    <t>2019-04-24 18:18:16,719</t>
    <phoneticPr fontId="1" type="noConversion"/>
  </si>
  <si>
    <t>2019-04-24 18:29:17,371</t>
    <phoneticPr fontId="1" type="noConversion"/>
  </si>
  <si>
    <t>2019-04-24 18:51:20,508</t>
    <phoneticPr fontId="1" type="noConversion"/>
  </si>
  <si>
    <t>2019-04-24 19:35:25,071</t>
    <phoneticPr fontId="1" type="noConversion"/>
  </si>
  <si>
    <t>2019-04-24  21:03:42,118</t>
    <phoneticPr fontId="1" type="noConversion"/>
  </si>
  <si>
    <t>2019-04-24 21:09:09,807</t>
    <phoneticPr fontId="1" type="noConversion"/>
  </si>
  <si>
    <t>2019-04-24 21:20:04,165</t>
    <phoneticPr fontId="1" type="noConversion"/>
  </si>
  <si>
    <t>2019-04-24 21:42:01,042</t>
    <phoneticPr fontId="1" type="noConversion"/>
  </si>
  <si>
    <t>2019-04-24 21:44:43,966</t>
    <phoneticPr fontId="1" type="noConversion"/>
  </si>
  <si>
    <t>2019-04-24 21:50:12,099</t>
    <phoneticPr fontId="1" type="noConversion"/>
  </si>
  <si>
    <t>2019-04-24 22:01:08,098</t>
    <phoneticPr fontId="1" type="noConversion"/>
  </si>
  <si>
    <t>2019-04-24 22:03:51,254</t>
    <phoneticPr fontId="1" type="noConversion"/>
  </si>
  <si>
    <t>2019-04-24 22:09:17,196</t>
    <phoneticPr fontId="1" type="noConversion"/>
  </si>
  <si>
    <t>2019-04-24 22:20:32,016</t>
    <phoneticPr fontId="1" type="noConversion"/>
  </si>
  <si>
    <t>2019-04-24 22:23:14,857</t>
    <phoneticPr fontId="1" type="noConversion"/>
  </si>
  <si>
    <t>2019-04-24 22:28:40,921</t>
    <phoneticPr fontId="1" type="noConversion"/>
  </si>
  <si>
    <t>2019-04-24 22:39:46,059</t>
    <phoneticPr fontId="1" type="noConversion"/>
  </si>
  <si>
    <t>2019-04-24 22:42:32,805</t>
    <phoneticPr fontId="1" type="noConversion"/>
  </si>
  <si>
    <t>2019-04-24 22:47:58,220</t>
    <phoneticPr fontId="1" type="noConversion"/>
  </si>
  <si>
    <t>2019-04-24 22:58:48,891</t>
    <phoneticPr fontId="1" type="noConversion"/>
  </si>
  <si>
    <t>2019-04-24 22:59:54,449</t>
    <phoneticPr fontId="1" type="noConversion"/>
  </si>
  <si>
    <t>2019-04-24 23:02:04,627</t>
    <phoneticPr fontId="1" type="noConversion"/>
  </si>
  <si>
    <t>2019-04-24 23:04:15,109</t>
    <phoneticPr fontId="1" type="noConversion"/>
  </si>
  <si>
    <t>2019-04-24 23:08:35,632</t>
    <phoneticPr fontId="1" type="noConversion"/>
  </si>
  <si>
    <t>2019-04-24 15:04:48,319</t>
    <phoneticPr fontId="1" type="noConversion"/>
  </si>
  <si>
    <t>2019-04-24 15:05:30,044</t>
    <phoneticPr fontId="1" type="noConversion"/>
  </si>
  <si>
    <t>2019-04-24 15:09:36,859</t>
    <phoneticPr fontId="1" type="noConversion"/>
  </si>
  <si>
    <t>2019-04-24 15:15:05,917</t>
    <phoneticPr fontId="1" type="noConversion"/>
  </si>
  <si>
    <t>2019-04-24 15:16:53,053</t>
    <phoneticPr fontId="1" type="noConversion"/>
  </si>
  <si>
    <t>2019-04-24 15:19:14,937</t>
    <phoneticPr fontId="1" type="noConversion"/>
  </si>
  <si>
    <t>2019-04-24 15:24:00,150</t>
    <phoneticPr fontId="1" type="noConversion"/>
  </si>
  <si>
    <t>2019-04-24 15:33:10,933</t>
    <phoneticPr fontId="1" type="noConversion"/>
  </si>
  <si>
    <t>2019-04-24 15:36:04,252</t>
    <phoneticPr fontId="1" type="noConversion"/>
  </si>
  <si>
    <t>2019-04-24 15:39:37,041</t>
    <phoneticPr fontId="1" type="noConversion"/>
  </si>
  <si>
    <t>2019-04-24 16:00:59,961</t>
    <phoneticPr fontId="1" type="noConversion"/>
  </si>
  <si>
    <t>2019-04-24 16:02:25,938</t>
    <phoneticPr fontId="1" type="noConversion"/>
  </si>
  <si>
    <t>2019-04-24 16:44:04,931</t>
    <phoneticPr fontId="1" type="noConversion"/>
  </si>
  <si>
    <t>2019-04-24 16:48:00,067</t>
    <phoneticPr fontId="1" type="noConversion"/>
  </si>
  <si>
    <t>2019-04-24 16:53:41,494</t>
    <phoneticPr fontId="1" type="noConversion"/>
  </si>
  <si>
    <t>2019-04-24 17:04:59,804</t>
    <phoneticPr fontId="1" type="noConversion"/>
  </si>
  <si>
    <t>2019-04-24 17:10:02,650</t>
    <phoneticPr fontId="1" type="noConversion"/>
  </si>
  <si>
    <t>2019-04-24 18:18:16,718</t>
    <phoneticPr fontId="1" type="noConversion"/>
  </si>
  <si>
    <t>2019-04-24 18:29:17,370</t>
    <phoneticPr fontId="1" type="noConversion"/>
  </si>
  <si>
    <t>2019-04-24 21:03:42,117</t>
    <phoneticPr fontId="1" type="noConversion"/>
  </si>
  <si>
    <t>2019-04-24 21:09:09,806</t>
    <phoneticPr fontId="1" type="noConversion"/>
  </si>
  <si>
    <t>2019-04-24 21:20:04,164</t>
    <phoneticPr fontId="1" type="noConversion"/>
  </si>
  <si>
    <t>2019-04-24 21:42:01,041</t>
    <phoneticPr fontId="1" type="noConversion"/>
  </si>
  <si>
    <t>2019-04-24 21:44:43,965</t>
    <phoneticPr fontId="1" type="noConversion"/>
  </si>
  <si>
    <t>2019-04-24 21:50:12,098</t>
    <phoneticPr fontId="1" type="noConversion"/>
  </si>
  <si>
    <t>2019-04-24 22:03:51,253</t>
    <phoneticPr fontId="1" type="noConversion"/>
  </si>
  <si>
    <t>2019-04-24 22:09:17,195</t>
    <phoneticPr fontId="1" type="noConversion"/>
  </si>
  <si>
    <t>2019-04-24 22:20:32,015</t>
    <phoneticPr fontId="1" type="noConversion"/>
  </si>
  <si>
    <t>2019-04-24 22:23:14,856</t>
    <phoneticPr fontId="1" type="noConversion"/>
  </si>
  <si>
    <t>2019-04-24 22:28:40,920</t>
    <phoneticPr fontId="1" type="noConversion"/>
  </si>
  <si>
    <t>2019-04-24 22:39:46,058</t>
    <phoneticPr fontId="1" type="noConversion"/>
  </si>
  <si>
    <t>2019-04-24 22:42:32,804</t>
    <phoneticPr fontId="1" type="noConversion"/>
  </si>
  <si>
    <t>2019-04-24 22:47:58,219</t>
    <phoneticPr fontId="1" type="noConversion"/>
  </si>
  <si>
    <t>2019-04-24 22:58:48,890</t>
    <phoneticPr fontId="1" type="noConversion"/>
  </si>
  <si>
    <t>2019-04-24 22:59:54,448</t>
    <phoneticPr fontId="1" type="noConversion"/>
  </si>
  <si>
    <t>2019-04-24 23:04:15,108</t>
    <phoneticPr fontId="1" type="noConversion"/>
  </si>
  <si>
    <t>2019-04-24 23:02:04,626</t>
    <phoneticPr fontId="1" type="noConversion"/>
  </si>
  <si>
    <t>2019-04-24 23:08:35,631</t>
    <phoneticPr fontId="1" type="noConversion"/>
  </si>
  <si>
    <t>2019-04-24 23:17:16,256</t>
    <phoneticPr fontId="1" type="noConversion"/>
  </si>
  <si>
    <t>内存使用(M)</t>
    <phoneticPr fontId="1" type="noConversion"/>
  </si>
  <si>
    <t>WPS
(words per seconds)
(K字/s)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</si>
</sst>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Arial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2"/>
    </font>
    <font>
      <sz val="10"/>
      <name val="Arial"/>
      <family val="3"/>
      <charset val="134"/>
    </font>
    <font>
      <sz val="10"/>
      <name val="微软雅黑"/>
      <family val="3"/>
      <charset val="134"/>
    </font>
    <font>
      <sz val="10"/>
      <name val="Arial"/>
      <family val="3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" sqref="L2"/>
    </sheetView>
  </sheetViews>
  <sheetFormatPr defaultColWidth="7.375" defaultRowHeight="14.25" x14ac:dyDescent="0.2"/>
  <cols>
    <col min="1" max="1" width="16.75" style="2" customWidth="1"/>
    <col min="2" max="2" width="7.375" style="2"/>
    <col min="3" max="3" width="7.25" style="3" customWidth="1"/>
    <col min="4" max="4" width="7.375" style="3" customWidth="1"/>
    <col min="5" max="5" width="6.5" style="2" customWidth="1"/>
    <col min="6" max="6" width="13.125" style="2" customWidth="1"/>
    <col min="7" max="7" width="11" style="2" customWidth="1"/>
    <col min="8" max="8" width="8" style="2" customWidth="1"/>
    <col min="9" max="9" width="8.375" style="8" customWidth="1"/>
    <col min="10" max="10" width="7.75" style="2" customWidth="1"/>
    <col min="11" max="11" width="9.25" style="2" customWidth="1"/>
    <col min="12" max="12" width="9.25" style="9" customWidth="1"/>
    <col min="13" max="13" width="8.75" style="2" customWidth="1"/>
    <col min="14" max="14" width="9.5" style="2" customWidth="1"/>
    <col min="15" max="15" width="8.125" style="2" customWidth="1"/>
    <col min="16" max="16" width="10.75" style="2" customWidth="1"/>
    <col min="17" max="17" width="7.375" style="7"/>
    <col min="18" max="18" width="7.5" style="7" customWidth="1"/>
    <col min="19" max="16384" width="7.375" style="2"/>
  </cols>
  <sheetData>
    <row r="1" spans="1:18" x14ac:dyDescent="0.2">
      <c r="A1" s="11" t="s">
        <v>0</v>
      </c>
      <c r="E1" s="11" t="s">
        <v>1</v>
      </c>
      <c r="F1" s="11"/>
      <c r="G1" s="11"/>
      <c r="H1" s="11"/>
      <c r="I1" s="11"/>
      <c r="J1" s="11"/>
      <c r="K1" s="11"/>
      <c r="L1" s="11"/>
      <c r="M1" s="11"/>
      <c r="N1" s="11"/>
      <c r="R1" s="2"/>
    </row>
    <row r="2" spans="1:18" ht="71.25" x14ac:dyDescent="0.2">
      <c r="A2" s="11"/>
      <c r="B2" s="2" t="s">
        <v>63</v>
      </c>
      <c r="C2" s="3" t="s">
        <v>17</v>
      </c>
      <c r="D2" s="3" t="s">
        <v>18</v>
      </c>
      <c r="E2" s="2" t="s">
        <v>2</v>
      </c>
      <c r="F2" s="2" t="s">
        <v>10</v>
      </c>
      <c r="G2" s="2" t="s">
        <v>11</v>
      </c>
      <c r="H2" s="2" t="s">
        <v>3</v>
      </c>
      <c r="I2" s="8" t="s">
        <v>168</v>
      </c>
      <c r="J2" s="2" t="s">
        <v>4</v>
      </c>
      <c r="K2" s="2" t="s">
        <v>78</v>
      </c>
      <c r="L2" s="9" t="s">
        <v>169</v>
      </c>
      <c r="M2" s="2" t="s">
        <v>5</v>
      </c>
      <c r="N2" s="2" t="s">
        <v>19</v>
      </c>
      <c r="O2" s="1" t="s">
        <v>6</v>
      </c>
      <c r="P2" s="2" t="s">
        <v>12</v>
      </c>
    </row>
    <row r="3" spans="1:18" s="10" customFormat="1" ht="28.5" x14ac:dyDescent="0.2">
      <c r="A3" s="10" t="s">
        <v>60</v>
      </c>
      <c r="B3" s="10" t="s">
        <v>62</v>
      </c>
      <c r="C3" s="10" t="str">
        <f>LEFT(B3,1)*3&amp;"K"</f>
        <v>3K</v>
      </c>
      <c r="D3" s="10" t="s">
        <v>71</v>
      </c>
      <c r="E3" s="10">
        <v>64</v>
      </c>
      <c r="F3" s="12" t="s">
        <v>79</v>
      </c>
      <c r="G3" s="12" t="s">
        <v>129</v>
      </c>
      <c r="H3" s="4">
        <v>1</v>
      </c>
      <c r="I3" s="8">
        <v>611</v>
      </c>
      <c r="J3" s="10">
        <v>0</v>
      </c>
      <c r="K3" s="10">
        <v>74.709999999999994</v>
      </c>
      <c r="L3" s="10">
        <f>M3*LEFT(B3, FIND("K",B3)-1)</f>
        <v>12.356357345854441</v>
      </c>
      <c r="M3" s="10">
        <f t="shared" ref="M3:M47" si="0">1000/N3</f>
        <v>12.356357345854441</v>
      </c>
      <c r="N3" s="10">
        <v>80.930000000000007</v>
      </c>
      <c r="O3" s="10">
        <v>0</v>
      </c>
    </row>
    <row r="4" spans="1:18" s="10" customFormat="1" ht="28.5" x14ac:dyDescent="0.2">
      <c r="A4" s="10" t="s">
        <v>60</v>
      </c>
      <c r="B4" s="10" t="s">
        <v>62</v>
      </c>
      <c r="C4" s="10" t="str">
        <f t="shared" ref="C4:C23" si="1">LEFT(B4,1)*3&amp;"K"</f>
        <v>3K</v>
      </c>
      <c r="D4" s="10" t="s">
        <v>71</v>
      </c>
      <c r="E4" s="10">
        <v>128</v>
      </c>
      <c r="F4" s="12" t="s">
        <v>80</v>
      </c>
      <c r="G4" s="12" t="s">
        <v>130</v>
      </c>
      <c r="H4" s="4">
        <v>1</v>
      </c>
      <c r="I4" s="8">
        <v>611</v>
      </c>
      <c r="J4" s="10">
        <v>0</v>
      </c>
      <c r="K4" s="10">
        <v>74.23</v>
      </c>
      <c r="L4" s="10">
        <f>M4*LEFT(B4, FIND("K",B4)-1)</f>
        <v>12.277621579147688</v>
      </c>
      <c r="M4" s="10">
        <f t="shared" si="0"/>
        <v>12.277621579147688</v>
      </c>
      <c r="N4" s="10">
        <v>81.448999999999998</v>
      </c>
      <c r="O4" s="10">
        <v>0</v>
      </c>
    </row>
    <row r="5" spans="1:18" s="10" customFormat="1" ht="28.5" x14ac:dyDescent="0.2">
      <c r="A5" s="10" t="s">
        <v>60</v>
      </c>
      <c r="B5" s="10" t="s">
        <v>61</v>
      </c>
      <c r="C5" s="10" t="str">
        <f t="shared" si="1"/>
        <v>3K</v>
      </c>
      <c r="D5" s="10" t="s">
        <v>70</v>
      </c>
      <c r="E5" s="10">
        <v>256</v>
      </c>
      <c r="F5" s="12" t="s">
        <v>81</v>
      </c>
      <c r="G5" s="12" t="s">
        <v>82</v>
      </c>
      <c r="H5" s="4">
        <v>1</v>
      </c>
      <c r="I5" s="8">
        <v>612</v>
      </c>
      <c r="J5" s="10">
        <v>0</v>
      </c>
      <c r="K5" s="10">
        <v>75.08</v>
      </c>
      <c r="L5" s="10">
        <f>M5*LEFT(B5, FIND("K",B5)-1)</f>
        <v>12.418812016442507</v>
      </c>
      <c r="M5" s="10">
        <f t="shared" si="0"/>
        <v>12.418812016442507</v>
      </c>
      <c r="N5" s="10">
        <v>80.522999999999996</v>
      </c>
      <c r="O5" s="10">
        <v>0</v>
      </c>
    </row>
    <row r="6" spans="1:18" s="10" customFormat="1" ht="28.5" x14ac:dyDescent="0.2">
      <c r="A6" s="10" t="s">
        <v>60</v>
      </c>
      <c r="B6" s="10" t="s">
        <v>61</v>
      </c>
      <c r="C6" s="10" t="str">
        <f t="shared" si="1"/>
        <v>3K</v>
      </c>
      <c r="D6" s="10" t="s">
        <v>70</v>
      </c>
      <c r="E6" s="10">
        <v>512</v>
      </c>
      <c r="F6" s="12" t="s">
        <v>82</v>
      </c>
      <c r="G6" s="12" t="s">
        <v>131</v>
      </c>
      <c r="H6" s="4">
        <v>1</v>
      </c>
      <c r="I6" s="8">
        <v>611</v>
      </c>
      <c r="J6" s="10">
        <v>0</v>
      </c>
      <c r="K6" s="10">
        <v>75.36</v>
      </c>
      <c r="L6" s="10">
        <f>M6*LEFT(B6, FIND("K",B6)-1)</f>
        <v>12.465408491436266</v>
      </c>
      <c r="M6" s="10">
        <f t="shared" si="0"/>
        <v>12.465408491436266</v>
      </c>
      <c r="N6" s="10">
        <v>80.221999999999994</v>
      </c>
      <c r="O6" s="10">
        <v>0</v>
      </c>
    </row>
    <row r="7" spans="1:18" s="10" customFormat="1" ht="28.5" x14ac:dyDescent="0.2">
      <c r="A7" s="10" t="s">
        <v>60</v>
      </c>
      <c r="B7" s="10" t="s">
        <v>61</v>
      </c>
      <c r="C7" s="10" t="str">
        <f t="shared" si="1"/>
        <v>3K</v>
      </c>
      <c r="D7" s="10" t="s">
        <v>70</v>
      </c>
      <c r="E7" s="10">
        <v>1024</v>
      </c>
      <c r="F7" s="12" t="s">
        <v>83</v>
      </c>
      <c r="G7" s="12" t="s">
        <v>132</v>
      </c>
      <c r="H7" s="4">
        <v>1</v>
      </c>
      <c r="I7" s="8">
        <v>611</v>
      </c>
      <c r="J7" s="10">
        <v>0</v>
      </c>
      <c r="K7" s="10">
        <v>75.27</v>
      </c>
      <c r="L7" s="10">
        <f>M7*LEFT(B7, FIND("K",B7)-1)</f>
        <v>12.449579204222898</v>
      </c>
      <c r="M7" s="10">
        <f t="shared" si="0"/>
        <v>12.449579204222898</v>
      </c>
      <c r="N7" s="10">
        <v>80.323999999999998</v>
      </c>
      <c r="O7" s="10">
        <v>0</v>
      </c>
    </row>
    <row r="8" spans="1:18" s="10" customFormat="1" ht="28.5" x14ac:dyDescent="0.2">
      <c r="A8" s="10" t="s">
        <v>60</v>
      </c>
      <c r="B8" s="10" t="s">
        <v>67</v>
      </c>
      <c r="C8" s="10" t="str">
        <f t="shared" si="1"/>
        <v>6K</v>
      </c>
      <c r="D8" s="10" t="s">
        <v>73</v>
      </c>
      <c r="E8" s="10">
        <v>64</v>
      </c>
      <c r="F8" s="12" t="s">
        <v>84</v>
      </c>
      <c r="G8" s="12" t="s">
        <v>85</v>
      </c>
      <c r="H8" s="4">
        <v>1</v>
      </c>
      <c r="I8" s="8">
        <v>611</v>
      </c>
      <c r="J8" s="10">
        <v>0</v>
      </c>
      <c r="K8" s="10">
        <v>82.73</v>
      </c>
      <c r="L8" s="10">
        <f>M8*LEFT(B8, FIND("K",B8)-1)</f>
        <v>14.363894913744812</v>
      </c>
      <c r="M8" s="10">
        <f t="shared" si="0"/>
        <v>7.1819474568724058</v>
      </c>
      <c r="N8" s="10">
        <v>139.238</v>
      </c>
      <c r="O8" s="10">
        <v>0</v>
      </c>
    </row>
    <row r="9" spans="1:18" s="10" customFormat="1" ht="28.5" x14ac:dyDescent="0.2">
      <c r="A9" s="10" t="s">
        <v>60</v>
      </c>
      <c r="B9" s="10" t="s">
        <v>67</v>
      </c>
      <c r="C9" s="10" t="str">
        <f t="shared" si="1"/>
        <v>6K</v>
      </c>
      <c r="D9" s="10" t="s">
        <v>73</v>
      </c>
      <c r="E9" s="10">
        <v>128</v>
      </c>
      <c r="F9" s="12" t="s">
        <v>85</v>
      </c>
      <c r="G9" s="12" t="s">
        <v>133</v>
      </c>
      <c r="H9" s="4">
        <v>1</v>
      </c>
      <c r="I9" s="8">
        <v>611</v>
      </c>
      <c r="J9" s="10">
        <v>0</v>
      </c>
      <c r="K9" s="10">
        <v>82.55</v>
      </c>
      <c r="L9" s="10">
        <f>M9*LEFT(B9, FIND("K",B9)-1)</f>
        <v>14.332396950065927</v>
      </c>
      <c r="M9" s="10">
        <f t="shared" si="0"/>
        <v>7.1661984750329637</v>
      </c>
      <c r="N9" s="10">
        <v>139.54400000000001</v>
      </c>
      <c r="O9" s="10">
        <v>0</v>
      </c>
    </row>
    <row r="10" spans="1:18" s="10" customFormat="1" ht="28.5" x14ac:dyDescent="0.2">
      <c r="A10" s="10" t="s">
        <v>60</v>
      </c>
      <c r="B10" s="10" t="s">
        <v>67</v>
      </c>
      <c r="C10" s="10" t="str">
        <f t="shared" si="1"/>
        <v>6K</v>
      </c>
      <c r="D10" s="10" t="s">
        <v>72</v>
      </c>
      <c r="E10" s="10">
        <v>256</v>
      </c>
      <c r="F10" s="12" t="s">
        <v>86</v>
      </c>
      <c r="G10" s="12" t="s">
        <v>134</v>
      </c>
      <c r="H10" s="4">
        <v>1</v>
      </c>
      <c r="I10" s="8">
        <v>611</v>
      </c>
      <c r="J10" s="10">
        <v>0</v>
      </c>
      <c r="K10" s="10">
        <v>83.15</v>
      </c>
      <c r="L10" s="10">
        <f>M10*LEFT(B10, FIND("K",B10)-1)</f>
        <v>14.436576510246359</v>
      </c>
      <c r="M10" s="10">
        <f t="shared" si="0"/>
        <v>7.2182882551231797</v>
      </c>
      <c r="N10" s="10">
        <v>138.53700000000001</v>
      </c>
      <c r="O10" s="10">
        <v>0</v>
      </c>
    </row>
    <row r="11" spans="1:18" s="10" customFormat="1" ht="28.5" x14ac:dyDescent="0.2">
      <c r="A11" s="10" t="s">
        <v>60</v>
      </c>
      <c r="B11" s="10" t="s">
        <v>64</v>
      </c>
      <c r="C11" s="10" t="str">
        <f t="shared" si="1"/>
        <v>6K</v>
      </c>
      <c r="D11" s="10" t="s">
        <v>72</v>
      </c>
      <c r="E11" s="10">
        <v>512</v>
      </c>
      <c r="F11" s="12" t="s">
        <v>87</v>
      </c>
      <c r="G11" s="12" t="s">
        <v>135</v>
      </c>
      <c r="H11" s="4">
        <v>1</v>
      </c>
      <c r="I11" s="8">
        <v>611</v>
      </c>
      <c r="J11" s="10">
        <v>0</v>
      </c>
      <c r="K11" s="10">
        <v>82.73</v>
      </c>
      <c r="L11" s="10">
        <f>M11*LEFT(B11, FIND("K",B11)-1)</f>
        <v>14.362863380443526</v>
      </c>
      <c r="M11" s="10">
        <f t="shared" si="0"/>
        <v>7.1814316902217632</v>
      </c>
      <c r="N11" s="10">
        <v>139.24799999999999</v>
      </c>
      <c r="O11" s="10">
        <v>0</v>
      </c>
    </row>
    <row r="12" spans="1:18" s="10" customFormat="1" ht="28.5" x14ac:dyDescent="0.2">
      <c r="A12" s="10" t="s">
        <v>60</v>
      </c>
      <c r="B12" s="10" t="s">
        <v>64</v>
      </c>
      <c r="C12" s="10" t="str">
        <f t="shared" si="1"/>
        <v>6K</v>
      </c>
      <c r="D12" s="10" t="s">
        <v>72</v>
      </c>
      <c r="E12" s="10">
        <v>1024</v>
      </c>
      <c r="F12" s="12" t="s">
        <v>88</v>
      </c>
      <c r="G12" s="12" t="s">
        <v>136</v>
      </c>
      <c r="H12" s="4">
        <v>1</v>
      </c>
      <c r="I12" s="8">
        <v>611</v>
      </c>
      <c r="J12" s="10">
        <v>0</v>
      </c>
      <c r="K12" s="10">
        <v>85.6</v>
      </c>
      <c r="L12" s="10">
        <f>M12*LEFT(B12, FIND("K",B12)-1)</f>
        <v>14.874643938210729</v>
      </c>
      <c r="M12" s="10">
        <f t="shared" si="0"/>
        <v>7.4373219691053647</v>
      </c>
      <c r="N12" s="10">
        <v>134.45699999999999</v>
      </c>
      <c r="O12" s="10">
        <v>0</v>
      </c>
    </row>
    <row r="13" spans="1:18" s="10" customFormat="1" ht="28.5" x14ac:dyDescent="0.2">
      <c r="A13" s="10" t="s">
        <v>60</v>
      </c>
      <c r="B13" s="10" t="s">
        <v>68</v>
      </c>
      <c r="C13" s="10" t="str">
        <f t="shared" si="1"/>
        <v>9K</v>
      </c>
      <c r="D13" s="10" t="s">
        <v>74</v>
      </c>
      <c r="E13" s="10">
        <v>64</v>
      </c>
      <c r="F13" s="12" t="s">
        <v>89</v>
      </c>
      <c r="G13" s="12" t="s">
        <v>90</v>
      </c>
      <c r="H13" s="4">
        <v>1</v>
      </c>
      <c r="I13" s="8">
        <v>611</v>
      </c>
      <c r="J13" s="10">
        <v>0</v>
      </c>
      <c r="K13" s="10">
        <v>64.069999999999993</v>
      </c>
      <c r="L13" s="10">
        <f>M13*LEFT(B13, FIND("K",B13)-1)</f>
        <v>11.463945890175399</v>
      </c>
      <c r="M13" s="10">
        <f t="shared" si="0"/>
        <v>3.8213152967251327</v>
      </c>
      <c r="N13" s="10">
        <v>261.69</v>
      </c>
      <c r="O13" s="10">
        <v>0</v>
      </c>
    </row>
    <row r="14" spans="1:18" s="10" customFormat="1" ht="28.5" x14ac:dyDescent="0.2">
      <c r="A14" s="10" t="s">
        <v>60</v>
      </c>
      <c r="B14" s="10" t="s">
        <v>68</v>
      </c>
      <c r="C14" s="10" t="str">
        <f>LEFT(B14,1)*3&amp;"K"</f>
        <v>9K</v>
      </c>
      <c r="D14" s="10" t="s">
        <v>75</v>
      </c>
      <c r="E14" s="10">
        <v>128</v>
      </c>
      <c r="F14" s="12" t="s">
        <v>90</v>
      </c>
      <c r="G14" s="12" t="s">
        <v>137</v>
      </c>
      <c r="H14" s="4">
        <v>1</v>
      </c>
      <c r="I14" s="8">
        <v>611</v>
      </c>
      <c r="J14" s="10">
        <v>0</v>
      </c>
      <c r="K14" s="10">
        <v>80.78</v>
      </c>
      <c r="L14" s="10">
        <f>M14*LEFT(B14, FIND("K",B14)-1)</f>
        <v>14.452050505099166</v>
      </c>
      <c r="M14" s="10">
        <f t="shared" si="0"/>
        <v>4.8173501683663886</v>
      </c>
      <c r="N14" s="10">
        <v>207.583</v>
      </c>
      <c r="O14" s="10">
        <v>0</v>
      </c>
    </row>
    <row r="15" spans="1:18" s="10" customFormat="1" ht="28.5" x14ac:dyDescent="0.2">
      <c r="A15" s="10" t="s">
        <v>60</v>
      </c>
      <c r="B15" s="10" t="s">
        <v>68</v>
      </c>
      <c r="C15" s="10" t="str">
        <f t="shared" si="1"/>
        <v>9K</v>
      </c>
      <c r="D15" s="10" t="s">
        <v>75</v>
      </c>
      <c r="E15" s="10">
        <v>256</v>
      </c>
      <c r="F15" s="12" t="s">
        <v>91</v>
      </c>
      <c r="G15" s="12" t="s">
        <v>138</v>
      </c>
      <c r="H15" s="4">
        <v>1</v>
      </c>
      <c r="I15" s="8">
        <v>611</v>
      </c>
      <c r="J15" s="10">
        <v>0</v>
      </c>
      <c r="K15" s="10">
        <v>80.7</v>
      </c>
      <c r="L15" s="10">
        <f>M15*LEFT(B15, FIND("K",B15)-1)</f>
        <v>14.4386262128446</v>
      </c>
      <c r="M15" s="10">
        <f t="shared" si="0"/>
        <v>4.8128754042815336</v>
      </c>
      <c r="N15" s="10">
        <v>207.77600000000001</v>
      </c>
      <c r="O15" s="10">
        <v>0</v>
      </c>
    </row>
    <row r="16" spans="1:18" s="10" customFormat="1" ht="28.5" x14ac:dyDescent="0.2">
      <c r="A16" s="10" t="s">
        <v>60</v>
      </c>
      <c r="B16" s="10" t="s">
        <v>65</v>
      </c>
      <c r="C16" s="10" t="str">
        <f t="shared" si="1"/>
        <v>9K</v>
      </c>
      <c r="D16" s="10" t="s">
        <v>74</v>
      </c>
      <c r="E16" s="10">
        <v>512</v>
      </c>
      <c r="F16" s="12" t="s">
        <v>92</v>
      </c>
      <c r="G16" s="12" t="s">
        <v>93</v>
      </c>
      <c r="H16" s="4">
        <v>1</v>
      </c>
      <c r="I16" s="8">
        <v>611</v>
      </c>
      <c r="J16" s="10">
        <v>0</v>
      </c>
      <c r="K16" s="10">
        <v>80.5</v>
      </c>
      <c r="L16" s="10">
        <f>M16*LEFT(B16, FIND("K",B16)-1)</f>
        <v>14.40341072766031</v>
      </c>
      <c r="M16" s="10">
        <f t="shared" si="0"/>
        <v>4.8011369092201033</v>
      </c>
      <c r="N16" s="10">
        <v>208.28399999999999</v>
      </c>
      <c r="O16" s="10">
        <v>0</v>
      </c>
    </row>
    <row r="17" spans="1:18" s="10" customFormat="1" ht="28.5" x14ac:dyDescent="0.2">
      <c r="A17" s="10" t="s">
        <v>60</v>
      </c>
      <c r="B17" s="10" t="s">
        <v>65</v>
      </c>
      <c r="C17" s="10" t="str">
        <f t="shared" si="1"/>
        <v>9K</v>
      </c>
      <c r="D17" s="10" t="s">
        <v>74</v>
      </c>
      <c r="E17" s="10">
        <v>1024</v>
      </c>
      <c r="F17" s="12" t="s">
        <v>93</v>
      </c>
      <c r="G17" s="12" t="s">
        <v>139</v>
      </c>
      <c r="H17" s="4">
        <v>1</v>
      </c>
      <c r="I17" s="8">
        <v>611</v>
      </c>
      <c r="J17" s="10">
        <v>0</v>
      </c>
      <c r="K17" s="10">
        <v>80.209999999999994</v>
      </c>
      <c r="L17" s="10">
        <f>M17*LEFT(B17, FIND("K",B17)-1)</f>
        <v>14.350633819660366</v>
      </c>
      <c r="M17" s="10">
        <f t="shared" si="0"/>
        <v>4.7835446065534555</v>
      </c>
      <c r="N17" s="10">
        <v>209.05</v>
      </c>
      <c r="O17" s="10">
        <v>0</v>
      </c>
    </row>
    <row r="18" spans="1:18" s="10" customFormat="1" ht="28.5" x14ac:dyDescent="0.2">
      <c r="A18" s="10" t="s">
        <v>60</v>
      </c>
      <c r="B18" s="10" t="s">
        <v>69</v>
      </c>
      <c r="C18" s="10" t="str">
        <f t="shared" si="1"/>
        <v>15K</v>
      </c>
      <c r="D18" s="10" t="s">
        <v>76</v>
      </c>
      <c r="E18" s="10">
        <v>64</v>
      </c>
      <c r="F18" s="12" t="s">
        <v>94</v>
      </c>
      <c r="G18" s="12" t="s">
        <v>140</v>
      </c>
      <c r="H18" s="4">
        <v>1</v>
      </c>
      <c r="I18" s="8">
        <v>611</v>
      </c>
      <c r="J18" s="10">
        <v>0</v>
      </c>
      <c r="K18" s="10">
        <v>81.95</v>
      </c>
      <c r="L18" s="10">
        <f>M18*LEFT(B18, FIND("K",B18)-1)</f>
        <v>14.891456175933621</v>
      </c>
      <c r="M18" s="10">
        <f t="shared" si="0"/>
        <v>2.9782912351867243</v>
      </c>
      <c r="N18" s="10">
        <v>335.76299999999998</v>
      </c>
      <c r="O18" s="10">
        <v>0</v>
      </c>
    </row>
    <row r="19" spans="1:18" s="8" customFormat="1" ht="28.5" x14ac:dyDescent="0.2">
      <c r="A19" s="10" t="s">
        <v>60</v>
      </c>
      <c r="B19" s="8" t="s">
        <v>69</v>
      </c>
      <c r="C19" s="10" t="str">
        <f t="shared" si="1"/>
        <v>15K</v>
      </c>
      <c r="D19" s="10" t="s">
        <v>77</v>
      </c>
      <c r="E19" s="8">
        <v>128</v>
      </c>
      <c r="F19" s="12" t="s">
        <v>95</v>
      </c>
      <c r="G19" s="12" t="s">
        <v>96</v>
      </c>
      <c r="H19" s="4">
        <v>1</v>
      </c>
      <c r="I19" s="8">
        <v>611</v>
      </c>
      <c r="J19" s="10">
        <v>0</v>
      </c>
      <c r="K19" s="8">
        <v>81.45</v>
      </c>
      <c r="L19" s="10">
        <f>M19*LEFT(B19, FIND("K",B19)-1)</f>
        <v>14.800387178128581</v>
      </c>
      <c r="M19" s="10">
        <f t="shared" si="0"/>
        <v>2.960077435625716</v>
      </c>
      <c r="N19" s="8">
        <v>337.82900000000001</v>
      </c>
      <c r="O19" s="10">
        <v>0</v>
      </c>
    </row>
    <row r="20" spans="1:18" s="10" customFormat="1" ht="28.5" x14ac:dyDescent="0.2">
      <c r="A20" s="10" t="s">
        <v>60</v>
      </c>
      <c r="B20" s="10" t="s">
        <v>69</v>
      </c>
      <c r="C20" s="10" t="str">
        <f t="shared" si="1"/>
        <v>15K</v>
      </c>
      <c r="D20" s="10" t="s">
        <v>77</v>
      </c>
      <c r="E20" s="10">
        <v>256</v>
      </c>
      <c r="F20" s="12" t="s">
        <v>96</v>
      </c>
      <c r="G20" s="12" t="s">
        <v>97</v>
      </c>
      <c r="H20" s="4">
        <v>1</v>
      </c>
      <c r="I20" s="8">
        <v>611</v>
      </c>
      <c r="J20" s="10">
        <v>0</v>
      </c>
      <c r="K20" s="10">
        <v>81.83</v>
      </c>
      <c r="L20" s="10">
        <f>M20*LEFT(B20, FIND("K",B20)-1)</f>
        <v>14.870021145170067</v>
      </c>
      <c r="M20" s="10">
        <f t="shared" si="0"/>
        <v>2.9740042290340134</v>
      </c>
      <c r="N20" s="10">
        <v>336.24700000000001</v>
      </c>
      <c r="O20" s="10">
        <v>0</v>
      </c>
    </row>
    <row r="21" spans="1:18" s="10" customFormat="1" ht="28.5" x14ac:dyDescent="0.2">
      <c r="A21" s="10" t="s">
        <v>60</v>
      </c>
      <c r="B21" s="8" t="s">
        <v>66</v>
      </c>
      <c r="C21" s="10" t="str">
        <f t="shared" si="1"/>
        <v>15K</v>
      </c>
      <c r="D21" s="10" t="s">
        <v>76</v>
      </c>
      <c r="E21" s="10">
        <v>512</v>
      </c>
      <c r="F21" s="12" t="s">
        <v>97</v>
      </c>
      <c r="G21" s="12" t="s">
        <v>98</v>
      </c>
      <c r="H21" s="4">
        <v>1</v>
      </c>
      <c r="I21" s="8">
        <v>611</v>
      </c>
      <c r="J21" s="10">
        <v>0</v>
      </c>
      <c r="K21" s="10">
        <v>82.16</v>
      </c>
      <c r="L21" s="10">
        <f>M21*LEFT(B21, FIND("K",B21)-1)</f>
        <v>14.929562324950883</v>
      </c>
      <c r="M21" s="10">
        <f t="shared" si="0"/>
        <v>2.9859124649901765</v>
      </c>
      <c r="N21" s="10">
        <v>334.90600000000001</v>
      </c>
      <c r="O21" s="10">
        <v>0</v>
      </c>
    </row>
    <row r="22" spans="1:18" s="10" customFormat="1" ht="28.5" x14ac:dyDescent="0.2">
      <c r="A22" s="10" t="s">
        <v>60</v>
      </c>
      <c r="B22" s="10" t="s">
        <v>66</v>
      </c>
      <c r="C22" s="10" t="str">
        <f t="shared" si="1"/>
        <v>15K</v>
      </c>
      <c r="D22" s="10" t="s">
        <v>76</v>
      </c>
      <c r="E22" s="10">
        <v>1024</v>
      </c>
      <c r="F22" s="12" t="s">
        <v>98</v>
      </c>
      <c r="G22" s="12" t="s">
        <v>141</v>
      </c>
      <c r="H22" s="4">
        <v>1</v>
      </c>
      <c r="I22" s="8">
        <v>611</v>
      </c>
      <c r="J22" s="10">
        <v>0</v>
      </c>
      <c r="K22" s="10">
        <v>86.92</v>
      </c>
      <c r="L22" s="10">
        <f>M22*LEFT(B22, FIND("K",B22)-1)</f>
        <v>15.806328221566785</v>
      </c>
      <c r="M22" s="10">
        <f t="shared" si="0"/>
        <v>3.1612656443133571</v>
      </c>
      <c r="N22" s="10">
        <v>316.32900000000001</v>
      </c>
      <c r="O22" s="10">
        <v>0</v>
      </c>
    </row>
    <row r="23" spans="1:18" s="10" customFormat="1" ht="28.5" x14ac:dyDescent="0.2">
      <c r="A23" s="10" t="s">
        <v>60</v>
      </c>
      <c r="B23" s="8" t="s">
        <v>51</v>
      </c>
      <c r="C23" s="10" t="str">
        <f t="shared" si="1"/>
        <v>3K</v>
      </c>
      <c r="D23" s="10" t="s">
        <v>21</v>
      </c>
      <c r="E23" s="10">
        <v>64</v>
      </c>
      <c r="F23" s="12" t="s">
        <v>99</v>
      </c>
      <c r="G23" s="12" t="s">
        <v>142</v>
      </c>
      <c r="H23" s="4">
        <v>1</v>
      </c>
      <c r="I23" s="8">
        <v>611</v>
      </c>
      <c r="J23" s="10">
        <v>0</v>
      </c>
      <c r="K23" s="10">
        <v>59.25</v>
      </c>
      <c r="L23" s="10">
        <f>M23*LEFT(B23, FIND("K",B23)-1)</f>
        <v>10.888608446729117</v>
      </c>
      <c r="M23" s="10">
        <f t="shared" si="0"/>
        <v>1.0888608446729118</v>
      </c>
      <c r="N23" s="10">
        <v>918.39099999999996</v>
      </c>
      <c r="O23" s="10">
        <v>0</v>
      </c>
    </row>
    <row r="24" spans="1:18" s="3" customFormat="1" ht="36" customHeight="1" x14ac:dyDescent="0.2">
      <c r="A24" s="10" t="s">
        <v>60</v>
      </c>
      <c r="B24" s="9" t="s">
        <v>51</v>
      </c>
      <c r="C24" s="3" t="s">
        <v>37</v>
      </c>
      <c r="D24" s="3" t="s">
        <v>22</v>
      </c>
      <c r="E24" s="10">
        <v>128</v>
      </c>
      <c r="F24" s="12" t="s">
        <v>100</v>
      </c>
      <c r="G24" s="12" t="s">
        <v>143</v>
      </c>
      <c r="H24" s="4">
        <v>1</v>
      </c>
      <c r="I24" s="8">
        <v>611</v>
      </c>
      <c r="J24" s="3">
        <v>0</v>
      </c>
      <c r="K24" s="10">
        <v>81.599999999999994</v>
      </c>
      <c r="L24" s="10">
        <f>M24*LEFT(B24, FIND("K",B24)-1)</f>
        <v>14.997000599880026</v>
      </c>
      <c r="M24" s="10">
        <f t="shared" si="0"/>
        <v>1.4997000599880026</v>
      </c>
      <c r="N24" s="10">
        <v>666.8</v>
      </c>
      <c r="O24" s="10">
        <v>0</v>
      </c>
      <c r="Q24" s="7"/>
      <c r="R24" s="7"/>
    </row>
    <row r="25" spans="1:18" s="3" customFormat="1" ht="36" customHeight="1" x14ac:dyDescent="0.2">
      <c r="A25" s="10" t="s">
        <v>60</v>
      </c>
      <c r="B25" s="9" t="s">
        <v>50</v>
      </c>
      <c r="C25" s="3" t="s">
        <v>36</v>
      </c>
      <c r="D25" s="3" t="s">
        <v>21</v>
      </c>
      <c r="E25" s="10">
        <v>256</v>
      </c>
      <c r="F25" s="12" t="s">
        <v>101</v>
      </c>
      <c r="G25" s="12" t="s">
        <v>144</v>
      </c>
      <c r="H25" s="4">
        <v>1</v>
      </c>
      <c r="I25" s="8">
        <v>611</v>
      </c>
      <c r="J25" s="3">
        <v>0</v>
      </c>
      <c r="K25" s="10">
        <v>82.14</v>
      </c>
      <c r="L25" s="10">
        <f>M25*LEFT(B25, FIND("K",B25)-1)</f>
        <v>15.096960227058283</v>
      </c>
      <c r="M25" s="10">
        <f t="shared" si="0"/>
        <v>1.5096960227058283</v>
      </c>
      <c r="N25" s="10">
        <v>662.38499999999999</v>
      </c>
      <c r="O25" s="10">
        <v>0</v>
      </c>
      <c r="Q25" s="7"/>
      <c r="R25" s="7"/>
    </row>
    <row r="26" spans="1:18" s="3" customFormat="1" ht="36" customHeight="1" x14ac:dyDescent="0.2">
      <c r="A26" s="10" t="s">
        <v>60</v>
      </c>
      <c r="B26" s="9" t="s">
        <v>50</v>
      </c>
      <c r="C26" s="3" t="s">
        <v>36</v>
      </c>
      <c r="D26" s="3" t="s">
        <v>21</v>
      </c>
      <c r="E26" s="10">
        <v>512</v>
      </c>
      <c r="F26" s="12" t="s">
        <v>102</v>
      </c>
      <c r="G26" s="12" t="s">
        <v>103</v>
      </c>
      <c r="H26" s="4">
        <v>1</v>
      </c>
      <c r="I26" s="8">
        <v>611</v>
      </c>
      <c r="J26" s="3">
        <v>0</v>
      </c>
      <c r="K26" s="10">
        <v>81.87</v>
      </c>
      <c r="L26" s="10">
        <f>M26*LEFT(B26, FIND("K",B26)-1)</f>
        <v>15.046689878693586</v>
      </c>
      <c r="M26" s="10">
        <f t="shared" si="0"/>
        <v>1.5046689878693587</v>
      </c>
      <c r="N26" s="10">
        <v>664.59799999999996</v>
      </c>
      <c r="O26" s="10">
        <v>0</v>
      </c>
      <c r="Q26" s="7"/>
      <c r="R26" s="7"/>
    </row>
    <row r="27" spans="1:18" s="3" customFormat="1" ht="36" customHeight="1" x14ac:dyDescent="0.2">
      <c r="A27" s="10" t="s">
        <v>60</v>
      </c>
      <c r="B27" s="9" t="s">
        <v>50</v>
      </c>
      <c r="C27" s="3" t="s">
        <v>36</v>
      </c>
      <c r="D27" s="3" t="s">
        <v>21</v>
      </c>
      <c r="E27" s="10">
        <v>1024</v>
      </c>
      <c r="F27" s="12" t="s">
        <v>103</v>
      </c>
      <c r="G27" s="12" t="s">
        <v>145</v>
      </c>
      <c r="H27" s="4">
        <v>1</v>
      </c>
      <c r="I27" s="8">
        <v>611</v>
      </c>
      <c r="J27" s="3">
        <v>0</v>
      </c>
      <c r="K27" s="10">
        <v>87.91</v>
      </c>
      <c r="L27" s="10">
        <f>M27*LEFT(B27, FIND("K",B27)-1)</f>
        <v>16.115438106242635</v>
      </c>
      <c r="M27" s="10">
        <f t="shared" si="0"/>
        <v>1.6115438106242637</v>
      </c>
      <c r="N27" s="10">
        <v>620.52300000000002</v>
      </c>
      <c r="O27" s="10">
        <v>0</v>
      </c>
      <c r="Q27" s="7"/>
      <c r="R27" s="7"/>
    </row>
    <row r="28" spans="1:18" s="3" customFormat="1" ht="36" customHeight="1" x14ac:dyDescent="0.2">
      <c r="A28" s="10" t="s">
        <v>60</v>
      </c>
      <c r="B28" s="9" t="s">
        <v>52</v>
      </c>
      <c r="C28" s="3" t="s">
        <v>39</v>
      </c>
      <c r="D28" s="3" t="s">
        <v>24</v>
      </c>
      <c r="E28" s="10">
        <v>64</v>
      </c>
      <c r="F28" s="12" t="s">
        <v>104</v>
      </c>
      <c r="G28" s="12" t="s">
        <v>146</v>
      </c>
      <c r="H28" s="4">
        <v>1</v>
      </c>
      <c r="I28" s="8">
        <v>611</v>
      </c>
      <c r="J28" s="3">
        <v>0</v>
      </c>
      <c r="K28" s="10">
        <v>56.09</v>
      </c>
      <c r="L28" s="10">
        <f>M28*LEFT(B28, FIND("K",B28)-1)</f>
        <v>10.363429942954498</v>
      </c>
      <c r="M28" s="10">
        <f t="shared" si="0"/>
        <v>0.51817149714772492</v>
      </c>
      <c r="N28" s="10">
        <v>1929.8630000000001</v>
      </c>
      <c r="O28" s="10">
        <v>0</v>
      </c>
      <c r="Q28" s="7"/>
      <c r="R28" s="7"/>
    </row>
    <row r="29" spans="1:18" s="3" customFormat="1" ht="36" customHeight="1" x14ac:dyDescent="0.2">
      <c r="A29" s="10" t="s">
        <v>60</v>
      </c>
      <c r="B29" s="9" t="s">
        <v>52</v>
      </c>
      <c r="C29" s="3" t="s">
        <v>39</v>
      </c>
      <c r="D29" s="3" t="s">
        <v>24</v>
      </c>
      <c r="E29" s="10">
        <v>128</v>
      </c>
      <c r="F29" s="12" t="s">
        <v>105</v>
      </c>
      <c r="G29" s="12" t="s">
        <v>147</v>
      </c>
      <c r="H29" s="4">
        <v>1</v>
      </c>
      <c r="I29" s="8">
        <v>611</v>
      </c>
      <c r="J29" s="3">
        <v>0</v>
      </c>
      <c r="K29" s="10">
        <v>83.9</v>
      </c>
      <c r="L29" s="10">
        <f>M29*LEFT(B29, FIND("K",B29)-1)</f>
        <v>15.500403397998433</v>
      </c>
      <c r="M29" s="10">
        <f t="shared" si="0"/>
        <v>0.77502016989992162</v>
      </c>
      <c r="N29" s="10">
        <v>1290.289</v>
      </c>
      <c r="O29" s="10">
        <v>0</v>
      </c>
      <c r="Q29" s="7"/>
      <c r="R29" s="7"/>
    </row>
    <row r="30" spans="1:18" s="3" customFormat="1" ht="36" customHeight="1" x14ac:dyDescent="0.2">
      <c r="A30" s="10" t="s">
        <v>60</v>
      </c>
      <c r="B30" s="9" t="s">
        <v>52</v>
      </c>
      <c r="C30" s="3" t="s">
        <v>38</v>
      </c>
      <c r="D30" s="3" t="s">
        <v>23</v>
      </c>
      <c r="E30" s="10">
        <v>256</v>
      </c>
      <c r="F30" s="12" t="s">
        <v>106</v>
      </c>
      <c r="G30" s="12" t="s">
        <v>107</v>
      </c>
      <c r="H30" s="4">
        <v>1</v>
      </c>
      <c r="I30" s="8">
        <v>611</v>
      </c>
      <c r="J30" s="3">
        <v>0</v>
      </c>
      <c r="K30" s="10">
        <v>83.78</v>
      </c>
      <c r="L30" s="10">
        <f>M30*LEFT(B30, FIND("K",B30)-1)</f>
        <v>15.478678120888478</v>
      </c>
      <c r="M30" s="10">
        <f t="shared" si="0"/>
        <v>0.77393390604442391</v>
      </c>
      <c r="N30" s="10">
        <v>1292.0999999999999</v>
      </c>
      <c r="O30" s="10">
        <v>0</v>
      </c>
      <c r="Q30" s="7"/>
      <c r="R30" s="7"/>
    </row>
    <row r="31" spans="1:18" s="3" customFormat="1" ht="36" customHeight="1" x14ac:dyDescent="0.2">
      <c r="A31" s="10" t="s">
        <v>60</v>
      </c>
      <c r="B31" s="9" t="s">
        <v>52</v>
      </c>
      <c r="C31" s="3" t="s">
        <v>38</v>
      </c>
      <c r="D31" s="3" t="s">
        <v>23</v>
      </c>
      <c r="E31" s="10">
        <v>512</v>
      </c>
      <c r="F31" s="12" t="s">
        <v>107</v>
      </c>
      <c r="G31" s="12" t="s">
        <v>108</v>
      </c>
      <c r="H31" s="4">
        <v>1</v>
      </c>
      <c r="I31" s="8">
        <v>626</v>
      </c>
      <c r="J31" s="3">
        <v>0</v>
      </c>
      <c r="K31" s="10">
        <v>83.84</v>
      </c>
      <c r="L31" s="10">
        <f>M31*LEFT(B31, FIND("K",B31)-1)</f>
        <v>15.488603485555331</v>
      </c>
      <c r="M31" s="10">
        <f t="shared" si="0"/>
        <v>0.7744301742777665</v>
      </c>
      <c r="N31" s="10">
        <v>1291.2719999999999</v>
      </c>
      <c r="O31" s="10">
        <v>0</v>
      </c>
      <c r="Q31" s="7"/>
      <c r="R31" s="7"/>
    </row>
    <row r="32" spans="1:18" s="3" customFormat="1" ht="36" customHeight="1" x14ac:dyDescent="0.2">
      <c r="A32" s="10" t="s">
        <v>60</v>
      </c>
      <c r="B32" s="3" t="s">
        <v>52</v>
      </c>
      <c r="C32" s="3" t="s">
        <v>38</v>
      </c>
      <c r="D32" s="3" t="s">
        <v>23</v>
      </c>
      <c r="E32" s="10">
        <v>1024</v>
      </c>
      <c r="F32" s="12" t="s">
        <v>108</v>
      </c>
      <c r="G32" s="12" t="s">
        <v>148</v>
      </c>
      <c r="H32" s="4">
        <v>1</v>
      </c>
      <c r="I32" s="8">
        <v>763</v>
      </c>
      <c r="J32" s="3">
        <v>0</v>
      </c>
      <c r="K32" s="10">
        <v>83.71</v>
      </c>
      <c r="L32" s="10">
        <f>M32*LEFT(B32, FIND("K",B32)-1)</f>
        <v>15.465368400540669</v>
      </c>
      <c r="M32" s="10">
        <f t="shared" si="0"/>
        <v>0.77326842002703344</v>
      </c>
      <c r="N32" s="10">
        <v>1293.212</v>
      </c>
      <c r="O32" s="10">
        <v>0</v>
      </c>
      <c r="Q32" s="7"/>
      <c r="R32" s="7"/>
    </row>
    <row r="33" spans="1:18" s="3" customFormat="1" ht="36" customHeight="1" x14ac:dyDescent="0.2">
      <c r="A33" s="10" t="s">
        <v>60</v>
      </c>
      <c r="B33" s="9" t="s">
        <v>53</v>
      </c>
      <c r="C33" s="3" t="s">
        <v>40</v>
      </c>
      <c r="D33" s="3" t="s">
        <v>25</v>
      </c>
      <c r="E33" s="10">
        <v>32</v>
      </c>
      <c r="F33" s="12" t="s">
        <v>109</v>
      </c>
      <c r="G33" s="12" t="s">
        <v>149</v>
      </c>
      <c r="H33" s="4">
        <v>1</v>
      </c>
      <c r="I33" s="8">
        <v>763</v>
      </c>
      <c r="J33" s="3">
        <v>0</v>
      </c>
      <c r="K33" s="10">
        <v>84.27</v>
      </c>
      <c r="L33" s="10">
        <f>M33*LEFT(B33, FIND("K",B33)-1)</f>
        <v>15.62562868740422</v>
      </c>
      <c r="M33" s="10">
        <f t="shared" si="0"/>
        <v>0.39064071718510551</v>
      </c>
      <c r="N33" s="10">
        <v>2559.8969999999999</v>
      </c>
      <c r="O33" s="10">
        <v>0</v>
      </c>
      <c r="Q33" s="7"/>
      <c r="R33" s="7"/>
    </row>
    <row r="34" spans="1:18" s="3" customFormat="1" ht="36" customHeight="1" x14ac:dyDescent="0.2">
      <c r="A34" s="10" t="s">
        <v>60</v>
      </c>
      <c r="B34" s="9" t="s">
        <v>53</v>
      </c>
      <c r="C34" s="3" t="s">
        <v>40</v>
      </c>
      <c r="D34" s="3" t="s">
        <v>49</v>
      </c>
      <c r="E34" s="10">
        <v>64</v>
      </c>
      <c r="F34" s="12" t="s">
        <v>110</v>
      </c>
      <c r="G34" s="12" t="s">
        <v>150</v>
      </c>
      <c r="H34" s="4">
        <v>1</v>
      </c>
      <c r="I34" s="8">
        <v>763</v>
      </c>
      <c r="J34" s="3">
        <v>0</v>
      </c>
      <c r="K34" s="10">
        <v>84.4</v>
      </c>
      <c r="L34" s="10">
        <f>M34*LEFT(B34, FIND("K",B34)-1)</f>
        <v>15.649440023912344</v>
      </c>
      <c r="M34" s="10">
        <f t="shared" si="0"/>
        <v>0.39123600059780861</v>
      </c>
      <c r="N34" s="10">
        <v>2556.002</v>
      </c>
      <c r="O34" s="10">
        <v>0</v>
      </c>
      <c r="Q34" s="7"/>
      <c r="R34" s="7"/>
    </row>
    <row r="35" spans="1:18" s="3" customFormat="1" ht="36" customHeight="1" x14ac:dyDescent="0.2">
      <c r="A35" s="10" t="s">
        <v>60</v>
      </c>
      <c r="B35" s="3" t="s">
        <v>53</v>
      </c>
      <c r="C35" s="3" t="s">
        <v>40</v>
      </c>
      <c r="D35" s="3" t="s">
        <v>25</v>
      </c>
      <c r="E35" s="10">
        <v>128</v>
      </c>
      <c r="F35" s="12" t="s">
        <v>111</v>
      </c>
      <c r="G35" s="12" t="s">
        <v>151</v>
      </c>
      <c r="H35" s="4">
        <v>1</v>
      </c>
      <c r="I35" s="8">
        <v>763</v>
      </c>
      <c r="J35" s="3">
        <v>0</v>
      </c>
      <c r="K35" s="10">
        <v>83.88</v>
      </c>
      <c r="L35" s="10">
        <f>M35*LEFT(B35, FIND("K",B35)-1)</f>
        <v>15.552232561864836</v>
      </c>
      <c r="M35" s="10">
        <f t="shared" si="0"/>
        <v>0.3888058140466209</v>
      </c>
      <c r="N35" s="10">
        <v>2571.9780000000001</v>
      </c>
      <c r="O35" s="10">
        <v>0</v>
      </c>
      <c r="Q35" s="7"/>
      <c r="R35" s="7"/>
    </row>
    <row r="36" spans="1:18" s="3" customFormat="1" ht="36" customHeight="1" x14ac:dyDescent="0.2">
      <c r="A36" s="10" t="s">
        <v>60</v>
      </c>
      <c r="B36" s="9" t="s">
        <v>54</v>
      </c>
      <c r="C36" s="3" t="s">
        <v>41</v>
      </c>
      <c r="D36" s="3" t="s">
        <v>26</v>
      </c>
      <c r="E36" s="10">
        <v>16</v>
      </c>
      <c r="F36" s="12" t="s">
        <v>112</v>
      </c>
      <c r="G36" s="12" t="s">
        <v>152</v>
      </c>
      <c r="H36" s="4">
        <v>1</v>
      </c>
      <c r="I36" s="8">
        <v>763</v>
      </c>
      <c r="J36" s="3">
        <v>0</v>
      </c>
      <c r="K36" s="10">
        <v>84.59</v>
      </c>
      <c r="L36" s="10">
        <f>M36*LEFT(B36, FIND("K",B36)-1)</f>
        <v>15.715094761039216</v>
      </c>
      <c r="M36" s="10">
        <f t="shared" si="0"/>
        <v>0.19643868451299021</v>
      </c>
      <c r="N36" s="10">
        <v>5090.6469999999999</v>
      </c>
      <c r="O36" s="10">
        <v>0</v>
      </c>
      <c r="Q36" s="7"/>
      <c r="R36" s="7"/>
    </row>
    <row r="37" spans="1:18" s="3" customFormat="1" ht="36" customHeight="1" x14ac:dyDescent="0.2">
      <c r="A37" s="10" t="s">
        <v>60</v>
      </c>
      <c r="B37" s="9" t="s">
        <v>54</v>
      </c>
      <c r="C37" s="3" t="s">
        <v>41</v>
      </c>
      <c r="D37" s="3" t="s">
        <v>26</v>
      </c>
      <c r="E37" s="10">
        <v>32</v>
      </c>
      <c r="F37" s="12" t="s">
        <v>113</v>
      </c>
      <c r="G37" s="12" t="s">
        <v>153</v>
      </c>
      <c r="H37" s="4">
        <v>1</v>
      </c>
      <c r="I37" s="8">
        <v>763</v>
      </c>
      <c r="J37" s="3">
        <v>0</v>
      </c>
      <c r="K37" s="10">
        <v>84</v>
      </c>
      <c r="L37" s="10">
        <f>M37*LEFT(B37, FIND("K",B37)-1)</f>
        <v>15.604494718658762</v>
      </c>
      <c r="M37" s="10">
        <f t="shared" si="0"/>
        <v>0.19505618398323452</v>
      </c>
      <c r="N37" s="10">
        <v>5126.7280000000001</v>
      </c>
      <c r="O37" s="10">
        <v>0</v>
      </c>
      <c r="Q37" s="7"/>
      <c r="R37" s="7"/>
    </row>
    <row r="38" spans="1:18" s="3" customFormat="1" ht="36" customHeight="1" x14ac:dyDescent="0.2">
      <c r="A38" s="10" t="s">
        <v>60</v>
      </c>
      <c r="B38" s="9" t="s">
        <v>54</v>
      </c>
      <c r="C38" s="3" t="s">
        <v>41</v>
      </c>
      <c r="D38" s="3" t="s">
        <v>26</v>
      </c>
      <c r="E38" s="10">
        <v>64</v>
      </c>
      <c r="F38" s="12" t="s">
        <v>114</v>
      </c>
      <c r="G38" s="12" t="s">
        <v>115</v>
      </c>
      <c r="H38" s="4">
        <v>1</v>
      </c>
      <c r="I38" s="8">
        <v>763</v>
      </c>
      <c r="J38" s="3">
        <v>0</v>
      </c>
      <c r="K38" s="10">
        <v>84.03</v>
      </c>
      <c r="L38" s="10">
        <f>M38*LEFT(B38, FIND("K",B38)-1)</f>
        <v>15.610331776137695</v>
      </c>
      <c r="M38" s="10">
        <f t="shared" si="0"/>
        <v>0.1951291472017212</v>
      </c>
      <c r="N38" s="10">
        <v>5124.8109999999997</v>
      </c>
      <c r="O38" s="10">
        <v>0</v>
      </c>
      <c r="Q38" s="7"/>
      <c r="R38" s="7"/>
    </row>
    <row r="39" spans="1:18" s="3" customFormat="1" ht="36" customHeight="1" x14ac:dyDescent="0.2">
      <c r="A39" s="10" t="s">
        <v>60</v>
      </c>
      <c r="B39" s="9" t="s">
        <v>55</v>
      </c>
      <c r="C39" s="3" t="s">
        <v>42</v>
      </c>
      <c r="D39" s="3" t="s">
        <v>27</v>
      </c>
      <c r="E39" s="10">
        <v>8</v>
      </c>
      <c r="F39" s="12" t="s">
        <v>115</v>
      </c>
      <c r="G39" s="12" t="s">
        <v>154</v>
      </c>
      <c r="H39" s="4">
        <v>1</v>
      </c>
      <c r="I39" s="8">
        <v>763</v>
      </c>
      <c r="J39" s="3">
        <v>0</v>
      </c>
      <c r="K39" s="10">
        <v>84.42</v>
      </c>
      <c r="L39" s="10">
        <f>M39*LEFT(B39, FIND("K",B39)-1)</f>
        <v>15.693967631191761</v>
      </c>
      <c r="M39" s="10">
        <f t="shared" si="0"/>
        <v>9.8087297694948505E-2</v>
      </c>
      <c r="N39" s="10">
        <v>10195</v>
      </c>
      <c r="O39" s="10">
        <v>0</v>
      </c>
      <c r="Q39" s="7"/>
      <c r="R39" s="7"/>
    </row>
    <row r="40" spans="1:18" s="3" customFormat="1" ht="36" customHeight="1" x14ac:dyDescent="0.2">
      <c r="A40" s="10" t="s">
        <v>60</v>
      </c>
      <c r="B40" s="9" t="s">
        <v>55</v>
      </c>
      <c r="C40" s="3" t="s">
        <v>42</v>
      </c>
      <c r="D40" s="3" t="s">
        <v>27</v>
      </c>
      <c r="E40" s="10">
        <v>16</v>
      </c>
      <c r="F40" s="12" t="s">
        <v>116</v>
      </c>
      <c r="G40" s="12" t="s">
        <v>155</v>
      </c>
      <c r="H40" s="4">
        <v>1</v>
      </c>
      <c r="I40" s="8">
        <v>763</v>
      </c>
      <c r="J40" s="3">
        <v>0</v>
      </c>
      <c r="K40" s="10">
        <v>84.51</v>
      </c>
      <c r="L40" s="10">
        <f>M40*LEFT(B40, FIND("K",B40)-1)</f>
        <v>15.710919088766692</v>
      </c>
      <c r="M40" s="10">
        <f t="shared" si="0"/>
        <v>9.819324430479183E-2</v>
      </c>
      <c r="N40" s="10">
        <v>10184</v>
      </c>
      <c r="O40" s="10">
        <v>0</v>
      </c>
      <c r="Q40" s="7"/>
      <c r="R40" s="7"/>
    </row>
    <row r="41" spans="1:18" s="3" customFormat="1" ht="36" customHeight="1" x14ac:dyDescent="0.2">
      <c r="A41" s="10" t="s">
        <v>60</v>
      </c>
      <c r="B41" s="9" t="s">
        <v>56</v>
      </c>
      <c r="C41" s="3" t="s">
        <v>42</v>
      </c>
      <c r="D41" s="3" t="s">
        <v>27</v>
      </c>
      <c r="E41" s="10">
        <v>32</v>
      </c>
      <c r="F41" s="12" t="s">
        <v>117</v>
      </c>
      <c r="G41" s="12" t="s">
        <v>156</v>
      </c>
      <c r="H41" s="4">
        <v>1</v>
      </c>
      <c r="I41" s="8">
        <v>763</v>
      </c>
      <c r="J41" s="3">
        <v>0</v>
      </c>
      <c r="K41" s="10">
        <v>81.63</v>
      </c>
      <c r="L41" s="10">
        <f>M41*LEFT(B41, FIND("K",B41)-1)</f>
        <v>15.174934271194855</v>
      </c>
      <c r="M41" s="10">
        <f t="shared" si="0"/>
        <v>9.4843339194967846E-2</v>
      </c>
      <c r="N41" s="10">
        <v>10543.703</v>
      </c>
      <c r="O41" s="10">
        <v>0</v>
      </c>
      <c r="Q41" s="7"/>
      <c r="R41" s="7"/>
    </row>
    <row r="42" spans="1:18" s="3" customFormat="1" ht="36" customHeight="1" x14ac:dyDescent="0.2">
      <c r="A42" s="10" t="s">
        <v>60</v>
      </c>
      <c r="B42" s="9" t="s">
        <v>58</v>
      </c>
      <c r="C42" s="3" t="s">
        <v>43</v>
      </c>
      <c r="D42" s="3" t="s">
        <v>29</v>
      </c>
      <c r="E42" s="10">
        <v>4</v>
      </c>
      <c r="F42" s="12" t="s">
        <v>118</v>
      </c>
      <c r="G42" s="12" t="s">
        <v>157</v>
      </c>
      <c r="H42" s="4">
        <v>1</v>
      </c>
      <c r="I42" s="8">
        <v>763</v>
      </c>
      <c r="J42" s="3">
        <v>0</v>
      </c>
      <c r="K42" s="10">
        <v>84.54</v>
      </c>
      <c r="L42" s="10">
        <f>M42*LEFT(B42, FIND("K",B42)-1)</f>
        <v>15.724043044567836</v>
      </c>
      <c r="M42" s="10">
        <f t="shared" si="0"/>
        <v>4.9137634514274484E-2</v>
      </c>
      <c r="N42" s="10">
        <v>20351</v>
      </c>
      <c r="O42" s="10">
        <v>0</v>
      </c>
      <c r="Q42" s="7"/>
      <c r="R42" s="7"/>
    </row>
    <row r="43" spans="1:18" s="3" customFormat="1" ht="36" customHeight="1" x14ac:dyDescent="0.2">
      <c r="A43" s="10" t="s">
        <v>60</v>
      </c>
      <c r="B43" s="9" t="s">
        <v>57</v>
      </c>
      <c r="C43" s="3" t="s">
        <v>43</v>
      </c>
      <c r="D43" s="3" t="s">
        <v>28</v>
      </c>
      <c r="E43" s="10">
        <v>8</v>
      </c>
      <c r="F43" s="12" t="s">
        <v>119</v>
      </c>
      <c r="G43" s="12" t="s">
        <v>158</v>
      </c>
      <c r="H43" s="4">
        <v>1</v>
      </c>
      <c r="I43" s="8">
        <v>763</v>
      </c>
      <c r="J43" s="3">
        <v>0</v>
      </c>
      <c r="K43" s="10">
        <v>84.43</v>
      </c>
      <c r="L43" s="10">
        <f>M43*LEFT(B43, FIND("K",B43)-1)</f>
        <v>15.703726430485565</v>
      </c>
      <c r="M43" s="10">
        <f t="shared" si="0"/>
        <v>4.9074145095267391E-2</v>
      </c>
      <c r="N43" s="10">
        <v>20377.329000000002</v>
      </c>
      <c r="O43" s="10">
        <v>0</v>
      </c>
      <c r="Q43" s="7"/>
      <c r="R43" s="7"/>
    </row>
    <row r="44" spans="1:18" s="3" customFormat="1" ht="36" customHeight="1" x14ac:dyDescent="0.2">
      <c r="A44" s="10" t="s">
        <v>60</v>
      </c>
      <c r="B44" s="9" t="s">
        <v>57</v>
      </c>
      <c r="C44" s="3" t="s">
        <v>43</v>
      </c>
      <c r="D44" s="3" t="s">
        <v>28</v>
      </c>
      <c r="E44" s="10">
        <v>16</v>
      </c>
      <c r="F44" s="12" t="s">
        <v>120</v>
      </c>
      <c r="G44" s="12" t="s">
        <v>159</v>
      </c>
      <c r="H44" s="4">
        <v>1</v>
      </c>
      <c r="I44" s="8">
        <v>763</v>
      </c>
      <c r="J44" s="3">
        <v>0</v>
      </c>
      <c r="K44" s="10">
        <v>82.78</v>
      </c>
      <c r="L44" s="10">
        <f>M44*LEFT(B44, FIND("K",B44)-1)</f>
        <v>15.395912135144547</v>
      </c>
      <c r="M44" s="10">
        <f t="shared" si="0"/>
        <v>4.811222542232671E-2</v>
      </c>
      <c r="N44" s="10">
        <v>20784.738000000001</v>
      </c>
      <c r="O44" s="10">
        <v>0</v>
      </c>
      <c r="Q44" s="7"/>
      <c r="R44" s="7"/>
    </row>
    <row r="45" spans="1:18" s="3" customFormat="1" ht="36" customHeight="1" x14ac:dyDescent="0.2">
      <c r="A45" s="10" t="s">
        <v>60</v>
      </c>
      <c r="B45" s="9" t="s">
        <v>59</v>
      </c>
      <c r="C45" s="3" t="s">
        <v>44</v>
      </c>
      <c r="D45" s="3" t="s">
        <v>31</v>
      </c>
      <c r="E45" s="10">
        <v>2</v>
      </c>
      <c r="F45" s="12" t="s">
        <v>121</v>
      </c>
      <c r="G45" s="12" t="s">
        <v>160</v>
      </c>
      <c r="H45" s="4">
        <v>1</v>
      </c>
      <c r="I45" s="8">
        <v>763</v>
      </c>
      <c r="J45" s="3">
        <v>0</v>
      </c>
      <c r="K45" s="10">
        <v>82.55</v>
      </c>
      <c r="L45" s="10">
        <f>M45*LEFT(B45, FIND("K",B45)-1)</f>
        <v>15.355454785383527</v>
      </c>
      <c r="M45" s="10">
        <f t="shared" si="0"/>
        <v>2.399289810216176E-2</v>
      </c>
      <c r="N45" s="10">
        <v>41679</v>
      </c>
      <c r="O45" s="10">
        <v>0</v>
      </c>
      <c r="Q45" s="7"/>
      <c r="R45" s="7"/>
    </row>
    <row r="46" spans="1:18" s="3" customFormat="1" ht="36" customHeight="1" x14ac:dyDescent="0.2">
      <c r="A46" s="10" t="s">
        <v>60</v>
      </c>
      <c r="B46" s="9" t="s">
        <v>59</v>
      </c>
      <c r="C46" s="3" t="s">
        <v>44</v>
      </c>
      <c r="D46" s="3" t="s">
        <v>30</v>
      </c>
      <c r="E46" s="10">
        <v>4</v>
      </c>
      <c r="F46" s="12" t="s">
        <v>122</v>
      </c>
      <c r="G46" s="12" t="s">
        <v>161</v>
      </c>
      <c r="H46" s="4">
        <v>1</v>
      </c>
      <c r="I46" s="8">
        <v>763</v>
      </c>
      <c r="J46" s="3">
        <v>0</v>
      </c>
      <c r="K46" s="10">
        <v>84.58</v>
      </c>
      <c r="L46" s="10">
        <f>M46*LEFT(B46, FIND("K",B46)-1)</f>
        <v>15.735113138536732</v>
      </c>
      <c r="M46" s="10">
        <f t="shared" si="0"/>
        <v>2.4586114278963643E-2</v>
      </c>
      <c r="N46" s="10">
        <v>40673.364999999998</v>
      </c>
      <c r="O46" s="10">
        <v>0</v>
      </c>
      <c r="Q46" s="7"/>
      <c r="R46" s="7"/>
    </row>
    <row r="47" spans="1:18" s="3" customFormat="1" ht="36" customHeight="1" x14ac:dyDescent="0.2">
      <c r="A47" s="10" t="s">
        <v>60</v>
      </c>
      <c r="B47" s="9" t="s">
        <v>59</v>
      </c>
      <c r="C47" s="3" t="s">
        <v>44</v>
      </c>
      <c r="D47" s="3" t="s">
        <v>30</v>
      </c>
      <c r="E47" s="10">
        <v>8</v>
      </c>
      <c r="F47" s="12" t="s">
        <v>123</v>
      </c>
      <c r="G47" s="12" t="s">
        <v>162</v>
      </c>
      <c r="H47" s="4">
        <v>1</v>
      </c>
      <c r="I47" s="8">
        <v>763</v>
      </c>
      <c r="J47" s="3">
        <v>0</v>
      </c>
      <c r="K47" s="10">
        <v>84.61</v>
      </c>
      <c r="L47" s="10">
        <f>M47*LEFT(B47, FIND("K",B47)-1)</f>
        <v>15.738349932374279</v>
      </c>
      <c r="M47" s="10">
        <f t="shared" si="0"/>
        <v>2.459117176933481E-2</v>
      </c>
      <c r="N47" s="10">
        <v>40665</v>
      </c>
      <c r="O47" s="10">
        <v>0</v>
      </c>
      <c r="Q47" s="7"/>
      <c r="R47" s="7"/>
    </row>
    <row r="48" spans="1:18" s="3" customFormat="1" ht="36" customHeight="1" x14ac:dyDescent="0.2">
      <c r="A48" s="10" t="s">
        <v>60</v>
      </c>
      <c r="B48" s="3" t="s">
        <v>13</v>
      </c>
      <c r="C48" s="3" t="s">
        <v>45</v>
      </c>
      <c r="D48" s="3" t="s">
        <v>32</v>
      </c>
      <c r="E48" s="10">
        <v>1</v>
      </c>
      <c r="F48" s="12" t="s">
        <v>124</v>
      </c>
      <c r="G48" s="12" t="s">
        <v>163</v>
      </c>
      <c r="H48" s="4">
        <v>1</v>
      </c>
      <c r="I48" s="8">
        <v>763</v>
      </c>
      <c r="J48" s="3">
        <v>0</v>
      </c>
      <c r="K48" s="10">
        <v>83.97</v>
      </c>
      <c r="L48" s="10">
        <f>M48*LEFT(B48, 1)*1024</f>
        <v>15.627384549644416</v>
      </c>
      <c r="M48" s="10">
        <f>1000/N48</f>
        <v>1.5261117724262125E-2</v>
      </c>
      <c r="N48" s="10">
        <v>65526</v>
      </c>
      <c r="O48" s="10">
        <v>0</v>
      </c>
      <c r="Q48" s="7"/>
      <c r="R48" s="7"/>
    </row>
    <row r="49" spans="1:18" s="3" customFormat="1" ht="36" customHeight="1" x14ac:dyDescent="0.2">
      <c r="A49" s="10" t="s">
        <v>60</v>
      </c>
      <c r="B49" s="3" t="s">
        <v>13</v>
      </c>
      <c r="C49" s="3" t="s">
        <v>45</v>
      </c>
      <c r="D49" s="3" t="s">
        <v>32</v>
      </c>
      <c r="E49" s="10">
        <v>2</v>
      </c>
      <c r="F49" s="12" t="s">
        <v>125</v>
      </c>
      <c r="G49" s="12" t="s">
        <v>165</v>
      </c>
      <c r="H49" s="4">
        <v>1</v>
      </c>
      <c r="I49" s="8">
        <v>763</v>
      </c>
      <c r="J49" s="3">
        <v>0</v>
      </c>
      <c r="K49" s="10">
        <v>84.56</v>
      </c>
      <c r="L49" s="10">
        <f>M49*LEFT(B49, 1)*1024</f>
        <v>15.736261970527609</v>
      </c>
      <c r="M49" s="10">
        <f>1000/N49</f>
        <v>1.5367443330593368E-2</v>
      </c>
      <c r="N49" s="10">
        <v>65072.633000000002</v>
      </c>
      <c r="O49" s="10">
        <v>0</v>
      </c>
      <c r="Q49" s="7"/>
      <c r="R49" s="7"/>
    </row>
    <row r="50" spans="1:18" s="3" customFormat="1" ht="36" customHeight="1" x14ac:dyDescent="0.2">
      <c r="A50" s="10" t="s">
        <v>60</v>
      </c>
      <c r="B50" s="3" t="s">
        <v>14</v>
      </c>
      <c r="C50" s="3" t="s">
        <v>46</v>
      </c>
      <c r="D50" s="3" t="s">
        <v>33</v>
      </c>
      <c r="E50" s="10">
        <v>1</v>
      </c>
      <c r="F50" s="12" t="s">
        <v>126</v>
      </c>
      <c r="G50" s="12" t="s">
        <v>164</v>
      </c>
      <c r="H50" s="4">
        <v>1</v>
      </c>
      <c r="I50" s="8">
        <v>765</v>
      </c>
      <c r="J50" s="3">
        <v>0</v>
      </c>
      <c r="K50" s="10">
        <v>84.36</v>
      </c>
      <c r="L50" s="10">
        <f>M50*LEFT(B50, 1)*1024</f>
        <v>15.700464574293555</v>
      </c>
      <c r="M50" s="10">
        <f t="shared" ref="M50:M51" si="2">1000/N50</f>
        <v>7.666242467916775E-3</v>
      </c>
      <c r="N50" s="10">
        <v>130442</v>
      </c>
      <c r="O50" s="10">
        <v>0</v>
      </c>
      <c r="Q50" s="7"/>
      <c r="R50" s="7"/>
    </row>
    <row r="51" spans="1:18" s="3" customFormat="1" ht="36" customHeight="1" x14ac:dyDescent="0.2">
      <c r="A51" s="10" t="s">
        <v>60</v>
      </c>
      <c r="B51" s="3" t="s">
        <v>15</v>
      </c>
      <c r="C51" s="3" t="s">
        <v>47</v>
      </c>
      <c r="D51" s="3" t="s">
        <v>34</v>
      </c>
      <c r="E51" s="10">
        <v>1</v>
      </c>
      <c r="F51" s="12" t="s">
        <v>127</v>
      </c>
      <c r="G51" s="12" t="s">
        <v>166</v>
      </c>
      <c r="H51" s="4">
        <v>1</v>
      </c>
      <c r="I51" s="8">
        <v>769</v>
      </c>
      <c r="J51" s="3">
        <v>0</v>
      </c>
      <c r="K51" s="10">
        <v>84.49</v>
      </c>
      <c r="L51" s="10">
        <f>M51*LEFT(B51, 1)*1024</f>
        <v>15.725419434099896</v>
      </c>
      <c r="M51" s="10">
        <f t="shared" si="2"/>
        <v>3.8392137290282949E-3</v>
      </c>
      <c r="N51" s="10">
        <v>260470</v>
      </c>
      <c r="O51" s="10">
        <v>0</v>
      </c>
      <c r="Q51" s="7"/>
      <c r="R51" s="7"/>
    </row>
    <row r="52" spans="1:18" s="3" customFormat="1" ht="36" customHeight="1" x14ac:dyDescent="0.2">
      <c r="A52" s="10" t="s">
        <v>60</v>
      </c>
      <c r="B52" s="3" t="s">
        <v>16</v>
      </c>
      <c r="C52" s="3" t="s">
        <v>48</v>
      </c>
      <c r="D52" s="3" t="s">
        <v>35</v>
      </c>
      <c r="E52" s="10">
        <v>1</v>
      </c>
      <c r="F52" s="12" t="s">
        <v>128</v>
      </c>
      <c r="G52" s="12" t="s">
        <v>167</v>
      </c>
      <c r="H52" s="4">
        <v>1</v>
      </c>
      <c r="I52" s="8">
        <v>828</v>
      </c>
      <c r="J52" s="3">
        <v>0</v>
      </c>
      <c r="K52" s="10">
        <v>84.6</v>
      </c>
      <c r="L52" s="10">
        <f>M52*LEFT(B52, 1)*1024</f>
        <v>15.737473128917799</v>
      </c>
      <c r="M52" s="10">
        <f>1000/N52</f>
        <v>1.9210782628073485E-3</v>
      </c>
      <c r="N52" s="10">
        <v>520541</v>
      </c>
      <c r="O52" s="10">
        <v>0</v>
      </c>
      <c r="Q52" s="7"/>
      <c r="R52" s="7"/>
    </row>
    <row r="53" spans="1:18" ht="15.75" customHeight="1" x14ac:dyDescent="0.2"/>
    <row r="54" spans="1:18" ht="99.75" x14ac:dyDescent="0.2">
      <c r="A54" s="5" t="s">
        <v>20</v>
      </c>
      <c r="B54" s="6"/>
      <c r="C54" s="6"/>
      <c r="D54" s="6"/>
      <c r="H54" s="2" t="s">
        <v>7</v>
      </c>
      <c r="Q54" s="6"/>
    </row>
    <row r="55" spans="1:18" x14ac:dyDescent="0.2">
      <c r="A55" s="1"/>
      <c r="B55" s="1"/>
      <c r="C55" s="1"/>
      <c r="D55" s="1"/>
      <c r="H55" s="2" t="s">
        <v>8</v>
      </c>
      <c r="Q55" s="1"/>
    </row>
    <row r="56" spans="1:18" ht="114" x14ac:dyDescent="0.2">
      <c r="H56" s="2" t="s">
        <v>9</v>
      </c>
    </row>
  </sheetData>
  <mergeCells count="2">
    <mergeCell ref="A1:A2"/>
    <mergeCell ref="E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pandora性能测试报告（限制20G）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2019-04-25T05:52:35Z</dcterms:modified>
</cp:coreProperties>
</file>