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nasam01/repos/systolic/to_paul/"/>
    </mc:Choice>
  </mc:AlternateContent>
  <bookViews>
    <workbookView xWindow="640" yWindow="1180" windowWidth="28160" windowHeight="16880" tabRatio="500" activeTab="1"/>
  </bookViews>
  <sheets>
    <sheet name="Yolo tiny" sheetId="1" r:id="rId1"/>
    <sheet name="Yolo V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" i="2" l="1"/>
  <c r="I29" i="2"/>
  <c r="H29" i="2"/>
  <c r="J27" i="2"/>
  <c r="I27" i="2"/>
  <c r="H27" i="2"/>
  <c r="F27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J4" i="2"/>
  <c r="I4" i="2"/>
  <c r="H4" i="2"/>
  <c r="J15" i="1"/>
  <c r="I15" i="1"/>
  <c r="H15" i="1"/>
  <c r="J13" i="1"/>
  <c r="I13" i="1"/>
  <c r="H13" i="1"/>
  <c r="F13" i="1"/>
  <c r="J5" i="1"/>
  <c r="J6" i="1"/>
  <c r="J7" i="1"/>
  <c r="J8" i="1"/>
  <c r="J9" i="1"/>
  <c r="J10" i="1"/>
  <c r="J11" i="1"/>
  <c r="J12" i="1"/>
  <c r="I5" i="1"/>
  <c r="I6" i="1"/>
  <c r="I7" i="1"/>
  <c r="I8" i="1"/>
  <c r="I9" i="1"/>
  <c r="I10" i="1"/>
  <c r="I11" i="1"/>
  <c r="I12" i="1"/>
  <c r="H5" i="1"/>
  <c r="H6" i="1"/>
  <c r="H7" i="1"/>
  <c r="H8" i="1"/>
  <c r="H9" i="1"/>
  <c r="H10" i="1"/>
  <c r="H11" i="1"/>
  <c r="H12" i="1"/>
  <c r="J4" i="1"/>
  <c r="I4" i="1"/>
  <c r="H4" i="1"/>
</calcChain>
</file>

<file path=xl/sharedStrings.xml><?xml version="1.0" encoding="utf-8"?>
<sst xmlns="http://schemas.openxmlformats.org/spreadsheetml/2006/main" count="53" uniqueCount="33">
  <si>
    <t xml:space="preserve"> Conv Layer Num</t>
  </si>
  <si>
    <t xml:space="preserve">  DRAM IFMAP Read BW</t>
  </si>
  <si>
    <t xml:space="preserve"> DRAM Filter Read BW</t>
  </si>
  <si>
    <t xml:space="preserve"> DRAM OFMAP Write BW</t>
  </si>
  <si>
    <t xml:space="preserve"> Conv1</t>
  </si>
  <si>
    <t xml:space="preserve"> Conv2</t>
  </si>
  <si>
    <t xml:space="preserve"> Conv3</t>
  </si>
  <si>
    <t xml:space="preserve"> Conv4</t>
  </si>
  <si>
    <t xml:space="preserve"> Conv5</t>
  </si>
  <si>
    <t xml:space="preserve"> Conv6</t>
  </si>
  <si>
    <t xml:space="preserve"> Conv7</t>
  </si>
  <si>
    <t xml:space="preserve"> Conv8</t>
  </si>
  <si>
    <t xml:space="preserve"> Conv9</t>
  </si>
  <si>
    <t xml:space="preserve"> Cycles</t>
  </si>
  <si>
    <t xml:space="preserve">Average BW </t>
  </si>
  <si>
    <t>DRAM IFMAP RD Data</t>
  </si>
  <si>
    <t xml:space="preserve"> DRAM Filter Read Data</t>
  </si>
  <si>
    <t xml:space="preserve"> DRAM OFMAP Write data</t>
  </si>
  <si>
    <t>Total</t>
  </si>
  <si>
    <t>Average BW</t>
  </si>
  <si>
    <t xml:space="preserve"> Conv10</t>
  </si>
  <si>
    <t xml:space="preserve"> Conv11</t>
  </si>
  <si>
    <t xml:space="preserve"> Conv12</t>
  </si>
  <si>
    <t xml:space="preserve"> Conv13</t>
  </si>
  <si>
    <t xml:space="preserve"> Conv14</t>
  </si>
  <si>
    <t xml:space="preserve"> Conv15</t>
  </si>
  <si>
    <t xml:space="preserve"> Conv16</t>
  </si>
  <si>
    <t xml:space="preserve"> Conv17</t>
  </si>
  <si>
    <t xml:space="preserve"> Conv18</t>
  </si>
  <si>
    <t xml:space="preserve"> Conv19</t>
  </si>
  <si>
    <t xml:space="preserve"> Conv20</t>
  </si>
  <si>
    <t xml:space="preserve"> Conv21</t>
  </si>
  <si>
    <t xml:space="preserve"> Conv22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</si>
</sst>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3"/>
    </sheetView>
  </sheetViews>
  <sheetFormatPr baseColWidth="10" defaultRowHeight="16" x14ac:dyDescent="0.2"/>
  <cols>
    <col min="1" max="1" width="14.83203125" bestFit="1" customWidth="1"/>
    <col min="2" max="2" width="20.83203125" bestFit="1" customWidth="1"/>
    <col min="3" max="3" width="19.1640625" bestFit="1" customWidth="1"/>
    <col min="4" max="4" width="21.6640625" bestFit="1" customWidth="1"/>
    <col min="8" max="8" width="19" bestFit="1" customWidth="1"/>
    <col min="9" max="9" width="19.1640625" bestFit="1" customWidth="1"/>
    <col min="10" max="10" width="21.6640625" bestFit="1" customWidth="1"/>
  </cols>
  <sheetData>
    <row r="1" spans="1:10" x14ac:dyDescent="0.2">
      <c r="B1" t="s">
        <v>14</v>
      </c>
    </row>
    <row r="3" spans="1:10" x14ac:dyDescent="0.2">
      <c r="A3" t="s">
        <v>0</v>
      </c>
      <c r="B3" t="s">
        <v>1</v>
      </c>
      <c r="C3" t="s">
        <v>2</v>
      </c>
      <c r="D3" t="s">
        <v>3</v>
      </c>
      <c r="F3" t="s">
        <v>13</v>
      </c>
      <c r="H3" t="s">
        <v>15</v>
      </c>
      <c r="I3" t="s">
        <v>16</v>
      </c>
      <c r="J3" t="s">
        <v>17</v>
      </c>
    </row>
    <row r="4" spans="1:10" x14ac:dyDescent="0.2">
      <c r="A4" t="s">
        <v>4</v>
      </c>
      <c r="B4">
        <v>2.3304824588792101</v>
      </c>
      <c r="C4">
        <v>1.07906930272639E-3</v>
      </c>
      <c r="D4">
        <v>12.1880478087649</v>
      </c>
      <c r="F4">
        <v>343128</v>
      </c>
      <c r="H4">
        <f>B4 * F4</f>
        <v>799653.7851503056</v>
      </c>
      <c r="I4">
        <f>C4 * F4</f>
        <v>370.25889170590074</v>
      </c>
      <c r="J4">
        <f>D4 *F4</f>
        <v>4182060.4685258823</v>
      </c>
    </row>
    <row r="5" spans="1:10" x14ac:dyDescent="0.2">
      <c r="A5" t="s">
        <v>5</v>
      </c>
      <c r="B5">
        <v>2.7044235706061599</v>
      </c>
      <c r="C5">
        <v>4.8540979099358297E-3</v>
      </c>
      <c r="D5">
        <v>2.5700088802181802</v>
      </c>
      <c r="F5">
        <v>915030</v>
      </c>
      <c r="H5">
        <f t="shared" ref="H5:H12" si="0">B5 * F5</f>
        <v>2474628.6998117543</v>
      </c>
      <c r="I5">
        <f t="shared" ref="I5:I12" si="1">C5 * F5</f>
        <v>4441.6452105285825</v>
      </c>
      <c r="J5">
        <f t="shared" ref="J5:J12" si="2">D5 *F5</f>
        <v>2351635.2256660415</v>
      </c>
    </row>
    <row r="6" spans="1:10" x14ac:dyDescent="0.2">
      <c r="A6" t="s">
        <v>6</v>
      </c>
      <c r="B6">
        <v>2.6793770020987502</v>
      </c>
      <c r="C6">
        <v>2.5450127029713901E-2</v>
      </c>
      <c r="D6">
        <v>1.67202032475422</v>
      </c>
      <c r="F6">
        <v>681781</v>
      </c>
      <c r="H6">
        <f t="shared" si="0"/>
        <v>1826748.3318678881</v>
      </c>
      <c r="I6">
        <f t="shared" si="1"/>
        <v>17351.413056445374</v>
      </c>
      <c r="J6">
        <f t="shared" si="2"/>
        <v>1139951.6890312568</v>
      </c>
    </row>
    <row r="7" spans="1:10" x14ac:dyDescent="0.2">
      <c r="A7" t="s">
        <v>7</v>
      </c>
      <c r="B7">
        <v>2.76898505618946</v>
      </c>
      <c r="C7">
        <v>0.104206683372979</v>
      </c>
      <c r="D7">
        <v>0.84324192916919305</v>
      </c>
      <c r="F7">
        <v>674066</v>
      </c>
      <c r="H7">
        <f t="shared" si="0"/>
        <v>1866478.6808854046</v>
      </c>
      <c r="I7">
        <f t="shared" si="1"/>
        <v>70242.182234490465</v>
      </c>
      <c r="J7">
        <f t="shared" si="2"/>
        <v>568400.71422736126</v>
      </c>
    </row>
    <row r="8" spans="1:10" x14ac:dyDescent="0.2">
      <c r="A8" t="s">
        <v>8</v>
      </c>
      <c r="B8">
        <v>0.255204468839071</v>
      </c>
      <c r="C8">
        <v>0.48350303773759501</v>
      </c>
      <c r="D8">
        <v>0.45418765422028201</v>
      </c>
      <c r="F8">
        <v>608525</v>
      </c>
      <c r="H8">
        <f t="shared" si="0"/>
        <v>155298.29940029568</v>
      </c>
      <c r="I8">
        <f t="shared" si="1"/>
        <v>294223.68603927002</v>
      </c>
      <c r="J8">
        <f t="shared" si="2"/>
        <v>276384.54228439712</v>
      </c>
    </row>
    <row r="9" spans="1:10" x14ac:dyDescent="0.2">
      <c r="A9" t="s">
        <v>9</v>
      </c>
      <c r="B9">
        <v>0.13261692401384501</v>
      </c>
      <c r="C9">
        <v>2.1345009674609301</v>
      </c>
      <c r="D9">
        <v>0.20997679635525399</v>
      </c>
      <c r="F9">
        <v>608770</v>
      </c>
      <c r="H9">
        <f t="shared" si="0"/>
        <v>80733.204831908428</v>
      </c>
      <c r="I9">
        <f t="shared" si="1"/>
        <v>1299420.1539611905</v>
      </c>
      <c r="J9">
        <f t="shared" si="2"/>
        <v>127827.57431718797</v>
      </c>
    </row>
    <row r="10" spans="1:10" x14ac:dyDescent="0.2">
      <c r="A10" t="s">
        <v>10</v>
      </c>
      <c r="B10">
        <v>7.1502019556321003E-2</v>
      </c>
      <c r="C10">
        <v>2.3187083484692601</v>
      </c>
      <c r="D10">
        <v>0.11321153096417499</v>
      </c>
      <c r="F10">
        <v>2378733</v>
      </c>
      <c r="H10">
        <f t="shared" si="0"/>
        <v>170084.21348526614</v>
      </c>
      <c r="I10">
        <f t="shared" si="1"/>
        <v>5515588.0658793282</v>
      </c>
      <c r="J10">
        <f t="shared" si="2"/>
        <v>269300.00468500488</v>
      </c>
    </row>
    <row r="11" spans="1:10" x14ac:dyDescent="0.2">
      <c r="A11" t="s">
        <v>11</v>
      </c>
      <c r="B11">
        <v>3.4530039705650499</v>
      </c>
      <c r="C11">
        <v>2.3323994680270599</v>
      </c>
      <c r="D11">
        <v>5.6940001697430097E-2</v>
      </c>
      <c r="F11">
        <v>4756461</v>
      </c>
      <c r="H11">
        <f t="shared" si="0"/>
        <v>16424078.718837809</v>
      </c>
      <c r="I11">
        <f t="shared" si="1"/>
        <v>11093967.106091456</v>
      </c>
      <c r="J11">
        <f t="shared" si="2"/>
        <v>270832.89741376007</v>
      </c>
    </row>
    <row r="12" spans="1:10" x14ac:dyDescent="0.2">
      <c r="A12" t="s">
        <v>12</v>
      </c>
      <c r="B12">
        <v>15.803966695999399</v>
      </c>
      <c r="C12">
        <v>1.2377793464911799</v>
      </c>
      <c r="D12">
        <v>0.32153252555337403</v>
      </c>
      <c r="F12">
        <v>73871</v>
      </c>
      <c r="H12">
        <f t="shared" si="0"/>
        <v>1167454.8238001717</v>
      </c>
      <c r="I12">
        <f t="shared" si="1"/>
        <v>91435.99810464996</v>
      </c>
      <c r="J12">
        <f t="shared" si="2"/>
        <v>23751.929195153294</v>
      </c>
    </row>
    <row r="13" spans="1:10" x14ac:dyDescent="0.2">
      <c r="E13" t="s">
        <v>18</v>
      </c>
      <c r="F13">
        <f>SUM(F4:F12)</f>
        <v>11040365</v>
      </c>
      <c r="H13">
        <f>SUM(H4:H12)</f>
        <v>24965158.758070804</v>
      </c>
      <c r="I13">
        <f>SUM(I4:I12)</f>
        <v>18387040.509469066</v>
      </c>
      <c r="J13">
        <f>SUM(J4:J12)</f>
        <v>9210145.045346044</v>
      </c>
    </row>
    <row r="15" spans="1:10" x14ac:dyDescent="0.2">
      <c r="G15" t="s">
        <v>19</v>
      </c>
      <c r="H15">
        <f>H13 / F13</f>
        <v>2.2612620830987749</v>
      </c>
      <c r="I15">
        <f xml:space="preserve"> I13 /F13</f>
        <v>1.6654377377440932</v>
      </c>
      <c r="J15">
        <f xml:space="preserve"> J13 /F13</f>
        <v>0.83422468780208303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L22" sqref="L22"/>
    </sheetView>
  </sheetViews>
  <sheetFormatPr baseColWidth="10" defaultRowHeight="16" x14ac:dyDescent="0.2"/>
  <cols>
    <col min="1" max="1" width="14.83203125" bestFit="1" customWidth="1"/>
    <col min="2" max="2" width="20.83203125" bestFit="1" customWidth="1"/>
    <col min="3" max="3" width="19.1640625" bestFit="1" customWidth="1"/>
    <col min="4" max="4" width="21.6640625" bestFit="1" customWidth="1"/>
    <col min="8" max="8" width="19" bestFit="1" customWidth="1"/>
    <col min="9" max="9" width="20.1640625" bestFit="1" customWidth="1"/>
    <col min="10" max="10" width="22.5" bestFit="1" customWidth="1"/>
  </cols>
  <sheetData>
    <row r="1" spans="1:10" x14ac:dyDescent="0.2">
      <c r="B1" t="s">
        <v>14</v>
      </c>
    </row>
    <row r="3" spans="1:10" x14ac:dyDescent="0.2">
      <c r="A3" t="s">
        <v>0</v>
      </c>
      <c r="B3" t="s">
        <v>1</v>
      </c>
      <c r="C3" t="s">
        <v>2</v>
      </c>
      <c r="D3" t="s">
        <v>3</v>
      </c>
      <c r="F3" t="s">
        <v>13</v>
      </c>
      <c r="H3" t="s">
        <v>15</v>
      </c>
      <c r="I3" t="s">
        <v>16</v>
      </c>
      <c r="J3" t="s">
        <v>17</v>
      </c>
    </row>
    <row r="4" spans="1:10" x14ac:dyDescent="0.2">
      <c r="A4" t="s">
        <v>4</v>
      </c>
      <c r="B4">
        <v>2.5397333137739802</v>
      </c>
      <c r="C4">
        <v>1.1735606563789899E-3</v>
      </c>
      <c r="D4">
        <v>13.2553241485912</v>
      </c>
      <c r="F4">
        <v>686232</v>
      </c>
      <c r="H4">
        <f xml:space="preserve"> B4 * F4</f>
        <v>1742846.271377746</v>
      </c>
      <c r="I4">
        <f xml:space="preserve"> C4 * F4</f>
        <v>805.33487634826702</v>
      </c>
      <c r="J4">
        <f xml:space="preserve"> D4 * F4</f>
        <v>9096227.6011360362</v>
      </c>
    </row>
    <row r="5" spans="1:10" x14ac:dyDescent="0.2">
      <c r="A5" t="s">
        <v>5</v>
      </c>
      <c r="B5">
        <v>2.8822547661928501</v>
      </c>
      <c r="C5">
        <v>6.6127562478922501E-3</v>
      </c>
      <c r="D5">
        <v>1.7505664899151101</v>
      </c>
      <c r="F5">
        <v>2745013</v>
      </c>
      <c r="H5">
        <f t="shared" ref="H5:H25" si="0" xml:space="preserve"> B5 * F5</f>
        <v>7911826.8025113344</v>
      </c>
      <c r="I5">
        <f t="shared" ref="I5:I25" si="1" xml:space="preserve"> C5 * F5</f>
        <v>18152.101866295448</v>
      </c>
      <c r="J5">
        <f t="shared" ref="J5:J25" si="2" xml:space="preserve"> D5 * F5</f>
        <v>4805327.7721813461</v>
      </c>
    </row>
    <row r="6" spans="1:10" x14ac:dyDescent="0.2">
      <c r="A6" t="s">
        <v>6</v>
      </c>
      <c r="B6">
        <v>2.9241865769569602</v>
      </c>
      <c r="C6">
        <v>2.6718667951478099E-2</v>
      </c>
      <c r="D6">
        <v>0.87768041026027499</v>
      </c>
      <c r="F6">
        <v>2726930</v>
      </c>
      <c r="H6">
        <f t="shared" si="0"/>
        <v>7974052.1023012437</v>
      </c>
      <c r="I6">
        <f t="shared" si="1"/>
        <v>72859.937196924177</v>
      </c>
      <c r="J6">
        <f t="shared" si="2"/>
        <v>2393373.0411510519</v>
      </c>
    </row>
    <row r="7" spans="1:10" x14ac:dyDescent="0.2">
      <c r="A7" t="s">
        <v>7</v>
      </c>
      <c r="B7">
        <v>21.028200972447301</v>
      </c>
      <c r="C7">
        <v>2.37091919425793E-2</v>
      </c>
      <c r="D7">
        <v>3.5047001620745499</v>
      </c>
      <c r="F7">
        <v>303061</v>
      </c>
      <c r="H7">
        <f t="shared" si="0"/>
        <v>6372827.6149108512</v>
      </c>
      <c r="I7">
        <f t="shared" si="1"/>
        <v>7185.331419310025</v>
      </c>
      <c r="J7">
        <f t="shared" si="2"/>
        <v>1062137.9358184752</v>
      </c>
    </row>
    <row r="8" spans="1:10" x14ac:dyDescent="0.2">
      <c r="A8" t="s">
        <v>8</v>
      </c>
      <c r="B8">
        <v>2.9241865769569602</v>
      </c>
      <c r="C8">
        <v>2.6718667951478099E-2</v>
      </c>
      <c r="D8">
        <v>0.87768041026027499</v>
      </c>
      <c r="F8">
        <v>2726930</v>
      </c>
      <c r="H8">
        <f t="shared" si="0"/>
        <v>7974052.1023012437</v>
      </c>
      <c r="I8">
        <f t="shared" si="1"/>
        <v>72859.937196924177</v>
      </c>
      <c r="J8">
        <f t="shared" si="2"/>
        <v>2393373.0411510519</v>
      </c>
    </row>
    <row r="9" spans="1:10" x14ac:dyDescent="0.2">
      <c r="A9" t="s">
        <v>9</v>
      </c>
      <c r="B9">
        <v>2.9794199431129398</v>
      </c>
      <c r="C9">
        <v>0.122700881172136</v>
      </c>
      <c r="D9">
        <v>0.475007314903094</v>
      </c>
      <c r="F9">
        <v>2471309</v>
      </c>
      <c r="H9">
        <f t="shared" si="0"/>
        <v>7363067.3201944958</v>
      </c>
      <c r="I9">
        <f t="shared" si="1"/>
        <v>303231.79194863024</v>
      </c>
      <c r="J9">
        <f t="shared" si="2"/>
        <v>1173889.8523858504</v>
      </c>
    </row>
    <row r="10" spans="1:10" x14ac:dyDescent="0.2">
      <c r="A10" t="s">
        <v>10</v>
      </c>
      <c r="B10">
        <v>21.491836201694898</v>
      </c>
      <c r="C10">
        <v>9.8367840728632805E-2</v>
      </c>
      <c r="D10">
        <v>1.79098635014124</v>
      </c>
      <c r="F10">
        <v>299666</v>
      </c>
      <c r="H10">
        <f t="shared" si="0"/>
        <v>6440372.5872171037</v>
      </c>
      <c r="I10">
        <f t="shared" si="1"/>
        <v>29477.497359786477</v>
      </c>
      <c r="J10">
        <f t="shared" si="2"/>
        <v>536697.7156014248</v>
      </c>
    </row>
    <row r="11" spans="1:10" x14ac:dyDescent="0.2">
      <c r="A11" t="s">
        <v>11</v>
      </c>
      <c r="B11">
        <v>2.9794199431129398</v>
      </c>
      <c r="C11">
        <v>0.122700881172136</v>
      </c>
      <c r="D11">
        <v>0.475007314903094</v>
      </c>
      <c r="F11">
        <v>2471309</v>
      </c>
      <c r="H11">
        <f t="shared" si="0"/>
        <v>7363067.3201944958</v>
      </c>
      <c r="I11">
        <f t="shared" si="1"/>
        <v>303231.79194863024</v>
      </c>
      <c r="J11">
        <f t="shared" si="2"/>
        <v>1173889.8523858504</v>
      </c>
    </row>
    <row r="12" spans="1:10" x14ac:dyDescent="0.2">
      <c r="A12" t="s">
        <v>12</v>
      </c>
      <c r="B12">
        <v>3.1135563141039202</v>
      </c>
      <c r="C12">
        <v>0.56158865179181705</v>
      </c>
      <c r="D12">
        <v>0.23489525339369199</v>
      </c>
      <c r="F12">
        <v>2433538</v>
      </c>
      <c r="H12">
        <f t="shared" si="0"/>
        <v>7576957.6055118255</v>
      </c>
      <c r="I12">
        <f t="shared" si="1"/>
        <v>1366647.324504155</v>
      </c>
      <c r="J12">
        <f t="shared" si="2"/>
        <v>571626.52515317837</v>
      </c>
    </row>
    <row r="13" spans="1:10" x14ac:dyDescent="0.2">
      <c r="A13" t="s">
        <v>20</v>
      </c>
      <c r="B13">
        <v>21.263755962892301</v>
      </c>
      <c r="C13">
        <v>0.43754694369427199</v>
      </c>
      <c r="D13">
        <v>0.96653436194965303</v>
      </c>
      <c r="F13">
        <v>270605</v>
      </c>
      <c r="H13">
        <f t="shared" si="0"/>
        <v>5754078.6823384706</v>
      </c>
      <c r="I13">
        <f t="shared" si="1"/>
        <v>118402.39069838847</v>
      </c>
      <c r="J13">
        <f t="shared" si="2"/>
        <v>261549.03101538584</v>
      </c>
    </row>
    <row r="14" spans="1:10" x14ac:dyDescent="0.2">
      <c r="A14" t="s">
        <v>21</v>
      </c>
      <c r="B14">
        <v>3.1135563141039202</v>
      </c>
      <c r="C14">
        <v>0.56158865179181705</v>
      </c>
      <c r="D14">
        <v>0.23489525339369199</v>
      </c>
      <c r="F14">
        <v>2433538</v>
      </c>
      <c r="H14">
        <f t="shared" si="0"/>
        <v>7576957.6055118255</v>
      </c>
      <c r="I14">
        <f t="shared" si="1"/>
        <v>1366647.324504155</v>
      </c>
      <c r="J14">
        <f t="shared" si="2"/>
        <v>571626.52515317837</v>
      </c>
    </row>
    <row r="15" spans="1:10" x14ac:dyDescent="0.2">
      <c r="A15" t="s">
        <v>22</v>
      </c>
      <c r="B15">
        <v>21.263755962892301</v>
      </c>
      <c r="C15">
        <v>0.43754694369427199</v>
      </c>
      <c r="D15">
        <v>0.96653436194965303</v>
      </c>
      <c r="F15">
        <v>270605</v>
      </c>
      <c r="H15">
        <f t="shared" si="0"/>
        <v>5754078.6823384706</v>
      </c>
      <c r="I15">
        <f t="shared" si="1"/>
        <v>118402.39069838847</v>
      </c>
      <c r="J15">
        <f t="shared" si="2"/>
        <v>261549.03101538584</v>
      </c>
    </row>
    <row r="16" spans="1:10" x14ac:dyDescent="0.2">
      <c r="A16" t="s">
        <v>23</v>
      </c>
      <c r="B16">
        <v>3.1135563141039202</v>
      </c>
      <c r="C16">
        <v>0.56158865179181705</v>
      </c>
      <c r="D16">
        <v>0.23489525339369199</v>
      </c>
      <c r="F16">
        <v>2433538</v>
      </c>
      <c r="H16">
        <f t="shared" si="0"/>
        <v>7576957.6055118255</v>
      </c>
      <c r="I16">
        <f t="shared" si="1"/>
        <v>1366647.324504155</v>
      </c>
      <c r="J16">
        <f t="shared" si="2"/>
        <v>571626.52515317837</v>
      </c>
    </row>
    <row r="17" spans="1:10" x14ac:dyDescent="0.2">
      <c r="A17" t="s">
        <v>24</v>
      </c>
      <c r="B17">
        <v>7.1502019556321003E-2</v>
      </c>
      <c r="C17">
        <v>2.3187083484692601</v>
      </c>
      <c r="D17">
        <v>0.11321153096417499</v>
      </c>
      <c r="F17">
        <v>2378733</v>
      </c>
      <c r="H17">
        <f t="shared" si="0"/>
        <v>170084.21348526614</v>
      </c>
      <c r="I17">
        <f t="shared" si="1"/>
        <v>5515588.0658793282</v>
      </c>
      <c r="J17">
        <f t="shared" si="2"/>
        <v>269300.00468500488</v>
      </c>
    </row>
    <row r="18" spans="1:10" x14ac:dyDescent="0.2">
      <c r="A18" t="s">
        <v>25</v>
      </c>
      <c r="B18">
        <v>19.287857476221799</v>
      </c>
      <c r="C18">
        <v>1.7929929027793401</v>
      </c>
      <c r="D18">
        <v>0.43836039718686098</v>
      </c>
      <c r="F18">
        <v>270850</v>
      </c>
      <c r="H18">
        <f t="shared" si="0"/>
        <v>5224116.197434674</v>
      </c>
      <c r="I18">
        <f t="shared" si="1"/>
        <v>485632.12771778426</v>
      </c>
      <c r="J18">
        <f t="shared" si="2"/>
        <v>118729.9135780613</v>
      </c>
    </row>
    <row r="19" spans="1:10" x14ac:dyDescent="0.2">
      <c r="A19" t="s">
        <v>26</v>
      </c>
      <c r="B19">
        <v>7.1502019556321003E-2</v>
      </c>
      <c r="C19">
        <v>2.3187083484692601</v>
      </c>
      <c r="D19">
        <v>0.11321153096417499</v>
      </c>
      <c r="F19">
        <v>2378733</v>
      </c>
      <c r="H19">
        <f t="shared" si="0"/>
        <v>170084.21348526614</v>
      </c>
      <c r="I19">
        <f t="shared" si="1"/>
        <v>5515588.0658793282</v>
      </c>
      <c r="J19">
        <f t="shared" si="2"/>
        <v>269300.00468500488</v>
      </c>
    </row>
    <row r="20" spans="1:10" x14ac:dyDescent="0.2">
      <c r="A20" t="s">
        <v>27</v>
      </c>
      <c r="B20">
        <v>19.287857476221799</v>
      </c>
      <c r="C20">
        <v>1.7929929027793401</v>
      </c>
      <c r="D20">
        <v>0.43836039718686098</v>
      </c>
      <c r="F20">
        <v>270850</v>
      </c>
      <c r="H20">
        <f t="shared" si="0"/>
        <v>5224116.197434674</v>
      </c>
      <c r="I20">
        <f t="shared" si="1"/>
        <v>485632.12771778426</v>
      </c>
      <c r="J20">
        <f t="shared" si="2"/>
        <v>118729.9135780613</v>
      </c>
    </row>
    <row r="21" spans="1:10" x14ac:dyDescent="0.2">
      <c r="A21" t="s">
        <v>28</v>
      </c>
      <c r="B21">
        <v>7.1502019556321003E-2</v>
      </c>
      <c r="C21">
        <v>2.3187083484692601</v>
      </c>
      <c r="D21">
        <v>0.11321153096417499</v>
      </c>
      <c r="F21">
        <v>2378733</v>
      </c>
      <c r="H21">
        <f t="shared" si="0"/>
        <v>170084.21348526614</v>
      </c>
      <c r="I21">
        <f t="shared" si="1"/>
        <v>5515588.0658793282</v>
      </c>
      <c r="J21">
        <f t="shared" si="2"/>
        <v>269300.00468500488</v>
      </c>
    </row>
    <row r="22" spans="1:10" x14ac:dyDescent="0.2">
      <c r="A22" t="s">
        <v>29</v>
      </c>
      <c r="B22">
        <v>3.4530039705650499</v>
      </c>
      <c r="C22">
        <v>2.3323994680270599</v>
      </c>
      <c r="D22">
        <v>5.6940001697430097E-2</v>
      </c>
      <c r="F22">
        <v>4756461</v>
      </c>
      <c r="H22">
        <f t="shared" si="0"/>
        <v>16424078.718837809</v>
      </c>
      <c r="I22">
        <f t="shared" si="1"/>
        <v>11093967.106091456</v>
      </c>
      <c r="J22">
        <f t="shared" si="2"/>
        <v>270832.89741376007</v>
      </c>
    </row>
    <row r="23" spans="1:10" x14ac:dyDescent="0.2">
      <c r="A23" t="s">
        <v>30</v>
      </c>
      <c r="B23">
        <v>3.4530039705650499</v>
      </c>
      <c r="C23">
        <v>2.3323994680270599</v>
      </c>
      <c r="D23">
        <v>5.6940001697430097E-2</v>
      </c>
      <c r="F23">
        <v>4756461</v>
      </c>
      <c r="H23">
        <f t="shared" si="0"/>
        <v>16424078.718837809</v>
      </c>
      <c r="I23">
        <f t="shared" si="1"/>
        <v>11093967.106091456</v>
      </c>
      <c r="J23">
        <f t="shared" si="2"/>
        <v>270832.89741376007</v>
      </c>
    </row>
    <row r="24" spans="1:10" x14ac:dyDescent="0.2">
      <c r="A24" t="s">
        <v>31</v>
      </c>
      <c r="B24">
        <v>4.7285076742890704</v>
      </c>
      <c r="C24">
        <v>23.766897378271199</v>
      </c>
      <c r="D24">
        <v>1.9055009110424299E-2</v>
      </c>
      <c r="F24">
        <v>14267373</v>
      </c>
      <c r="H24">
        <f t="shared" si="0"/>
        <v>67463382.722444683</v>
      </c>
      <c r="I24">
        <f t="shared" si="1"/>
        <v>339091189.94851732</v>
      </c>
      <c r="J24">
        <f t="shared" si="2"/>
        <v>271864.92249682167</v>
      </c>
    </row>
    <row r="25" spans="1:10" x14ac:dyDescent="0.2">
      <c r="A25" t="s">
        <v>32</v>
      </c>
      <c r="B25">
        <v>18.92030022961</v>
      </c>
      <c r="C25">
        <v>1.7426592316745999</v>
      </c>
      <c r="D25">
        <v>0.43625909275088198</v>
      </c>
      <c r="F25">
        <v>221615</v>
      </c>
      <c r="H25">
        <f t="shared" si="0"/>
        <v>4193022.3353850199</v>
      </c>
      <c r="I25">
        <f t="shared" si="1"/>
        <v>386199.42562756647</v>
      </c>
      <c r="J25">
        <f t="shared" si="2"/>
        <v>96681.558839986712</v>
      </c>
    </row>
    <row r="27" spans="1:10" x14ac:dyDescent="0.2">
      <c r="E27" t="s">
        <v>18</v>
      </c>
      <c r="F27">
        <f>SUM(F4:F25)</f>
        <v>53952083</v>
      </c>
      <c r="H27">
        <f>SUM(H4:H25)</f>
        <v>202844189.83305144</v>
      </c>
      <c r="I27">
        <f>SUM(I4:I25)</f>
        <v>384327902.51812345</v>
      </c>
      <c r="J27">
        <f>SUM(J4:J25)</f>
        <v>26828466.566676851</v>
      </c>
    </row>
    <row r="29" spans="1:10" x14ac:dyDescent="0.2">
      <c r="G29" t="s">
        <v>19</v>
      </c>
      <c r="H29">
        <f xml:space="preserve"> H27 /F27</f>
        <v>3.7597100714916132</v>
      </c>
      <c r="I29">
        <f xml:space="preserve"> I27 / F27</f>
        <v>7.1235044348171588</v>
      </c>
      <c r="J29">
        <f xml:space="preserve"> J27 /F27</f>
        <v>0.49726470369414377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Yolo tiny</vt:lpstr>
      <vt:lpstr>Yolo V2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2017-11-10T16:21:44Z</dcterms:created>
  <dcterms:modified xsi:type="dcterms:W3CDTF">2017-11-10T16:35:22Z</dcterms:modified>
</cp:coreProperties>
</file>