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6706022510468\INTRO\"/>
    </mc:Choice>
  </mc:AlternateContent>
  <xr:revisionPtr revIDLastSave="0" documentId="8_{0FCA0BBD-DDFE-4435-97ED-9EECBA772833}" xr6:coauthVersionLast="47" xr6:coauthVersionMax="47" xr10:uidLastSave="{00000000-0000-0000-0000-000000000000}"/>
  <bookViews>
    <workbookView xWindow="-120" yWindow="-120" windowWidth="24240" windowHeight="13140" activeTab="5" xr2:uid="{E7E0F8DA-3EDA-4199-952F-A96C8D04C709}"/>
  </bookViews>
  <sheets>
    <sheet name="Sheet1" sheetId="1" r:id="rId1"/>
    <sheet name="Sheet2" sheetId="2" r:id="rId2"/>
    <sheet name="Sheet3" sheetId="3" r:id="rId3"/>
    <sheet name="Sheet6" sheetId="7" r:id="rId4"/>
    <sheet name="Sheet7" sheetId="8" r:id="rId5"/>
    <sheet name="Sheet8" sheetId="9" r:id="rId6"/>
    <sheet name="Sheet5" sheetId="6" r:id="rId7"/>
    <sheet name="STD-SCORE" sheetId="5" r:id="rId8"/>
    <sheet name="Sheet4" sheetId="4" r:id="rId9"/>
  </sheets>
  <definedNames>
    <definedName name="ExternalData_1" localSheetId="7" hidden="1">'STD-SCORE'!$A$1:$J$41</definedName>
  </definedNames>
  <calcPr calcId="191029"/>
  <pivotCaches>
    <pivotCache cacheId="5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G2" i="3"/>
  <c r="I2" i="3" s="1"/>
  <c r="G3" i="3"/>
  <c r="I3" i="3" s="1"/>
  <c r="G5" i="3"/>
  <c r="G6" i="3"/>
  <c r="G7" i="3"/>
  <c r="I7" i="3" s="1"/>
  <c r="F3" i="3"/>
  <c r="F5" i="3"/>
  <c r="F6" i="3"/>
  <c r="F7" i="3"/>
  <c r="E2" i="3"/>
  <c r="E3" i="3"/>
  <c r="E4" i="3"/>
  <c r="F4" i="3" s="1"/>
  <c r="G4" i="3" s="1"/>
  <c r="I4" i="3" s="1"/>
  <c r="E5" i="3"/>
  <c r="I5" i="3"/>
  <c r="E6" i="3"/>
  <c r="I6" i="3"/>
  <c r="E7" i="3"/>
  <c r="H8" i="3"/>
  <c r="G3" i="2"/>
  <c r="I3" i="2" s="1"/>
  <c r="G4" i="2"/>
  <c r="G5" i="2"/>
  <c r="G6" i="2"/>
  <c r="G7" i="2"/>
  <c r="G2" i="2"/>
  <c r="I2" i="2" s="1"/>
  <c r="F2" i="2"/>
  <c r="G2" i="1" s="1"/>
  <c r="F3" i="2"/>
  <c r="F4" i="2"/>
  <c r="F5" i="2"/>
  <c r="F6" i="2"/>
  <c r="F7" i="2"/>
  <c r="I4" i="2"/>
  <c r="I5" i="2"/>
  <c r="I6" i="2"/>
  <c r="I7" i="2"/>
  <c r="H8" i="2"/>
  <c r="E5" i="2"/>
  <c r="E6" i="2"/>
  <c r="E7" i="2"/>
  <c r="E2" i="2"/>
  <c r="E3" i="2"/>
  <c r="E4" i="2"/>
  <c r="G4" i="1"/>
  <c r="G3" i="1"/>
  <c r="F3" i="1"/>
  <c r="F2" i="1"/>
  <c r="E4" i="1"/>
  <c r="I8" i="3" l="1"/>
  <c r="I9" i="3" s="1"/>
  <c r="I8" i="2"/>
  <c r="I9" i="2" s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7C652-3B35-4D6B-8E25-2EA585DCA2E5}" keepAlive="1" name="Query - STD-SCORE" description="Connection to the 'STD-SCORE' query in the workbook." type="5" refreshedVersion="7" background="1" saveData="1">
    <dbPr connection="Provider=Microsoft.Mashup.OleDb.1;Data Source=$Workbook$;Location=STD-SCORE;Extended Properties=&quot;&quot;" command="SELECT * FROM [STD-SCORE]"/>
  </connection>
</connections>
</file>

<file path=xl/sharedStrings.xml><?xml version="1.0" encoding="utf-8"?>
<sst xmlns="http://schemas.openxmlformats.org/spreadsheetml/2006/main" count="791" uniqueCount="126">
  <si>
    <t>subjiect</t>
  </si>
  <si>
    <t>midterm</t>
  </si>
  <si>
    <t>final</t>
  </si>
  <si>
    <t>homework</t>
  </si>
  <si>
    <t>intro</t>
  </si>
  <si>
    <t>compro</t>
  </si>
  <si>
    <t>math</t>
  </si>
  <si>
    <t>total</t>
  </si>
  <si>
    <t>Datacom</t>
  </si>
  <si>
    <t>ENG</t>
  </si>
  <si>
    <t>PSYCHOLOGY</t>
  </si>
  <si>
    <t>grade</t>
  </si>
  <si>
    <t>ค่าประจำเกรด</t>
  </si>
  <si>
    <t>หน่วยกิต</t>
  </si>
  <si>
    <t>คะแนนที่ได้</t>
  </si>
  <si>
    <t xml:space="preserve">GPA </t>
  </si>
  <si>
    <t>คะแนน</t>
  </si>
  <si>
    <t>ค่าประจำหลัก</t>
  </si>
  <si>
    <t>A</t>
  </si>
  <si>
    <t>B</t>
  </si>
  <si>
    <t>B+</t>
  </si>
  <si>
    <t>C+</t>
  </si>
  <si>
    <t>C</t>
  </si>
  <si>
    <t>D+</t>
  </si>
  <si>
    <t>D</t>
  </si>
  <si>
    <t>F</t>
  </si>
  <si>
    <t>STD ID</t>
  </si>
  <si>
    <t>NAME</t>
  </si>
  <si>
    <t>MAJOR</t>
  </si>
  <si>
    <t>GENDER</t>
  </si>
  <si>
    <t>PHY</t>
  </si>
  <si>
    <t>DATA COM</t>
  </si>
  <si>
    <t>67-060225-1001-8</t>
  </si>
  <si>
    <t>นายนัชฐพล เหมือนวงธรรม</t>
  </si>
  <si>
    <t>INET</t>
  </si>
  <si>
    <t>MALE</t>
  </si>
  <si>
    <t>67-060225-1002-6</t>
  </si>
  <si>
    <t>นางสาวอริสรา คำแสง</t>
  </si>
  <si>
    <t>FEMALE</t>
  </si>
  <si>
    <t>67-060225-1003-4</t>
  </si>
  <si>
    <t>นายอลีฟ แวหะยี</t>
  </si>
  <si>
    <t>67-060225-1004-2</t>
  </si>
  <si>
    <t>นางสาวมณฑากาญจน์ โรจนะ</t>
  </si>
  <si>
    <t>67-060225-1005-1</t>
  </si>
  <si>
    <t>นายวัชรากร ชูศรียิ่ง</t>
  </si>
  <si>
    <t>67-060225-1006-9</t>
  </si>
  <si>
    <t>นายธนัตถ์ มุลบุตร</t>
  </si>
  <si>
    <t>67-060225-1007-7</t>
  </si>
  <si>
    <t>นายธนศักดิ์ เขจรลาภ</t>
  </si>
  <si>
    <t>67-060225-1008-5</t>
  </si>
  <si>
    <t>นายฉัตรวินทร์ ชาติทอง</t>
  </si>
  <si>
    <t>67-060225-1009-3</t>
  </si>
  <si>
    <t>นายนครินทร์ ศิริอัฐ</t>
  </si>
  <si>
    <t>67-060225-1010-7</t>
  </si>
  <si>
    <t>นายบุณยกร จิรรัตนสัจจพร</t>
  </si>
  <si>
    <t>67-060225-1011-5</t>
  </si>
  <si>
    <t>นางสาวสุรางคณา ศรีบุญเรือง</t>
  </si>
  <si>
    <t>67-060225-1012-3</t>
  </si>
  <si>
    <t>นายวิสิฐศักดิ์ เพชรหนองชุม</t>
  </si>
  <si>
    <t>67-060225-1013-1</t>
  </si>
  <si>
    <t>นายเตชวิทย์ กมลพจน์</t>
  </si>
  <si>
    <t>67-060225-1014-0</t>
  </si>
  <si>
    <t>นางสาวพรญาณี สมดี</t>
  </si>
  <si>
    <t>67-060225-1015-8</t>
  </si>
  <si>
    <t>นางสาวภาสินี เก่งกลาง</t>
  </si>
  <si>
    <t>67-060225-1016-6</t>
  </si>
  <si>
    <t>นางสาววริศรา ท้าวแก่น</t>
  </si>
  <si>
    <t>67-060225-1017-4</t>
  </si>
  <si>
    <t>นายศุภกร สิริเกื้อกูลชัย</t>
  </si>
  <si>
    <t>67-060225-1018-2</t>
  </si>
  <si>
    <t>นางสาวขนิฐา บุญล้อม</t>
  </si>
  <si>
    <t>67-060225-1019-1</t>
  </si>
  <si>
    <t>นายคุณานนท์ นาลินธมากร</t>
  </si>
  <si>
    <t>67-060225-1020-4</t>
  </si>
  <si>
    <t>นายณพนันท์ ศรีเกื้อกลิ่น</t>
  </si>
  <si>
    <t>67-060225-1021-2</t>
  </si>
  <si>
    <t>นายนนทวัฒน์ ประสพรัตน์</t>
  </si>
  <si>
    <t>67-060225-1022-1</t>
  </si>
  <si>
    <t>นางสาววริศรา สุขสวัสดิ์</t>
  </si>
  <si>
    <t>67-060225-1023-9</t>
  </si>
  <si>
    <t>นางสาวกัญชลิกา บำรุงผล</t>
  </si>
  <si>
    <t>67-060225-1024-7</t>
  </si>
  <si>
    <t>นายกิตติสินธุ์ วรรณวณิชภักดี</t>
  </si>
  <si>
    <t>67-060225-1040-9</t>
  </si>
  <si>
    <t>นายพานิช พิมพ์หาร</t>
  </si>
  <si>
    <t>67-060225-1041-7</t>
  </si>
  <si>
    <t>นายนันทพัทธ์ วณิชธนาศิริ</t>
  </si>
  <si>
    <t>67-060225-1042-5</t>
  </si>
  <si>
    <t>นายเจตริล เจริญทอง</t>
  </si>
  <si>
    <t>67-060225-1043-3</t>
  </si>
  <si>
    <t>นายวรานนท์ ใจตรง</t>
  </si>
  <si>
    <t>67-060225-1044-1</t>
  </si>
  <si>
    <t>นายธนพัฒน์ นิลคูหา</t>
  </si>
  <si>
    <t>67-060225-1045-0</t>
  </si>
  <si>
    <t>นายบวร ลิ้มประเสริฐ</t>
  </si>
  <si>
    <t>67-060225-1046-8</t>
  </si>
  <si>
    <t>นายชนาธิป จุรุเทียบ</t>
  </si>
  <si>
    <t>67-060226-1003-9</t>
  </si>
  <si>
    <t>นายธนวัฒน์ ตระกูลกิจชัย</t>
  </si>
  <si>
    <t>INE</t>
  </si>
  <si>
    <t>67-060226-1008-0</t>
  </si>
  <si>
    <t>นายวุฒิเมธี กัณหารี</t>
  </si>
  <si>
    <t>67-060226-1009-8</t>
  </si>
  <si>
    <t>น.ส.นภัส รุ่งวิทยา</t>
  </si>
  <si>
    <t>67-060226-1014-4</t>
  </si>
  <si>
    <t>น.ส.พิยดา มานพ</t>
  </si>
  <si>
    <t>67-060226-1016-1</t>
  </si>
  <si>
    <t>นายธนวิชญ์ โอสถ</t>
  </si>
  <si>
    <t>67-060226-1018-7</t>
  </si>
  <si>
    <t>นายพสุธร ปรุงเกียรติ</t>
  </si>
  <si>
    <t>67-060226-1019-5</t>
  </si>
  <si>
    <t>น.ส.เบญญภา เตชาธรรมนนท์</t>
  </si>
  <si>
    <t>67-060226-1020-9</t>
  </si>
  <si>
    <t>นายภูริณัฐ แสนยางนอก</t>
  </si>
  <si>
    <t>67-060226-1022-5</t>
  </si>
  <si>
    <t>นายก้องเกียรติ กองอรรถ</t>
  </si>
  <si>
    <t>intro2</t>
  </si>
  <si>
    <t>compro3</t>
  </si>
  <si>
    <t>math4</t>
  </si>
  <si>
    <t>ENG5</t>
  </si>
  <si>
    <t>PHY6</t>
  </si>
  <si>
    <t>DATA COM7</t>
  </si>
  <si>
    <t>Row Labels</t>
  </si>
  <si>
    <t>Grand Total</t>
  </si>
  <si>
    <t>Column Labels</t>
  </si>
  <si>
    <t>Count of STD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</si>
</sst>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52.495504050923" createdVersion="7" refreshedVersion="7" minRefreshableVersion="3" recordCount="40" xr:uid="{35794EF9-3201-4323-A222-C224980D4EFC}">
  <cacheSource type="worksheet">
    <worksheetSource name="STD_SCORE"/>
  </cacheSource>
  <cacheFields count="16">
    <cacheField name="STD ID" numFmtId="0">
      <sharedItems/>
    </cacheField>
    <cacheField name="NAME" numFmtId="0">
      <sharedItems/>
    </cacheField>
    <cacheField name="MAJOR" numFmtId="0">
      <sharedItems count="2">
        <s v="INET"/>
        <s v="INE"/>
      </sharedItems>
    </cacheField>
    <cacheField name="GENDER" numFmtId="0">
      <sharedItems count="2">
        <s v="MALE"/>
        <s v="FEMALE"/>
      </sharedItems>
    </cacheField>
    <cacheField name="intro" numFmtId="0">
      <sharedItems containsSemiMixedTypes="0" containsString="0" containsNumber="1" containsInteger="1" minValue="32" maxValue="98" count="31">
        <n v="63"/>
        <n v="77"/>
        <n v="89"/>
        <n v="87"/>
        <n v="70"/>
        <n v="60"/>
        <n v="85"/>
        <n v="95"/>
        <n v="71"/>
        <n v="43"/>
        <n v="45"/>
        <n v="53"/>
        <n v="65"/>
        <n v="83"/>
        <n v="92"/>
        <n v="50"/>
        <n v="86"/>
        <n v="78"/>
        <n v="55"/>
        <n v="68"/>
        <n v="96"/>
        <n v="57"/>
        <n v="32"/>
        <n v="34"/>
        <n v="98"/>
        <n v="93"/>
        <n v="80"/>
        <n v="61"/>
        <n v="94"/>
        <n v="46"/>
        <n v="58"/>
      </sharedItems>
    </cacheField>
    <cacheField name="compro" numFmtId="0">
      <sharedItems containsSemiMixedTypes="0" containsString="0" containsNumber="1" containsInteger="1" minValue="32" maxValue="99"/>
    </cacheField>
    <cacheField name="math" numFmtId="0">
      <sharedItems containsSemiMixedTypes="0" containsString="0" containsNumber="1" containsInteger="1" minValue="33" maxValue="95"/>
    </cacheField>
    <cacheField name="ENG" numFmtId="0">
      <sharedItems containsSemiMixedTypes="0" containsString="0" containsNumber="1" containsInteger="1" minValue="30" maxValue="98"/>
    </cacheField>
    <cacheField name="PHY" numFmtId="0">
      <sharedItems containsSemiMixedTypes="0" containsString="0" containsNumber="1" containsInteger="1" minValue="32" maxValue="98"/>
    </cacheField>
    <cacheField name="DATA COM" numFmtId="0">
      <sharedItems containsSemiMixedTypes="0" containsString="0" containsNumber="1" containsInteger="1" minValue="30" maxValue="99"/>
    </cacheField>
    <cacheField name="intro2" numFmtId="0">
      <sharedItems count="8">
        <s v="C"/>
        <s v="B+"/>
        <s v="A"/>
        <s v="B"/>
        <s v="F"/>
        <s v="D"/>
        <s v="C+"/>
        <s v="D+"/>
      </sharedItems>
    </cacheField>
    <cacheField name="compro3" numFmtId="0">
      <sharedItems/>
    </cacheField>
    <cacheField name="math4" numFmtId="0">
      <sharedItems/>
    </cacheField>
    <cacheField name="ENG5" numFmtId="0">
      <sharedItems/>
    </cacheField>
    <cacheField name="PHY6" numFmtId="0">
      <sharedItems/>
    </cacheField>
    <cacheField name="DATA COM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67-060225-1001-8"/>
    <s v="นายนัชฐพล เหมือนวงธรรม"/>
    <x v="0"/>
    <x v="0"/>
    <x v="0"/>
    <n v="94"/>
    <n v="37"/>
    <n v="79"/>
    <n v="80"/>
    <n v="89"/>
    <x v="0"/>
    <s v="A"/>
    <s v="F"/>
    <s v="B+"/>
    <s v="A"/>
    <s v="A"/>
  </r>
  <r>
    <s v="67-060225-1002-6"/>
    <s v="นางสาวอริสรา คำแสง"/>
    <x v="0"/>
    <x v="1"/>
    <x v="1"/>
    <n v="97"/>
    <n v="46"/>
    <n v="38"/>
    <n v="87"/>
    <n v="81"/>
    <x v="1"/>
    <s v="A"/>
    <s v="F"/>
    <s v="F"/>
    <s v="A"/>
    <s v="A"/>
  </r>
  <r>
    <s v="67-060225-1003-4"/>
    <s v="นายอลีฟ แวหะยี"/>
    <x v="0"/>
    <x v="0"/>
    <x v="2"/>
    <n v="91"/>
    <n v="75"/>
    <n v="50"/>
    <n v="46"/>
    <n v="73"/>
    <x v="2"/>
    <s v="A"/>
    <s v="B+"/>
    <s v="D"/>
    <s v="F"/>
    <s v="B"/>
  </r>
  <r>
    <s v="67-060225-1004-2"/>
    <s v="นางสาวมณฑากาญจน์ โรจนะ"/>
    <x v="0"/>
    <x v="1"/>
    <x v="3"/>
    <n v="35"/>
    <n v="51"/>
    <n v="56"/>
    <n v="41"/>
    <n v="43"/>
    <x v="2"/>
    <s v="F"/>
    <s v="D"/>
    <s v="D+"/>
    <s v="F"/>
    <s v="F"/>
  </r>
  <r>
    <s v="67-060225-1005-1"/>
    <s v="นายวัชรากร ชูศรียิ่ง"/>
    <x v="0"/>
    <x v="0"/>
    <x v="4"/>
    <n v="88"/>
    <n v="54"/>
    <n v="38"/>
    <n v="82"/>
    <n v="81"/>
    <x v="3"/>
    <s v="A"/>
    <s v="D"/>
    <s v="F"/>
    <s v="A"/>
    <s v="A"/>
  </r>
  <r>
    <s v="67-060225-1006-9"/>
    <s v="นายธนัตถ์ มุลบุตร"/>
    <x v="0"/>
    <x v="0"/>
    <x v="5"/>
    <n v="93"/>
    <n v="90"/>
    <n v="69"/>
    <n v="50"/>
    <n v="47"/>
    <x v="0"/>
    <s v="A"/>
    <s v="A"/>
    <s v="C+"/>
    <s v="D"/>
    <s v="F"/>
  </r>
  <r>
    <s v="67-060225-1007-7"/>
    <s v="นายธนศักดิ์ เขจรลาภ"/>
    <x v="0"/>
    <x v="0"/>
    <x v="6"/>
    <n v="52"/>
    <n v="56"/>
    <n v="78"/>
    <n v="44"/>
    <n v="50"/>
    <x v="2"/>
    <s v="D"/>
    <s v="D+"/>
    <s v="B+"/>
    <s v="F"/>
    <s v="D"/>
  </r>
  <r>
    <s v="67-060225-1008-5"/>
    <s v="นายฉัตรวินทร์ ชาติทอง"/>
    <x v="0"/>
    <x v="0"/>
    <x v="7"/>
    <n v="93"/>
    <n v="47"/>
    <n v="38"/>
    <n v="41"/>
    <n v="40"/>
    <x v="2"/>
    <s v="A"/>
    <s v="F"/>
    <s v="F"/>
    <s v="F"/>
    <s v="F"/>
  </r>
  <r>
    <s v="67-060225-1009-3"/>
    <s v="นายนครินทร์ ศิริอัฐ"/>
    <x v="0"/>
    <x v="0"/>
    <x v="8"/>
    <n v="90"/>
    <n v="65"/>
    <n v="71"/>
    <n v="89"/>
    <n v="44"/>
    <x v="3"/>
    <s v="A"/>
    <s v="C+"/>
    <s v="B"/>
    <s v="A"/>
    <s v="F"/>
  </r>
  <r>
    <s v="67-060225-1010-7"/>
    <s v="นายบุณยกร จิรรัตนสัจจพร"/>
    <x v="0"/>
    <x v="0"/>
    <x v="9"/>
    <n v="58"/>
    <n v="50"/>
    <n v="44"/>
    <n v="77"/>
    <n v="33"/>
    <x v="4"/>
    <s v="D+"/>
    <s v="D"/>
    <s v="F"/>
    <s v="B+"/>
    <s v="F"/>
  </r>
  <r>
    <s v="67-060225-1011-5"/>
    <s v="นางสาวสุรางคณา ศรีบุญเรือง"/>
    <x v="0"/>
    <x v="1"/>
    <x v="10"/>
    <n v="48"/>
    <n v="53"/>
    <n v="30"/>
    <n v="94"/>
    <n v="56"/>
    <x v="4"/>
    <s v="F"/>
    <s v="D"/>
    <s v="F"/>
    <s v="A"/>
    <s v="D+"/>
  </r>
  <r>
    <s v="67-060225-1012-3"/>
    <s v="นายวิสิฐศักดิ์ เพชรหนองชุม"/>
    <x v="0"/>
    <x v="0"/>
    <x v="11"/>
    <n v="90"/>
    <n v="33"/>
    <n v="85"/>
    <n v="59"/>
    <n v="90"/>
    <x v="5"/>
    <s v="A"/>
    <s v="F"/>
    <s v="A"/>
    <s v="D+"/>
    <s v="A"/>
  </r>
  <r>
    <s v="67-060225-1013-1"/>
    <s v="นายเตชวิทย์ กมลพจน์"/>
    <x v="0"/>
    <x v="0"/>
    <x v="12"/>
    <n v="90"/>
    <n v="68"/>
    <n v="74"/>
    <n v="38"/>
    <n v="88"/>
    <x v="6"/>
    <s v="A"/>
    <s v="C+"/>
    <s v="B"/>
    <s v="F"/>
    <s v="A"/>
  </r>
  <r>
    <s v="67-060225-1014-0"/>
    <s v="นางสาวพรญาณี สมดี"/>
    <x v="0"/>
    <x v="1"/>
    <x v="13"/>
    <n v="44"/>
    <n v="76"/>
    <n v="58"/>
    <n v="40"/>
    <n v="31"/>
    <x v="2"/>
    <s v="F"/>
    <s v="B+"/>
    <s v="D+"/>
    <s v="F"/>
    <s v="F"/>
  </r>
  <r>
    <s v="67-060225-1015-8"/>
    <s v="นางสาวภาสินี เก่งกลาง"/>
    <x v="0"/>
    <x v="1"/>
    <x v="14"/>
    <n v="99"/>
    <n v="84"/>
    <n v="66"/>
    <n v="36"/>
    <n v="62"/>
    <x v="2"/>
    <s v="A"/>
    <s v="A"/>
    <s v="C+"/>
    <s v="F"/>
    <s v="C"/>
  </r>
  <r>
    <s v="67-060225-1016-6"/>
    <s v="นางสาววริศรา ท้าวแก่น"/>
    <x v="0"/>
    <x v="1"/>
    <x v="15"/>
    <n v="37"/>
    <n v="64"/>
    <n v="65"/>
    <n v="56"/>
    <n v="59"/>
    <x v="5"/>
    <s v="F"/>
    <s v="C"/>
    <s v="C+"/>
    <s v="D+"/>
    <s v="D+"/>
  </r>
  <r>
    <s v="67-060225-1017-4"/>
    <s v="นายศุภกร สิริเกื้อกูลชัย"/>
    <x v="0"/>
    <x v="0"/>
    <x v="16"/>
    <n v="92"/>
    <n v="71"/>
    <n v="92"/>
    <n v="74"/>
    <n v="92"/>
    <x v="2"/>
    <s v="A"/>
    <s v="B"/>
    <s v="A"/>
    <s v="B"/>
    <s v="A"/>
  </r>
  <r>
    <s v="67-060225-1018-2"/>
    <s v="นางสาวขนิฐา บุญล้อม"/>
    <x v="0"/>
    <x v="1"/>
    <x v="5"/>
    <n v="32"/>
    <n v="39"/>
    <n v="40"/>
    <n v="97"/>
    <n v="93"/>
    <x v="0"/>
    <s v="F"/>
    <s v="F"/>
    <s v="F"/>
    <s v="A"/>
    <s v="A"/>
  </r>
  <r>
    <s v="67-060225-1019-1"/>
    <s v="นายคุณานนท์ นาลินธมากร"/>
    <x v="0"/>
    <x v="0"/>
    <x v="9"/>
    <n v="33"/>
    <n v="56"/>
    <n v="58"/>
    <n v="59"/>
    <n v="71"/>
    <x v="4"/>
    <s v="F"/>
    <s v="D+"/>
    <s v="D+"/>
    <s v="D+"/>
    <s v="B"/>
  </r>
  <r>
    <s v="67-060225-1020-4"/>
    <s v="นายณพนันท์ ศรีเกื้อกลิ่น"/>
    <x v="0"/>
    <x v="0"/>
    <x v="17"/>
    <n v="46"/>
    <n v="61"/>
    <n v="43"/>
    <n v="51"/>
    <n v="42"/>
    <x v="1"/>
    <s v="F"/>
    <s v="C"/>
    <s v="F"/>
    <s v="D"/>
    <s v="F"/>
  </r>
  <r>
    <s v="67-060225-1021-2"/>
    <s v="นายนนทวัฒน์ ประสพรัตน์"/>
    <x v="0"/>
    <x v="0"/>
    <x v="18"/>
    <n v="96"/>
    <n v="36"/>
    <n v="37"/>
    <n v="53"/>
    <n v="82"/>
    <x v="7"/>
    <s v="A"/>
    <s v="F"/>
    <s v="F"/>
    <s v="D"/>
    <s v="A"/>
  </r>
  <r>
    <s v="67-060225-1022-1"/>
    <s v="นางสาววริศรา สุขสวัสดิ์"/>
    <x v="0"/>
    <x v="1"/>
    <x v="19"/>
    <n v="72"/>
    <n v="61"/>
    <n v="34"/>
    <n v="57"/>
    <n v="77"/>
    <x v="6"/>
    <s v="B"/>
    <s v="C"/>
    <s v="F"/>
    <s v="D+"/>
    <s v="B+"/>
  </r>
  <r>
    <s v="67-060225-1023-9"/>
    <s v="นางสาวกัญชลิกา บำรุงผล"/>
    <x v="0"/>
    <x v="1"/>
    <x v="20"/>
    <n v="87"/>
    <n v="82"/>
    <n v="91"/>
    <n v="59"/>
    <n v="30"/>
    <x v="2"/>
    <s v="A"/>
    <s v="A"/>
    <s v="A"/>
    <s v="D+"/>
    <s v="F"/>
  </r>
  <r>
    <s v="67-060225-1024-7"/>
    <s v="นายกิตติสินธุ์ วรรณวณิชภักดี"/>
    <x v="0"/>
    <x v="0"/>
    <x v="21"/>
    <n v="66"/>
    <n v="52"/>
    <n v="78"/>
    <n v="32"/>
    <n v="67"/>
    <x v="7"/>
    <s v="C+"/>
    <s v="D"/>
    <s v="B+"/>
    <s v="F"/>
    <s v="C+"/>
  </r>
  <r>
    <s v="67-060225-1040-9"/>
    <s v="นายพานิช พิมพ์หาร"/>
    <x v="0"/>
    <x v="0"/>
    <x v="8"/>
    <n v="34"/>
    <n v="71"/>
    <n v="92"/>
    <n v="79"/>
    <n v="69"/>
    <x v="3"/>
    <s v="F"/>
    <s v="B"/>
    <s v="A"/>
    <s v="B+"/>
    <s v="C+"/>
  </r>
  <r>
    <s v="67-060225-1041-7"/>
    <s v="นายนันทพัทธ์ วณิชธนาศิริ"/>
    <x v="0"/>
    <x v="0"/>
    <x v="22"/>
    <n v="41"/>
    <n v="64"/>
    <n v="73"/>
    <n v="58"/>
    <n v="95"/>
    <x v="4"/>
    <s v="F"/>
    <s v="C"/>
    <s v="B"/>
    <s v="D+"/>
    <s v="A"/>
  </r>
  <r>
    <s v="67-060225-1042-5"/>
    <s v="นายเจตริล เจริญทอง"/>
    <x v="0"/>
    <x v="0"/>
    <x v="23"/>
    <n v="87"/>
    <n v="70"/>
    <n v="98"/>
    <n v="82"/>
    <n v="44"/>
    <x v="4"/>
    <s v="A"/>
    <s v="B"/>
    <s v="A"/>
    <s v="A"/>
    <s v="F"/>
  </r>
  <r>
    <s v="67-060225-1043-3"/>
    <s v="นายวรานนท์ ใจตรง"/>
    <x v="0"/>
    <x v="0"/>
    <x v="10"/>
    <n v="71"/>
    <n v="83"/>
    <n v="80"/>
    <n v="94"/>
    <n v="84"/>
    <x v="4"/>
    <s v="B"/>
    <s v="A"/>
    <s v="A"/>
    <s v="A"/>
    <s v="A"/>
  </r>
  <r>
    <s v="67-060225-1044-1"/>
    <s v="นายธนพัฒน์ นิลคูหา"/>
    <x v="0"/>
    <x v="0"/>
    <x v="24"/>
    <n v="79"/>
    <n v="57"/>
    <n v="71"/>
    <n v="46"/>
    <n v="32"/>
    <x v="2"/>
    <s v="B+"/>
    <s v="D+"/>
    <s v="B"/>
    <s v="F"/>
    <s v="F"/>
  </r>
  <r>
    <s v="67-060225-1045-0"/>
    <s v="นายบวร ลิ้มประเสริฐ"/>
    <x v="0"/>
    <x v="0"/>
    <x v="25"/>
    <n v="84"/>
    <n v="58"/>
    <n v="73"/>
    <n v="86"/>
    <n v="67"/>
    <x v="2"/>
    <s v="A"/>
    <s v="D+"/>
    <s v="B"/>
    <s v="A"/>
    <s v="C+"/>
  </r>
  <r>
    <s v="67-060225-1046-8"/>
    <s v="นายชนาธิป จุรุเทียบ"/>
    <x v="0"/>
    <x v="0"/>
    <x v="26"/>
    <n v="96"/>
    <n v="95"/>
    <n v="94"/>
    <n v="98"/>
    <n v="87"/>
    <x v="2"/>
    <s v="A"/>
    <s v="A"/>
    <s v="A"/>
    <s v="A"/>
    <s v="A"/>
  </r>
  <r>
    <s v="67-060226-1003-9"/>
    <s v="นายธนวัฒน์ ตระกูลกิจชัย"/>
    <x v="1"/>
    <x v="0"/>
    <x v="0"/>
    <n v="71"/>
    <n v="85"/>
    <n v="56"/>
    <n v="33"/>
    <n v="66"/>
    <x v="0"/>
    <s v="B"/>
    <s v="A"/>
    <s v="D+"/>
    <s v="F"/>
    <s v="C+"/>
  </r>
  <r>
    <s v="67-060226-1008-0"/>
    <s v="นายวุฒิเมธี กัณหารี"/>
    <x v="1"/>
    <x v="0"/>
    <x v="27"/>
    <n v="63"/>
    <n v="78"/>
    <n v="87"/>
    <n v="93"/>
    <n v="96"/>
    <x v="0"/>
    <s v="C"/>
    <s v="B+"/>
    <s v="A"/>
    <s v="A"/>
    <s v="A"/>
  </r>
  <r>
    <s v="67-060226-1009-8"/>
    <s v="น.ส.นภัส รุ่งวิทยา"/>
    <x v="1"/>
    <x v="1"/>
    <x v="5"/>
    <n v="52"/>
    <n v="62"/>
    <n v="36"/>
    <n v="71"/>
    <n v="39"/>
    <x v="0"/>
    <s v="D"/>
    <s v="C"/>
    <s v="F"/>
    <s v="B"/>
    <s v="F"/>
  </r>
  <r>
    <s v="67-060226-1014-4"/>
    <s v="น.ส.พิยดา มานพ"/>
    <x v="1"/>
    <x v="1"/>
    <x v="20"/>
    <n v="69"/>
    <n v="40"/>
    <n v="51"/>
    <n v="38"/>
    <n v="96"/>
    <x v="2"/>
    <s v="C+"/>
    <s v="F"/>
    <s v="D"/>
    <s v="F"/>
    <s v="A"/>
  </r>
  <r>
    <s v="67-060226-1016-1"/>
    <s v="นายธนวิชญ์ โอสถ"/>
    <x v="1"/>
    <x v="0"/>
    <x v="28"/>
    <n v="66"/>
    <n v="48"/>
    <n v="86"/>
    <n v="87"/>
    <n v="53"/>
    <x v="2"/>
    <s v="C+"/>
    <s v="F"/>
    <s v="A"/>
    <s v="A"/>
    <s v="D"/>
  </r>
  <r>
    <s v="67-060226-1018-7"/>
    <s v="นายพสุธร ปรุงเกียรติ"/>
    <x v="1"/>
    <x v="0"/>
    <x v="29"/>
    <n v="74"/>
    <n v="53"/>
    <n v="31"/>
    <n v="59"/>
    <n v="41"/>
    <x v="4"/>
    <s v="B"/>
    <s v="D"/>
    <s v="F"/>
    <s v="D+"/>
    <s v="F"/>
  </r>
  <r>
    <s v="67-060226-1019-5"/>
    <s v="น.ส.เบญญภา เตชาธรรมนนท์"/>
    <x v="1"/>
    <x v="1"/>
    <x v="15"/>
    <n v="70"/>
    <n v="34"/>
    <n v="33"/>
    <n v="58"/>
    <n v="99"/>
    <x v="5"/>
    <s v="B"/>
    <s v="F"/>
    <s v="F"/>
    <s v="D+"/>
    <s v="A"/>
  </r>
  <r>
    <s v="67-060226-1020-9"/>
    <s v="นายภูริณัฐ แสนยางนอก"/>
    <x v="1"/>
    <x v="0"/>
    <x v="30"/>
    <n v="61"/>
    <n v="37"/>
    <n v="30"/>
    <n v="50"/>
    <n v="94"/>
    <x v="7"/>
    <s v="C"/>
    <s v="F"/>
    <s v="F"/>
    <s v="D"/>
    <s v="A"/>
  </r>
  <r>
    <s v="67-060226-1022-5"/>
    <s v="นายก้องเกียรติ กองอรรถ"/>
    <x v="1"/>
    <x v="0"/>
    <x v="30"/>
    <n v="53"/>
    <n v="40"/>
    <n v="45"/>
    <n v="98"/>
    <n v="48"/>
    <x v="7"/>
    <s v="D"/>
    <s v="F"/>
    <s v="F"/>
    <s v="A"/>
    <s v="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E67E2E-A81D-4C0E-ABD1-D0872859B863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0" firstHeaderRow="1" firstDataRow="2" firstDataCol="1"/>
  <pivotFields count="16"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32">
        <item x="22"/>
        <item x="23"/>
        <item x="9"/>
        <item x="10"/>
        <item x="29"/>
        <item x="15"/>
        <item x="11"/>
        <item x="18"/>
        <item x="21"/>
        <item x="30"/>
        <item x="5"/>
        <item x="27"/>
        <item x="0"/>
        <item x="12"/>
        <item x="19"/>
        <item x="4"/>
        <item x="8"/>
        <item x="1"/>
        <item x="17"/>
        <item x="26"/>
        <item x="13"/>
        <item x="6"/>
        <item x="16"/>
        <item x="3"/>
        <item x="2"/>
        <item x="14"/>
        <item x="25"/>
        <item x="28"/>
        <item x="7"/>
        <item x="20"/>
        <item x="2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2"/>
        <item x="3"/>
        <item x="1"/>
        <item x="0"/>
        <item x="6"/>
        <item x="5"/>
        <item x="7"/>
        <item x="4"/>
        <item t="default"/>
      </items>
    </pivotField>
    <pivotField showAll="0"/>
    <pivotField showAll="0"/>
    <pivotField showAll="0"/>
    <pivotField showAll="0"/>
    <pivotField showAll="0"/>
  </pivotFields>
  <rowFields count="2">
    <field x="2"/>
    <field x="10"/>
  </rowFields>
  <rowItems count="16">
    <i>
      <x/>
    </i>
    <i r="1">
      <x/>
    </i>
    <i r="1">
      <x v="3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STD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13DBE-20F1-49C8-93E1-EAF866470EE7}" autoFormatId="16" applyNumberFormats="0" applyBorderFormats="0" applyFontFormats="0" applyPatternFormats="0" applyAlignmentFormats="0" applyWidthHeightFormats="0">
  <queryTableRefresh nextId="22" unboundColumnsRight="6">
    <queryTableFields count="16">
      <queryTableField id="1" name="STD ID" tableColumnId="1"/>
      <queryTableField id="2" name="NAME" tableColumnId="2"/>
      <queryTableField id="3" name="MAJOR" tableColumnId="3"/>
      <queryTableField id="4" name="GENDER" tableColumnId="4"/>
      <queryTableField id="5" name="intro" tableColumnId="5"/>
      <queryTableField id="6" name="compro" tableColumnId="6"/>
      <queryTableField id="7" name="math" tableColumnId="7"/>
      <queryTableField id="8" name="ENG" tableColumnId="8"/>
      <queryTableField id="9" name="PHY" tableColumnId="9"/>
      <queryTableField id="10" name="DATA COM" tableColumnId="10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91419-7741-43A0-B2B6-F1DA2F444501}" name="Table2" displayName="Table2" ref="A1:P6" totalsRowShown="0">
  <autoFilter ref="A1:P6" xr:uid="{9F291419-7741-43A0-B2B6-F1DA2F444501}"/>
  <tableColumns count="16">
    <tableColumn id="1" xr3:uid="{A1839687-7B1F-4767-B428-EB7EAC5BE0E0}" name="STD ID"/>
    <tableColumn id="2" xr3:uid="{7520FC35-8A1F-44A2-9562-1DFEA890E8C1}" name="NAME"/>
    <tableColumn id="3" xr3:uid="{B55EF37B-387C-4D8F-894E-DD677823993D}" name="MAJOR"/>
    <tableColumn id="4" xr3:uid="{D51EE04A-5959-484C-A29B-B0811D8EFF8F}" name="GENDER"/>
    <tableColumn id="5" xr3:uid="{B0FB5164-46C5-4158-A9ED-36F47FE8857B}" name="intro"/>
    <tableColumn id="6" xr3:uid="{BFC6F929-4186-4DDF-A1A9-5A9AEE356C0D}" name="compro"/>
    <tableColumn id="7" xr3:uid="{9C36FA92-16E8-49FC-9279-32AEA03CB8A3}" name="math"/>
    <tableColumn id="8" xr3:uid="{5ACC9D7E-D565-4CBA-BEF6-B488F5B5C3D0}" name="ENG"/>
    <tableColumn id="9" xr3:uid="{0578AA41-CEC9-499C-9AF2-01A077B4B370}" name="PHY"/>
    <tableColumn id="10" xr3:uid="{BFBF46B9-620D-4F88-B64F-232196B8E415}" name="DATA COM"/>
    <tableColumn id="11" xr3:uid="{24A55631-F86E-4CF1-8380-D03272D87C95}" name="intro2"/>
    <tableColumn id="12" xr3:uid="{FFD6B363-BFB5-4237-9F4B-C1AE2FD4A2E1}" name="compro3"/>
    <tableColumn id="13" xr3:uid="{541105F3-2418-4462-A111-A461A2722287}" name="math4"/>
    <tableColumn id="14" xr3:uid="{BF0598DE-1CAE-490C-AB4E-EF990E16522C}" name="ENG5"/>
    <tableColumn id="15" xr3:uid="{093C4766-6688-477F-A0AE-B6B4C3679A6B}" name="PHY6"/>
    <tableColumn id="16" xr3:uid="{390B0B49-1956-44D0-9AD0-6A3F7DD17C9C}" name="DATA COM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37A045-6B8D-47A9-B693-D55C93CB3CD3}" name="Table3" displayName="Table3" ref="A1:P8" totalsRowShown="0">
  <autoFilter ref="A1:P8" xr:uid="{0837A045-6B8D-47A9-B693-D55C93CB3CD3}"/>
  <tableColumns count="16">
    <tableColumn id="1" xr3:uid="{98155495-B0FE-4139-87D1-49C0B5A26364}" name="STD ID"/>
    <tableColumn id="2" xr3:uid="{177A0EBE-00D3-49EF-81A2-64D02804D7BA}" name="NAME"/>
    <tableColumn id="3" xr3:uid="{D84ACB93-00DF-41C9-BA5C-46D0BABB3159}" name="MAJOR"/>
    <tableColumn id="4" xr3:uid="{943971EC-B6B9-4DE6-A36A-F45F4D5874F2}" name="GENDER"/>
    <tableColumn id="5" xr3:uid="{3FACA083-423D-4534-923F-62CD1815CF5A}" name="intro"/>
    <tableColumn id="6" xr3:uid="{5D9A6785-CF0B-4A01-A25F-E3D769BF89FF}" name="compro"/>
    <tableColumn id="7" xr3:uid="{2D272E95-772B-4AE8-A265-AFDFDD7E4093}" name="math"/>
    <tableColumn id="8" xr3:uid="{EE1BE98B-B5C2-4A36-ACB3-52447E203FD8}" name="ENG"/>
    <tableColumn id="9" xr3:uid="{02665793-E2CF-409F-A283-F6EBEAFB848C}" name="PHY"/>
    <tableColumn id="10" xr3:uid="{746D9804-8B8F-4814-89D9-15BE7017685C}" name="DATA COM"/>
    <tableColumn id="11" xr3:uid="{ACB19B23-5B34-4CBF-AC86-4895AF0086F9}" name="intro2"/>
    <tableColumn id="12" xr3:uid="{7876ED3A-ABCA-4A31-B105-DF725655D536}" name="compro3"/>
    <tableColumn id="13" xr3:uid="{DAB5DEE5-2D5C-4632-A6FC-64664FA2C461}" name="math4"/>
    <tableColumn id="14" xr3:uid="{A7A27D3E-D2A6-4968-B395-BC93A7639E80}" name="ENG5"/>
    <tableColumn id="15" xr3:uid="{7FA59D46-A25E-43D5-9DC5-F69F7965EEE3}" name="PHY6"/>
    <tableColumn id="16" xr3:uid="{2C0EC3C8-F8A3-436D-8B35-FB2AD3D5F0C3}" name="DATA COM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CFB76A-5FF8-4E68-BFD2-71E0570DCCFB}" name="Table4" displayName="Table4" ref="A1:P12" totalsRowShown="0">
  <autoFilter ref="A1:P12" xr:uid="{33CFB76A-5FF8-4E68-BFD2-71E0570DCCFB}"/>
  <tableColumns count="16">
    <tableColumn id="1" xr3:uid="{079B5557-29C3-424C-B1A6-32CC355BB5A6}" name="STD ID"/>
    <tableColumn id="2" xr3:uid="{B43C39B1-2770-4B9F-ABEB-CDD72665A5B7}" name="NAME"/>
    <tableColumn id="3" xr3:uid="{73447271-15A3-45BE-92F0-DFE21536669A}" name="MAJOR"/>
    <tableColumn id="4" xr3:uid="{D5988826-3908-436B-B6DA-33DAD56C47BC}" name="GENDER"/>
    <tableColumn id="5" xr3:uid="{598CFFC4-1270-4945-8B86-DA3C41B9E030}" name="intro"/>
    <tableColumn id="6" xr3:uid="{588DDE97-FD54-4109-9A6E-5FB9B5B4229C}" name="compro"/>
    <tableColumn id="7" xr3:uid="{C4755ECF-9207-49C8-986F-A2181215B866}" name="math"/>
    <tableColumn id="8" xr3:uid="{B764262B-2B3D-4E59-A9EF-D9FA89A298CA}" name="ENG"/>
    <tableColumn id="9" xr3:uid="{1C654724-8FE3-481C-8204-F55E00B450E3}" name="PHY"/>
    <tableColumn id="10" xr3:uid="{A08F48FA-73DD-4C47-BB86-9129A035AD29}" name="DATA COM"/>
    <tableColumn id="11" xr3:uid="{15801EF2-BFCD-4BCA-958A-7E43F7867033}" name="intro2"/>
    <tableColumn id="12" xr3:uid="{436BEA53-B8F2-4A5D-9B57-04F6A7EF1983}" name="compro3"/>
    <tableColumn id="13" xr3:uid="{BC32D960-597E-4B83-A108-198D74E3043B}" name="math4"/>
    <tableColumn id="14" xr3:uid="{9FAE77E4-E437-43D9-8186-AE1A2ADA34B7}" name="ENG5"/>
    <tableColumn id="15" xr3:uid="{BEECF1C2-43B3-4710-8505-62A54A282A64}" name="PHY6"/>
    <tableColumn id="16" xr3:uid="{4500CDC2-5BA8-4EA5-ABBD-D51095706666}" name="DATA COM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2FDA2-5B3E-49CE-A33D-CD64079E775F}" name="STD_SCORE" displayName="STD_SCORE" ref="A1:P41" tableType="queryTable" totalsRowShown="0">
  <tableColumns count="16">
    <tableColumn id="1" xr3:uid="{32DEFA66-C11A-426A-9909-9B8C5C4AFDAE}" uniqueName="1" name="STD ID" queryTableFieldId="1" dataDxfId="4"/>
    <tableColumn id="2" xr3:uid="{7AD7FB07-F391-4103-9325-AD71CA56EB73}" uniqueName="2" name="NAME" queryTableFieldId="2" dataDxfId="3"/>
    <tableColumn id="3" xr3:uid="{B463C9D3-879C-448B-9AC7-8B5131CE9495}" uniqueName="3" name="MAJOR" queryTableFieldId="3" dataDxfId="2"/>
    <tableColumn id="4" xr3:uid="{67144D70-7CBD-4E4D-907A-586A6F960ADA}" uniqueName="4" name="GENDER" queryTableFieldId="4" dataDxfId="1"/>
    <tableColumn id="5" xr3:uid="{24AAD633-8925-4A68-978C-488DA7D7438C}" uniqueName="5" name="intro" queryTableFieldId="5"/>
    <tableColumn id="6" xr3:uid="{E45D63D5-1063-49A8-B107-DD62FBCE4549}" uniqueName="6" name="compro" queryTableFieldId="6"/>
    <tableColumn id="7" xr3:uid="{79273AC4-10BF-4410-902A-0E3124ED719B}" uniqueName="7" name="math" queryTableFieldId="7"/>
    <tableColumn id="8" xr3:uid="{B93CF62D-433F-46AC-9029-04182D9D0635}" uniqueName="8" name="ENG" queryTableFieldId="8"/>
    <tableColumn id="9" xr3:uid="{90A8B153-3BA3-4B76-9835-4CCD1265DFF0}" uniqueName="9" name="PHY" queryTableFieldId="9"/>
    <tableColumn id="10" xr3:uid="{2FACCEB4-A2ED-4F77-90AB-2D815D664AD2}" uniqueName="10" name="DATA COM" queryTableFieldId="10"/>
    <tableColumn id="16" xr3:uid="{F997CBEF-A047-4BEE-8111-47AEDE8A216E}" uniqueName="16" name="intro2" queryTableFieldId="16" dataDxfId="0"/>
    <tableColumn id="17" xr3:uid="{C6AC49E2-7886-4406-BE1E-87E2A92680D1}" uniqueName="17" name="compro3" queryTableFieldId="17"/>
    <tableColumn id="18" xr3:uid="{AE18C5A3-2E42-4AC8-85C8-C0BD9AE5D196}" uniqueName="18" name="math4" queryTableFieldId="18"/>
    <tableColumn id="19" xr3:uid="{99E9783A-3E80-4B52-A226-B33D72E428E6}" uniqueName="19" name="ENG5" queryTableFieldId="19"/>
    <tableColumn id="20" xr3:uid="{68D8C52E-D9F9-4DDC-8B60-BF548D5B95A8}" uniqueName="20" name="PHY6" queryTableFieldId="20"/>
    <tableColumn id="21" xr3:uid="{F84EDB7C-817C-4A47-919F-B835DC0985B1}" uniqueName="21" name="DATA COM7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C110-6395-48FA-AC72-8B9EB30DE710}">
  <dimension ref="A1:G4"/>
  <sheetViews>
    <sheetView workbookViewId="0">
      <selection activeCell="L7" sqref="L7"/>
    </sheetView>
  </sheetViews>
  <sheetFormatPr defaultRowHeight="15" x14ac:dyDescent="0.25"/>
  <cols>
    <col min="6" max="6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7" x14ac:dyDescent="0.25">
      <c r="A2" t="s">
        <v>4</v>
      </c>
      <c r="B2">
        <v>25</v>
      </c>
      <c r="C2">
        <v>35</v>
      </c>
      <c r="D2">
        <v>40</v>
      </c>
      <c r="E2">
        <v>80</v>
      </c>
      <c r="F2" t="str">
        <f>IF(E2&gt;=50,"ผ่าน","ไม่ผ่าน")</f>
        <v>ผ่าน</v>
      </c>
      <c r="G2" t="b">
        <f>Sheet2!F2=IF(E2&gt;=80,"A",IF(E2&gt;=70,"B",IF(E2&gt;=60,"C",IF(E2&gt;=50,"D","F"))))</f>
        <v>1</v>
      </c>
    </row>
    <row r="3" spans="1:7" x14ac:dyDescent="0.25">
      <c r="A3" t="s">
        <v>5</v>
      </c>
      <c r="B3">
        <v>24</v>
      </c>
      <c r="C3">
        <v>40</v>
      </c>
      <c r="D3">
        <v>35</v>
      </c>
      <c r="E3">
        <v>64</v>
      </c>
      <c r="F3" t="str">
        <f t="shared" ref="F3:F4" si="0">IF(E3&gt;=50,"ผ่าน","ไม่ผ่าน")</f>
        <v>ผ่าน</v>
      </c>
      <c r="G3" t="str">
        <f>IF(E3&gt;=80,"A",IF(E3&gt;=70,"B",IF(E3&gt;=60,"C",IF(E3&gt;=50,"D","F"))))</f>
        <v>C</v>
      </c>
    </row>
    <row r="4" spans="1:7" x14ac:dyDescent="0.25">
      <c r="A4" t="s">
        <v>6</v>
      </c>
      <c r="B4">
        <v>0</v>
      </c>
      <c r="C4">
        <v>20</v>
      </c>
      <c r="D4">
        <v>20</v>
      </c>
      <c r="E4">
        <f>SUM(B4:D4)</f>
        <v>40</v>
      </c>
      <c r="F4" t="str">
        <f t="shared" si="0"/>
        <v>ไม่ผ่าน</v>
      </c>
      <c r="G4" t="str">
        <f t="shared" ref="G4:G5" si="1">IF(E4&gt;=80,"A",IF(E4&gt;=70,"B",IF(E4&gt;=60,"C",IF(E4&gt;=50,"D","F"))))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6130-7625-4119-A149-7DFEA82405E1}">
  <dimension ref="A1:M9"/>
  <sheetViews>
    <sheetView workbookViewId="0">
      <selection activeCell="M9" sqref="A1:M9"/>
    </sheetView>
  </sheetViews>
  <sheetFormatPr defaultRowHeight="15" x14ac:dyDescent="0.25"/>
  <cols>
    <col min="1" max="1" width="12.5703125" bestFit="1" customWidth="1"/>
    <col min="2" max="2" width="8.7109375" bestFit="1" customWidth="1"/>
    <col min="3" max="3" width="5" bestFit="1" customWidth="1"/>
    <col min="4" max="4" width="10.5703125" bestFit="1" customWidth="1"/>
    <col min="5" max="5" width="5.140625" bestFit="1" customWidth="1"/>
    <col min="6" max="6" width="6" bestFit="1" customWidth="1"/>
    <col min="7" max="7" width="12.7109375" bestFit="1" customWidth="1"/>
    <col min="8" max="8" width="8.5703125" bestFit="1" customWidth="1"/>
    <col min="9" max="9" width="11.140625" bestFit="1" customWidth="1"/>
    <col min="11" max="11" width="7.140625" bestFit="1" customWidth="1"/>
    <col min="12" max="12" width="6" bestFit="1" customWidth="1"/>
    <col min="13" max="13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14</v>
      </c>
      <c r="K1" s="1" t="s">
        <v>16</v>
      </c>
      <c r="L1" s="1" t="s">
        <v>11</v>
      </c>
      <c r="M1" s="1" t="s">
        <v>17</v>
      </c>
    </row>
    <row r="2" spans="1:13" x14ac:dyDescent="0.25">
      <c r="A2" s="2" t="s">
        <v>4</v>
      </c>
      <c r="B2" s="2">
        <v>25</v>
      </c>
      <c r="C2" s="2">
        <v>35</v>
      </c>
      <c r="D2" s="2">
        <v>40</v>
      </c>
      <c r="E2" s="5">
        <f t="shared" ref="E2:E3" si="0">SUM(B2:D2)</f>
        <v>100</v>
      </c>
      <c r="F2" s="2" t="str">
        <f>VLOOKUP(E2,$K$2:$L$9,2)</f>
        <v>A</v>
      </c>
      <c r="G2" s="2">
        <f>VLOOKUP(F2,$L$2:$M$9,2,FALSE)</f>
        <v>4</v>
      </c>
      <c r="H2" s="2">
        <v>3</v>
      </c>
      <c r="I2" s="2">
        <f>G2*H2</f>
        <v>12</v>
      </c>
      <c r="K2" s="5">
        <v>0</v>
      </c>
      <c r="L2" s="5" t="s">
        <v>25</v>
      </c>
      <c r="M2" s="5">
        <v>0</v>
      </c>
    </row>
    <row r="3" spans="1:13" x14ac:dyDescent="0.25">
      <c r="A3" s="2" t="s">
        <v>5</v>
      </c>
      <c r="B3" s="2">
        <v>24</v>
      </c>
      <c r="C3" s="2">
        <v>15</v>
      </c>
      <c r="D3" s="2">
        <v>16</v>
      </c>
      <c r="E3" s="5">
        <f t="shared" si="0"/>
        <v>55</v>
      </c>
      <c r="F3" s="2" t="str">
        <f t="shared" ref="F3:F7" si="1">VLOOKUP(E3,$K$2:$L$9,2)</f>
        <v>D+</v>
      </c>
      <c r="G3" s="2">
        <f t="shared" ref="G3:G7" si="2">VLOOKUP(F3,$L$2:$M$9,2,FALSE)</f>
        <v>1.5</v>
      </c>
      <c r="H3" s="2">
        <v>3</v>
      </c>
      <c r="I3" s="2">
        <f t="shared" ref="I3:I7" si="3">G3*H3</f>
        <v>4.5</v>
      </c>
      <c r="K3" s="5">
        <v>50</v>
      </c>
      <c r="L3" s="5" t="s">
        <v>24</v>
      </c>
      <c r="M3" s="5">
        <v>1</v>
      </c>
    </row>
    <row r="4" spans="1:13" x14ac:dyDescent="0.25">
      <c r="A4" s="2" t="s">
        <v>6</v>
      </c>
      <c r="B4" s="2">
        <v>0</v>
      </c>
      <c r="C4" s="2">
        <v>20</v>
      </c>
      <c r="D4" s="2">
        <v>20</v>
      </c>
      <c r="E4" s="5">
        <f>SUM(B4:D4)</f>
        <v>40</v>
      </c>
      <c r="F4" s="2" t="str">
        <f t="shared" si="1"/>
        <v>F</v>
      </c>
      <c r="G4" s="2">
        <f t="shared" si="2"/>
        <v>0</v>
      </c>
      <c r="H4" s="2">
        <v>3</v>
      </c>
      <c r="I4" s="2">
        <f t="shared" si="3"/>
        <v>0</v>
      </c>
      <c r="K4" s="5">
        <v>55</v>
      </c>
      <c r="L4" s="5" t="s">
        <v>23</v>
      </c>
      <c r="M4" s="5">
        <v>1.5</v>
      </c>
    </row>
    <row r="5" spans="1:13" x14ac:dyDescent="0.25">
      <c r="A5" s="2" t="s">
        <v>8</v>
      </c>
      <c r="B5" s="2">
        <v>8</v>
      </c>
      <c r="C5" s="2">
        <v>20</v>
      </c>
      <c r="D5" s="2">
        <v>45</v>
      </c>
      <c r="E5" s="5">
        <f t="shared" ref="E5:E7" si="4">SUM(B5:D5)</f>
        <v>73</v>
      </c>
      <c r="F5" s="2" t="str">
        <f t="shared" si="1"/>
        <v>B</v>
      </c>
      <c r="G5" s="2">
        <f t="shared" si="2"/>
        <v>3</v>
      </c>
      <c r="H5" s="2">
        <v>3</v>
      </c>
      <c r="I5" s="2">
        <f t="shared" si="3"/>
        <v>9</v>
      </c>
      <c r="K5" s="5">
        <v>60</v>
      </c>
      <c r="L5" s="5" t="s">
        <v>22</v>
      </c>
      <c r="M5" s="5">
        <v>2</v>
      </c>
    </row>
    <row r="6" spans="1:13" x14ac:dyDescent="0.25">
      <c r="A6" s="2" t="s">
        <v>9</v>
      </c>
      <c r="B6" s="2">
        <v>12</v>
      </c>
      <c r="C6" s="2">
        <v>32</v>
      </c>
      <c r="D6" s="2">
        <v>40</v>
      </c>
      <c r="E6" s="5">
        <f t="shared" si="4"/>
        <v>84</v>
      </c>
      <c r="F6" s="2" t="str">
        <f t="shared" si="1"/>
        <v>A</v>
      </c>
      <c r="G6" s="2">
        <f t="shared" si="2"/>
        <v>4</v>
      </c>
      <c r="H6" s="2">
        <v>3</v>
      </c>
      <c r="I6" s="2">
        <f t="shared" si="3"/>
        <v>12</v>
      </c>
      <c r="K6" s="5">
        <v>65</v>
      </c>
      <c r="L6" s="5" t="s">
        <v>21</v>
      </c>
      <c r="M6" s="5">
        <v>2.5</v>
      </c>
    </row>
    <row r="7" spans="1:13" x14ac:dyDescent="0.25">
      <c r="A7" s="2" t="s">
        <v>10</v>
      </c>
      <c r="B7" s="2">
        <v>12</v>
      </c>
      <c r="C7" s="2">
        <v>30</v>
      </c>
      <c r="D7" s="2">
        <v>40</v>
      </c>
      <c r="E7" s="5">
        <f t="shared" si="4"/>
        <v>82</v>
      </c>
      <c r="F7" s="2" t="str">
        <f t="shared" si="1"/>
        <v>A</v>
      </c>
      <c r="G7" s="2">
        <f t="shared" si="2"/>
        <v>4</v>
      </c>
      <c r="H7" s="2">
        <v>3</v>
      </c>
      <c r="I7" s="2">
        <f t="shared" si="3"/>
        <v>12</v>
      </c>
      <c r="K7" s="5">
        <v>70</v>
      </c>
      <c r="L7" s="5" t="s">
        <v>19</v>
      </c>
      <c r="M7" s="5">
        <v>3</v>
      </c>
    </row>
    <row r="8" spans="1:13" x14ac:dyDescent="0.25">
      <c r="A8" s="3" t="s">
        <v>7</v>
      </c>
      <c r="B8" s="3"/>
      <c r="C8" s="3"/>
      <c r="D8" s="3"/>
      <c r="E8" s="3"/>
      <c r="F8" s="3"/>
      <c r="G8" s="3"/>
      <c r="H8" s="3">
        <f>SUM(H2:H7)</f>
        <v>18</v>
      </c>
      <c r="I8" s="3">
        <f>SUM(I2:I7)</f>
        <v>49.5</v>
      </c>
      <c r="K8" s="5">
        <v>75</v>
      </c>
      <c r="L8" s="5" t="s">
        <v>20</v>
      </c>
      <c r="M8" s="5">
        <v>3.5</v>
      </c>
    </row>
    <row r="9" spans="1:13" x14ac:dyDescent="0.25">
      <c r="A9" s="4" t="s">
        <v>15</v>
      </c>
      <c r="B9" s="4"/>
      <c r="C9" s="4"/>
      <c r="D9" s="4"/>
      <c r="E9" s="4"/>
      <c r="F9" s="4"/>
      <c r="G9" s="4"/>
      <c r="H9" s="4"/>
      <c r="I9" s="4">
        <f>ROUNDDOWN(H8/I8,2)</f>
        <v>0.36</v>
      </c>
      <c r="K9" s="5">
        <v>80</v>
      </c>
      <c r="L9" s="5" t="s">
        <v>18</v>
      </c>
      <c r="M9" s="5">
        <v>4</v>
      </c>
    </row>
  </sheetData>
  <sortState xmlns:xlrd2="http://schemas.microsoft.com/office/spreadsheetml/2017/richdata2" ref="K2:M9">
    <sortCondition ref="K2:K9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7B68-F4C3-4620-93BB-7AE890D8B089}">
  <dimension ref="A1:I14"/>
  <sheetViews>
    <sheetView workbookViewId="0">
      <selection activeCell="H21" sqref="H21"/>
    </sheetView>
  </sheetViews>
  <sheetFormatPr defaultRowHeight="15" x14ac:dyDescent="0.25"/>
  <cols>
    <col min="1" max="1" width="12.5703125" bestFit="1" customWidth="1"/>
    <col min="2" max="2" width="8.7109375" bestFit="1" customWidth="1"/>
    <col min="3" max="3" width="5" bestFit="1" customWidth="1"/>
    <col min="4" max="4" width="10.5703125" bestFit="1" customWidth="1"/>
    <col min="5" max="5" width="5.140625" bestFit="1" customWidth="1"/>
    <col min="6" max="6" width="6" bestFit="1" customWidth="1"/>
    <col min="7" max="7" width="12.7109375" bestFit="1" customWidth="1"/>
    <col min="8" max="8" width="8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4</v>
      </c>
      <c r="B2" s="2">
        <v>25</v>
      </c>
      <c r="C2" s="2">
        <v>35</v>
      </c>
      <c r="D2" s="2">
        <v>40</v>
      </c>
      <c r="E2" s="5">
        <f t="shared" ref="E2:E3" si="0">SUM(B2:D2)</f>
        <v>100</v>
      </c>
      <c r="F2" s="2" t="str">
        <f>HLOOKUP(E2,$B$12:$I$13,2,TRUE)</f>
        <v>A</v>
      </c>
      <c r="G2" s="2">
        <f>HLOOKUP(F2,$B$13:$I$14,2,FALSE)</f>
        <v>4</v>
      </c>
      <c r="H2" s="2">
        <v>3</v>
      </c>
      <c r="I2" s="2">
        <f>G2*H2</f>
        <v>12</v>
      </c>
    </row>
    <row r="3" spans="1:9" x14ac:dyDescent="0.25">
      <c r="A3" s="2" t="s">
        <v>5</v>
      </c>
      <c r="B3" s="2">
        <v>24</v>
      </c>
      <c r="C3" s="2">
        <v>15</v>
      </c>
      <c r="D3" s="2">
        <v>16</v>
      </c>
      <c r="E3" s="5">
        <f t="shared" si="0"/>
        <v>55</v>
      </c>
      <c r="F3" s="2" t="str">
        <f t="shared" ref="F3:F7" si="1">HLOOKUP(E3,$B$12:$I$13,2,TRUE)</f>
        <v>D+</v>
      </c>
      <c r="G3" s="2">
        <f t="shared" ref="G3:G7" si="2">HLOOKUP(F3,$B$13:$I$14,2,FALSE)</f>
        <v>1.5</v>
      </c>
      <c r="H3" s="2">
        <v>3</v>
      </c>
      <c r="I3" s="2">
        <f t="shared" ref="I3:I7" si="3">G3*H3</f>
        <v>4.5</v>
      </c>
    </row>
    <row r="4" spans="1:9" x14ac:dyDescent="0.25">
      <c r="A4" s="2" t="s">
        <v>6</v>
      </c>
      <c r="B4" s="2">
        <v>8</v>
      </c>
      <c r="C4" s="2">
        <v>15</v>
      </c>
      <c r="D4" s="2">
        <v>40</v>
      </c>
      <c r="E4" s="5">
        <f>SUM(B4:D4)</f>
        <v>63</v>
      </c>
      <c r="F4" s="2" t="str">
        <f t="shared" si="1"/>
        <v>C</v>
      </c>
      <c r="G4" s="2">
        <f t="shared" si="2"/>
        <v>2</v>
      </c>
      <c r="H4" s="2">
        <v>3</v>
      </c>
      <c r="I4" s="2">
        <f t="shared" si="3"/>
        <v>6</v>
      </c>
    </row>
    <row r="5" spans="1:9" x14ac:dyDescent="0.25">
      <c r="A5" s="2" t="s">
        <v>8</v>
      </c>
      <c r="B5" s="2">
        <v>8</v>
      </c>
      <c r="C5" s="2">
        <v>20</v>
      </c>
      <c r="D5" s="2">
        <v>45</v>
      </c>
      <c r="E5" s="5">
        <f t="shared" ref="E5:E7" si="4">SUM(B5:D5)</f>
        <v>73</v>
      </c>
      <c r="F5" s="2" t="str">
        <f t="shared" si="1"/>
        <v>B</v>
      </c>
      <c r="G5" s="2">
        <f t="shared" si="2"/>
        <v>3</v>
      </c>
      <c r="H5" s="2">
        <v>3</v>
      </c>
      <c r="I5" s="2">
        <f t="shared" si="3"/>
        <v>9</v>
      </c>
    </row>
    <row r="6" spans="1:9" x14ac:dyDescent="0.25">
      <c r="A6" s="2" t="s">
        <v>9</v>
      </c>
      <c r="B6" s="2">
        <v>12</v>
      </c>
      <c r="C6" s="2">
        <v>32</v>
      </c>
      <c r="D6" s="2">
        <v>40</v>
      </c>
      <c r="E6" s="5">
        <f t="shared" si="4"/>
        <v>84</v>
      </c>
      <c r="F6" s="2" t="str">
        <f t="shared" si="1"/>
        <v>A</v>
      </c>
      <c r="G6" s="2">
        <f t="shared" si="2"/>
        <v>4</v>
      </c>
      <c r="H6" s="2">
        <v>3</v>
      </c>
      <c r="I6" s="2">
        <f t="shared" si="3"/>
        <v>12</v>
      </c>
    </row>
    <row r="7" spans="1:9" x14ac:dyDescent="0.25">
      <c r="A7" s="2" t="s">
        <v>10</v>
      </c>
      <c r="B7" s="2">
        <v>12</v>
      </c>
      <c r="C7" s="2">
        <v>30</v>
      </c>
      <c r="D7" s="2">
        <v>40</v>
      </c>
      <c r="E7" s="5">
        <f t="shared" si="4"/>
        <v>82</v>
      </c>
      <c r="F7" s="2" t="str">
        <f t="shared" si="1"/>
        <v>A</v>
      </c>
      <c r="G7" s="2">
        <f t="shared" si="2"/>
        <v>4</v>
      </c>
      <c r="H7" s="2">
        <v>3</v>
      </c>
      <c r="I7" s="2">
        <f t="shared" si="3"/>
        <v>12</v>
      </c>
    </row>
    <row r="8" spans="1:9" x14ac:dyDescent="0.25">
      <c r="A8" s="3" t="s">
        <v>7</v>
      </c>
      <c r="B8" s="3"/>
      <c r="C8" s="3"/>
      <c r="D8" s="3"/>
      <c r="E8" s="3"/>
      <c r="F8" s="3"/>
      <c r="G8" s="3"/>
      <c r="H8" s="3">
        <f>SUM(H2:H7)</f>
        <v>18</v>
      </c>
      <c r="I8" s="3">
        <f>SUM(I2:I7)</f>
        <v>55.5</v>
      </c>
    </row>
    <row r="9" spans="1:9" x14ac:dyDescent="0.25">
      <c r="A9" s="4" t="s">
        <v>15</v>
      </c>
      <c r="B9" s="4"/>
      <c r="C9" s="4"/>
      <c r="D9" s="4"/>
      <c r="E9" s="4"/>
      <c r="F9" s="4"/>
      <c r="G9" s="4"/>
      <c r="H9" s="4"/>
      <c r="I9" s="4">
        <f>ROUNDDOWN(I8/H8,2)</f>
        <v>3.08</v>
      </c>
    </row>
    <row r="12" spans="1:9" x14ac:dyDescent="0.25">
      <c r="A12" s="1" t="s">
        <v>16</v>
      </c>
      <c r="B12" s="6">
        <v>0</v>
      </c>
      <c r="C12" s="6">
        <v>50</v>
      </c>
      <c r="D12" s="6">
        <v>55</v>
      </c>
      <c r="E12" s="6">
        <v>60</v>
      </c>
      <c r="F12" s="6">
        <v>65</v>
      </c>
      <c r="G12" s="6">
        <v>70</v>
      </c>
      <c r="H12" s="6">
        <v>75</v>
      </c>
      <c r="I12" s="6">
        <v>80</v>
      </c>
    </row>
    <row r="13" spans="1:9" x14ac:dyDescent="0.25">
      <c r="A13" s="1" t="s">
        <v>11</v>
      </c>
      <c r="B13" s="6" t="s">
        <v>25</v>
      </c>
      <c r="C13" s="6" t="s">
        <v>24</v>
      </c>
      <c r="D13" s="6" t="s">
        <v>23</v>
      </c>
      <c r="E13" s="6" t="s">
        <v>22</v>
      </c>
      <c r="F13" s="6" t="s">
        <v>21</v>
      </c>
      <c r="G13" s="6" t="s">
        <v>19</v>
      </c>
      <c r="H13" s="6" t="s">
        <v>20</v>
      </c>
      <c r="I13" s="6" t="s">
        <v>18</v>
      </c>
    </row>
    <row r="14" spans="1:9" x14ac:dyDescent="0.25">
      <c r="A14" s="1" t="s">
        <v>17</v>
      </c>
      <c r="B14" s="6">
        <v>0</v>
      </c>
      <c r="C14" s="6">
        <v>1</v>
      </c>
      <c r="D14" s="6">
        <v>1.5</v>
      </c>
      <c r="E14" s="6">
        <v>2</v>
      </c>
      <c r="F14" s="6">
        <v>2.5</v>
      </c>
      <c r="G14" s="6">
        <v>3</v>
      </c>
      <c r="H14" s="6">
        <v>3.5</v>
      </c>
      <c r="I14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72DE-D6C5-4805-AC32-51F24FEC0BF3}">
  <dimension ref="A1:P6"/>
  <sheetViews>
    <sheetView workbookViewId="0">
      <selection sqref="A1:P6"/>
    </sheetView>
  </sheetViews>
  <sheetFormatPr defaultRowHeight="15" x14ac:dyDescent="0.25"/>
  <cols>
    <col min="2" max="2" width="24.28515625" bestFit="1" customWidth="1"/>
    <col min="3" max="3" width="9.5703125" customWidth="1"/>
    <col min="4" max="4" width="10.42578125" customWidth="1"/>
    <col min="6" max="6" width="9.85546875" customWidth="1"/>
    <col min="10" max="10" width="12.85546875" customWidth="1"/>
    <col min="12" max="12" width="10.85546875" customWidth="1"/>
    <col min="16" max="16" width="13.85546875" customWidth="1"/>
  </cols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4</v>
      </c>
      <c r="F1" t="s">
        <v>5</v>
      </c>
      <c r="G1" t="s">
        <v>6</v>
      </c>
      <c r="H1" t="s">
        <v>9</v>
      </c>
      <c r="I1" t="s">
        <v>30</v>
      </c>
      <c r="J1" t="s">
        <v>31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t="s">
        <v>89</v>
      </c>
      <c r="B2" t="s">
        <v>90</v>
      </c>
      <c r="C2" t="s">
        <v>34</v>
      </c>
      <c r="D2" t="s">
        <v>35</v>
      </c>
      <c r="E2">
        <v>45</v>
      </c>
      <c r="F2">
        <v>71</v>
      </c>
      <c r="G2">
        <v>83</v>
      </c>
      <c r="H2">
        <v>80</v>
      </c>
      <c r="I2">
        <v>94</v>
      </c>
      <c r="J2">
        <v>84</v>
      </c>
      <c r="K2" t="s">
        <v>25</v>
      </c>
      <c r="L2" t="s">
        <v>19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A3" t="s">
        <v>87</v>
      </c>
      <c r="B3" t="s">
        <v>88</v>
      </c>
      <c r="C3" t="s">
        <v>34</v>
      </c>
      <c r="D3" t="s">
        <v>35</v>
      </c>
      <c r="E3">
        <v>34</v>
      </c>
      <c r="F3">
        <v>87</v>
      </c>
      <c r="G3">
        <v>70</v>
      </c>
      <c r="H3">
        <v>98</v>
      </c>
      <c r="I3">
        <v>82</v>
      </c>
      <c r="J3">
        <v>44</v>
      </c>
      <c r="K3" t="s">
        <v>25</v>
      </c>
      <c r="L3" t="s">
        <v>18</v>
      </c>
      <c r="M3" t="s">
        <v>19</v>
      </c>
      <c r="N3" t="s">
        <v>18</v>
      </c>
      <c r="O3" t="s">
        <v>18</v>
      </c>
      <c r="P3" t="s">
        <v>25</v>
      </c>
    </row>
    <row r="4" spans="1:16" x14ac:dyDescent="0.25">
      <c r="A4" t="s">
        <v>85</v>
      </c>
      <c r="B4" t="s">
        <v>86</v>
      </c>
      <c r="C4" t="s">
        <v>34</v>
      </c>
      <c r="D4" t="s">
        <v>35</v>
      </c>
      <c r="E4">
        <v>32</v>
      </c>
      <c r="F4">
        <v>41</v>
      </c>
      <c r="G4">
        <v>64</v>
      </c>
      <c r="H4">
        <v>73</v>
      </c>
      <c r="I4">
        <v>58</v>
      </c>
      <c r="J4">
        <v>95</v>
      </c>
      <c r="K4" t="s">
        <v>25</v>
      </c>
      <c r="L4" t="s">
        <v>25</v>
      </c>
      <c r="M4" t="s">
        <v>22</v>
      </c>
      <c r="N4" t="s">
        <v>19</v>
      </c>
      <c r="O4" t="s">
        <v>23</v>
      </c>
      <c r="P4" t="s">
        <v>18</v>
      </c>
    </row>
    <row r="5" spans="1:16" x14ac:dyDescent="0.25">
      <c r="A5" t="s">
        <v>71</v>
      </c>
      <c r="B5" t="s">
        <v>72</v>
      </c>
      <c r="C5" t="s">
        <v>34</v>
      </c>
      <c r="D5" t="s">
        <v>35</v>
      </c>
      <c r="E5">
        <v>43</v>
      </c>
      <c r="F5">
        <v>33</v>
      </c>
      <c r="G5">
        <v>56</v>
      </c>
      <c r="H5">
        <v>58</v>
      </c>
      <c r="I5">
        <v>59</v>
      </c>
      <c r="J5">
        <v>71</v>
      </c>
      <c r="K5" t="s">
        <v>25</v>
      </c>
      <c r="L5" t="s">
        <v>25</v>
      </c>
      <c r="M5" t="s">
        <v>23</v>
      </c>
      <c r="N5" t="s">
        <v>23</v>
      </c>
      <c r="O5" t="s">
        <v>23</v>
      </c>
      <c r="P5" t="s">
        <v>19</v>
      </c>
    </row>
    <row r="6" spans="1:16" x14ac:dyDescent="0.25">
      <c r="A6" t="s">
        <v>53</v>
      </c>
      <c r="B6" t="s">
        <v>54</v>
      </c>
      <c r="C6" t="s">
        <v>34</v>
      </c>
      <c r="D6" t="s">
        <v>35</v>
      </c>
      <c r="E6">
        <v>43</v>
      </c>
      <c r="F6">
        <v>58</v>
      </c>
      <c r="G6">
        <v>50</v>
      </c>
      <c r="H6">
        <v>44</v>
      </c>
      <c r="I6">
        <v>77</v>
      </c>
      <c r="J6">
        <v>33</v>
      </c>
      <c r="K6" t="s">
        <v>25</v>
      </c>
      <c r="L6" t="s">
        <v>23</v>
      </c>
      <c r="M6" t="s">
        <v>24</v>
      </c>
      <c r="N6" t="s">
        <v>25</v>
      </c>
      <c r="O6" t="s">
        <v>20</v>
      </c>
      <c r="P6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E70-7CF2-42C8-B6E5-C1B4D9CBA1BB}">
  <dimension ref="A1:P8"/>
  <sheetViews>
    <sheetView workbookViewId="0">
      <selection sqref="A1:P8"/>
    </sheetView>
  </sheetViews>
  <sheetFormatPr defaultRowHeight="15" x14ac:dyDescent="0.25"/>
  <cols>
    <col min="3" max="3" width="9.5703125" customWidth="1"/>
    <col min="4" max="4" width="10.42578125" customWidth="1"/>
    <col min="6" max="6" width="9.85546875" customWidth="1"/>
    <col min="10" max="10" width="12.85546875" customWidth="1"/>
    <col min="12" max="12" width="10.85546875" customWidth="1"/>
    <col min="16" max="16" width="13.85546875" customWidth="1"/>
  </cols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4</v>
      </c>
      <c r="F1" t="s">
        <v>5</v>
      </c>
      <c r="G1" t="s">
        <v>6</v>
      </c>
      <c r="H1" t="s">
        <v>9</v>
      </c>
      <c r="I1" t="s">
        <v>30</v>
      </c>
      <c r="J1" t="s">
        <v>31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t="s">
        <v>95</v>
      </c>
      <c r="B2" t="s">
        <v>96</v>
      </c>
      <c r="C2" t="s">
        <v>34</v>
      </c>
      <c r="D2" t="s">
        <v>35</v>
      </c>
      <c r="E2">
        <v>80</v>
      </c>
      <c r="F2">
        <v>96</v>
      </c>
      <c r="G2">
        <v>95</v>
      </c>
      <c r="H2">
        <v>94</v>
      </c>
      <c r="I2">
        <v>98</v>
      </c>
      <c r="J2">
        <v>87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A3" t="s">
        <v>93</v>
      </c>
      <c r="B3" t="s">
        <v>94</v>
      </c>
      <c r="C3" t="s">
        <v>34</v>
      </c>
      <c r="D3" t="s">
        <v>35</v>
      </c>
      <c r="E3">
        <v>93</v>
      </c>
      <c r="F3">
        <v>84</v>
      </c>
      <c r="G3">
        <v>58</v>
      </c>
      <c r="H3">
        <v>73</v>
      </c>
      <c r="I3">
        <v>86</v>
      </c>
      <c r="J3">
        <v>67</v>
      </c>
      <c r="K3" t="s">
        <v>18</v>
      </c>
      <c r="L3" t="s">
        <v>18</v>
      </c>
      <c r="M3" t="s">
        <v>23</v>
      </c>
      <c r="N3" t="s">
        <v>19</v>
      </c>
      <c r="O3" t="s">
        <v>18</v>
      </c>
      <c r="P3" t="s">
        <v>21</v>
      </c>
    </row>
    <row r="4" spans="1:16" x14ac:dyDescent="0.25">
      <c r="A4" t="s">
        <v>39</v>
      </c>
      <c r="B4" t="s">
        <v>40</v>
      </c>
      <c r="C4" t="s">
        <v>34</v>
      </c>
      <c r="D4" t="s">
        <v>35</v>
      </c>
      <c r="E4">
        <v>89</v>
      </c>
      <c r="F4">
        <v>91</v>
      </c>
      <c r="G4">
        <v>75</v>
      </c>
      <c r="H4">
        <v>50</v>
      </c>
      <c r="I4">
        <v>46</v>
      </c>
      <c r="J4">
        <v>73</v>
      </c>
      <c r="K4" t="s">
        <v>18</v>
      </c>
      <c r="L4" t="s">
        <v>18</v>
      </c>
      <c r="M4" t="s">
        <v>20</v>
      </c>
      <c r="N4" t="s">
        <v>24</v>
      </c>
      <c r="O4" t="s">
        <v>25</v>
      </c>
      <c r="P4" t="s">
        <v>19</v>
      </c>
    </row>
    <row r="5" spans="1:16" x14ac:dyDescent="0.25">
      <c r="A5" t="s">
        <v>91</v>
      </c>
      <c r="B5" t="s">
        <v>92</v>
      </c>
      <c r="C5" t="s">
        <v>34</v>
      </c>
      <c r="D5" t="s">
        <v>35</v>
      </c>
      <c r="E5">
        <v>98</v>
      </c>
      <c r="F5">
        <v>79</v>
      </c>
      <c r="G5">
        <v>57</v>
      </c>
      <c r="H5">
        <v>71</v>
      </c>
      <c r="I5">
        <v>46</v>
      </c>
      <c r="J5">
        <v>32</v>
      </c>
      <c r="K5" t="s">
        <v>18</v>
      </c>
      <c r="L5" t="s">
        <v>20</v>
      </c>
      <c r="M5" t="s">
        <v>23</v>
      </c>
      <c r="N5" t="s">
        <v>19</v>
      </c>
      <c r="O5" t="s">
        <v>25</v>
      </c>
      <c r="P5" t="s">
        <v>25</v>
      </c>
    </row>
    <row r="6" spans="1:16" x14ac:dyDescent="0.25">
      <c r="A6" t="s">
        <v>67</v>
      </c>
      <c r="B6" t="s">
        <v>68</v>
      </c>
      <c r="C6" t="s">
        <v>34</v>
      </c>
      <c r="D6" t="s">
        <v>35</v>
      </c>
      <c r="E6">
        <v>86</v>
      </c>
      <c r="F6">
        <v>92</v>
      </c>
      <c r="G6">
        <v>71</v>
      </c>
      <c r="H6">
        <v>92</v>
      </c>
      <c r="I6">
        <v>74</v>
      </c>
      <c r="J6">
        <v>92</v>
      </c>
      <c r="K6" t="s">
        <v>18</v>
      </c>
      <c r="L6" t="s">
        <v>18</v>
      </c>
      <c r="M6" t="s">
        <v>19</v>
      </c>
      <c r="N6" t="s">
        <v>18</v>
      </c>
      <c r="O6" t="s">
        <v>19</v>
      </c>
      <c r="P6" t="s">
        <v>18</v>
      </c>
    </row>
    <row r="7" spans="1:16" x14ac:dyDescent="0.25">
      <c r="A7" t="s">
        <v>49</v>
      </c>
      <c r="B7" t="s">
        <v>50</v>
      </c>
      <c r="C7" t="s">
        <v>34</v>
      </c>
      <c r="D7" t="s">
        <v>35</v>
      </c>
      <c r="E7">
        <v>95</v>
      </c>
      <c r="F7">
        <v>93</v>
      </c>
      <c r="G7">
        <v>47</v>
      </c>
      <c r="H7">
        <v>38</v>
      </c>
      <c r="I7">
        <v>41</v>
      </c>
      <c r="J7">
        <v>40</v>
      </c>
      <c r="K7" t="s">
        <v>18</v>
      </c>
      <c r="L7" t="s">
        <v>18</v>
      </c>
      <c r="M7" t="s">
        <v>25</v>
      </c>
      <c r="N7" t="s">
        <v>25</v>
      </c>
      <c r="O7" t="s">
        <v>25</v>
      </c>
      <c r="P7" t="s">
        <v>25</v>
      </c>
    </row>
    <row r="8" spans="1:16" x14ac:dyDescent="0.25">
      <c r="A8" t="s">
        <v>47</v>
      </c>
      <c r="B8" t="s">
        <v>48</v>
      </c>
      <c r="C8" t="s">
        <v>34</v>
      </c>
      <c r="D8" t="s">
        <v>35</v>
      </c>
      <c r="E8">
        <v>85</v>
      </c>
      <c r="F8">
        <v>52</v>
      </c>
      <c r="G8">
        <v>56</v>
      </c>
      <c r="H8">
        <v>78</v>
      </c>
      <c r="I8">
        <v>44</v>
      </c>
      <c r="J8">
        <v>50</v>
      </c>
      <c r="K8" t="s">
        <v>18</v>
      </c>
      <c r="L8" t="s">
        <v>24</v>
      </c>
      <c r="M8" t="s">
        <v>23</v>
      </c>
      <c r="N8" t="s">
        <v>20</v>
      </c>
      <c r="O8" t="s">
        <v>25</v>
      </c>
      <c r="P8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E823-2CE9-4BAD-BC6F-E7263EAC8ACD}">
  <dimension ref="A1:P12"/>
  <sheetViews>
    <sheetView tabSelected="1" workbookViewId="0">
      <selection activeCell="A6" sqref="A6:XFD6"/>
    </sheetView>
  </sheetViews>
  <sheetFormatPr defaultRowHeight="15" x14ac:dyDescent="0.25"/>
  <cols>
    <col min="2" max="2" width="26.28515625" bestFit="1" customWidth="1"/>
    <col min="3" max="3" width="9.5703125" customWidth="1"/>
    <col min="4" max="4" width="10.42578125" customWidth="1"/>
    <col min="6" max="6" width="9.85546875" customWidth="1"/>
    <col min="10" max="10" width="12.85546875" customWidth="1"/>
    <col min="12" max="12" width="10.85546875" customWidth="1"/>
    <col min="16" max="16" width="13.85546875" customWidth="1"/>
  </cols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4</v>
      </c>
      <c r="F1" t="s">
        <v>5</v>
      </c>
      <c r="G1" t="s">
        <v>6</v>
      </c>
      <c r="H1" t="s">
        <v>9</v>
      </c>
      <c r="I1" t="s">
        <v>30</v>
      </c>
      <c r="J1" t="s">
        <v>31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t="s">
        <v>41</v>
      </c>
      <c r="B2" t="s">
        <v>42</v>
      </c>
      <c r="C2" t="s">
        <v>34</v>
      </c>
      <c r="D2" t="s">
        <v>38</v>
      </c>
      <c r="E2">
        <v>87</v>
      </c>
      <c r="F2">
        <v>35</v>
      </c>
      <c r="G2">
        <v>51</v>
      </c>
      <c r="H2">
        <v>56</v>
      </c>
      <c r="I2">
        <v>41</v>
      </c>
      <c r="J2">
        <v>43</v>
      </c>
      <c r="K2" t="s">
        <v>18</v>
      </c>
      <c r="L2" t="s">
        <v>25</v>
      </c>
      <c r="M2" t="s">
        <v>24</v>
      </c>
      <c r="N2" t="s">
        <v>23</v>
      </c>
      <c r="O2" t="s">
        <v>25</v>
      </c>
      <c r="P2" t="s">
        <v>25</v>
      </c>
    </row>
    <row r="3" spans="1:16" x14ac:dyDescent="0.25">
      <c r="A3" t="s">
        <v>79</v>
      </c>
      <c r="B3" t="s">
        <v>80</v>
      </c>
      <c r="C3" t="s">
        <v>34</v>
      </c>
      <c r="D3" t="s">
        <v>38</v>
      </c>
      <c r="E3">
        <v>96</v>
      </c>
      <c r="F3">
        <v>87</v>
      </c>
      <c r="G3">
        <v>82</v>
      </c>
      <c r="H3">
        <v>91</v>
      </c>
      <c r="I3">
        <v>59</v>
      </c>
      <c r="J3">
        <v>30</v>
      </c>
      <c r="K3" t="s">
        <v>18</v>
      </c>
      <c r="L3" t="s">
        <v>18</v>
      </c>
      <c r="M3" t="s">
        <v>18</v>
      </c>
      <c r="N3" t="s">
        <v>18</v>
      </c>
      <c r="O3" t="s">
        <v>23</v>
      </c>
      <c r="P3" t="s">
        <v>25</v>
      </c>
    </row>
    <row r="4" spans="1:16" x14ac:dyDescent="0.25">
      <c r="A4" t="s">
        <v>63</v>
      </c>
      <c r="B4" t="s">
        <v>64</v>
      </c>
      <c r="C4" t="s">
        <v>34</v>
      </c>
      <c r="D4" t="s">
        <v>38</v>
      </c>
      <c r="E4">
        <v>92</v>
      </c>
      <c r="F4">
        <v>99</v>
      </c>
      <c r="G4">
        <v>84</v>
      </c>
      <c r="H4">
        <v>66</v>
      </c>
      <c r="I4">
        <v>36</v>
      </c>
      <c r="J4">
        <v>62</v>
      </c>
      <c r="K4" t="s">
        <v>18</v>
      </c>
      <c r="L4" t="s">
        <v>18</v>
      </c>
      <c r="M4" t="s">
        <v>18</v>
      </c>
      <c r="N4" t="s">
        <v>21</v>
      </c>
      <c r="O4" t="s">
        <v>25</v>
      </c>
      <c r="P4" t="s">
        <v>22</v>
      </c>
    </row>
    <row r="5" spans="1:16" x14ac:dyDescent="0.25">
      <c r="A5" t="s">
        <v>61</v>
      </c>
      <c r="B5" t="s">
        <v>62</v>
      </c>
      <c r="C5" t="s">
        <v>34</v>
      </c>
      <c r="D5" t="s">
        <v>38</v>
      </c>
      <c r="E5">
        <v>83</v>
      </c>
      <c r="F5">
        <v>44</v>
      </c>
      <c r="G5">
        <v>76</v>
      </c>
      <c r="H5">
        <v>58</v>
      </c>
      <c r="I5">
        <v>40</v>
      </c>
      <c r="J5">
        <v>31</v>
      </c>
      <c r="K5" t="s">
        <v>18</v>
      </c>
      <c r="L5" t="s">
        <v>25</v>
      </c>
      <c r="M5" t="s">
        <v>20</v>
      </c>
      <c r="N5" t="s">
        <v>23</v>
      </c>
      <c r="O5" t="s">
        <v>25</v>
      </c>
      <c r="P5" t="s">
        <v>25</v>
      </c>
    </row>
    <row r="6" spans="1:16" x14ac:dyDescent="0.25">
      <c r="A6" t="s">
        <v>95</v>
      </c>
      <c r="B6" t="s">
        <v>96</v>
      </c>
      <c r="C6" t="s">
        <v>34</v>
      </c>
      <c r="D6" t="s">
        <v>35</v>
      </c>
      <c r="E6">
        <v>80</v>
      </c>
      <c r="F6">
        <v>96</v>
      </c>
      <c r="G6">
        <v>95</v>
      </c>
      <c r="H6">
        <v>94</v>
      </c>
      <c r="I6">
        <v>98</v>
      </c>
      <c r="J6">
        <v>87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 t="s">
        <v>93</v>
      </c>
      <c r="B7" t="s">
        <v>94</v>
      </c>
      <c r="C7" t="s">
        <v>34</v>
      </c>
      <c r="D7" t="s">
        <v>35</v>
      </c>
      <c r="E7">
        <v>93</v>
      </c>
      <c r="F7">
        <v>84</v>
      </c>
      <c r="G7">
        <v>58</v>
      </c>
      <c r="H7">
        <v>73</v>
      </c>
      <c r="I7">
        <v>86</v>
      </c>
      <c r="J7">
        <v>67</v>
      </c>
      <c r="K7" t="s">
        <v>18</v>
      </c>
      <c r="L7" t="s">
        <v>18</v>
      </c>
      <c r="M7" t="s">
        <v>23</v>
      </c>
      <c r="N7" t="s">
        <v>19</v>
      </c>
      <c r="O7" t="s">
        <v>18</v>
      </c>
      <c r="P7" t="s">
        <v>21</v>
      </c>
    </row>
    <row r="8" spans="1:16" x14ac:dyDescent="0.25">
      <c r="A8" t="s">
        <v>39</v>
      </c>
      <c r="B8" t="s">
        <v>40</v>
      </c>
      <c r="C8" t="s">
        <v>34</v>
      </c>
      <c r="D8" t="s">
        <v>35</v>
      </c>
      <c r="E8">
        <v>89</v>
      </c>
      <c r="F8">
        <v>91</v>
      </c>
      <c r="G8">
        <v>75</v>
      </c>
      <c r="H8">
        <v>50</v>
      </c>
      <c r="I8">
        <v>46</v>
      </c>
      <c r="J8">
        <v>73</v>
      </c>
      <c r="K8" t="s">
        <v>18</v>
      </c>
      <c r="L8" t="s">
        <v>18</v>
      </c>
      <c r="M8" t="s">
        <v>20</v>
      </c>
      <c r="N8" t="s">
        <v>24</v>
      </c>
      <c r="O8" t="s">
        <v>25</v>
      </c>
      <c r="P8" t="s">
        <v>19</v>
      </c>
    </row>
    <row r="9" spans="1:16" x14ac:dyDescent="0.25">
      <c r="A9" t="s">
        <v>91</v>
      </c>
      <c r="B9" t="s">
        <v>92</v>
      </c>
      <c r="C9" t="s">
        <v>34</v>
      </c>
      <c r="D9" t="s">
        <v>35</v>
      </c>
      <c r="E9">
        <v>98</v>
      </c>
      <c r="F9">
        <v>79</v>
      </c>
      <c r="G9">
        <v>57</v>
      </c>
      <c r="H9">
        <v>71</v>
      </c>
      <c r="I9">
        <v>46</v>
      </c>
      <c r="J9">
        <v>32</v>
      </c>
      <c r="K9" t="s">
        <v>18</v>
      </c>
      <c r="L9" t="s">
        <v>20</v>
      </c>
      <c r="M9" t="s">
        <v>23</v>
      </c>
      <c r="N9" t="s">
        <v>19</v>
      </c>
      <c r="O9" t="s">
        <v>25</v>
      </c>
      <c r="P9" t="s">
        <v>25</v>
      </c>
    </row>
    <row r="10" spans="1:16" x14ac:dyDescent="0.25">
      <c r="A10" t="s">
        <v>47</v>
      </c>
      <c r="B10" t="s">
        <v>48</v>
      </c>
      <c r="C10" t="s">
        <v>34</v>
      </c>
      <c r="D10" t="s">
        <v>35</v>
      </c>
      <c r="E10">
        <v>85</v>
      </c>
      <c r="F10">
        <v>52</v>
      </c>
      <c r="G10">
        <v>56</v>
      </c>
      <c r="H10">
        <v>78</v>
      </c>
      <c r="I10">
        <v>44</v>
      </c>
      <c r="J10">
        <v>50</v>
      </c>
      <c r="K10" t="s">
        <v>18</v>
      </c>
      <c r="L10" t="s">
        <v>24</v>
      </c>
      <c r="M10" t="s">
        <v>23</v>
      </c>
      <c r="N10" t="s">
        <v>20</v>
      </c>
      <c r="O10" t="s">
        <v>25</v>
      </c>
      <c r="P10" t="s">
        <v>24</v>
      </c>
    </row>
    <row r="11" spans="1:16" x14ac:dyDescent="0.25">
      <c r="A11" t="s">
        <v>49</v>
      </c>
      <c r="B11" t="s">
        <v>50</v>
      </c>
      <c r="C11" t="s">
        <v>34</v>
      </c>
      <c r="D11" t="s">
        <v>35</v>
      </c>
      <c r="E11">
        <v>95</v>
      </c>
      <c r="F11">
        <v>93</v>
      </c>
      <c r="G11">
        <v>47</v>
      </c>
      <c r="H11">
        <v>38</v>
      </c>
      <c r="I11">
        <v>41</v>
      </c>
      <c r="J11">
        <v>40</v>
      </c>
      <c r="K11" t="s">
        <v>18</v>
      </c>
      <c r="L11" t="s">
        <v>18</v>
      </c>
      <c r="M11" t="s">
        <v>25</v>
      </c>
      <c r="N11" t="s">
        <v>25</v>
      </c>
      <c r="O11" t="s">
        <v>25</v>
      </c>
      <c r="P11" t="s">
        <v>25</v>
      </c>
    </row>
    <row r="12" spans="1:16" x14ac:dyDescent="0.25">
      <c r="A12" t="s">
        <v>67</v>
      </c>
      <c r="B12" t="s">
        <v>68</v>
      </c>
      <c r="C12" t="s">
        <v>34</v>
      </c>
      <c r="D12" t="s">
        <v>35</v>
      </c>
      <c r="E12">
        <v>86</v>
      </c>
      <c r="F12">
        <v>92</v>
      </c>
      <c r="G12">
        <v>71</v>
      </c>
      <c r="H12">
        <v>92</v>
      </c>
      <c r="I12">
        <v>74</v>
      </c>
      <c r="J12">
        <v>92</v>
      </c>
      <c r="K12" t="s">
        <v>18</v>
      </c>
      <c r="L12" t="s">
        <v>18</v>
      </c>
      <c r="M12" t="s">
        <v>19</v>
      </c>
      <c r="N12" t="s">
        <v>18</v>
      </c>
      <c r="O12" t="s">
        <v>19</v>
      </c>
      <c r="P12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684-E3A4-41CD-92D0-DA7353F0CB29}">
  <dimension ref="A3:D20"/>
  <sheetViews>
    <sheetView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3" width="6" bestFit="1" customWidth="1"/>
    <col min="4" max="4" width="11.28515625" bestFit="1" customWidth="1"/>
    <col min="5" max="6" width="3" bestFit="1" customWidth="1"/>
    <col min="7" max="7" width="4" bestFit="1" customWidth="1"/>
    <col min="8" max="10" width="3" bestFit="1" customWidth="1"/>
    <col min="11" max="12" width="4" bestFit="1" customWidth="1"/>
    <col min="13" max="13" width="3" bestFit="1" customWidth="1"/>
    <col min="14" max="14" width="4" bestFit="1" customWidth="1"/>
    <col min="15" max="17" width="3" bestFit="1" customWidth="1"/>
    <col min="18" max="18" width="4" bestFit="1" customWidth="1"/>
    <col min="19" max="30" width="3" bestFit="1" customWidth="1"/>
    <col min="31" max="31" width="4" bestFit="1" customWidth="1"/>
    <col min="32" max="32" width="3" bestFit="1" customWidth="1"/>
    <col min="33" max="33" width="11.28515625" bestFit="1" customWidth="1"/>
  </cols>
  <sheetData>
    <row r="3" spans="1:4" x14ac:dyDescent="0.25">
      <c r="A3" s="8" t="s">
        <v>125</v>
      </c>
      <c r="B3" s="8" t="s">
        <v>124</v>
      </c>
    </row>
    <row r="4" spans="1:4" x14ac:dyDescent="0.25">
      <c r="A4" s="8" t="s">
        <v>122</v>
      </c>
      <c r="B4" t="s">
        <v>38</v>
      </c>
      <c r="C4" t="s">
        <v>35</v>
      </c>
      <c r="D4" t="s">
        <v>123</v>
      </c>
    </row>
    <row r="5" spans="1:4" x14ac:dyDescent="0.25">
      <c r="A5" s="9" t="s">
        <v>99</v>
      </c>
      <c r="B5" s="7">
        <v>3</v>
      </c>
      <c r="C5" s="7">
        <v>6</v>
      </c>
      <c r="D5" s="7">
        <v>9</v>
      </c>
    </row>
    <row r="6" spans="1:4" x14ac:dyDescent="0.25">
      <c r="A6" s="10" t="s">
        <v>18</v>
      </c>
      <c r="B6" s="7">
        <v>1</v>
      </c>
      <c r="C6" s="7">
        <v>1</v>
      </c>
      <c r="D6" s="7">
        <v>2</v>
      </c>
    </row>
    <row r="7" spans="1:4" x14ac:dyDescent="0.25">
      <c r="A7" s="10" t="s">
        <v>22</v>
      </c>
      <c r="B7" s="7">
        <v>1</v>
      </c>
      <c r="C7" s="7">
        <v>2</v>
      </c>
      <c r="D7" s="7">
        <v>3</v>
      </c>
    </row>
    <row r="8" spans="1:4" x14ac:dyDescent="0.25">
      <c r="A8" s="10" t="s">
        <v>24</v>
      </c>
      <c r="B8" s="7">
        <v>1</v>
      </c>
      <c r="C8" s="7"/>
      <c r="D8" s="7">
        <v>1</v>
      </c>
    </row>
    <row r="9" spans="1:4" x14ac:dyDescent="0.25">
      <c r="A9" s="10" t="s">
        <v>23</v>
      </c>
      <c r="B9" s="7"/>
      <c r="C9" s="7">
        <v>2</v>
      </c>
      <c r="D9" s="7">
        <v>2</v>
      </c>
    </row>
    <row r="10" spans="1:4" x14ac:dyDescent="0.25">
      <c r="A10" s="10" t="s">
        <v>25</v>
      </c>
      <c r="B10" s="7"/>
      <c r="C10" s="7">
        <v>1</v>
      </c>
      <c r="D10" s="7">
        <v>1</v>
      </c>
    </row>
    <row r="11" spans="1:4" x14ac:dyDescent="0.25">
      <c r="A11" s="9" t="s">
        <v>34</v>
      </c>
      <c r="B11" s="7">
        <v>9</v>
      </c>
      <c r="C11" s="7">
        <v>22</v>
      </c>
      <c r="D11" s="7">
        <v>31</v>
      </c>
    </row>
    <row r="12" spans="1:4" x14ac:dyDescent="0.25">
      <c r="A12" s="10" t="s">
        <v>18</v>
      </c>
      <c r="B12" s="7">
        <v>4</v>
      </c>
      <c r="C12" s="7">
        <v>7</v>
      </c>
      <c r="D12" s="7">
        <v>11</v>
      </c>
    </row>
    <row r="13" spans="1:4" x14ac:dyDescent="0.25">
      <c r="A13" s="10" t="s">
        <v>19</v>
      </c>
      <c r="B13" s="7"/>
      <c r="C13" s="7">
        <v>3</v>
      </c>
      <c r="D13" s="7">
        <v>3</v>
      </c>
    </row>
    <row r="14" spans="1:4" x14ac:dyDescent="0.25">
      <c r="A14" s="10" t="s">
        <v>20</v>
      </c>
      <c r="B14" s="7">
        <v>1</v>
      </c>
      <c r="C14" s="7">
        <v>1</v>
      </c>
      <c r="D14" s="7">
        <v>2</v>
      </c>
    </row>
    <row r="15" spans="1:4" x14ac:dyDescent="0.25">
      <c r="A15" s="10" t="s">
        <v>22</v>
      </c>
      <c r="B15" s="7">
        <v>1</v>
      </c>
      <c r="C15" s="7">
        <v>2</v>
      </c>
      <c r="D15" s="7">
        <v>3</v>
      </c>
    </row>
    <row r="16" spans="1:4" x14ac:dyDescent="0.25">
      <c r="A16" s="10" t="s">
        <v>21</v>
      </c>
      <c r="B16" s="7">
        <v>1</v>
      </c>
      <c r="C16" s="7">
        <v>1</v>
      </c>
      <c r="D16" s="7">
        <v>2</v>
      </c>
    </row>
    <row r="17" spans="1:4" x14ac:dyDescent="0.25">
      <c r="A17" s="10" t="s">
        <v>24</v>
      </c>
      <c r="B17" s="7">
        <v>1</v>
      </c>
      <c r="C17" s="7">
        <v>1</v>
      </c>
      <c r="D17" s="7">
        <v>2</v>
      </c>
    </row>
    <row r="18" spans="1:4" x14ac:dyDescent="0.25">
      <c r="A18" s="10" t="s">
        <v>23</v>
      </c>
      <c r="B18" s="7"/>
      <c r="C18" s="7">
        <v>2</v>
      </c>
      <c r="D18" s="7">
        <v>2</v>
      </c>
    </row>
    <row r="19" spans="1:4" x14ac:dyDescent="0.25">
      <c r="A19" s="10" t="s">
        <v>25</v>
      </c>
      <c r="B19" s="7">
        <v>1</v>
      </c>
      <c r="C19" s="7">
        <v>5</v>
      </c>
      <c r="D19" s="7">
        <v>6</v>
      </c>
    </row>
    <row r="20" spans="1:4" x14ac:dyDescent="0.25">
      <c r="A20" s="9" t="s">
        <v>123</v>
      </c>
      <c r="B20" s="7">
        <v>12</v>
      </c>
      <c r="C20" s="7">
        <v>28</v>
      </c>
      <c r="D20" s="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BD5A-307C-454D-A83C-A17D8768DBAB}">
  <dimension ref="A1:P47"/>
  <sheetViews>
    <sheetView topLeftCell="A2" workbookViewId="0">
      <selection activeCell="K20" sqref="K20"/>
    </sheetView>
  </sheetViews>
  <sheetFormatPr defaultRowHeight="15" x14ac:dyDescent="0.25"/>
  <cols>
    <col min="1" max="1" width="16.28515625" bestFit="1" customWidth="1"/>
    <col min="2" max="2" width="26.28515625" bestFit="1" customWidth="1"/>
    <col min="3" max="3" width="9.7109375" bestFit="1" customWidth="1"/>
    <col min="4" max="4" width="10.5703125" bestFit="1" customWidth="1"/>
    <col min="5" max="5" width="7.5703125" bestFit="1" customWidth="1"/>
    <col min="6" max="6" width="10" bestFit="1" customWidth="1"/>
    <col min="7" max="7" width="7.85546875" bestFit="1" customWidth="1"/>
    <col min="8" max="8" width="7.140625" bestFit="1" customWidth="1"/>
    <col min="9" max="9" width="6.85546875" bestFit="1" customWidth="1"/>
    <col min="10" max="10" width="13" bestFit="1" customWidth="1"/>
  </cols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4</v>
      </c>
      <c r="F1" t="s">
        <v>5</v>
      </c>
      <c r="G1" t="s">
        <v>6</v>
      </c>
      <c r="H1" t="s">
        <v>9</v>
      </c>
      <c r="I1" t="s">
        <v>30</v>
      </c>
      <c r="J1" t="s">
        <v>31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7" t="s">
        <v>32</v>
      </c>
      <c r="B2" s="7" t="s">
        <v>33</v>
      </c>
      <c r="C2" s="7" t="s">
        <v>34</v>
      </c>
      <c r="D2" s="7" t="s">
        <v>35</v>
      </c>
      <c r="E2">
        <v>63</v>
      </c>
      <c r="F2">
        <v>94</v>
      </c>
      <c r="G2">
        <v>37</v>
      </c>
      <c r="H2">
        <v>79</v>
      </c>
      <c r="I2">
        <v>80</v>
      </c>
      <c r="J2">
        <v>89</v>
      </c>
      <c r="K2" s="2" t="s">
        <v>22</v>
      </c>
      <c r="L2" s="2" t="s">
        <v>18</v>
      </c>
      <c r="M2" s="2" t="s">
        <v>25</v>
      </c>
      <c r="N2" s="2" t="s">
        <v>20</v>
      </c>
      <c r="O2" s="2" t="s">
        <v>18</v>
      </c>
      <c r="P2" s="2" t="s">
        <v>18</v>
      </c>
    </row>
    <row r="3" spans="1:16" x14ac:dyDescent="0.25">
      <c r="A3" s="7" t="s">
        <v>36</v>
      </c>
      <c r="B3" s="7" t="s">
        <v>37</v>
      </c>
      <c r="C3" s="7" t="s">
        <v>34</v>
      </c>
      <c r="D3" s="7" t="s">
        <v>38</v>
      </c>
      <c r="E3">
        <v>77</v>
      </c>
      <c r="F3">
        <v>97</v>
      </c>
      <c r="G3">
        <v>46</v>
      </c>
      <c r="H3">
        <v>38</v>
      </c>
      <c r="I3">
        <v>87</v>
      </c>
      <c r="J3">
        <v>81</v>
      </c>
      <c r="K3" s="2" t="s">
        <v>20</v>
      </c>
      <c r="L3" s="2" t="s">
        <v>18</v>
      </c>
      <c r="M3" s="2" t="s">
        <v>25</v>
      </c>
      <c r="N3" s="2" t="s">
        <v>25</v>
      </c>
      <c r="O3" s="2" t="s">
        <v>18</v>
      </c>
      <c r="P3" s="2" t="s">
        <v>18</v>
      </c>
    </row>
    <row r="4" spans="1:16" x14ac:dyDescent="0.25">
      <c r="A4" s="7" t="s">
        <v>39</v>
      </c>
      <c r="B4" s="7" t="s">
        <v>40</v>
      </c>
      <c r="C4" s="7" t="s">
        <v>34</v>
      </c>
      <c r="D4" s="7" t="s">
        <v>35</v>
      </c>
      <c r="E4">
        <v>89</v>
      </c>
      <c r="F4">
        <v>91</v>
      </c>
      <c r="G4">
        <v>75</v>
      </c>
      <c r="H4">
        <v>50</v>
      </c>
      <c r="I4">
        <v>46</v>
      </c>
      <c r="J4">
        <v>73</v>
      </c>
      <c r="K4" s="2" t="s">
        <v>18</v>
      </c>
      <c r="L4" s="2" t="s">
        <v>18</v>
      </c>
      <c r="M4" s="2" t="s">
        <v>20</v>
      </c>
      <c r="N4" s="2" t="s">
        <v>24</v>
      </c>
      <c r="O4" s="2" t="s">
        <v>25</v>
      </c>
      <c r="P4" s="2" t="s">
        <v>19</v>
      </c>
    </row>
    <row r="5" spans="1:16" x14ac:dyDescent="0.25">
      <c r="A5" s="7" t="s">
        <v>41</v>
      </c>
      <c r="B5" s="7" t="s">
        <v>42</v>
      </c>
      <c r="C5" s="7" t="s">
        <v>34</v>
      </c>
      <c r="D5" s="7" t="s">
        <v>38</v>
      </c>
      <c r="E5">
        <v>87</v>
      </c>
      <c r="F5">
        <v>35</v>
      </c>
      <c r="G5">
        <v>51</v>
      </c>
      <c r="H5">
        <v>56</v>
      </c>
      <c r="I5">
        <v>41</v>
      </c>
      <c r="J5">
        <v>43</v>
      </c>
      <c r="K5" s="2" t="s">
        <v>18</v>
      </c>
      <c r="L5" s="2" t="s">
        <v>25</v>
      </c>
      <c r="M5" s="2" t="s">
        <v>24</v>
      </c>
      <c r="N5" s="2" t="s">
        <v>23</v>
      </c>
      <c r="O5" s="2" t="s">
        <v>25</v>
      </c>
      <c r="P5" s="2" t="s">
        <v>25</v>
      </c>
    </row>
    <row r="6" spans="1:16" x14ac:dyDescent="0.25">
      <c r="A6" s="7" t="s">
        <v>43</v>
      </c>
      <c r="B6" s="7" t="s">
        <v>44</v>
      </c>
      <c r="C6" s="7" t="s">
        <v>34</v>
      </c>
      <c r="D6" s="7" t="s">
        <v>35</v>
      </c>
      <c r="E6">
        <v>70</v>
      </c>
      <c r="F6">
        <v>88</v>
      </c>
      <c r="G6">
        <v>54</v>
      </c>
      <c r="H6">
        <v>38</v>
      </c>
      <c r="I6">
        <v>82</v>
      </c>
      <c r="J6">
        <v>81</v>
      </c>
      <c r="K6" s="2" t="s">
        <v>19</v>
      </c>
      <c r="L6" s="2" t="s">
        <v>18</v>
      </c>
      <c r="M6" s="2" t="s">
        <v>24</v>
      </c>
      <c r="N6" s="2" t="s">
        <v>25</v>
      </c>
      <c r="O6" s="2" t="s">
        <v>18</v>
      </c>
      <c r="P6" s="2" t="s">
        <v>18</v>
      </c>
    </row>
    <row r="7" spans="1:16" x14ac:dyDescent="0.25">
      <c r="A7" s="7" t="s">
        <v>45</v>
      </c>
      <c r="B7" s="7" t="s">
        <v>46</v>
      </c>
      <c r="C7" s="7" t="s">
        <v>34</v>
      </c>
      <c r="D7" s="7" t="s">
        <v>35</v>
      </c>
      <c r="E7">
        <v>60</v>
      </c>
      <c r="F7">
        <v>93</v>
      </c>
      <c r="G7">
        <v>90</v>
      </c>
      <c r="H7">
        <v>69</v>
      </c>
      <c r="I7">
        <v>50</v>
      </c>
      <c r="J7">
        <v>47</v>
      </c>
      <c r="K7" s="2" t="s">
        <v>22</v>
      </c>
      <c r="L7" s="2" t="s">
        <v>18</v>
      </c>
      <c r="M7" s="2" t="s">
        <v>18</v>
      </c>
      <c r="N7" s="2" t="s">
        <v>21</v>
      </c>
      <c r="O7" s="2" t="s">
        <v>24</v>
      </c>
      <c r="P7" s="2" t="s">
        <v>25</v>
      </c>
    </row>
    <row r="8" spans="1:16" x14ac:dyDescent="0.25">
      <c r="A8" s="7" t="s">
        <v>47</v>
      </c>
      <c r="B8" s="7" t="s">
        <v>48</v>
      </c>
      <c r="C8" s="7" t="s">
        <v>34</v>
      </c>
      <c r="D8" s="7" t="s">
        <v>35</v>
      </c>
      <c r="E8">
        <v>85</v>
      </c>
      <c r="F8">
        <v>52</v>
      </c>
      <c r="G8">
        <v>56</v>
      </c>
      <c r="H8">
        <v>78</v>
      </c>
      <c r="I8">
        <v>44</v>
      </c>
      <c r="J8">
        <v>50</v>
      </c>
      <c r="K8" s="2" t="s">
        <v>18</v>
      </c>
      <c r="L8" s="2" t="s">
        <v>24</v>
      </c>
      <c r="M8" s="2" t="s">
        <v>23</v>
      </c>
      <c r="N8" s="2" t="s">
        <v>20</v>
      </c>
      <c r="O8" s="2" t="s">
        <v>25</v>
      </c>
      <c r="P8" s="2" t="s">
        <v>24</v>
      </c>
    </row>
    <row r="9" spans="1:16" x14ac:dyDescent="0.25">
      <c r="A9" s="7" t="s">
        <v>49</v>
      </c>
      <c r="B9" s="7" t="s">
        <v>50</v>
      </c>
      <c r="C9" s="7" t="s">
        <v>34</v>
      </c>
      <c r="D9" s="7" t="s">
        <v>35</v>
      </c>
      <c r="E9">
        <v>95</v>
      </c>
      <c r="F9">
        <v>93</v>
      </c>
      <c r="G9">
        <v>47</v>
      </c>
      <c r="H9">
        <v>38</v>
      </c>
      <c r="I9">
        <v>41</v>
      </c>
      <c r="J9">
        <v>40</v>
      </c>
      <c r="K9" s="2" t="s">
        <v>18</v>
      </c>
      <c r="L9" s="2" t="s">
        <v>18</v>
      </c>
      <c r="M9" s="2" t="s">
        <v>25</v>
      </c>
      <c r="N9" s="2" t="s">
        <v>25</v>
      </c>
      <c r="O9" s="2" t="s">
        <v>25</v>
      </c>
      <c r="P9" s="2" t="s">
        <v>25</v>
      </c>
    </row>
    <row r="10" spans="1:16" x14ac:dyDescent="0.25">
      <c r="A10" s="7" t="s">
        <v>51</v>
      </c>
      <c r="B10" s="7" t="s">
        <v>52</v>
      </c>
      <c r="C10" s="7" t="s">
        <v>34</v>
      </c>
      <c r="D10" s="7" t="s">
        <v>35</v>
      </c>
      <c r="E10">
        <v>71</v>
      </c>
      <c r="F10">
        <v>90</v>
      </c>
      <c r="G10">
        <v>65</v>
      </c>
      <c r="H10">
        <v>71</v>
      </c>
      <c r="I10">
        <v>89</v>
      </c>
      <c r="J10">
        <v>44</v>
      </c>
      <c r="K10" s="2" t="s">
        <v>19</v>
      </c>
      <c r="L10" s="2" t="s">
        <v>18</v>
      </c>
      <c r="M10" s="2" t="s">
        <v>21</v>
      </c>
      <c r="N10" s="2" t="s">
        <v>19</v>
      </c>
      <c r="O10" s="2" t="s">
        <v>18</v>
      </c>
      <c r="P10" s="2" t="s">
        <v>25</v>
      </c>
    </row>
    <row r="11" spans="1:16" x14ac:dyDescent="0.25">
      <c r="A11" s="7" t="s">
        <v>53</v>
      </c>
      <c r="B11" s="7" t="s">
        <v>54</v>
      </c>
      <c r="C11" s="7" t="s">
        <v>34</v>
      </c>
      <c r="D11" s="7" t="s">
        <v>35</v>
      </c>
      <c r="E11">
        <v>43</v>
      </c>
      <c r="F11">
        <v>58</v>
      </c>
      <c r="G11">
        <v>50</v>
      </c>
      <c r="H11">
        <v>44</v>
      </c>
      <c r="I11">
        <v>77</v>
      </c>
      <c r="J11">
        <v>33</v>
      </c>
      <c r="K11" s="2" t="s">
        <v>25</v>
      </c>
      <c r="L11" s="2" t="s">
        <v>23</v>
      </c>
      <c r="M11" s="2" t="s">
        <v>24</v>
      </c>
      <c r="N11" s="2" t="s">
        <v>25</v>
      </c>
      <c r="O11" s="2" t="s">
        <v>20</v>
      </c>
      <c r="P11" s="2" t="s">
        <v>25</v>
      </c>
    </row>
    <row r="12" spans="1:16" x14ac:dyDescent="0.25">
      <c r="A12" s="7" t="s">
        <v>55</v>
      </c>
      <c r="B12" s="7" t="s">
        <v>56</v>
      </c>
      <c r="C12" s="7" t="s">
        <v>34</v>
      </c>
      <c r="D12" s="7" t="s">
        <v>38</v>
      </c>
      <c r="E12">
        <v>45</v>
      </c>
      <c r="F12">
        <v>48</v>
      </c>
      <c r="G12">
        <v>53</v>
      </c>
      <c r="H12">
        <v>30</v>
      </c>
      <c r="I12">
        <v>94</v>
      </c>
      <c r="J12">
        <v>56</v>
      </c>
      <c r="K12" s="2" t="s">
        <v>25</v>
      </c>
      <c r="L12" s="2" t="s">
        <v>25</v>
      </c>
      <c r="M12" s="2" t="s">
        <v>24</v>
      </c>
      <c r="N12" s="2" t="s">
        <v>25</v>
      </c>
      <c r="O12" s="2" t="s">
        <v>18</v>
      </c>
      <c r="P12" s="2" t="s">
        <v>23</v>
      </c>
    </row>
    <row r="13" spans="1:16" x14ac:dyDescent="0.25">
      <c r="A13" s="7" t="s">
        <v>57</v>
      </c>
      <c r="B13" s="7" t="s">
        <v>58</v>
      </c>
      <c r="C13" s="7" t="s">
        <v>34</v>
      </c>
      <c r="D13" s="7" t="s">
        <v>35</v>
      </c>
      <c r="E13">
        <v>53</v>
      </c>
      <c r="F13">
        <v>90</v>
      </c>
      <c r="G13">
        <v>33</v>
      </c>
      <c r="H13">
        <v>85</v>
      </c>
      <c r="I13">
        <v>59</v>
      </c>
      <c r="J13">
        <v>90</v>
      </c>
      <c r="K13" s="2" t="s">
        <v>24</v>
      </c>
      <c r="L13" s="2" t="s">
        <v>18</v>
      </c>
      <c r="M13" s="2" t="s">
        <v>25</v>
      </c>
      <c r="N13" s="2" t="s">
        <v>18</v>
      </c>
      <c r="O13" s="2" t="s">
        <v>23</v>
      </c>
      <c r="P13" s="2" t="s">
        <v>18</v>
      </c>
    </row>
    <row r="14" spans="1:16" x14ac:dyDescent="0.25">
      <c r="A14" s="7" t="s">
        <v>59</v>
      </c>
      <c r="B14" s="7" t="s">
        <v>60</v>
      </c>
      <c r="C14" s="7" t="s">
        <v>34</v>
      </c>
      <c r="D14" s="7" t="s">
        <v>35</v>
      </c>
      <c r="E14">
        <v>65</v>
      </c>
      <c r="F14">
        <v>90</v>
      </c>
      <c r="G14">
        <v>68</v>
      </c>
      <c r="H14">
        <v>74</v>
      </c>
      <c r="I14">
        <v>38</v>
      </c>
      <c r="J14">
        <v>88</v>
      </c>
      <c r="K14" s="2" t="s">
        <v>21</v>
      </c>
      <c r="L14" s="2" t="s">
        <v>18</v>
      </c>
      <c r="M14" s="2" t="s">
        <v>21</v>
      </c>
      <c r="N14" s="2" t="s">
        <v>19</v>
      </c>
      <c r="O14" s="2" t="s">
        <v>25</v>
      </c>
      <c r="P14" s="2" t="s">
        <v>18</v>
      </c>
    </row>
    <row r="15" spans="1:16" x14ac:dyDescent="0.25">
      <c r="A15" s="7" t="s">
        <v>61</v>
      </c>
      <c r="B15" s="7" t="s">
        <v>62</v>
      </c>
      <c r="C15" s="7" t="s">
        <v>34</v>
      </c>
      <c r="D15" s="7" t="s">
        <v>38</v>
      </c>
      <c r="E15">
        <v>83</v>
      </c>
      <c r="F15">
        <v>44</v>
      </c>
      <c r="G15">
        <v>76</v>
      </c>
      <c r="H15">
        <v>58</v>
      </c>
      <c r="I15">
        <v>40</v>
      </c>
      <c r="J15">
        <v>31</v>
      </c>
      <c r="K15" s="2" t="s">
        <v>18</v>
      </c>
      <c r="L15" s="2" t="s">
        <v>25</v>
      </c>
      <c r="M15" s="2" t="s">
        <v>20</v>
      </c>
      <c r="N15" s="2" t="s">
        <v>23</v>
      </c>
      <c r="O15" s="2" t="s">
        <v>25</v>
      </c>
      <c r="P15" s="2" t="s">
        <v>25</v>
      </c>
    </row>
    <row r="16" spans="1:16" x14ac:dyDescent="0.25">
      <c r="A16" s="7" t="s">
        <v>63</v>
      </c>
      <c r="B16" s="7" t="s">
        <v>64</v>
      </c>
      <c r="C16" s="7" t="s">
        <v>34</v>
      </c>
      <c r="D16" s="7" t="s">
        <v>38</v>
      </c>
      <c r="E16">
        <v>92</v>
      </c>
      <c r="F16">
        <v>99</v>
      </c>
      <c r="G16">
        <v>84</v>
      </c>
      <c r="H16">
        <v>66</v>
      </c>
      <c r="I16">
        <v>36</v>
      </c>
      <c r="J16">
        <v>62</v>
      </c>
      <c r="K16" s="2" t="s">
        <v>18</v>
      </c>
      <c r="L16" s="2" t="s">
        <v>18</v>
      </c>
      <c r="M16" s="2" t="s">
        <v>18</v>
      </c>
      <c r="N16" s="2" t="s">
        <v>21</v>
      </c>
      <c r="O16" s="2" t="s">
        <v>25</v>
      </c>
      <c r="P16" s="2" t="s">
        <v>22</v>
      </c>
    </row>
    <row r="17" spans="1:16" x14ac:dyDescent="0.25">
      <c r="A17" s="7" t="s">
        <v>65</v>
      </c>
      <c r="B17" s="7" t="s">
        <v>66</v>
      </c>
      <c r="C17" s="7" t="s">
        <v>34</v>
      </c>
      <c r="D17" s="7" t="s">
        <v>38</v>
      </c>
      <c r="E17">
        <v>50</v>
      </c>
      <c r="F17">
        <v>37</v>
      </c>
      <c r="G17">
        <v>64</v>
      </c>
      <c r="H17">
        <v>65</v>
      </c>
      <c r="I17">
        <v>56</v>
      </c>
      <c r="J17">
        <v>59</v>
      </c>
      <c r="K17" s="2" t="s">
        <v>24</v>
      </c>
      <c r="L17" s="2" t="s">
        <v>25</v>
      </c>
      <c r="M17" s="2" t="s">
        <v>22</v>
      </c>
      <c r="N17" s="2" t="s">
        <v>21</v>
      </c>
      <c r="O17" s="2" t="s">
        <v>23</v>
      </c>
      <c r="P17" s="2" t="s">
        <v>23</v>
      </c>
    </row>
    <row r="18" spans="1:16" x14ac:dyDescent="0.25">
      <c r="A18" s="7" t="s">
        <v>67</v>
      </c>
      <c r="B18" s="7" t="s">
        <v>68</v>
      </c>
      <c r="C18" s="7" t="s">
        <v>34</v>
      </c>
      <c r="D18" s="7" t="s">
        <v>35</v>
      </c>
      <c r="E18">
        <v>86</v>
      </c>
      <c r="F18">
        <v>92</v>
      </c>
      <c r="G18">
        <v>71</v>
      </c>
      <c r="H18">
        <v>92</v>
      </c>
      <c r="I18">
        <v>74</v>
      </c>
      <c r="J18">
        <v>92</v>
      </c>
      <c r="K18" s="2" t="s">
        <v>18</v>
      </c>
      <c r="L18" s="2" t="s">
        <v>18</v>
      </c>
      <c r="M18" s="2" t="s">
        <v>19</v>
      </c>
      <c r="N18" s="2" t="s">
        <v>18</v>
      </c>
      <c r="O18" s="2" t="s">
        <v>19</v>
      </c>
      <c r="P18" s="2" t="s">
        <v>18</v>
      </c>
    </row>
    <row r="19" spans="1:16" x14ac:dyDescent="0.25">
      <c r="A19" s="7" t="s">
        <v>69</v>
      </c>
      <c r="B19" s="7" t="s">
        <v>70</v>
      </c>
      <c r="C19" s="7" t="s">
        <v>34</v>
      </c>
      <c r="D19" s="7" t="s">
        <v>38</v>
      </c>
      <c r="E19">
        <v>60</v>
      </c>
      <c r="F19">
        <v>32</v>
      </c>
      <c r="G19">
        <v>39</v>
      </c>
      <c r="H19">
        <v>40</v>
      </c>
      <c r="I19">
        <v>97</v>
      </c>
      <c r="J19">
        <v>93</v>
      </c>
      <c r="K19" s="2" t="s">
        <v>22</v>
      </c>
      <c r="L19" s="2" t="s">
        <v>25</v>
      </c>
      <c r="M19" s="2" t="s">
        <v>25</v>
      </c>
      <c r="N19" s="2" t="s">
        <v>25</v>
      </c>
      <c r="O19" s="2" t="s">
        <v>18</v>
      </c>
      <c r="P19" s="2" t="s">
        <v>18</v>
      </c>
    </row>
    <row r="20" spans="1:16" x14ac:dyDescent="0.25">
      <c r="A20" s="7" t="s">
        <v>71</v>
      </c>
      <c r="B20" s="7" t="s">
        <v>72</v>
      </c>
      <c r="C20" s="7" t="s">
        <v>34</v>
      </c>
      <c r="D20" s="7" t="s">
        <v>35</v>
      </c>
      <c r="E20">
        <v>43</v>
      </c>
      <c r="F20">
        <v>33</v>
      </c>
      <c r="G20">
        <v>56</v>
      </c>
      <c r="H20">
        <v>58</v>
      </c>
      <c r="I20">
        <v>59</v>
      </c>
      <c r="J20">
        <v>71</v>
      </c>
      <c r="K20" s="2" t="s">
        <v>25</v>
      </c>
      <c r="L20" s="2" t="s">
        <v>25</v>
      </c>
      <c r="M20" s="2" t="s">
        <v>23</v>
      </c>
      <c r="N20" s="2" t="s">
        <v>23</v>
      </c>
      <c r="O20" s="2" t="s">
        <v>23</v>
      </c>
      <c r="P20" s="2" t="s">
        <v>19</v>
      </c>
    </row>
    <row r="21" spans="1:16" x14ac:dyDescent="0.25">
      <c r="A21" s="7" t="s">
        <v>73</v>
      </c>
      <c r="B21" s="7" t="s">
        <v>74</v>
      </c>
      <c r="C21" s="7" t="s">
        <v>34</v>
      </c>
      <c r="D21" s="7" t="s">
        <v>35</v>
      </c>
      <c r="E21">
        <v>78</v>
      </c>
      <c r="F21">
        <v>46</v>
      </c>
      <c r="G21">
        <v>61</v>
      </c>
      <c r="H21">
        <v>43</v>
      </c>
      <c r="I21">
        <v>51</v>
      </c>
      <c r="J21">
        <v>42</v>
      </c>
      <c r="K21" s="2" t="s">
        <v>20</v>
      </c>
      <c r="L21" s="2" t="s">
        <v>25</v>
      </c>
      <c r="M21" s="2" t="s">
        <v>22</v>
      </c>
      <c r="N21" s="2" t="s">
        <v>25</v>
      </c>
      <c r="O21" s="2" t="s">
        <v>24</v>
      </c>
      <c r="P21" s="2" t="s">
        <v>25</v>
      </c>
    </row>
    <row r="22" spans="1:16" x14ac:dyDescent="0.25">
      <c r="A22" s="7" t="s">
        <v>75</v>
      </c>
      <c r="B22" s="7" t="s">
        <v>76</v>
      </c>
      <c r="C22" s="7" t="s">
        <v>34</v>
      </c>
      <c r="D22" s="7" t="s">
        <v>35</v>
      </c>
      <c r="E22">
        <v>55</v>
      </c>
      <c r="F22">
        <v>96</v>
      </c>
      <c r="G22">
        <v>36</v>
      </c>
      <c r="H22">
        <v>37</v>
      </c>
      <c r="I22">
        <v>53</v>
      </c>
      <c r="J22">
        <v>82</v>
      </c>
      <c r="K22" s="2" t="s">
        <v>23</v>
      </c>
      <c r="L22" s="2" t="s">
        <v>18</v>
      </c>
      <c r="M22" s="2" t="s">
        <v>25</v>
      </c>
      <c r="N22" s="2" t="s">
        <v>25</v>
      </c>
      <c r="O22" s="2" t="s">
        <v>24</v>
      </c>
      <c r="P22" s="2" t="s">
        <v>18</v>
      </c>
    </row>
    <row r="23" spans="1:16" x14ac:dyDescent="0.25">
      <c r="A23" s="7" t="s">
        <v>77</v>
      </c>
      <c r="B23" s="7" t="s">
        <v>78</v>
      </c>
      <c r="C23" s="7" t="s">
        <v>34</v>
      </c>
      <c r="D23" s="7" t="s">
        <v>38</v>
      </c>
      <c r="E23">
        <v>68</v>
      </c>
      <c r="F23">
        <v>72</v>
      </c>
      <c r="G23">
        <v>61</v>
      </c>
      <c r="H23">
        <v>34</v>
      </c>
      <c r="I23">
        <v>57</v>
      </c>
      <c r="J23">
        <v>77</v>
      </c>
      <c r="K23" s="2" t="s">
        <v>21</v>
      </c>
      <c r="L23" s="2" t="s">
        <v>19</v>
      </c>
      <c r="M23" s="2" t="s">
        <v>22</v>
      </c>
      <c r="N23" s="2" t="s">
        <v>25</v>
      </c>
      <c r="O23" s="2" t="s">
        <v>23</v>
      </c>
      <c r="P23" s="2" t="s">
        <v>20</v>
      </c>
    </row>
    <row r="24" spans="1:16" x14ac:dyDescent="0.25">
      <c r="A24" s="7" t="s">
        <v>79</v>
      </c>
      <c r="B24" s="7" t="s">
        <v>80</v>
      </c>
      <c r="C24" s="7" t="s">
        <v>34</v>
      </c>
      <c r="D24" s="7" t="s">
        <v>38</v>
      </c>
      <c r="E24">
        <v>96</v>
      </c>
      <c r="F24">
        <v>87</v>
      </c>
      <c r="G24">
        <v>82</v>
      </c>
      <c r="H24">
        <v>91</v>
      </c>
      <c r="I24">
        <v>59</v>
      </c>
      <c r="J24">
        <v>30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23</v>
      </c>
      <c r="P24" s="2" t="s">
        <v>25</v>
      </c>
    </row>
    <row r="25" spans="1:16" x14ac:dyDescent="0.25">
      <c r="A25" s="7" t="s">
        <v>81</v>
      </c>
      <c r="B25" s="7" t="s">
        <v>82</v>
      </c>
      <c r="C25" s="7" t="s">
        <v>34</v>
      </c>
      <c r="D25" s="7" t="s">
        <v>35</v>
      </c>
      <c r="E25">
        <v>57</v>
      </c>
      <c r="F25">
        <v>66</v>
      </c>
      <c r="G25">
        <v>52</v>
      </c>
      <c r="H25">
        <v>78</v>
      </c>
      <c r="I25">
        <v>32</v>
      </c>
      <c r="J25">
        <v>67</v>
      </c>
      <c r="K25" s="2" t="s">
        <v>23</v>
      </c>
      <c r="L25" s="2" t="s">
        <v>21</v>
      </c>
      <c r="M25" s="2" t="s">
        <v>24</v>
      </c>
      <c r="N25" s="2" t="s">
        <v>20</v>
      </c>
      <c r="O25" s="2" t="s">
        <v>25</v>
      </c>
      <c r="P25" s="2" t="s">
        <v>21</v>
      </c>
    </row>
    <row r="26" spans="1:16" x14ac:dyDescent="0.25">
      <c r="A26" s="7" t="s">
        <v>83</v>
      </c>
      <c r="B26" s="7" t="s">
        <v>84</v>
      </c>
      <c r="C26" s="7" t="s">
        <v>34</v>
      </c>
      <c r="D26" s="7" t="s">
        <v>35</v>
      </c>
      <c r="E26">
        <v>71</v>
      </c>
      <c r="F26">
        <v>34</v>
      </c>
      <c r="G26">
        <v>71</v>
      </c>
      <c r="H26">
        <v>92</v>
      </c>
      <c r="I26">
        <v>79</v>
      </c>
      <c r="J26">
        <v>69</v>
      </c>
      <c r="K26" s="2" t="s">
        <v>19</v>
      </c>
      <c r="L26" s="2" t="s">
        <v>25</v>
      </c>
      <c r="M26" s="2" t="s">
        <v>19</v>
      </c>
      <c r="N26" s="2" t="s">
        <v>18</v>
      </c>
      <c r="O26" s="2" t="s">
        <v>20</v>
      </c>
      <c r="P26" s="2" t="s">
        <v>21</v>
      </c>
    </row>
    <row r="27" spans="1:16" x14ac:dyDescent="0.25">
      <c r="A27" s="7" t="s">
        <v>85</v>
      </c>
      <c r="B27" s="7" t="s">
        <v>86</v>
      </c>
      <c r="C27" s="7" t="s">
        <v>34</v>
      </c>
      <c r="D27" s="7" t="s">
        <v>35</v>
      </c>
      <c r="E27">
        <v>32</v>
      </c>
      <c r="F27">
        <v>41</v>
      </c>
      <c r="G27">
        <v>64</v>
      </c>
      <c r="H27">
        <v>73</v>
      </c>
      <c r="I27">
        <v>58</v>
      </c>
      <c r="J27">
        <v>95</v>
      </c>
      <c r="K27" s="2" t="s">
        <v>25</v>
      </c>
      <c r="L27" s="2" t="s">
        <v>25</v>
      </c>
      <c r="M27" s="2" t="s">
        <v>22</v>
      </c>
      <c r="N27" s="2" t="s">
        <v>19</v>
      </c>
      <c r="O27" s="2" t="s">
        <v>23</v>
      </c>
      <c r="P27" s="2" t="s">
        <v>18</v>
      </c>
    </row>
    <row r="28" spans="1:16" x14ac:dyDescent="0.25">
      <c r="A28" s="7" t="s">
        <v>87</v>
      </c>
      <c r="B28" s="7" t="s">
        <v>88</v>
      </c>
      <c r="C28" s="7" t="s">
        <v>34</v>
      </c>
      <c r="D28" s="7" t="s">
        <v>35</v>
      </c>
      <c r="E28">
        <v>34</v>
      </c>
      <c r="F28">
        <v>87</v>
      </c>
      <c r="G28">
        <v>70</v>
      </c>
      <c r="H28">
        <v>98</v>
      </c>
      <c r="I28">
        <v>82</v>
      </c>
      <c r="J28">
        <v>44</v>
      </c>
      <c r="K28" s="2" t="s">
        <v>25</v>
      </c>
      <c r="L28" s="2" t="s">
        <v>18</v>
      </c>
      <c r="M28" s="2" t="s">
        <v>19</v>
      </c>
      <c r="N28" s="2" t="s">
        <v>18</v>
      </c>
      <c r="O28" s="2" t="s">
        <v>18</v>
      </c>
      <c r="P28" s="2" t="s">
        <v>25</v>
      </c>
    </row>
    <row r="29" spans="1:16" x14ac:dyDescent="0.25">
      <c r="A29" s="7" t="s">
        <v>89</v>
      </c>
      <c r="B29" s="7" t="s">
        <v>90</v>
      </c>
      <c r="C29" s="7" t="s">
        <v>34</v>
      </c>
      <c r="D29" s="7" t="s">
        <v>35</v>
      </c>
      <c r="E29">
        <v>45</v>
      </c>
      <c r="F29">
        <v>71</v>
      </c>
      <c r="G29">
        <v>83</v>
      </c>
      <c r="H29">
        <v>80</v>
      </c>
      <c r="I29">
        <v>94</v>
      </c>
      <c r="J29">
        <v>84</v>
      </c>
      <c r="K29" s="2" t="s">
        <v>25</v>
      </c>
      <c r="L29" s="2" t="s">
        <v>19</v>
      </c>
      <c r="M29" s="2" t="s">
        <v>18</v>
      </c>
      <c r="N29" s="2" t="s">
        <v>18</v>
      </c>
      <c r="O29" s="2" t="s">
        <v>18</v>
      </c>
      <c r="P29" s="2" t="s">
        <v>18</v>
      </c>
    </row>
    <row r="30" spans="1:16" x14ac:dyDescent="0.25">
      <c r="A30" s="7" t="s">
        <v>91</v>
      </c>
      <c r="B30" s="7" t="s">
        <v>92</v>
      </c>
      <c r="C30" s="7" t="s">
        <v>34</v>
      </c>
      <c r="D30" s="7" t="s">
        <v>35</v>
      </c>
      <c r="E30">
        <v>98</v>
      </c>
      <c r="F30">
        <v>79</v>
      </c>
      <c r="G30">
        <v>57</v>
      </c>
      <c r="H30">
        <v>71</v>
      </c>
      <c r="I30">
        <v>46</v>
      </c>
      <c r="J30">
        <v>32</v>
      </c>
      <c r="K30" s="2" t="s">
        <v>18</v>
      </c>
      <c r="L30" s="2" t="s">
        <v>20</v>
      </c>
      <c r="M30" s="2" t="s">
        <v>23</v>
      </c>
      <c r="N30" s="2" t="s">
        <v>19</v>
      </c>
      <c r="O30" s="2" t="s">
        <v>25</v>
      </c>
      <c r="P30" s="2" t="s">
        <v>25</v>
      </c>
    </row>
    <row r="31" spans="1:16" x14ac:dyDescent="0.25">
      <c r="A31" s="7" t="s">
        <v>93</v>
      </c>
      <c r="B31" s="7" t="s">
        <v>94</v>
      </c>
      <c r="C31" s="7" t="s">
        <v>34</v>
      </c>
      <c r="D31" s="7" t="s">
        <v>35</v>
      </c>
      <c r="E31">
        <v>93</v>
      </c>
      <c r="F31">
        <v>84</v>
      </c>
      <c r="G31">
        <v>58</v>
      </c>
      <c r="H31">
        <v>73</v>
      </c>
      <c r="I31">
        <v>86</v>
      </c>
      <c r="J31">
        <v>67</v>
      </c>
      <c r="K31" s="2" t="s">
        <v>18</v>
      </c>
      <c r="L31" s="2" t="s">
        <v>18</v>
      </c>
      <c r="M31" s="2" t="s">
        <v>23</v>
      </c>
      <c r="N31" s="2" t="s">
        <v>19</v>
      </c>
      <c r="O31" s="2" t="s">
        <v>18</v>
      </c>
      <c r="P31" s="2" t="s">
        <v>21</v>
      </c>
    </row>
    <row r="32" spans="1:16" x14ac:dyDescent="0.25">
      <c r="A32" s="7" t="s">
        <v>95</v>
      </c>
      <c r="B32" s="7" t="s">
        <v>96</v>
      </c>
      <c r="C32" s="7" t="s">
        <v>34</v>
      </c>
      <c r="D32" s="7" t="s">
        <v>35</v>
      </c>
      <c r="E32">
        <v>80</v>
      </c>
      <c r="F32">
        <v>96</v>
      </c>
      <c r="G32">
        <v>95</v>
      </c>
      <c r="H32">
        <v>94</v>
      </c>
      <c r="I32">
        <v>98</v>
      </c>
      <c r="J32">
        <v>87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</row>
    <row r="33" spans="1:16" x14ac:dyDescent="0.25">
      <c r="A33" s="7" t="s">
        <v>97</v>
      </c>
      <c r="B33" s="7" t="s">
        <v>98</v>
      </c>
      <c r="C33" s="7" t="s">
        <v>99</v>
      </c>
      <c r="D33" s="7" t="s">
        <v>35</v>
      </c>
      <c r="E33">
        <v>63</v>
      </c>
      <c r="F33">
        <v>71</v>
      </c>
      <c r="G33">
        <v>85</v>
      </c>
      <c r="H33">
        <v>56</v>
      </c>
      <c r="I33">
        <v>33</v>
      </c>
      <c r="J33">
        <v>66</v>
      </c>
      <c r="K33" s="2" t="s">
        <v>22</v>
      </c>
      <c r="L33" s="2" t="s">
        <v>19</v>
      </c>
      <c r="M33" s="2" t="s">
        <v>18</v>
      </c>
      <c r="N33" s="2" t="s">
        <v>23</v>
      </c>
      <c r="O33" s="2" t="s">
        <v>25</v>
      </c>
      <c r="P33" s="2" t="s">
        <v>21</v>
      </c>
    </row>
    <row r="34" spans="1:16" x14ac:dyDescent="0.25">
      <c r="A34" s="7" t="s">
        <v>100</v>
      </c>
      <c r="B34" s="7" t="s">
        <v>101</v>
      </c>
      <c r="C34" s="7" t="s">
        <v>99</v>
      </c>
      <c r="D34" s="7" t="s">
        <v>35</v>
      </c>
      <c r="E34">
        <v>61</v>
      </c>
      <c r="F34">
        <v>63</v>
      </c>
      <c r="G34">
        <v>78</v>
      </c>
      <c r="H34">
        <v>87</v>
      </c>
      <c r="I34">
        <v>93</v>
      </c>
      <c r="J34">
        <v>96</v>
      </c>
      <c r="K34" s="2" t="s">
        <v>22</v>
      </c>
      <c r="L34" s="2" t="s">
        <v>22</v>
      </c>
      <c r="M34" s="2" t="s">
        <v>20</v>
      </c>
      <c r="N34" s="2" t="s">
        <v>18</v>
      </c>
      <c r="O34" s="2" t="s">
        <v>18</v>
      </c>
      <c r="P34" s="2" t="s">
        <v>18</v>
      </c>
    </row>
    <row r="35" spans="1:16" x14ac:dyDescent="0.25">
      <c r="A35" s="7" t="s">
        <v>102</v>
      </c>
      <c r="B35" s="7" t="s">
        <v>103</v>
      </c>
      <c r="C35" s="7" t="s">
        <v>99</v>
      </c>
      <c r="D35" s="7" t="s">
        <v>38</v>
      </c>
      <c r="E35">
        <v>60</v>
      </c>
      <c r="F35">
        <v>52</v>
      </c>
      <c r="G35">
        <v>62</v>
      </c>
      <c r="H35">
        <v>36</v>
      </c>
      <c r="I35">
        <v>71</v>
      </c>
      <c r="J35">
        <v>39</v>
      </c>
      <c r="K35" s="2" t="s">
        <v>22</v>
      </c>
      <c r="L35" s="2" t="s">
        <v>24</v>
      </c>
      <c r="M35" s="2" t="s">
        <v>22</v>
      </c>
      <c r="N35" s="2" t="s">
        <v>25</v>
      </c>
      <c r="O35" s="2" t="s">
        <v>19</v>
      </c>
      <c r="P35" s="2" t="s">
        <v>25</v>
      </c>
    </row>
    <row r="36" spans="1:16" x14ac:dyDescent="0.25">
      <c r="A36" s="7" t="s">
        <v>104</v>
      </c>
      <c r="B36" s="7" t="s">
        <v>105</v>
      </c>
      <c r="C36" s="7" t="s">
        <v>99</v>
      </c>
      <c r="D36" s="7" t="s">
        <v>38</v>
      </c>
      <c r="E36">
        <v>96</v>
      </c>
      <c r="F36">
        <v>69</v>
      </c>
      <c r="G36">
        <v>40</v>
      </c>
      <c r="H36">
        <v>51</v>
      </c>
      <c r="I36">
        <v>38</v>
      </c>
      <c r="J36">
        <v>96</v>
      </c>
      <c r="K36" s="2" t="s">
        <v>18</v>
      </c>
      <c r="L36" s="2" t="s">
        <v>21</v>
      </c>
      <c r="M36" s="2" t="s">
        <v>25</v>
      </c>
      <c r="N36" s="2" t="s">
        <v>24</v>
      </c>
      <c r="O36" s="2" t="s">
        <v>25</v>
      </c>
      <c r="P36" s="2" t="s">
        <v>18</v>
      </c>
    </row>
    <row r="37" spans="1:16" x14ac:dyDescent="0.25">
      <c r="A37" s="7" t="s">
        <v>106</v>
      </c>
      <c r="B37" s="7" t="s">
        <v>107</v>
      </c>
      <c r="C37" s="7" t="s">
        <v>99</v>
      </c>
      <c r="D37" s="7" t="s">
        <v>35</v>
      </c>
      <c r="E37">
        <v>94</v>
      </c>
      <c r="F37">
        <v>66</v>
      </c>
      <c r="G37">
        <v>48</v>
      </c>
      <c r="H37">
        <v>86</v>
      </c>
      <c r="I37">
        <v>87</v>
      </c>
      <c r="J37">
        <v>53</v>
      </c>
      <c r="K37" s="2" t="s">
        <v>18</v>
      </c>
      <c r="L37" s="2" t="s">
        <v>21</v>
      </c>
      <c r="M37" s="2" t="s">
        <v>25</v>
      </c>
      <c r="N37" s="2" t="s">
        <v>18</v>
      </c>
      <c r="O37" s="2" t="s">
        <v>18</v>
      </c>
      <c r="P37" s="2" t="s">
        <v>24</v>
      </c>
    </row>
    <row r="38" spans="1:16" x14ac:dyDescent="0.25">
      <c r="A38" s="7" t="s">
        <v>108</v>
      </c>
      <c r="B38" s="7" t="s">
        <v>109</v>
      </c>
      <c r="C38" s="7" t="s">
        <v>99</v>
      </c>
      <c r="D38" s="7" t="s">
        <v>35</v>
      </c>
      <c r="E38">
        <v>46</v>
      </c>
      <c r="F38">
        <v>74</v>
      </c>
      <c r="G38">
        <v>53</v>
      </c>
      <c r="H38">
        <v>31</v>
      </c>
      <c r="I38">
        <v>59</v>
      </c>
      <c r="J38">
        <v>41</v>
      </c>
      <c r="K38" s="2" t="s">
        <v>25</v>
      </c>
      <c r="L38" s="2" t="s">
        <v>19</v>
      </c>
      <c r="M38" s="2" t="s">
        <v>24</v>
      </c>
      <c r="N38" s="2" t="s">
        <v>25</v>
      </c>
      <c r="O38" s="2" t="s">
        <v>23</v>
      </c>
      <c r="P38" s="2" t="s">
        <v>25</v>
      </c>
    </row>
    <row r="39" spans="1:16" x14ac:dyDescent="0.25">
      <c r="A39" s="7" t="s">
        <v>110</v>
      </c>
      <c r="B39" s="7" t="s">
        <v>111</v>
      </c>
      <c r="C39" s="7" t="s">
        <v>99</v>
      </c>
      <c r="D39" s="7" t="s">
        <v>38</v>
      </c>
      <c r="E39">
        <v>50</v>
      </c>
      <c r="F39">
        <v>70</v>
      </c>
      <c r="G39">
        <v>34</v>
      </c>
      <c r="H39">
        <v>33</v>
      </c>
      <c r="I39">
        <v>58</v>
      </c>
      <c r="J39">
        <v>99</v>
      </c>
      <c r="K39" s="2" t="s">
        <v>24</v>
      </c>
      <c r="L39" s="2" t="s">
        <v>19</v>
      </c>
      <c r="M39" s="2" t="s">
        <v>25</v>
      </c>
      <c r="N39" s="2" t="s">
        <v>25</v>
      </c>
      <c r="O39" s="2" t="s">
        <v>23</v>
      </c>
      <c r="P39" s="2" t="s">
        <v>18</v>
      </c>
    </row>
    <row r="40" spans="1:16" x14ac:dyDescent="0.25">
      <c r="A40" s="7" t="s">
        <v>112</v>
      </c>
      <c r="B40" s="7" t="s">
        <v>113</v>
      </c>
      <c r="C40" s="7" t="s">
        <v>99</v>
      </c>
      <c r="D40" s="7" t="s">
        <v>35</v>
      </c>
      <c r="E40">
        <v>58</v>
      </c>
      <c r="F40">
        <v>61</v>
      </c>
      <c r="G40">
        <v>37</v>
      </c>
      <c r="H40">
        <v>30</v>
      </c>
      <c r="I40">
        <v>50</v>
      </c>
      <c r="J40">
        <v>94</v>
      </c>
      <c r="K40" s="2" t="s">
        <v>23</v>
      </c>
      <c r="L40" s="2" t="s">
        <v>22</v>
      </c>
      <c r="M40" s="2" t="s">
        <v>25</v>
      </c>
      <c r="N40" s="2" t="s">
        <v>25</v>
      </c>
      <c r="O40" s="2" t="s">
        <v>24</v>
      </c>
      <c r="P40" s="2" t="s">
        <v>18</v>
      </c>
    </row>
    <row r="41" spans="1:16" x14ac:dyDescent="0.25">
      <c r="A41" s="7" t="s">
        <v>114</v>
      </c>
      <c r="B41" s="7" t="s">
        <v>115</v>
      </c>
      <c r="C41" s="7" t="s">
        <v>99</v>
      </c>
      <c r="D41" s="7" t="s">
        <v>35</v>
      </c>
      <c r="E41">
        <v>58</v>
      </c>
      <c r="F41">
        <v>53</v>
      </c>
      <c r="G41">
        <v>40</v>
      </c>
      <c r="H41">
        <v>45</v>
      </c>
      <c r="I41">
        <v>98</v>
      </c>
      <c r="J41">
        <v>48</v>
      </c>
      <c r="K41" s="2" t="s">
        <v>23</v>
      </c>
      <c r="L41" s="2" t="s">
        <v>24</v>
      </c>
      <c r="M41" s="2" t="s">
        <v>25</v>
      </c>
      <c r="N41" s="2" t="s">
        <v>25</v>
      </c>
      <c r="O41" s="2" t="s">
        <v>18</v>
      </c>
      <c r="P41" s="2" t="s">
        <v>25</v>
      </c>
    </row>
    <row r="45" spans="1:16" x14ac:dyDescent="0.25">
      <c r="A45" s="1" t="s">
        <v>16</v>
      </c>
      <c r="B45" s="6">
        <v>0</v>
      </c>
      <c r="C45" s="6">
        <v>50</v>
      </c>
      <c r="D45" s="6">
        <v>55</v>
      </c>
      <c r="E45" s="6">
        <v>60</v>
      </c>
      <c r="F45" s="6">
        <v>65</v>
      </c>
      <c r="G45" s="6">
        <v>70</v>
      </c>
      <c r="H45" s="6">
        <v>75</v>
      </c>
      <c r="I45" s="6">
        <v>80</v>
      </c>
    </row>
    <row r="46" spans="1:16" x14ac:dyDescent="0.25">
      <c r="A46" s="1" t="s">
        <v>11</v>
      </c>
      <c r="B46" s="6" t="s">
        <v>25</v>
      </c>
      <c r="C46" s="6" t="s">
        <v>24</v>
      </c>
      <c r="D46" s="6" t="s">
        <v>23</v>
      </c>
      <c r="E46" s="6" t="s">
        <v>22</v>
      </c>
      <c r="F46" s="6" t="s">
        <v>21</v>
      </c>
      <c r="G46" s="6" t="s">
        <v>19</v>
      </c>
      <c r="H46" s="6" t="s">
        <v>20</v>
      </c>
      <c r="I46" s="6" t="s">
        <v>18</v>
      </c>
    </row>
    <row r="47" spans="1:16" x14ac:dyDescent="0.25">
      <c r="A47" s="1" t="s">
        <v>17</v>
      </c>
      <c r="B47" s="6">
        <v>0</v>
      </c>
      <c r="C47" s="6">
        <v>1</v>
      </c>
      <c r="D47" s="6">
        <v>1.5</v>
      </c>
      <c r="E47" s="6">
        <v>2</v>
      </c>
      <c r="F47" s="6">
        <v>2.5</v>
      </c>
      <c r="G47" s="6">
        <v>3</v>
      </c>
      <c r="H47" s="6">
        <v>3.5</v>
      </c>
      <c r="I47" s="6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FF0F-8CB2-43F2-BD93-211C896F4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B023D-D6D6-4684-A329-0C51DEF28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Sheet6</vt:lpstr>
      <vt:lpstr>Sheet7</vt:lpstr>
      <vt:lpstr>Sheet8</vt:lpstr>
      <vt:lpstr>Sheet5</vt:lpstr>
      <vt:lpstr>STD-SCORE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2024-09-17T03:16:35Z</dcterms:created>
  <dcterms:modified xsi:type="dcterms:W3CDTF">2024-09-17T05:02:42Z</dcterms:modified>
</cp:coreProperties>
</file>