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nehemiah\Documents\CarbonShed Lab\pH Data\"/>
    </mc:Choice>
  </mc:AlternateContent>
  <xr:revisionPtr revIDLastSave="0" documentId="13_ncr:1_{C08777A0-DB6E-4CD0-9CCA-E07614D736FA}" xr6:coauthVersionLast="36" xr6:coauthVersionMax="36" xr10:uidLastSave="{00000000-0000-0000-0000-000000000000}"/>
  <bookViews>
    <workbookView xWindow="0" yWindow="0" windowWidth="19200" windowHeight="7050" activeTab="2" xr2:uid="{00000000-000D-0000-FFFF-FFFF00000000}"/>
  </bookViews>
  <sheets>
    <sheet name="Injection Site" sheetId="1" r:id="rId1"/>
    <sheet name="Vaisala 1" sheetId="2" r:id="rId2"/>
    <sheet name="Vaisala 2" sheetId="3" r:id="rId3"/>
    <sheet name="Vaisala 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  <c r="H3" i="4"/>
  <c r="H4" i="4"/>
  <c r="H5" i="4"/>
  <c r="H6" i="4"/>
  <c r="H7" i="4"/>
  <c r="H2" i="4"/>
  <c r="G3" i="3" l="1"/>
  <c r="G4" i="3"/>
  <c r="G5" i="3"/>
  <c r="G6" i="3"/>
  <c r="G2" i="3"/>
  <c r="D4" i="3"/>
  <c r="D5" i="3"/>
  <c r="D6" i="3"/>
  <c r="D3" i="3"/>
  <c r="G3" i="4"/>
  <c r="G4" i="4"/>
  <c r="G5" i="4"/>
  <c r="G6" i="4"/>
  <c r="G7" i="4"/>
  <c r="G2" i="4"/>
</calcChain>
</file>

<file path=xl/sharedStrings.xml><?xml version="1.0" encoding="utf-8"?>
<sst xmlns="http://schemas.openxmlformats.org/spreadsheetml/2006/main" count="59" uniqueCount="33">
  <si>
    <t>11:33AM</t>
  </si>
  <si>
    <t>11:34AM</t>
  </si>
  <si>
    <t>11:35AM</t>
  </si>
  <si>
    <t>11:36AM</t>
  </si>
  <si>
    <t>11:37 A.M.</t>
  </si>
  <si>
    <t xml:space="preserve"> 11:39:00 AM</t>
  </si>
  <si>
    <t xml:space="preserve"> 11:40:00 AM</t>
  </si>
  <si>
    <t>Time</t>
  </si>
  <si>
    <t>pH</t>
  </si>
  <si>
    <t>Concentration (ppm)</t>
  </si>
  <si>
    <t>Maxed Out</t>
  </si>
  <si>
    <t>CO2 Concentration (ppm)</t>
  </si>
  <si>
    <t>Moles of CO2</t>
  </si>
  <si>
    <t>CO2 ppm</t>
  </si>
  <si>
    <t>Time after Measurement Began</t>
  </si>
  <si>
    <t xml:space="preserve">Measurement Start Time </t>
  </si>
  <si>
    <t>MM Down= .007180</t>
  </si>
  <si>
    <t>Discharge (m^3/s)</t>
  </si>
  <si>
    <t>MM Up= -3.88*10^-7</t>
  </si>
  <si>
    <t>Sontek Up = -2.5*10^-7</t>
  </si>
  <si>
    <t>Sontek Down= 1.43*10^-6</t>
  </si>
  <si>
    <t>CO2 moles</t>
  </si>
  <si>
    <t>11:33 A.M.</t>
  </si>
  <si>
    <t>CO2 gas Density</t>
  </si>
  <si>
    <t>1.977*10^-3 g/mL</t>
  </si>
  <si>
    <t xml:space="preserve">Density of Carbonic Acid </t>
  </si>
  <si>
    <t>1.67 g/cm^3</t>
  </si>
  <si>
    <t>Volume (mL)</t>
  </si>
  <si>
    <t>Time Lapse</t>
  </si>
  <si>
    <t>Grams (CO2)</t>
  </si>
  <si>
    <t>Temp. (C)</t>
  </si>
  <si>
    <t>CO2 Moles</t>
  </si>
  <si>
    <t>g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</si>
</sst>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21" fontId="0" fillId="0" borderId="0" xfId="0" applyNumberFormat="1"/>
    <xf numFmtId="20" fontId="0" fillId="0" borderId="0" xfId="0" applyNumberFormat="1"/>
    <xf numFmtId="19" fontId="0" fillId="0" borderId="0" xfId="0" applyNumberFormat="1"/>
    <xf numFmtId="18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19" fontId="0" fillId="3" borderId="0" xfId="0" applyNumberFormat="1" applyFill="1"/>
    <xf numFmtId="0" fontId="0" fillId="3" borderId="0" xfId="0" applyFill="1"/>
    <xf numFmtId="0" fontId="2" fillId="0" borderId="0" xfId="0" applyFont="1"/>
    <xf numFmtId="2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CO2 (ppm)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'Vaisala 2'!$C$2:$C$6</c:f>
              <c:numCache>
                <c:formatCode>General</c:formatCode>
                <c:ptCount val="5"/>
                <c:pt idx="0">
                  <c:v>8220</c:v>
                </c:pt>
                <c:pt idx="1">
                  <c:v>8300</c:v>
                </c:pt>
                <c:pt idx="2">
                  <c:v>8370</c:v>
                </c:pt>
                <c:pt idx="3">
                  <c:v>9880</c:v>
                </c:pt>
                <c:pt idx="4">
                  <c:v>10250</c:v>
                </c:pt>
              </c:numCache>
            </c:numRef>
          </c:xVal>
          <c:yVal>
            <c:numRef>
              <c:f>'Vaisala 2'!$B$2:$B$6</c:f>
              <c:numCache>
                <c:formatCode>General</c:formatCode>
                <c:ptCount val="5"/>
                <c:pt idx="0">
                  <c:v>5.58</c:v>
                </c:pt>
                <c:pt idx="1">
                  <c:v>6.41</c:v>
                </c:pt>
                <c:pt idx="2">
                  <c:v>5.59</c:v>
                </c:pt>
                <c:pt idx="3">
                  <c:v>6.3</c:v>
                </c:pt>
                <c:pt idx="4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3-464A-B936-906087D3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37160"/>
        <c:axId val="328738472"/>
      </c:scatterChart>
      <c:valAx>
        <c:axId val="32873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38472"/>
        <c:crosses val="autoZero"/>
        <c:crossBetween val="midCat"/>
      </c:valAx>
      <c:valAx>
        <c:axId val="32873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4.0404040404040407E-2"/>
              <c:y val="0.3670573339136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3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vs CO2 Concentration (moles)</a:t>
            </a:r>
            <a:endParaRPr lang="en-US"/>
          </a:p>
        </c:rich>
      </c:tx>
      <c:layout>
        <c:manualLayout>
          <c:xMode val="edge"/>
          <c:yMode val="edge"/>
          <c:x val="9.7931525872285374E-2"/>
          <c:y val="5.997001499250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'Vaisala 2'!$D$2:$D$6</c:f>
              <c:strCache>
                <c:ptCount val="5"/>
                <c:pt idx="0">
                  <c:v>6.45</c:v>
                </c:pt>
                <c:pt idx="1">
                  <c:v>6.805171697</c:v>
                </c:pt>
                <c:pt idx="2">
                  <c:v>13.77183026</c:v>
                </c:pt>
                <c:pt idx="3">
                  <c:v>24.01170546</c:v>
                </c:pt>
                <c:pt idx="4">
                  <c:v>25.04337014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'Vaisala 2'!$D$2:$D$6</c:f>
              <c:numCache>
                <c:formatCode>General</c:formatCode>
                <c:ptCount val="5"/>
                <c:pt idx="0">
                  <c:v>6.45</c:v>
                </c:pt>
                <c:pt idx="1">
                  <c:v>6.8051716973415131</c:v>
                </c:pt>
                <c:pt idx="2">
                  <c:v>13.771830257668711</c:v>
                </c:pt>
                <c:pt idx="3">
                  <c:v>24.011705456032718</c:v>
                </c:pt>
                <c:pt idx="4">
                  <c:v>25.043370143149282</c:v>
                </c:pt>
              </c:numCache>
            </c:numRef>
          </c:xVal>
          <c:yVal>
            <c:numRef>
              <c:f>'Vaisala 2'!$B$2:$B$6</c:f>
              <c:numCache>
                <c:formatCode>General</c:formatCode>
                <c:ptCount val="5"/>
                <c:pt idx="0">
                  <c:v>5.58</c:v>
                </c:pt>
                <c:pt idx="1">
                  <c:v>6.41</c:v>
                </c:pt>
                <c:pt idx="2">
                  <c:v>5.59</c:v>
                </c:pt>
                <c:pt idx="3">
                  <c:v>6.3</c:v>
                </c:pt>
                <c:pt idx="4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0-4D77-88A2-FA57820F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85392"/>
        <c:axId val="365582440"/>
      </c:scatterChart>
      <c:valAx>
        <c:axId val="3655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(moles)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82440"/>
        <c:crosses val="autoZero"/>
        <c:crossBetween val="midCat"/>
      </c:valAx>
      <c:valAx>
        <c:axId val="3655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Volume of CO2 Added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'Vaisala 2'!$G$2:$G$6</c:f>
              <c:numCache>
                <c:formatCode>General</c:formatCode>
                <c:ptCount val="5"/>
                <c:pt idx="0">
                  <c:v>143581.52157814871</c:v>
                </c:pt>
                <c:pt idx="1">
                  <c:v>151489.93748103187</c:v>
                </c:pt>
                <c:pt idx="2">
                  <c:v>306574.73426403641</c:v>
                </c:pt>
                <c:pt idx="3">
                  <c:v>534524.61159332318</c:v>
                </c:pt>
                <c:pt idx="4">
                  <c:v>557490.50075872533</c:v>
                </c:pt>
              </c:numCache>
            </c:numRef>
          </c:xVal>
          <c:yVal>
            <c:numRef>
              <c:f>'Vaisala 2'!$B$2:$B$6</c:f>
              <c:numCache>
                <c:formatCode>General</c:formatCode>
                <c:ptCount val="5"/>
                <c:pt idx="0">
                  <c:v>5.58</c:v>
                </c:pt>
                <c:pt idx="1">
                  <c:v>6.41</c:v>
                </c:pt>
                <c:pt idx="2">
                  <c:v>5.59</c:v>
                </c:pt>
                <c:pt idx="3">
                  <c:v>6.3</c:v>
                </c:pt>
                <c:pt idx="4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7-480C-A00A-1B6812FD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94296"/>
        <c:axId val="363994624"/>
      </c:scatterChart>
      <c:valAx>
        <c:axId val="36399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</a:t>
                </a:r>
                <a:r>
                  <a:rPr lang="en-US" baseline="0"/>
                  <a:t> of CO2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4624"/>
        <c:crosses val="autoZero"/>
        <c:crossBetween val="midCat"/>
      </c:valAx>
      <c:valAx>
        <c:axId val="363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142857142857144"/>
          <c:y val="3.598200899550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CO2 moles Visala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'Vaisala 3'!$F$2:$F$7</c:f>
              <c:numCache>
                <c:formatCode>General</c:formatCode>
                <c:ptCount val="6"/>
                <c:pt idx="0">
                  <c:v>6.99</c:v>
                </c:pt>
                <c:pt idx="1">
                  <c:v>7.0960000000000001</c:v>
                </c:pt>
                <c:pt idx="2">
                  <c:v>13.481999999999999</c:v>
                </c:pt>
                <c:pt idx="3">
                  <c:v>14.04</c:v>
                </c:pt>
                <c:pt idx="4">
                  <c:v>18.295999999999999</c:v>
                </c:pt>
                <c:pt idx="5">
                  <c:v>17.016999999999999</c:v>
                </c:pt>
              </c:numCache>
            </c:numRef>
          </c:xVal>
          <c:yVal>
            <c:numRef>
              <c:f>'Vaisala 3'!$B$2:$B$7</c:f>
              <c:numCache>
                <c:formatCode>General</c:formatCode>
                <c:ptCount val="6"/>
                <c:pt idx="0">
                  <c:v>5.8</c:v>
                </c:pt>
                <c:pt idx="1">
                  <c:v>6.64</c:v>
                </c:pt>
                <c:pt idx="2">
                  <c:v>4.3600000000000003</c:v>
                </c:pt>
                <c:pt idx="3">
                  <c:v>6.46</c:v>
                </c:pt>
                <c:pt idx="4">
                  <c:v>5.04</c:v>
                </c:pt>
                <c:pt idx="5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C-4624-BFB9-19F8A31C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36656"/>
        <c:axId val="358638952"/>
      </c:scatterChart>
      <c:valAx>
        <c:axId val="3586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38952"/>
        <c:crosses val="autoZero"/>
        <c:crossBetween val="midCat"/>
      </c:valAx>
      <c:valAx>
        <c:axId val="3586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CO2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'Vaisala 3'!$C$2:$C$7</c:f>
              <c:numCache>
                <c:formatCode>General</c:formatCode>
                <c:ptCount val="6"/>
                <c:pt idx="0">
                  <c:v>8340</c:v>
                </c:pt>
                <c:pt idx="1">
                  <c:v>8220</c:v>
                </c:pt>
                <c:pt idx="2">
                  <c:v>7857</c:v>
                </c:pt>
                <c:pt idx="3">
                  <c:v>8020</c:v>
                </c:pt>
                <c:pt idx="4">
                  <c:v>7828</c:v>
                </c:pt>
                <c:pt idx="5">
                  <c:v>7105</c:v>
                </c:pt>
              </c:numCache>
            </c:numRef>
          </c:xVal>
          <c:yVal>
            <c:numRef>
              <c:f>'Vaisala 3'!$B$2:$B$7</c:f>
              <c:numCache>
                <c:formatCode>General</c:formatCode>
                <c:ptCount val="6"/>
                <c:pt idx="0">
                  <c:v>5.8</c:v>
                </c:pt>
                <c:pt idx="1">
                  <c:v>6.64</c:v>
                </c:pt>
                <c:pt idx="2">
                  <c:v>4.3600000000000003</c:v>
                </c:pt>
                <c:pt idx="3">
                  <c:v>6.46</c:v>
                </c:pt>
                <c:pt idx="4">
                  <c:v>5.04</c:v>
                </c:pt>
                <c:pt idx="5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5-4360-8681-51BB81F5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93696"/>
        <c:axId val="361455968"/>
      </c:scatterChart>
      <c:valAx>
        <c:axId val="3578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5968"/>
        <c:crosses val="autoZero"/>
        <c:crossBetween val="midCat"/>
      </c:valAx>
      <c:valAx>
        <c:axId val="3614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Volume of 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'Vaisala 3'!$G$2:$G$7</c:f>
              <c:numCache>
                <c:formatCode>General</c:formatCode>
                <c:ptCount val="6"/>
                <c:pt idx="0">
                  <c:v>155604.40060698029</c:v>
                </c:pt>
                <c:pt idx="1">
                  <c:v>157964.06676783005</c:v>
                </c:pt>
                <c:pt idx="2">
                  <c:v>300122.82245827006</c:v>
                </c:pt>
                <c:pt idx="3">
                  <c:v>312544.46130500757</c:v>
                </c:pt>
                <c:pt idx="4">
                  <c:v>407287.28376327769</c:v>
                </c:pt>
                <c:pt idx="5">
                  <c:v>378815.46282245824</c:v>
                </c:pt>
              </c:numCache>
            </c:numRef>
          </c:xVal>
          <c:yVal>
            <c:numRef>
              <c:f>'Vaisala 3'!$B$2:$B$7</c:f>
              <c:numCache>
                <c:formatCode>General</c:formatCode>
                <c:ptCount val="6"/>
                <c:pt idx="0">
                  <c:v>5.8</c:v>
                </c:pt>
                <c:pt idx="1">
                  <c:v>6.64</c:v>
                </c:pt>
                <c:pt idx="2">
                  <c:v>4.3600000000000003</c:v>
                </c:pt>
                <c:pt idx="3">
                  <c:v>6.46</c:v>
                </c:pt>
                <c:pt idx="4">
                  <c:v>5.04</c:v>
                </c:pt>
                <c:pt idx="5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1-4AD0-B967-D39D754A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86312"/>
        <c:axId val="328738800"/>
      </c:scatterChart>
      <c:valAx>
        <c:axId val="35788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38800"/>
        <c:crosses val="autoZero"/>
        <c:crossBetween val="midCat"/>
      </c:valAx>
      <c:valAx>
        <c:axId val="3287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8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Grams of 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'Vaisala 3'!$H$2:$H$7</c:f>
              <c:numCache>
                <c:formatCode>General</c:formatCode>
                <c:ptCount val="6"/>
                <c:pt idx="0">
                  <c:v>307.62170064000003</c:v>
                </c:pt>
                <c:pt idx="1">
                  <c:v>312.33172319999994</c:v>
                </c:pt>
                <c:pt idx="2">
                  <c:v>593.32082072399999</c:v>
                </c:pt>
                <c:pt idx="3">
                  <c:v>618.06781223999997</c:v>
                </c:pt>
                <c:pt idx="4">
                  <c:v>805.20464404799986</c:v>
                </c:pt>
                <c:pt idx="5">
                  <c:v>748.92486311999994</c:v>
                </c:pt>
              </c:numCache>
            </c:numRef>
          </c:xVal>
          <c:yVal>
            <c:numRef>
              <c:f>'Vaisala 3'!$B$2:$B$7</c:f>
              <c:numCache>
                <c:formatCode>General</c:formatCode>
                <c:ptCount val="6"/>
                <c:pt idx="0">
                  <c:v>5.8</c:v>
                </c:pt>
                <c:pt idx="1">
                  <c:v>6.64</c:v>
                </c:pt>
                <c:pt idx="2">
                  <c:v>4.3600000000000003</c:v>
                </c:pt>
                <c:pt idx="3">
                  <c:v>6.46</c:v>
                </c:pt>
                <c:pt idx="4">
                  <c:v>5.04</c:v>
                </c:pt>
                <c:pt idx="5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6-4FCE-9078-9B2ED010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51328"/>
        <c:axId val="381346736"/>
      </c:scatterChart>
      <c:valAx>
        <c:axId val="3813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  <a:r>
                  <a:rPr lang="en-US" baseline="0"/>
                  <a:t> of CO2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6736"/>
        <c:crosses val="autoZero"/>
        <c:crossBetween val="midCat"/>
      </c:valAx>
      <c:valAx>
        <c:axId val="3813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82549</xdr:colOff>
      <xdr:row>7</xdr:row>
      <xdr:rowOff>12699</xdr:rowOff>
    </xdr:from>
    <xdr:to>
      <xdr:col>4</xdr:col>
      <xdr:colOff>574674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768349</xdr:colOff>
      <xdr:row>6</xdr:row>
      <xdr:rowOff>165099</xdr:rowOff>
    </xdr:from>
    <xdr:to>
      <xdr:col>8</xdr:col>
      <xdr:colOff>574674</xdr:colOff>
      <xdr:row>18</xdr:row>
      <xdr:rowOff>73024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463549</xdr:colOff>
      <xdr:row>4</xdr:row>
      <xdr:rowOff>88899</xdr:rowOff>
    </xdr:from>
    <xdr:to>
      <xdr:col>13</xdr:col>
      <xdr:colOff>447674</xdr:colOff>
      <xdr:row>16</xdr:row>
      <xdr:rowOff>130174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146049</xdr:colOff>
      <xdr:row>7</xdr:row>
      <xdr:rowOff>158749</xdr:rowOff>
    </xdr:from>
    <xdr:to>
      <xdr:col>9</xdr:col>
      <xdr:colOff>130174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8</xdr:row>
      <xdr:rowOff>63499</xdr:rowOff>
    </xdr:from>
    <xdr:to>
      <xdr:col>4</xdr:col>
      <xdr:colOff>88900</xdr:colOff>
      <xdr:row>18</xdr:row>
      <xdr:rowOff>149224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31749</xdr:colOff>
      <xdr:row>19</xdr:row>
      <xdr:rowOff>76199</xdr:rowOff>
    </xdr:from>
    <xdr:to>
      <xdr:col>3</xdr:col>
      <xdr:colOff>1438274</xdr:colOff>
      <xdr:row>29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171449</xdr:colOff>
      <xdr:row>19</xdr:row>
      <xdr:rowOff>171450</xdr:rowOff>
    </xdr:from>
    <xdr:to>
      <xdr:col>9</xdr:col>
      <xdr:colOff>0</xdr:colOff>
      <xdr:row>30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4"/>
  <sheetViews>
    <sheetView workbookViewId="0">
      <selection activeCell="C24" sqref="C24"/>
    </sheetView>
  </sheetViews>
  <sheetFormatPr defaultRowHeight="14.5" x14ac:dyDescent="0.35"/>
  <cols>
    <col min="1" max="1" width="14.90625" customWidth="1"/>
    <col min="2" max="2" width="14.6328125" customWidth="1"/>
  </cols>
  <sheetData>
    <row r="1" spans="1:3" x14ac:dyDescent="0.35">
      <c r="A1" t="s">
        <v>7</v>
      </c>
      <c r="B1" t="s">
        <v>7</v>
      </c>
      <c r="C1" t="s">
        <v>8</v>
      </c>
    </row>
    <row r="2" spans="1:3" x14ac:dyDescent="0.35">
      <c r="A2" s="2" t="s">
        <v>0</v>
      </c>
      <c r="B2" s="1">
        <v>36615.507222222222</v>
      </c>
      <c r="C2">
        <v>7.4</v>
      </c>
    </row>
    <row r="3" spans="1:3" x14ac:dyDescent="0.35">
      <c r="A3" s="3" t="s">
        <v>1</v>
      </c>
      <c r="B3" s="1">
        <v>36615.508611111109</v>
      </c>
      <c r="C3">
        <v>4.67</v>
      </c>
    </row>
    <row r="4" spans="1:3" x14ac:dyDescent="0.35">
      <c r="A4" s="1" t="s">
        <v>2</v>
      </c>
      <c r="B4" s="1">
        <v>36615.510115740741</v>
      </c>
    </row>
    <row r="5" spans="1:3" x14ac:dyDescent="0.35">
      <c r="A5" s="1" t="s">
        <v>3</v>
      </c>
      <c r="B5" s="1">
        <v>36615.511504629627</v>
      </c>
    </row>
    <row r="6" spans="1:3" x14ac:dyDescent="0.35">
      <c r="A6" s="1" t="s">
        <v>4</v>
      </c>
      <c r="B6" s="1">
        <v>36615.512175925927</v>
      </c>
    </row>
    <row r="7" spans="1:3" x14ac:dyDescent="0.35">
      <c r="A7" s="4">
        <v>0.48472222222222222</v>
      </c>
      <c r="B7" s="1">
        <v>36615.513564814813</v>
      </c>
    </row>
    <row r="8" spans="1:3" x14ac:dyDescent="0.35">
      <c r="A8" s="1" t="s">
        <v>5</v>
      </c>
      <c r="B8" s="1">
        <v>36615.514282407406</v>
      </c>
    </row>
    <row r="9" spans="1:3" x14ac:dyDescent="0.35">
      <c r="A9" s="1" t="s">
        <v>6</v>
      </c>
      <c r="B9" s="1">
        <v>36615.5156712963</v>
      </c>
    </row>
    <row r="10" spans="1:3" x14ac:dyDescent="0.35">
      <c r="A10" s="4">
        <v>0.48680555555555555</v>
      </c>
      <c r="B10" s="1">
        <v>36615.540995370371</v>
      </c>
      <c r="C10">
        <v>7.85</v>
      </c>
    </row>
    <row r="11" spans="1:3" x14ac:dyDescent="0.35">
      <c r="A11" s="4">
        <v>0.48749999999999999</v>
      </c>
      <c r="B11" s="1">
        <v>36615.542384259257</v>
      </c>
      <c r="C11">
        <v>5.67</v>
      </c>
    </row>
    <row r="12" spans="1:3" x14ac:dyDescent="0.35">
      <c r="A12" s="4">
        <v>0.48819444444444443</v>
      </c>
      <c r="B12" s="1">
        <v>36615.544247685182</v>
      </c>
    </row>
    <row r="13" spans="1:3" x14ac:dyDescent="0.35">
      <c r="A13" s="4">
        <v>0.48888888888888887</v>
      </c>
      <c r="B13" s="1">
        <v>36615.545636574076</v>
      </c>
    </row>
    <row r="14" spans="1:3" x14ac:dyDescent="0.35">
      <c r="A14" s="4">
        <v>0.48958333333333331</v>
      </c>
      <c r="B14" s="1">
        <v>36615.546423611115</v>
      </c>
    </row>
    <row r="15" spans="1:3" x14ac:dyDescent="0.35">
      <c r="A15" s="4">
        <v>0.49027777777777781</v>
      </c>
      <c r="B15" s="1">
        <v>36615.548877314817</v>
      </c>
    </row>
    <row r="16" spans="1:3" x14ac:dyDescent="0.35">
      <c r="A16" s="4">
        <v>0.4909722222222222</v>
      </c>
      <c r="B16" s="1">
        <v>36615.550266203703</v>
      </c>
    </row>
    <row r="17" spans="1:3" x14ac:dyDescent="0.35">
      <c r="A17" s="1">
        <v>43620.491666666669</v>
      </c>
      <c r="B17" s="1">
        <v>36615.573368055557</v>
      </c>
    </row>
    <row r="18" spans="1:3" x14ac:dyDescent="0.35">
      <c r="A18" s="1">
        <v>43620.492361111108</v>
      </c>
      <c r="B18" s="1">
        <v>36615.575648148151</v>
      </c>
    </row>
    <row r="19" spans="1:3" x14ac:dyDescent="0.35">
      <c r="A19" s="1">
        <v>43620.493055555555</v>
      </c>
      <c r="B19" s="1">
        <v>36615.577037037037</v>
      </c>
    </row>
    <row r="20" spans="1:3" x14ac:dyDescent="0.35">
      <c r="A20" s="1">
        <v>43620.493750000001</v>
      </c>
      <c r="B20" s="1">
        <v>36615.577546296299</v>
      </c>
    </row>
    <row r="21" spans="1:3" x14ac:dyDescent="0.35">
      <c r="A21" s="1">
        <v>43620.494444444441</v>
      </c>
      <c r="B21" s="1">
        <v>36615.577997685185</v>
      </c>
    </row>
    <row r="22" spans="1:3" x14ac:dyDescent="0.35">
      <c r="A22" s="1">
        <v>43620.495138888888</v>
      </c>
      <c r="B22" s="1">
        <v>36615.579386574071</v>
      </c>
    </row>
    <row r="23" spans="1:3" x14ac:dyDescent="0.35">
      <c r="A23" s="1">
        <v>43620.495833333334</v>
      </c>
      <c r="B23" s="1">
        <v>36615.580138888887</v>
      </c>
      <c r="C23">
        <v>5.6</v>
      </c>
    </row>
    <row r="24" spans="1:3" x14ac:dyDescent="0.35">
      <c r="A24" s="1">
        <v>43620.496527777781</v>
      </c>
      <c r="B24" s="1">
        <v>36615.58152777778</v>
      </c>
      <c r="C24">
        <v>6.77</v>
      </c>
    </row>
    <row r="25" spans="1:3" x14ac:dyDescent="0.35">
      <c r="A25" s="1">
        <v>43620.49722222222</v>
      </c>
    </row>
    <row r="26" spans="1:3" x14ac:dyDescent="0.35">
      <c r="A26" s="1">
        <v>43620.497916666667</v>
      </c>
    </row>
    <row r="27" spans="1:3" x14ac:dyDescent="0.35">
      <c r="A27" s="1">
        <v>43620.498611111114</v>
      </c>
    </row>
    <row r="28" spans="1:3" x14ac:dyDescent="0.35">
      <c r="A28" s="1">
        <v>43620.499305555553</v>
      </c>
    </row>
    <row r="29" spans="1:3" x14ac:dyDescent="0.35">
      <c r="A29" s="1">
        <v>43620.5</v>
      </c>
    </row>
    <row r="30" spans="1:3" x14ac:dyDescent="0.35">
      <c r="A30" s="1">
        <v>43620.500694444447</v>
      </c>
    </row>
    <row r="31" spans="1:3" x14ac:dyDescent="0.35">
      <c r="A31" s="1">
        <v>43620.501388888886</v>
      </c>
    </row>
    <row r="32" spans="1:3" x14ac:dyDescent="0.35">
      <c r="A32" s="1">
        <v>43620.502083333333</v>
      </c>
    </row>
    <row r="33" spans="1:1" x14ac:dyDescent="0.35">
      <c r="A33" s="1">
        <v>43620.50277777778</v>
      </c>
    </row>
    <row r="34" spans="1:1" x14ac:dyDescent="0.35">
      <c r="A34" s="1">
        <v>43620.503472222219</v>
      </c>
    </row>
    <row r="35" spans="1:1" x14ac:dyDescent="0.35">
      <c r="A35" s="1">
        <v>43620.504166666666</v>
      </c>
    </row>
    <row r="36" spans="1:1" x14ac:dyDescent="0.35">
      <c r="A36" s="1">
        <v>43620.504861111112</v>
      </c>
    </row>
    <row r="37" spans="1:1" x14ac:dyDescent="0.35">
      <c r="A37" s="1">
        <v>43620.505555555559</v>
      </c>
    </row>
    <row r="38" spans="1:1" x14ac:dyDescent="0.35">
      <c r="A38" s="1">
        <v>43620.506249999999</v>
      </c>
    </row>
    <row r="39" spans="1:1" x14ac:dyDescent="0.35">
      <c r="A39" s="1">
        <v>43620.506944444445</v>
      </c>
    </row>
    <row r="40" spans="1:1" x14ac:dyDescent="0.35">
      <c r="A40" s="1">
        <v>43620.507638888892</v>
      </c>
    </row>
    <row r="41" spans="1:1" x14ac:dyDescent="0.35">
      <c r="A41" s="1">
        <v>43620.508333333331</v>
      </c>
    </row>
    <row r="42" spans="1:1" x14ac:dyDescent="0.35">
      <c r="A42" s="1">
        <v>43620.509027777778</v>
      </c>
    </row>
    <row r="43" spans="1:1" x14ac:dyDescent="0.35">
      <c r="A43" s="1">
        <v>43620.509722222225</v>
      </c>
    </row>
    <row r="44" spans="1:1" x14ac:dyDescent="0.35">
      <c r="A44" s="1">
        <v>43620.510416666664</v>
      </c>
    </row>
    <row r="45" spans="1:1" x14ac:dyDescent="0.35">
      <c r="A45" s="1">
        <v>43620.511111111111</v>
      </c>
    </row>
    <row r="46" spans="1:1" x14ac:dyDescent="0.35">
      <c r="A46" s="1">
        <v>43620.511805555558</v>
      </c>
    </row>
    <row r="47" spans="1:1" x14ac:dyDescent="0.35">
      <c r="A47" s="1">
        <v>43620.512499999997</v>
      </c>
    </row>
    <row r="48" spans="1:1" x14ac:dyDescent="0.35">
      <c r="A48" s="1">
        <v>43620.513194444444</v>
      </c>
    </row>
    <row r="49" spans="1:1" x14ac:dyDescent="0.35">
      <c r="A49" s="1">
        <v>43620.513888888891</v>
      </c>
    </row>
    <row r="50" spans="1:1" x14ac:dyDescent="0.35">
      <c r="A50" s="1">
        <v>43620.51458333333</v>
      </c>
    </row>
    <row r="51" spans="1:1" x14ac:dyDescent="0.35">
      <c r="A51" s="1">
        <v>43620.515277777777</v>
      </c>
    </row>
    <row r="52" spans="1:1" x14ac:dyDescent="0.35">
      <c r="A52" s="1">
        <v>43620.515972222223</v>
      </c>
    </row>
    <row r="53" spans="1:1" x14ac:dyDescent="0.35">
      <c r="A53" s="1">
        <v>43620.51666666667</v>
      </c>
    </row>
    <row r="54" spans="1:1" x14ac:dyDescent="0.35">
      <c r="A54" s="1">
        <v>43620.517361111109</v>
      </c>
    </row>
    <row r="55" spans="1:1" x14ac:dyDescent="0.35">
      <c r="A55" s="1">
        <v>43620.518055555556</v>
      </c>
    </row>
    <row r="56" spans="1:1" x14ac:dyDescent="0.35">
      <c r="A56" s="1">
        <v>43620.518750000003</v>
      </c>
    </row>
    <row r="57" spans="1:1" x14ac:dyDescent="0.35">
      <c r="A57" s="1">
        <v>43620.519444444442</v>
      </c>
    </row>
    <row r="58" spans="1:1" x14ac:dyDescent="0.35">
      <c r="A58" s="1">
        <v>43620.520138888889</v>
      </c>
    </row>
    <row r="59" spans="1:1" x14ac:dyDescent="0.35">
      <c r="A59" s="1">
        <v>43620.520833333336</v>
      </c>
    </row>
    <row r="60" spans="1:1" x14ac:dyDescent="0.35">
      <c r="A60" s="1">
        <v>43620.521527777775</v>
      </c>
    </row>
    <row r="61" spans="1:1" x14ac:dyDescent="0.35">
      <c r="A61" s="1">
        <v>43620.522222222222</v>
      </c>
    </row>
    <row r="62" spans="1:1" x14ac:dyDescent="0.35">
      <c r="A62" s="1">
        <v>43620.522916666669</v>
      </c>
    </row>
    <row r="63" spans="1:1" x14ac:dyDescent="0.35">
      <c r="A63" s="1">
        <v>43620.523611111108</v>
      </c>
    </row>
    <row r="64" spans="1:1" x14ac:dyDescent="0.35">
      <c r="A64" s="1">
        <v>43620.524305555555</v>
      </c>
    </row>
    <row r="65" spans="1:1" x14ac:dyDescent="0.35">
      <c r="A65" s="1">
        <v>43620.525000000001</v>
      </c>
    </row>
    <row r="66" spans="1:1" x14ac:dyDescent="0.35">
      <c r="A66" s="1">
        <v>43620.525694444441</v>
      </c>
    </row>
    <row r="67" spans="1:1" x14ac:dyDescent="0.35">
      <c r="A67" s="1">
        <v>43620.526388888888</v>
      </c>
    </row>
    <row r="68" spans="1:1" x14ac:dyDescent="0.35">
      <c r="A68" s="1">
        <v>43620.527083333334</v>
      </c>
    </row>
    <row r="69" spans="1:1" x14ac:dyDescent="0.35">
      <c r="A69" s="1">
        <v>43620.527777777781</v>
      </c>
    </row>
    <row r="70" spans="1:1" x14ac:dyDescent="0.35">
      <c r="A70" s="1">
        <v>43620.52847222222</v>
      </c>
    </row>
    <row r="71" spans="1:1" x14ac:dyDescent="0.35">
      <c r="A71" s="1">
        <v>43620.529166666667</v>
      </c>
    </row>
    <row r="72" spans="1:1" x14ac:dyDescent="0.35">
      <c r="A72" s="1">
        <v>43620.529861111114</v>
      </c>
    </row>
    <row r="73" spans="1:1" x14ac:dyDescent="0.35">
      <c r="A73" s="1">
        <v>43620.530555555553</v>
      </c>
    </row>
    <row r="74" spans="1:1" x14ac:dyDescent="0.35">
      <c r="A74" s="1">
        <v>43620.53125</v>
      </c>
    </row>
    <row r="75" spans="1:1" x14ac:dyDescent="0.35">
      <c r="A75" s="1">
        <v>43620.531944444447</v>
      </c>
    </row>
    <row r="76" spans="1:1" x14ac:dyDescent="0.35">
      <c r="A76" s="1">
        <v>43620.532638888886</v>
      </c>
    </row>
    <row r="77" spans="1:1" x14ac:dyDescent="0.35">
      <c r="A77" s="1">
        <v>43620.533333333333</v>
      </c>
    </row>
    <row r="78" spans="1:1" x14ac:dyDescent="0.35">
      <c r="A78" s="1">
        <v>43620.53402777778</v>
      </c>
    </row>
    <row r="79" spans="1:1" x14ac:dyDescent="0.35">
      <c r="A79" s="1">
        <v>43620.534722222219</v>
      </c>
    </row>
    <row r="80" spans="1:1" x14ac:dyDescent="0.35">
      <c r="A80" s="1">
        <v>43620.535416666666</v>
      </c>
    </row>
    <row r="81" spans="1:1" x14ac:dyDescent="0.35">
      <c r="A81" s="1">
        <v>43620.536111111112</v>
      </c>
    </row>
    <row r="82" spans="1:1" x14ac:dyDescent="0.35">
      <c r="A82" s="1">
        <v>43620.536805555559</v>
      </c>
    </row>
    <row r="83" spans="1:1" x14ac:dyDescent="0.35">
      <c r="A83" s="1">
        <v>43620.537499999999</v>
      </c>
    </row>
    <row r="84" spans="1:1" x14ac:dyDescent="0.35">
      <c r="A84" s="1">
        <v>43620.538194444445</v>
      </c>
    </row>
    <row r="85" spans="1:1" x14ac:dyDescent="0.35">
      <c r="A85" s="1">
        <v>43620.538888888892</v>
      </c>
    </row>
    <row r="86" spans="1:1" x14ac:dyDescent="0.35">
      <c r="A86" s="1">
        <v>43620.539583333331</v>
      </c>
    </row>
    <row r="87" spans="1:1" x14ac:dyDescent="0.35">
      <c r="A87" s="1">
        <v>43620.540277777778</v>
      </c>
    </row>
    <row r="88" spans="1:1" x14ac:dyDescent="0.35">
      <c r="A88" s="1">
        <v>43620.540972222225</v>
      </c>
    </row>
    <row r="89" spans="1:1" x14ac:dyDescent="0.35">
      <c r="A89" s="1">
        <v>43620.541666666664</v>
      </c>
    </row>
    <row r="90" spans="1:1" x14ac:dyDescent="0.35">
      <c r="A90" s="1">
        <v>43620.542361111111</v>
      </c>
    </row>
    <row r="91" spans="1:1" x14ac:dyDescent="0.35">
      <c r="A91" s="1">
        <v>43620.543055555558</v>
      </c>
    </row>
    <row r="92" spans="1:1" x14ac:dyDescent="0.35">
      <c r="A92" s="1">
        <v>43620.543749999997</v>
      </c>
    </row>
    <row r="93" spans="1:1" x14ac:dyDescent="0.35">
      <c r="A93" s="1">
        <v>43620.544444444444</v>
      </c>
    </row>
    <row r="94" spans="1:1" x14ac:dyDescent="0.35">
      <c r="A94" s="1">
        <v>43620.545138888891</v>
      </c>
    </row>
    <row r="95" spans="1:1" x14ac:dyDescent="0.35">
      <c r="A95" s="1">
        <v>43620.54583333333</v>
      </c>
    </row>
    <row r="96" spans="1:1" x14ac:dyDescent="0.35">
      <c r="A96" s="1">
        <v>43620.546527777777</v>
      </c>
    </row>
    <row r="97" spans="1:1" x14ac:dyDescent="0.35">
      <c r="A97" s="1">
        <v>43620.547222222223</v>
      </c>
    </row>
    <row r="98" spans="1:1" x14ac:dyDescent="0.35">
      <c r="A98" s="1">
        <v>43620.54791666667</v>
      </c>
    </row>
    <row r="99" spans="1:1" x14ac:dyDescent="0.35">
      <c r="A99" s="1">
        <v>43620.548611111109</v>
      </c>
    </row>
    <row r="100" spans="1:1" x14ac:dyDescent="0.35">
      <c r="A100" s="1">
        <v>43620.549305555556</v>
      </c>
    </row>
    <row r="101" spans="1:1" x14ac:dyDescent="0.35">
      <c r="A101" s="1">
        <v>43620.55</v>
      </c>
    </row>
    <row r="102" spans="1:1" x14ac:dyDescent="0.35">
      <c r="A102" s="1">
        <v>43620.550694444442</v>
      </c>
    </row>
    <row r="103" spans="1:1" x14ac:dyDescent="0.35">
      <c r="A103" s="1">
        <v>43620.551388888889</v>
      </c>
    </row>
    <row r="104" spans="1:1" x14ac:dyDescent="0.35">
      <c r="A104" s="1">
        <v>43620.552083333336</v>
      </c>
    </row>
    <row r="105" spans="1:1" x14ac:dyDescent="0.35">
      <c r="A105" s="1">
        <v>43620.552777777775</v>
      </c>
    </row>
    <row r="106" spans="1:1" x14ac:dyDescent="0.35">
      <c r="A106" s="1">
        <v>43620.553472222222</v>
      </c>
    </row>
    <row r="107" spans="1:1" x14ac:dyDescent="0.35">
      <c r="A107" s="1">
        <v>43620.554166666669</v>
      </c>
    </row>
    <row r="108" spans="1:1" x14ac:dyDescent="0.35">
      <c r="A108" s="1">
        <v>43620.554861111108</v>
      </c>
    </row>
    <row r="109" spans="1:1" x14ac:dyDescent="0.35">
      <c r="A109" s="1">
        <v>43620.555555555555</v>
      </c>
    </row>
    <row r="110" spans="1:1" x14ac:dyDescent="0.35">
      <c r="A110" s="1">
        <v>43620.556250000001</v>
      </c>
    </row>
    <row r="111" spans="1:1" x14ac:dyDescent="0.35">
      <c r="A111" s="1">
        <v>43620.556944444441</v>
      </c>
    </row>
    <row r="112" spans="1:1" x14ac:dyDescent="0.35">
      <c r="A112" s="1">
        <v>43620.557638888888</v>
      </c>
    </row>
    <row r="113" spans="1:1" x14ac:dyDescent="0.35">
      <c r="A113" s="1">
        <v>43620.558333333334</v>
      </c>
    </row>
    <row r="114" spans="1:1" x14ac:dyDescent="0.35">
      <c r="A114" s="1">
        <v>43620.559027777781</v>
      </c>
    </row>
    <row r="115" spans="1:1" x14ac:dyDescent="0.35">
      <c r="A115" s="1">
        <v>43620.55972222222</v>
      </c>
    </row>
    <row r="116" spans="1:1" x14ac:dyDescent="0.35">
      <c r="A116" s="1">
        <v>43620.560416666667</v>
      </c>
    </row>
    <row r="117" spans="1:1" x14ac:dyDescent="0.35">
      <c r="A117" s="1">
        <v>43620.561111111114</v>
      </c>
    </row>
    <row r="118" spans="1:1" x14ac:dyDescent="0.35">
      <c r="A118" s="1">
        <v>43620.561805555553</v>
      </c>
    </row>
    <row r="119" spans="1:1" x14ac:dyDescent="0.35">
      <c r="A119" s="1">
        <v>43620.5625</v>
      </c>
    </row>
    <row r="120" spans="1:1" x14ac:dyDescent="0.35">
      <c r="A120" s="1">
        <v>43620.563194444447</v>
      </c>
    </row>
    <row r="121" spans="1:1" x14ac:dyDescent="0.35">
      <c r="A121" s="1">
        <v>43620.563888888886</v>
      </c>
    </row>
    <row r="122" spans="1:1" x14ac:dyDescent="0.35">
      <c r="A122" s="1">
        <v>43620.564583333333</v>
      </c>
    </row>
    <row r="123" spans="1:1" x14ac:dyDescent="0.35">
      <c r="A123" s="1">
        <v>43620.56527777778</v>
      </c>
    </row>
    <row r="124" spans="1:1" x14ac:dyDescent="0.35">
      <c r="A124" s="1">
        <v>43620.565972222219</v>
      </c>
    </row>
    <row r="125" spans="1:1" x14ac:dyDescent="0.35">
      <c r="A125" s="1">
        <v>43620.566666666666</v>
      </c>
    </row>
    <row r="126" spans="1:1" x14ac:dyDescent="0.35">
      <c r="A126" s="1">
        <v>43620.567361111112</v>
      </c>
    </row>
    <row r="127" spans="1:1" x14ac:dyDescent="0.35">
      <c r="A127" s="1">
        <v>43620.568055555559</v>
      </c>
    </row>
    <row r="128" spans="1:1" x14ac:dyDescent="0.35">
      <c r="A128" s="1">
        <v>43620.568749999999</v>
      </c>
    </row>
    <row r="129" spans="1:1" x14ac:dyDescent="0.35">
      <c r="A129" s="1">
        <v>43620.569444444445</v>
      </c>
    </row>
    <row r="130" spans="1:1" x14ac:dyDescent="0.35">
      <c r="A130" s="1">
        <v>43620.570138888892</v>
      </c>
    </row>
    <row r="131" spans="1:1" x14ac:dyDescent="0.35">
      <c r="A131" s="1">
        <v>43620.570833333331</v>
      </c>
    </row>
    <row r="132" spans="1:1" x14ac:dyDescent="0.35">
      <c r="A132" s="1">
        <v>43620.571527777778</v>
      </c>
    </row>
    <row r="133" spans="1:1" x14ac:dyDescent="0.35">
      <c r="A133" s="1">
        <v>43620.572222222225</v>
      </c>
    </row>
    <row r="134" spans="1:1" x14ac:dyDescent="0.35">
      <c r="A134" s="1">
        <v>43620.572916666664</v>
      </c>
    </row>
    <row r="135" spans="1:1" x14ac:dyDescent="0.35">
      <c r="A135" s="1">
        <v>43620.573611111111</v>
      </c>
    </row>
    <row r="136" spans="1:1" x14ac:dyDescent="0.35">
      <c r="A136" s="1">
        <v>43620.574305555558</v>
      </c>
    </row>
    <row r="137" spans="1:1" x14ac:dyDescent="0.35">
      <c r="A137" s="1">
        <v>43620.574999999997</v>
      </c>
    </row>
    <row r="138" spans="1:1" x14ac:dyDescent="0.35">
      <c r="A138" s="1">
        <v>43620.575694444444</v>
      </c>
    </row>
    <row r="139" spans="1:1" x14ac:dyDescent="0.35">
      <c r="A139" s="1">
        <v>43620.576388888891</v>
      </c>
    </row>
    <row r="140" spans="1:1" x14ac:dyDescent="0.35">
      <c r="A140" s="1">
        <v>43620.57708333333</v>
      </c>
    </row>
    <row r="141" spans="1:1" x14ac:dyDescent="0.35">
      <c r="A141" s="1">
        <v>43620.577777777777</v>
      </c>
    </row>
    <row r="142" spans="1:1" x14ac:dyDescent="0.35">
      <c r="A142" s="1">
        <v>43620.578472222223</v>
      </c>
    </row>
    <row r="143" spans="1:1" x14ac:dyDescent="0.35">
      <c r="A143" s="1">
        <v>43620.57916666667</v>
      </c>
    </row>
    <row r="144" spans="1:1" x14ac:dyDescent="0.35">
      <c r="A144" s="1">
        <v>43620.579861111109</v>
      </c>
    </row>
    <row r="145" spans="1:1" x14ac:dyDescent="0.35">
      <c r="A145" s="1">
        <v>43620.580555555556</v>
      </c>
    </row>
    <row r="146" spans="1:1" x14ac:dyDescent="0.35">
      <c r="A146" s="1">
        <v>43620.581250000003</v>
      </c>
    </row>
    <row r="147" spans="1:1" x14ac:dyDescent="0.35">
      <c r="A147" s="1">
        <v>43620.581944444442</v>
      </c>
    </row>
    <row r="148" spans="1:1" x14ac:dyDescent="0.35">
      <c r="A148" s="1">
        <v>43620.582638888889</v>
      </c>
    </row>
    <row r="149" spans="1:1" x14ac:dyDescent="0.35">
      <c r="A149" s="1">
        <v>43620.583333333336</v>
      </c>
    </row>
    <row r="150" spans="1:1" x14ac:dyDescent="0.35">
      <c r="A150" s="1">
        <v>43620.584027777775</v>
      </c>
    </row>
    <row r="151" spans="1:1" x14ac:dyDescent="0.35">
      <c r="A151" s="1">
        <v>43620.584722222222</v>
      </c>
    </row>
    <row r="152" spans="1:1" x14ac:dyDescent="0.35">
      <c r="A152" s="1">
        <v>43620.585416666669</v>
      </c>
    </row>
    <row r="153" spans="1:1" x14ac:dyDescent="0.35">
      <c r="A153" s="1">
        <v>43620.586111111108</v>
      </c>
    </row>
    <row r="154" spans="1:1" x14ac:dyDescent="0.35">
      <c r="A154" s="1">
        <v>43620.586805555555</v>
      </c>
    </row>
    <row r="155" spans="1:1" x14ac:dyDescent="0.35">
      <c r="A155" s="1">
        <v>43620.587500000001</v>
      </c>
    </row>
    <row r="156" spans="1:1" x14ac:dyDescent="0.35">
      <c r="A156" s="1">
        <v>43620.588194444441</v>
      </c>
    </row>
    <row r="157" spans="1:1" x14ac:dyDescent="0.35">
      <c r="A157" s="1">
        <v>43620.588888888888</v>
      </c>
    </row>
    <row r="158" spans="1:1" x14ac:dyDescent="0.35">
      <c r="A158" s="1">
        <v>43620.589583333334</v>
      </c>
    </row>
    <row r="159" spans="1:1" x14ac:dyDescent="0.35">
      <c r="A159" s="1">
        <v>43620.590277777781</v>
      </c>
    </row>
    <row r="160" spans="1:1" x14ac:dyDescent="0.35">
      <c r="A160" s="1">
        <v>43620.59097222222</v>
      </c>
    </row>
    <row r="161" spans="1:1" x14ac:dyDescent="0.35">
      <c r="A161" s="1">
        <v>43620.591666666667</v>
      </c>
    </row>
    <row r="162" spans="1:1" x14ac:dyDescent="0.35">
      <c r="A162" s="1">
        <v>43620.592361111114</v>
      </c>
    </row>
    <row r="163" spans="1:1" x14ac:dyDescent="0.35">
      <c r="A163" s="1">
        <v>43620.593055555553</v>
      </c>
    </row>
    <row r="164" spans="1:1" x14ac:dyDescent="0.35">
      <c r="A164" s="1">
        <v>43620.59375</v>
      </c>
    </row>
    <row r="165" spans="1:1" x14ac:dyDescent="0.35">
      <c r="A165" s="1">
        <v>43620.594444444447</v>
      </c>
    </row>
    <row r="166" spans="1:1" x14ac:dyDescent="0.35">
      <c r="A166" s="1">
        <v>43620.595138888886</v>
      </c>
    </row>
    <row r="167" spans="1:1" x14ac:dyDescent="0.35">
      <c r="A167" s="1">
        <v>43620.595833333333</v>
      </c>
    </row>
    <row r="168" spans="1:1" x14ac:dyDescent="0.35">
      <c r="A168" s="1">
        <v>43620.59652777778</v>
      </c>
    </row>
    <row r="169" spans="1:1" x14ac:dyDescent="0.35">
      <c r="A169" s="1">
        <v>43620.597222222219</v>
      </c>
    </row>
    <row r="170" spans="1:1" x14ac:dyDescent="0.35">
      <c r="A170" s="1">
        <v>43620.597916666666</v>
      </c>
    </row>
    <row r="171" spans="1:1" x14ac:dyDescent="0.35">
      <c r="A171" s="1">
        <v>43620.598611111112</v>
      </c>
    </row>
    <row r="172" spans="1:1" x14ac:dyDescent="0.35">
      <c r="A172" s="1">
        <v>43620.599305555559</v>
      </c>
    </row>
    <row r="173" spans="1:1" x14ac:dyDescent="0.35">
      <c r="A173" s="1">
        <v>43620.6</v>
      </c>
    </row>
    <row r="174" spans="1:1" x14ac:dyDescent="0.35">
      <c r="A174" s="1">
        <v>43620.600694444445</v>
      </c>
    </row>
    <row r="175" spans="1:1" x14ac:dyDescent="0.35">
      <c r="A175" s="1">
        <v>43620.601388888892</v>
      </c>
    </row>
    <row r="176" spans="1:1" x14ac:dyDescent="0.35">
      <c r="A176" s="1">
        <v>43620.602083333331</v>
      </c>
    </row>
    <row r="177" spans="1:1" x14ac:dyDescent="0.35">
      <c r="A177" s="1">
        <v>43620.602777777778</v>
      </c>
    </row>
    <row r="178" spans="1:1" x14ac:dyDescent="0.35">
      <c r="A178" s="1">
        <v>43620.603472222225</v>
      </c>
    </row>
    <row r="179" spans="1:1" x14ac:dyDescent="0.35">
      <c r="A179" s="1">
        <v>43620.604166666664</v>
      </c>
    </row>
    <row r="180" spans="1:1" x14ac:dyDescent="0.35">
      <c r="A180" s="1">
        <v>43620.604861111111</v>
      </c>
    </row>
    <row r="181" spans="1:1" x14ac:dyDescent="0.35">
      <c r="A181" s="1">
        <v>43620.605555555558</v>
      </c>
    </row>
    <row r="182" spans="1:1" x14ac:dyDescent="0.35">
      <c r="A182" s="1">
        <v>43620.606249999997</v>
      </c>
    </row>
    <row r="183" spans="1:1" x14ac:dyDescent="0.35">
      <c r="A183" s="1">
        <v>43620.606944444444</v>
      </c>
    </row>
    <row r="184" spans="1:1" x14ac:dyDescent="0.35">
      <c r="A184" s="1">
        <v>43620.607638888891</v>
      </c>
    </row>
    <row r="185" spans="1:1" x14ac:dyDescent="0.35">
      <c r="A185" s="1">
        <v>43620.60833333333</v>
      </c>
    </row>
    <row r="186" spans="1:1" x14ac:dyDescent="0.35">
      <c r="A186" s="1">
        <v>43620.609027777777</v>
      </c>
    </row>
    <row r="187" spans="1:1" x14ac:dyDescent="0.35">
      <c r="A187" s="1">
        <v>43620.609722222223</v>
      </c>
    </row>
    <row r="188" spans="1:1" x14ac:dyDescent="0.35">
      <c r="A188" s="1">
        <v>43620.61041666667</v>
      </c>
    </row>
    <row r="189" spans="1:1" x14ac:dyDescent="0.35">
      <c r="A189" s="1">
        <v>43620.611111111109</v>
      </c>
    </row>
    <row r="190" spans="1:1" x14ac:dyDescent="0.35">
      <c r="A190" s="1">
        <v>43620.611805555556</v>
      </c>
    </row>
    <row r="191" spans="1:1" x14ac:dyDescent="0.35">
      <c r="A191" s="1">
        <v>43620.612500000003</v>
      </c>
    </row>
    <row r="192" spans="1:1" x14ac:dyDescent="0.35">
      <c r="A192" s="1">
        <v>43620.613194444442</v>
      </c>
    </row>
    <row r="193" spans="1:1" x14ac:dyDescent="0.35">
      <c r="A193" s="1">
        <v>43620.613888888889</v>
      </c>
    </row>
    <row r="194" spans="1:1" x14ac:dyDescent="0.35">
      <c r="A194" s="1">
        <v>43620.614583333336</v>
      </c>
    </row>
    <row r="195" spans="1:1" x14ac:dyDescent="0.35">
      <c r="A195" s="1">
        <v>43620.615277777775</v>
      </c>
    </row>
    <row r="196" spans="1:1" x14ac:dyDescent="0.35">
      <c r="A196" s="1">
        <v>43620.615972222222</v>
      </c>
    </row>
    <row r="197" spans="1:1" x14ac:dyDescent="0.35">
      <c r="A197" s="1">
        <v>43620.616666666669</v>
      </c>
    </row>
    <row r="198" spans="1:1" x14ac:dyDescent="0.35">
      <c r="A198" s="1">
        <v>43620.617361111108</v>
      </c>
    </row>
    <row r="199" spans="1:1" x14ac:dyDescent="0.35">
      <c r="A199" s="1">
        <v>43620.618055555555</v>
      </c>
    </row>
    <row r="200" spans="1:1" x14ac:dyDescent="0.35">
      <c r="A200" s="1">
        <v>43620.618750000001</v>
      </c>
    </row>
    <row r="201" spans="1:1" x14ac:dyDescent="0.35">
      <c r="A201" s="1">
        <v>43620.619444444441</v>
      </c>
    </row>
    <row r="202" spans="1:1" x14ac:dyDescent="0.35">
      <c r="A202" s="1">
        <v>43620.620138888888</v>
      </c>
    </row>
    <row r="203" spans="1:1" x14ac:dyDescent="0.35">
      <c r="A203" s="1">
        <v>43620.620833333334</v>
      </c>
    </row>
    <row r="204" spans="1:1" x14ac:dyDescent="0.35">
      <c r="A204" s="1">
        <v>43620.621527777781</v>
      </c>
    </row>
    <row r="205" spans="1:1" x14ac:dyDescent="0.35">
      <c r="A205" s="1">
        <v>43620.62222222222</v>
      </c>
    </row>
    <row r="206" spans="1:1" x14ac:dyDescent="0.35">
      <c r="A206" s="1">
        <v>43620.622916666667</v>
      </c>
    </row>
    <row r="207" spans="1:1" x14ac:dyDescent="0.35">
      <c r="A207" s="1">
        <v>43620.623611111114</v>
      </c>
    </row>
    <row r="208" spans="1:1" x14ac:dyDescent="0.35">
      <c r="A208" s="1">
        <v>43620.624305555553</v>
      </c>
    </row>
    <row r="209" spans="1:1" x14ac:dyDescent="0.35">
      <c r="A209" s="1">
        <v>43620.625</v>
      </c>
    </row>
    <row r="210" spans="1:1" x14ac:dyDescent="0.35">
      <c r="A210" s="1">
        <v>43620.625694444447</v>
      </c>
    </row>
    <row r="211" spans="1:1" x14ac:dyDescent="0.35">
      <c r="A211" s="1">
        <v>43620.626388888886</v>
      </c>
    </row>
    <row r="212" spans="1:1" x14ac:dyDescent="0.35">
      <c r="A212" s="1">
        <v>43620.627083333333</v>
      </c>
    </row>
    <row r="213" spans="1:1" x14ac:dyDescent="0.35">
      <c r="A213" s="1">
        <v>43620.62777777778</v>
      </c>
    </row>
    <row r="214" spans="1:1" x14ac:dyDescent="0.35">
      <c r="A214" s="1">
        <v>43620.628472222219</v>
      </c>
    </row>
    <row r="215" spans="1:1" x14ac:dyDescent="0.35">
      <c r="A215" s="1">
        <v>43620.629166666666</v>
      </c>
    </row>
    <row r="216" spans="1:1" x14ac:dyDescent="0.35">
      <c r="A216" s="1">
        <v>43620.629861111112</v>
      </c>
    </row>
    <row r="217" spans="1:1" x14ac:dyDescent="0.35">
      <c r="A217" s="1">
        <v>43620.630555555559</v>
      </c>
    </row>
    <row r="218" spans="1:1" x14ac:dyDescent="0.35">
      <c r="A218" s="1">
        <v>43620.631249999999</v>
      </c>
    </row>
    <row r="219" spans="1:1" x14ac:dyDescent="0.35">
      <c r="A219" s="1">
        <v>43620.631944444445</v>
      </c>
    </row>
    <row r="220" spans="1:1" x14ac:dyDescent="0.35">
      <c r="A220" s="1">
        <v>43620.632638888892</v>
      </c>
    </row>
    <row r="221" spans="1:1" x14ac:dyDescent="0.35">
      <c r="A221" s="1">
        <v>43620.633333333331</v>
      </c>
    </row>
    <row r="222" spans="1:1" x14ac:dyDescent="0.35">
      <c r="A222" s="1">
        <v>43620.634027777778</v>
      </c>
    </row>
    <row r="223" spans="1:1" x14ac:dyDescent="0.35">
      <c r="A223" s="1">
        <v>43620.634722222225</v>
      </c>
    </row>
    <row r="224" spans="1:1" x14ac:dyDescent="0.35">
      <c r="A224" s="1">
        <v>43620.635416666664</v>
      </c>
    </row>
    <row r="225" spans="1:1" x14ac:dyDescent="0.35">
      <c r="A225" s="1">
        <v>43620.636111111111</v>
      </c>
    </row>
    <row r="226" spans="1:1" x14ac:dyDescent="0.35">
      <c r="A226" s="1">
        <v>43620.636805555558</v>
      </c>
    </row>
    <row r="227" spans="1:1" x14ac:dyDescent="0.35">
      <c r="A227" s="1">
        <v>43620.637499999997</v>
      </c>
    </row>
    <row r="228" spans="1:1" x14ac:dyDescent="0.35">
      <c r="A228" s="1">
        <v>43620.638194444444</v>
      </c>
    </row>
    <row r="229" spans="1:1" x14ac:dyDescent="0.35">
      <c r="A229" s="1">
        <v>43620.638888888891</v>
      </c>
    </row>
    <row r="230" spans="1:1" x14ac:dyDescent="0.35">
      <c r="A230" s="1">
        <v>43620.63958333333</v>
      </c>
    </row>
    <row r="231" spans="1:1" x14ac:dyDescent="0.35">
      <c r="A231" s="1">
        <v>43620.640277777777</v>
      </c>
    </row>
    <row r="232" spans="1:1" x14ac:dyDescent="0.35">
      <c r="A232" s="1">
        <v>43620.640972222223</v>
      </c>
    </row>
    <row r="233" spans="1:1" x14ac:dyDescent="0.35">
      <c r="A233" s="1">
        <v>43620.64166666667</v>
      </c>
    </row>
    <row r="234" spans="1:1" x14ac:dyDescent="0.35">
      <c r="A234" s="1">
        <v>43620.642361111109</v>
      </c>
    </row>
    <row r="235" spans="1:1" x14ac:dyDescent="0.35">
      <c r="A235" s="1">
        <v>43620.643055555556</v>
      </c>
    </row>
    <row r="236" spans="1:1" x14ac:dyDescent="0.35">
      <c r="A236" s="1">
        <v>43620.643750000003</v>
      </c>
    </row>
    <row r="237" spans="1:1" x14ac:dyDescent="0.35">
      <c r="A237" s="1">
        <v>43620.644444444442</v>
      </c>
    </row>
    <row r="238" spans="1:1" x14ac:dyDescent="0.35">
      <c r="A238" s="1">
        <v>43620.645138888889</v>
      </c>
    </row>
    <row r="239" spans="1:1" x14ac:dyDescent="0.35">
      <c r="A239" s="1">
        <v>43620.645833333336</v>
      </c>
    </row>
    <row r="240" spans="1:1" x14ac:dyDescent="0.35">
      <c r="A240" s="1">
        <v>43620.646527777775</v>
      </c>
    </row>
    <row r="241" spans="1:1" x14ac:dyDescent="0.35">
      <c r="A241" s="1">
        <v>43620.647222222222</v>
      </c>
    </row>
    <row r="242" spans="1:1" x14ac:dyDescent="0.35">
      <c r="A242" s="1">
        <v>43620.647916666669</v>
      </c>
    </row>
    <row r="243" spans="1:1" x14ac:dyDescent="0.35">
      <c r="A243" s="1">
        <v>43620.648611111108</v>
      </c>
    </row>
    <row r="244" spans="1:1" x14ac:dyDescent="0.35">
      <c r="A244" s="1">
        <v>43620.649305555555</v>
      </c>
    </row>
    <row r="245" spans="1:1" x14ac:dyDescent="0.35">
      <c r="A245" s="1">
        <v>43620.65</v>
      </c>
    </row>
    <row r="246" spans="1:1" x14ac:dyDescent="0.35">
      <c r="A246" s="1">
        <v>43620.650694444441</v>
      </c>
    </row>
    <row r="247" spans="1:1" x14ac:dyDescent="0.35">
      <c r="A247" s="1">
        <v>43620.651388888888</v>
      </c>
    </row>
    <row r="248" spans="1:1" x14ac:dyDescent="0.35">
      <c r="A248" s="1">
        <v>43620.652083333334</v>
      </c>
    </row>
    <row r="249" spans="1:1" x14ac:dyDescent="0.35">
      <c r="A249" s="1">
        <v>43620.652777777781</v>
      </c>
    </row>
    <row r="250" spans="1:1" x14ac:dyDescent="0.35">
      <c r="A250" s="1">
        <v>43620.65347222222</v>
      </c>
    </row>
    <row r="251" spans="1:1" x14ac:dyDescent="0.35">
      <c r="A251" s="1">
        <v>43620.654166666667</v>
      </c>
    </row>
    <row r="252" spans="1:1" x14ac:dyDescent="0.35">
      <c r="A252" s="1">
        <v>43620.654861111114</v>
      </c>
    </row>
    <row r="253" spans="1:1" x14ac:dyDescent="0.35">
      <c r="A253" s="1">
        <v>43620.655555555553</v>
      </c>
    </row>
    <row r="254" spans="1:1" x14ac:dyDescent="0.35">
      <c r="A254" s="1">
        <v>43620.65625</v>
      </c>
    </row>
    <row r="255" spans="1:1" x14ac:dyDescent="0.35">
      <c r="A255" s="1">
        <v>43620.656944444447</v>
      </c>
    </row>
    <row r="256" spans="1:1" x14ac:dyDescent="0.35">
      <c r="A256" s="1">
        <v>43620.657638888886</v>
      </c>
    </row>
    <row r="257" spans="1:1" x14ac:dyDescent="0.35">
      <c r="A257" s="1">
        <v>43620.658333333333</v>
      </c>
    </row>
    <row r="258" spans="1:1" x14ac:dyDescent="0.35">
      <c r="A258" s="1">
        <v>43620.65902777778</v>
      </c>
    </row>
    <row r="259" spans="1:1" x14ac:dyDescent="0.35">
      <c r="A259" s="1">
        <v>43620.659722222219</v>
      </c>
    </row>
    <row r="260" spans="1:1" x14ac:dyDescent="0.35">
      <c r="A260" s="1">
        <v>43620.660416666666</v>
      </c>
    </row>
    <row r="261" spans="1:1" x14ac:dyDescent="0.35">
      <c r="A261" s="1">
        <v>43620.661111111112</v>
      </c>
    </row>
    <row r="262" spans="1:1" x14ac:dyDescent="0.35">
      <c r="A262" s="1">
        <v>43620.661805555559</v>
      </c>
    </row>
    <row r="263" spans="1:1" x14ac:dyDescent="0.35">
      <c r="A263" s="1">
        <v>43620.662499999999</v>
      </c>
    </row>
    <row r="264" spans="1:1" x14ac:dyDescent="0.35">
      <c r="A264" s="1">
        <v>43620.663194444445</v>
      </c>
    </row>
    <row r="265" spans="1:1" x14ac:dyDescent="0.35">
      <c r="A265" s="1">
        <v>43620.663888888892</v>
      </c>
    </row>
    <row r="266" spans="1:1" x14ac:dyDescent="0.35">
      <c r="A266" s="1">
        <v>43620.664583333331</v>
      </c>
    </row>
    <row r="267" spans="1:1" x14ac:dyDescent="0.35">
      <c r="A267" s="1">
        <v>43620.665277777778</v>
      </c>
    </row>
    <row r="268" spans="1:1" x14ac:dyDescent="0.35">
      <c r="A268" s="1">
        <v>43620.665972222225</v>
      </c>
    </row>
    <row r="269" spans="1:1" x14ac:dyDescent="0.35">
      <c r="A269" s="1">
        <v>43620.666666666664</v>
      </c>
    </row>
    <row r="270" spans="1:1" x14ac:dyDescent="0.35">
      <c r="A270" s="1">
        <v>43620.667361111111</v>
      </c>
    </row>
    <row r="271" spans="1:1" x14ac:dyDescent="0.35">
      <c r="A271" s="1">
        <v>43620.668055555558</v>
      </c>
    </row>
    <row r="272" spans="1:1" x14ac:dyDescent="0.35">
      <c r="A272" s="1">
        <v>43620.668749999997</v>
      </c>
    </row>
    <row r="273" spans="1:1" x14ac:dyDescent="0.35">
      <c r="A273" s="1">
        <v>43620.669444444444</v>
      </c>
    </row>
    <row r="274" spans="1:1" x14ac:dyDescent="0.35">
      <c r="A274" s="1">
        <v>43620.670138888891</v>
      </c>
    </row>
    <row r="275" spans="1:1" x14ac:dyDescent="0.35">
      <c r="A275" s="1">
        <v>43620.67083333333</v>
      </c>
    </row>
    <row r="276" spans="1:1" x14ac:dyDescent="0.35">
      <c r="A276" s="1">
        <v>43620.671527777777</v>
      </c>
    </row>
    <row r="277" spans="1:1" x14ac:dyDescent="0.35">
      <c r="A277" s="1">
        <v>43620.672222222223</v>
      </c>
    </row>
    <row r="278" spans="1:1" x14ac:dyDescent="0.35">
      <c r="A278" s="1">
        <v>43620.67291666667</v>
      </c>
    </row>
    <row r="279" spans="1:1" x14ac:dyDescent="0.35">
      <c r="A279" s="1">
        <v>43620.673611111109</v>
      </c>
    </row>
    <row r="280" spans="1:1" x14ac:dyDescent="0.35">
      <c r="A280" s="1">
        <v>43621.56527777778</v>
      </c>
    </row>
    <row r="281" spans="1:1" x14ac:dyDescent="0.35">
      <c r="A281" s="1">
        <v>43621.565972222219</v>
      </c>
    </row>
    <row r="282" spans="1:1" x14ac:dyDescent="0.35">
      <c r="A282" s="1">
        <v>43621.566666666666</v>
      </c>
    </row>
    <row r="283" spans="1:1" x14ac:dyDescent="0.35">
      <c r="A283" s="1">
        <v>43621.567361111112</v>
      </c>
    </row>
    <row r="284" spans="1:1" x14ac:dyDescent="0.35">
      <c r="A284" s="1">
        <v>43621.570138888892</v>
      </c>
    </row>
    <row r="285" spans="1:1" x14ac:dyDescent="0.35">
      <c r="A285" s="1">
        <v>43621.570833333331</v>
      </c>
    </row>
    <row r="286" spans="1:1" x14ac:dyDescent="0.35">
      <c r="A286" s="1">
        <v>43621.571527777778</v>
      </c>
    </row>
    <row r="287" spans="1:1" x14ac:dyDescent="0.35">
      <c r="A287" s="1">
        <v>43621.572222222225</v>
      </c>
    </row>
    <row r="288" spans="1:1" x14ac:dyDescent="0.35">
      <c r="A288" s="1">
        <v>43621.572916666664</v>
      </c>
    </row>
    <row r="289" spans="1:1" x14ac:dyDescent="0.35">
      <c r="A289" s="1">
        <v>43621.573611111111</v>
      </c>
    </row>
    <row r="290" spans="1:1" x14ac:dyDescent="0.35">
      <c r="A290" s="1">
        <v>43621.574305555558</v>
      </c>
    </row>
    <row r="291" spans="1:1" x14ac:dyDescent="0.35">
      <c r="A291" s="1">
        <v>43621.574999999997</v>
      </c>
    </row>
    <row r="292" spans="1:1" x14ac:dyDescent="0.35">
      <c r="A292" s="1">
        <v>43621.575694444444</v>
      </c>
    </row>
    <row r="293" spans="1:1" x14ac:dyDescent="0.35">
      <c r="A293" s="1">
        <v>43621.576388888891</v>
      </c>
    </row>
    <row r="294" spans="1:1" x14ac:dyDescent="0.35">
      <c r="A294" s="1">
        <v>43621.57708333333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C2" sqref="C2"/>
    </sheetView>
  </sheetViews>
  <sheetFormatPr defaultRowHeight="14.5" x14ac:dyDescent="0.35"/>
  <cols>
    <col min="1" max="1" width="16.26953125" customWidth="1"/>
    <col min="3" max="3" width="18.36328125" customWidth="1"/>
    <col min="4" max="4" width="22.36328125" customWidth="1"/>
    <col min="5" max="5" width="9.81640625" customWidth="1"/>
    <col min="6" max="6" width="9.90625" customWidth="1"/>
  </cols>
  <sheetData>
    <row r="1" spans="1:7" x14ac:dyDescent="0.35">
      <c r="A1" t="s">
        <v>7</v>
      </c>
      <c r="B1" t="s">
        <v>8</v>
      </c>
      <c r="C1" t="s">
        <v>9</v>
      </c>
      <c r="D1" t="s">
        <v>17</v>
      </c>
      <c r="E1" t="s">
        <v>28</v>
      </c>
      <c r="F1" t="s">
        <v>31</v>
      </c>
      <c r="G1" t="s">
        <v>32</v>
      </c>
    </row>
    <row r="2" spans="1:7" x14ac:dyDescent="0.35">
      <c r="A2" s="4">
        <v>0.51011574074074073</v>
      </c>
      <c r="B2">
        <v>4.63</v>
      </c>
      <c r="C2">
        <v>6717</v>
      </c>
      <c r="D2" s="8" t="s">
        <v>18</v>
      </c>
      <c r="E2">
        <v>1894</v>
      </c>
    </row>
    <row r="3" spans="1:7" x14ac:dyDescent="0.35">
      <c r="A3" s="4">
        <v>0.51150462962962961</v>
      </c>
      <c r="B3">
        <v>5.78</v>
      </c>
      <c r="C3">
        <v>6756</v>
      </c>
      <c r="D3" s="11" t="s">
        <v>16</v>
      </c>
      <c r="E3">
        <v>2014</v>
      </c>
    </row>
    <row r="4" spans="1:7" x14ac:dyDescent="0.35">
      <c r="A4" s="4">
        <v>0.54424768518518518</v>
      </c>
      <c r="B4">
        <v>5.0199999999999996</v>
      </c>
      <c r="C4">
        <v>6777</v>
      </c>
      <c r="D4" t="s">
        <v>19</v>
      </c>
      <c r="E4">
        <v>5443</v>
      </c>
    </row>
    <row r="5" spans="1:7" x14ac:dyDescent="0.35">
      <c r="A5" s="4">
        <v>0.54563657407407407</v>
      </c>
      <c r="B5">
        <v>6.14</v>
      </c>
      <c r="C5">
        <v>6838</v>
      </c>
      <c r="D5" t="s">
        <v>20</v>
      </c>
      <c r="E5">
        <v>5563</v>
      </c>
    </row>
    <row r="6" spans="1:7" x14ac:dyDescent="0.35">
      <c r="A6" s="4">
        <v>0.57799768518518524</v>
      </c>
      <c r="B6">
        <v>5.38</v>
      </c>
      <c r="C6" t="s">
        <v>10</v>
      </c>
    </row>
    <row r="7" spans="1:7" x14ac:dyDescent="0.35">
      <c r="A7" s="4">
        <v>0.57938657407407412</v>
      </c>
      <c r="B7">
        <v>6.62</v>
      </c>
      <c r="C7" t="s">
        <v>10</v>
      </c>
    </row>
    <row r="8" spans="1:7" x14ac:dyDescent="0.35">
      <c r="A8" s="1"/>
    </row>
    <row r="9" spans="1:7" x14ac:dyDescent="0.35">
      <c r="A9" t="s">
        <v>15</v>
      </c>
    </row>
    <row r="10" spans="1:7" x14ac:dyDescent="0.35">
      <c r="A10" s="3">
        <v>0.48125000000000001</v>
      </c>
    </row>
    <row r="11" spans="1:7" x14ac:dyDescent="0.35">
      <c r="A11" s="1"/>
    </row>
    <row r="12" spans="1:7" x14ac:dyDescent="0.35">
      <c r="A12" s="1" t="s">
        <v>23</v>
      </c>
    </row>
    <row r="13" spans="1:7" x14ac:dyDescent="0.35">
      <c r="A13" s="12" t="s">
        <v>24</v>
      </c>
    </row>
    <row r="14" spans="1:7" x14ac:dyDescent="0.35">
      <c r="A14" s="1"/>
    </row>
    <row r="15" spans="1:7" x14ac:dyDescent="0.35">
      <c r="A15" s="1"/>
    </row>
    <row r="16" spans="1:7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3" spans="1:1" x14ac:dyDescent="0.35">
      <c r="A23" s="1"/>
    </row>
    <row r="24" spans="1:1" x14ac:dyDescent="0.35">
      <c r="A2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C2" sqref="C2"/>
    </sheetView>
  </sheetViews>
  <sheetFormatPr defaultRowHeight="14.5" x14ac:dyDescent="0.35"/>
  <cols>
    <col min="1" max="1" width="21.1796875" customWidth="1"/>
    <col min="3" max="3" width="22.08984375" customWidth="1"/>
    <col min="4" max="4" width="11.6328125" customWidth="1"/>
    <col min="5" max="5" width="22.26953125" customWidth="1"/>
    <col min="6" max="6" width="10" customWidth="1"/>
    <col min="7" max="7" width="11" customWidth="1"/>
  </cols>
  <sheetData>
    <row r="1" spans="1:7" x14ac:dyDescent="0.35">
      <c r="A1" t="s">
        <v>7</v>
      </c>
      <c r="B1" t="s">
        <v>8</v>
      </c>
      <c r="C1" t="s">
        <v>11</v>
      </c>
      <c r="D1" t="s">
        <v>12</v>
      </c>
      <c r="E1" t="s">
        <v>17</v>
      </c>
      <c r="F1" t="s">
        <v>28</v>
      </c>
      <c r="G1" t="s">
        <v>27</v>
      </c>
    </row>
    <row r="2" spans="1:7" x14ac:dyDescent="0.35">
      <c r="A2" s="4">
        <v>0.51217592592592587</v>
      </c>
      <c r="B2">
        <v>5.58</v>
      </c>
      <c r="C2">
        <v>8220</v>
      </c>
      <c r="D2">
        <v>6.45</v>
      </c>
      <c r="E2" t="s">
        <v>18</v>
      </c>
      <c r="F2">
        <v>2672</v>
      </c>
      <c r="G2">
        <f>C2*0.0018*0.00718*F2/0.001977</f>
        <v>143581.52157814871</v>
      </c>
    </row>
    <row r="3" spans="1:7" x14ac:dyDescent="0.35">
      <c r="A3" s="4">
        <v>0.51356481481481475</v>
      </c>
      <c r="B3">
        <v>6.41</v>
      </c>
      <c r="C3">
        <v>8300</v>
      </c>
      <c r="D3">
        <f>C3*0.0018*0.00718/44.01*F3</f>
        <v>6.8051716973415131</v>
      </c>
      <c r="E3" s="6" t="s">
        <v>16</v>
      </c>
      <c r="F3">
        <v>2792</v>
      </c>
      <c r="G3">
        <f t="shared" ref="G3:G6" si="0">C3*0.0018*0.00718*F3/0.001977</f>
        <v>151489.93748103187</v>
      </c>
    </row>
    <row r="4" spans="1:7" x14ac:dyDescent="0.35">
      <c r="A4" s="9">
        <v>0.54609953703703706</v>
      </c>
      <c r="B4" s="10">
        <v>5.59</v>
      </c>
      <c r="C4" s="10">
        <v>8370</v>
      </c>
      <c r="D4" s="10">
        <f t="shared" ref="D4:D6" si="1">C4*0.0018*0.00718/44.01*F4</f>
        <v>13.771830257668711</v>
      </c>
      <c r="E4" t="s">
        <v>19</v>
      </c>
      <c r="F4" s="10">
        <v>5603</v>
      </c>
      <c r="G4" s="10">
        <f t="shared" si="0"/>
        <v>306574.73426403641</v>
      </c>
    </row>
    <row r="5" spans="1:7" x14ac:dyDescent="0.35">
      <c r="A5" s="4">
        <v>0.57703703703703701</v>
      </c>
      <c r="B5">
        <v>6.3</v>
      </c>
      <c r="C5">
        <v>9880</v>
      </c>
      <c r="D5">
        <f t="shared" si="1"/>
        <v>24.011705456032718</v>
      </c>
      <c r="E5" t="s">
        <v>20</v>
      </c>
      <c r="F5">
        <v>8276</v>
      </c>
      <c r="G5">
        <f t="shared" si="0"/>
        <v>534524.61159332318</v>
      </c>
    </row>
    <row r="6" spans="1:7" x14ac:dyDescent="0.35">
      <c r="A6" s="4">
        <v>0.57754629629629628</v>
      </c>
      <c r="B6">
        <v>5.67</v>
      </c>
      <c r="C6">
        <v>10250</v>
      </c>
      <c r="D6">
        <f t="shared" si="1"/>
        <v>25.043370143149282</v>
      </c>
      <c r="F6">
        <v>8320</v>
      </c>
      <c r="G6">
        <f t="shared" si="0"/>
        <v>557490.50075872533</v>
      </c>
    </row>
    <row r="8" spans="1:7" x14ac:dyDescent="0.35">
      <c r="A8" s="1"/>
    </row>
    <row r="9" spans="1:7" x14ac:dyDescent="0.35">
      <c r="A9" s="1" t="s">
        <v>15</v>
      </c>
    </row>
    <row r="10" spans="1:7" x14ac:dyDescent="0.35">
      <c r="A10" s="1" t="s">
        <v>22</v>
      </c>
    </row>
    <row r="11" spans="1:7" x14ac:dyDescent="0.35">
      <c r="A11" s="1"/>
    </row>
    <row r="12" spans="1:7" x14ac:dyDescent="0.35">
      <c r="A12" s="1" t="s">
        <v>23</v>
      </c>
    </row>
    <row r="13" spans="1:7" x14ac:dyDescent="0.35">
      <c r="A13" s="7" t="s">
        <v>24</v>
      </c>
    </row>
    <row r="14" spans="1:7" x14ac:dyDescent="0.35">
      <c r="A14" s="1"/>
    </row>
    <row r="17" spans="1:1" x14ac:dyDescent="0.35">
      <c r="A17" s="1"/>
    </row>
    <row r="18" spans="1:1" x14ac:dyDescent="0.35">
      <c r="A18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L21" sqref="L21"/>
    </sheetView>
  </sheetViews>
  <sheetFormatPr defaultRowHeight="14.5" x14ac:dyDescent="0.35"/>
  <cols>
    <col min="1" max="1" width="21.453125" customWidth="1"/>
    <col min="3" max="3" width="16.90625" customWidth="1"/>
    <col min="4" max="4" width="22.81640625" customWidth="1"/>
    <col min="5" max="5" width="9.54296875" customWidth="1"/>
    <col min="6" max="6" width="9.453125" customWidth="1"/>
    <col min="7" max="7" width="11.1796875" customWidth="1"/>
    <col min="8" max="8" width="13.6328125" customWidth="1"/>
  </cols>
  <sheetData>
    <row r="1" spans="1:9" x14ac:dyDescent="0.35">
      <c r="A1" t="s">
        <v>7</v>
      </c>
      <c r="B1" t="s">
        <v>8</v>
      </c>
      <c r="C1" t="s">
        <v>13</v>
      </c>
      <c r="D1" t="s">
        <v>17</v>
      </c>
      <c r="E1" t="s">
        <v>14</v>
      </c>
      <c r="F1" t="s">
        <v>21</v>
      </c>
      <c r="G1" t="s">
        <v>27</v>
      </c>
      <c r="H1" t="s">
        <v>29</v>
      </c>
      <c r="I1" t="s">
        <v>30</v>
      </c>
    </row>
    <row r="2" spans="1:9" x14ac:dyDescent="0.35">
      <c r="A2" s="4">
        <v>0.51428240740740738</v>
      </c>
      <c r="B2" s="8">
        <v>5.8</v>
      </c>
      <c r="C2">
        <v>8340</v>
      </c>
      <c r="D2" t="s">
        <v>18</v>
      </c>
      <c r="E2">
        <v>2854</v>
      </c>
      <c r="F2">
        <v>6.99</v>
      </c>
      <c r="G2" s="8">
        <f>(F2*44.01)/0.001977</f>
        <v>155604.40060698029</v>
      </c>
      <c r="H2">
        <f>C2*0.0018*0.00718*E2</f>
        <v>307.62170064000003</v>
      </c>
      <c r="I2">
        <f>290.54-273</f>
        <v>17.54000000000002</v>
      </c>
    </row>
    <row r="3" spans="1:9" x14ac:dyDescent="0.35">
      <c r="A3" s="5">
        <v>0.51527777777777783</v>
      </c>
      <c r="B3" s="8">
        <v>6.64</v>
      </c>
      <c r="C3">
        <v>8220</v>
      </c>
      <c r="D3" s="6" t="s">
        <v>16</v>
      </c>
      <c r="E3">
        <v>2940</v>
      </c>
      <c r="F3">
        <v>7.0960000000000001</v>
      </c>
      <c r="G3" s="8">
        <f t="shared" ref="G3:G7" si="0">(F3*44.01)/0.001977</f>
        <v>157964.06676783005</v>
      </c>
      <c r="H3">
        <f t="shared" ref="H3:H7" si="1">C3*0.0018*0.00718*E3</f>
        <v>312.33172319999994</v>
      </c>
      <c r="I3">
        <f>290.61-273</f>
        <v>17.610000000000014</v>
      </c>
    </row>
    <row r="4" spans="1:9" x14ac:dyDescent="0.35">
      <c r="A4" s="4">
        <v>0.54887731481481483</v>
      </c>
      <c r="B4" s="8">
        <v>4.3600000000000003</v>
      </c>
      <c r="C4">
        <v>7857</v>
      </c>
      <c r="D4" t="s">
        <v>19</v>
      </c>
      <c r="E4">
        <v>5843</v>
      </c>
      <c r="F4">
        <v>13.481999999999999</v>
      </c>
      <c r="G4" s="8">
        <f t="shared" si="0"/>
        <v>300122.82245827006</v>
      </c>
      <c r="H4">
        <f t="shared" si="1"/>
        <v>593.32082072399999</v>
      </c>
      <c r="I4">
        <f>290.39-273</f>
        <v>17.389999999999986</v>
      </c>
    </row>
    <row r="5" spans="1:9" x14ac:dyDescent="0.35">
      <c r="A5" s="4">
        <v>0.55026620370370372</v>
      </c>
      <c r="B5" s="8">
        <v>6.46</v>
      </c>
      <c r="C5">
        <v>8020</v>
      </c>
      <c r="D5" t="s">
        <v>20</v>
      </c>
      <c r="E5">
        <v>5963</v>
      </c>
      <c r="F5">
        <v>14.04</v>
      </c>
      <c r="G5" s="8">
        <f t="shared" si="0"/>
        <v>312544.46130500757</v>
      </c>
      <c r="H5">
        <f t="shared" si="1"/>
        <v>618.06781223999997</v>
      </c>
      <c r="I5">
        <f>291.15-273</f>
        <v>18.149999999999977</v>
      </c>
    </row>
    <row r="6" spans="1:9" x14ac:dyDescent="0.35">
      <c r="A6" s="4">
        <v>0.57336805555555559</v>
      </c>
      <c r="B6" s="8">
        <v>5.04</v>
      </c>
      <c r="C6">
        <v>7828</v>
      </c>
      <c r="E6">
        <v>7959</v>
      </c>
      <c r="F6">
        <v>18.295999999999999</v>
      </c>
      <c r="G6" s="8">
        <f t="shared" si="0"/>
        <v>407287.28376327769</v>
      </c>
      <c r="H6">
        <f t="shared" si="1"/>
        <v>805.20464404799986</v>
      </c>
      <c r="I6">
        <f>295.63-273</f>
        <v>22.629999999999995</v>
      </c>
    </row>
    <row r="7" spans="1:9" x14ac:dyDescent="0.35">
      <c r="A7" s="4">
        <v>0.57564814814814813</v>
      </c>
      <c r="B7" s="8">
        <v>5.59</v>
      </c>
      <c r="C7">
        <v>7105</v>
      </c>
      <c r="E7">
        <v>8156</v>
      </c>
      <c r="F7">
        <v>17.016999999999999</v>
      </c>
      <c r="G7" s="8">
        <f t="shared" si="0"/>
        <v>378815.46282245824</v>
      </c>
      <c r="H7">
        <f t="shared" si="1"/>
        <v>748.92486311999994</v>
      </c>
      <c r="I7">
        <f>291.42-273</f>
        <v>18.420000000000016</v>
      </c>
    </row>
    <row r="9" spans="1:9" x14ac:dyDescent="0.35">
      <c r="A9" t="s">
        <v>15</v>
      </c>
    </row>
    <row r="10" spans="1:9" x14ac:dyDescent="0.35">
      <c r="A10" s="3">
        <v>0.48125000000000001</v>
      </c>
    </row>
    <row r="11" spans="1:9" x14ac:dyDescent="0.35">
      <c r="A11" s="1" t="s">
        <v>23</v>
      </c>
    </row>
    <row r="12" spans="1:9" x14ac:dyDescent="0.35">
      <c r="A12" s="7" t="s">
        <v>24</v>
      </c>
    </row>
    <row r="13" spans="1:9" x14ac:dyDescent="0.35">
      <c r="A13" s="1"/>
    </row>
    <row r="14" spans="1:9" x14ac:dyDescent="0.35">
      <c r="A14" s="1" t="s">
        <v>25</v>
      </c>
    </row>
    <row r="15" spans="1:9" x14ac:dyDescent="0.35">
      <c r="A15" s="1" t="s">
        <v>26</v>
      </c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Injection Site</vt:lpstr>
      <vt:lpstr>Vaisala 1</vt:lpstr>
      <vt:lpstr>Vaisala 2</vt:lpstr>
      <vt:lpstr>Vaisala 3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Support</dc:creator>
  <cp:lastModifiedBy>nehemiah</cp:lastModifiedBy>
  <dcterms:created xsi:type="dcterms:W3CDTF">2019-06-09T16:32:55Z</dcterms:created>
  <dcterms:modified xsi:type="dcterms:W3CDTF">2019-07-04T21:08:57Z</dcterms:modified>
</cp:coreProperties>
</file>