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emiah\Desktop\Ecuador\Outputs\Gas Transfer Velocity\Raymond Method\"/>
    </mc:Choice>
  </mc:AlternateContent>
  <xr:revisionPtr revIDLastSave="0" documentId="13_ncr:1_{973B7DB7-83D1-4FF9-8EF1-702C5BE8F5A2}" xr6:coauthVersionLast="36" xr6:coauthVersionMax="36" xr10:uidLastSave="{00000000-0000-0000-0000-000000000000}"/>
  <bookViews>
    <workbookView xWindow="0" yWindow="0" windowWidth="19200" windowHeight="6930" xr2:uid="{E233504B-0B55-4246-9B4B-72EFC75EC46E}"/>
  </bookViews>
  <sheets>
    <sheet name="Gas Transfer Calculatio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1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2" i="1"/>
  <c r="C36" i="1" l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</calcChain>
</file>

<file path=xl/sharedStrings.xml><?xml version="1.0" encoding="utf-8"?>
<sst xmlns="http://schemas.openxmlformats.org/spreadsheetml/2006/main" count="46" uniqueCount="46">
  <si>
    <t>Position</t>
  </si>
  <si>
    <t>1 to 2</t>
  </si>
  <si>
    <t>2 to 3</t>
  </si>
  <si>
    <t>3 to 4</t>
  </si>
  <si>
    <t>4 to 5</t>
  </si>
  <si>
    <t>5 to 6</t>
  </si>
  <si>
    <t>6 to 7</t>
  </si>
  <si>
    <t>7 to 8</t>
  </si>
  <si>
    <t>8 to 9</t>
  </si>
  <si>
    <t>9 to 10</t>
  </si>
  <si>
    <t>10 to 11</t>
  </si>
  <si>
    <t>11 to 12</t>
  </si>
  <si>
    <t>12 to 13</t>
  </si>
  <si>
    <t>13 to 14</t>
  </si>
  <si>
    <t>14 to 15</t>
  </si>
  <si>
    <t>15 to 16</t>
  </si>
  <si>
    <t>16 to 17</t>
  </si>
  <si>
    <t>17 to 18</t>
  </si>
  <si>
    <t>18 to 19</t>
  </si>
  <si>
    <t>19 to 20</t>
  </si>
  <si>
    <t>20 to 21</t>
  </si>
  <si>
    <t>21 to 22</t>
  </si>
  <si>
    <t>22 to 23</t>
  </si>
  <si>
    <t>23 to 24</t>
  </si>
  <si>
    <t>24 to 25</t>
  </si>
  <si>
    <t>25 to 26</t>
  </si>
  <si>
    <t>26 to 27</t>
  </si>
  <si>
    <t>27 to 28</t>
  </si>
  <si>
    <t>28 to 29</t>
  </si>
  <si>
    <t>29 to 30</t>
  </si>
  <si>
    <t>30 to 31</t>
  </si>
  <si>
    <t>31 to 32</t>
  </si>
  <si>
    <t>32 to 33</t>
  </si>
  <si>
    <t>33 to 34</t>
  </si>
  <si>
    <t>34 to 35</t>
  </si>
  <si>
    <t>Dist. (m)</t>
  </si>
  <si>
    <t>Elev. (m)</t>
  </si>
  <si>
    <t>Slope (Unitless)</t>
  </si>
  <si>
    <t>Depth (m)</t>
  </si>
  <si>
    <t>Velocity (m/s)</t>
  </si>
  <si>
    <t>Area</t>
  </si>
  <si>
    <t>K600 Avg. (m/day)</t>
  </si>
  <si>
    <t>K600 min (m/day)</t>
  </si>
  <si>
    <t>K600 max (m/day)</t>
  </si>
  <si>
    <t>Depth/2 (m)</t>
  </si>
  <si>
    <t>Velocity Corrected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</si>
</sst>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FEB14-9CCA-4271-93D5-A81362C983DC}">
  <dimension ref="A1:L36"/>
  <sheetViews>
    <sheetView tabSelected="1" workbookViewId="0">
      <selection activeCell="H33" sqref="H33"/>
    </sheetView>
  </sheetViews>
  <sheetFormatPr defaultRowHeight="14.5" x14ac:dyDescent="0.35"/>
  <cols>
    <col min="3" max="3" width="10.453125" customWidth="1"/>
    <col min="4" max="4" width="13.6328125" customWidth="1"/>
    <col min="5" max="5" width="9.6328125" customWidth="1"/>
    <col min="6" max="6" width="12.54296875" customWidth="1"/>
    <col min="7" max="7" width="12.81640625" customWidth="1"/>
    <col min="8" max="8" width="16.08984375" customWidth="1"/>
    <col min="9" max="9" width="15.6328125" customWidth="1"/>
    <col min="10" max="10" width="16.1796875" customWidth="1"/>
    <col min="12" max="12" width="21.1796875" customWidth="1"/>
    <col min="13" max="13" width="18.26953125" customWidth="1"/>
    <col min="14" max="14" width="12.1796875" customWidth="1"/>
  </cols>
  <sheetData>
    <row r="1" spans="1:12" x14ac:dyDescent="0.35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44</v>
      </c>
      <c r="G1" t="s">
        <v>39</v>
      </c>
      <c r="H1" t="s">
        <v>41</v>
      </c>
      <c r="I1" t="s">
        <v>42</v>
      </c>
      <c r="J1" t="s">
        <v>43</v>
      </c>
      <c r="K1" t="s">
        <v>40</v>
      </c>
      <c r="L1" t="s">
        <v>45</v>
      </c>
    </row>
    <row r="2" spans="1:12" x14ac:dyDescent="0.35">
      <c r="A2" s="1" t="s">
        <v>1</v>
      </c>
      <c r="B2">
        <v>5.1004500000000004</v>
      </c>
      <c r="C2">
        <v>-0.513428</v>
      </c>
      <c r="D2" s="2">
        <v>6.8639617E-2</v>
      </c>
      <c r="E2">
        <v>0.08</v>
      </c>
      <c r="F2">
        <f>E2/2</f>
        <v>0.04</v>
      </c>
      <c r="G2">
        <v>16.5</v>
      </c>
      <c r="H2">
        <f>((L2*D2)^0.89)*(F2^0.54)*5037</f>
        <v>77.531670255246809</v>
      </c>
      <c r="I2">
        <f>((G2*D2)^0.87)*(F2^0.51)*4433</f>
        <v>956.70816220423035</v>
      </c>
      <c r="J2">
        <f>((G2*D2)^0.91)*(F2^0.57)*5641</f>
        <v>1008.6112290297435</v>
      </c>
      <c r="K2">
        <f>B2*F2</f>
        <v>0.20401800000000003</v>
      </c>
      <c r="L2">
        <f>G2*0.0572</f>
        <v>0.94379999999999997</v>
      </c>
    </row>
    <row r="3" spans="1:12" x14ac:dyDescent="0.35">
      <c r="A3" t="s">
        <v>2</v>
      </c>
      <c r="B3">
        <v>11.911</v>
      </c>
      <c r="C3">
        <v>2.964</v>
      </c>
      <c r="D3" s="2">
        <v>6.8639617E-2</v>
      </c>
      <c r="E3">
        <v>7.0000000000000007E-2</v>
      </c>
      <c r="F3">
        <f t="shared" ref="F3:F35" si="0">E3/2</f>
        <v>3.5000000000000003E-2</v>
      </c>
      <c r="G3">
        <v>13</v>
      </c>
      <c r="H3">
        <f t="shared" ref="H3:H18" si="1">((L3*D3)^0.89)*(F3^0.54)*5037</f>
        <v>58.3461711825327</v>
      </c>
      <c r="I3">
        <f t="shared" ref="I3:I35" si="2">((G3*D3)^0.87)*(F3^0.51)*4433</f>
        <v>726.31208647591836</v>
      </c>
      <c r="J3">
        <f t="shared" ref="J3:J35" si="3">((G3*D3)^0.91)*(F3^0.57)*5641</f>
        <v>752.39595232938836</v>
      </c>
      <c r="K3">
        <f t="shared" ref="K3:K35" si="4">B3*F3</f>
        <v>0.41688500000000001</v>
      </c>
      <c r="L3">
        <f t="shared" ref="L3:L35" si="5">G3*0.0572</f>
        <v>0.74360000000000004</v>
      </c>
    </row>
    <row r="4" spans="1:12" x14ac:dyDescent="0.35">
      <c r="A4" t="s">
        <v>3</v>
      </c>
      <c r="B4">
        <v>2.6539999999999999</v>
      </c>
      <c r="C4">
        <v>-3.13</v>
      </c>
      <c r="D4" s="2">
        <v>9.7948652999999997E-2</v>
      </c>
      <c r="E4">
        <v>0.05</v>
      </c>
      <c r="F4">
        <f t="shared" si="0"/>
        <v>2.5000000000000001E-2</v>
      </c>
      <c r="G4">
        <v>19</v>
      </c>
      <c r="H4">
        <f t="shared" si="1"/>
        <v>93.588257745522327</v>
      </c>
      <c r="I4">
        <f t="shared" si="2"/>
        <v>1159.6620247570972</v>
      </c>
      <c r="J4">
        <f t="shared" si="3"/>
        <v>1212.4289208696646</v>
      </c>
      <c r="K4">
        <f t="shared" si="4"/>
        <v>6.6350000000000006E-2</v>
      </c>
      <c r="L4">
        <f t="shared" si="5"/>
        <v>1.0868</v>
      </c>
    </row>
    <row r="5" spans="1:12" x14ac:dyDescent="0.35">
      <c r="A5" t="s">
        <v>4</v>
      </c>
      <c r="B5">
        <v>7.93</v>
      </c>
      <c r="C5">
        <v>2.08</v>
      </c>
      <c r="D5" s="2">
        <v>6.3994443999999998E-2</v>
      </c>
      <c r="E5">
        <v>0.2</v>
      </c>
      <c r="F5">
        <f t="shared" si="0"/>
        <v>0.1</v>
      </c>
      <c r="G5">
        <v>7.2</v>
      </c>
      <c r="H5">
        <f t="shared" si="1"/>
        <v>57.114576219059558</v>
      </c>
      <c r="I5">
        <f t="shared" si="2"/>
        <v>698.10504772510797</v>
      </c>
      <c r="J5">
        <f t="shared" si="3"/>
        <v>750.09822422818877</v>
      </c>
      <c r="K5">
        <f t="shared" si="4"/>
        <v>0.79300000000000004</v>
      </c>
      <c r="L5">
        <f t="shared" si="5"/>
        <v>0.41184000000000004</v>
      </c>
    </row>
    <row r="6" spans="1:12" x14ac:dyDescent="0.35">
      <c r="A6" t="s">
        <v>5</v>
      </c>
      <c r="B6">
        <v>9.42</v>
      </c>
      <c r="C6">
        <v>0.48899999999999999</v>
      </c>
      <c r="D6" s="2">
        <v>8.6309148000000002E-2</v>
      </c>
      <c r="E6">
        <v>0.08</v>
      </c>
      <c r="F6">
        <f t="shared" si="0"/>
        <v>0.04</v>
      </c>
      <c r="G6">
        <v>8.3000000000000007</v>
      </c>
      <c r="H6">
        <f t="shared" si="1"/>
        <v>51.57472159225501</v>
      </c>
      <c r="I6">
        <f t="shared" si="2"/>
        <v>642.26714875511914</v>
      </c>
      <c r="J6">
        <f t="shared" si="3"/>
        <v>664.81846566044851</v>
      </c>
      <c r="K6">
        <f t="shared" si="4"/>
        <v>0.37680000000000002</v>
      </c>
      <c r="L6">
        <f t="shared" si="5"/>
        <v>0.47476000000000007</v>
      </c>
    </row>
    <row r="7" spans="1:12" x14ac:dyDescent="0.35">
      <c r="A7" t="s">
        <v>6</v>
      </c>
      <c r="B7">
        <v>4.0940000000000003</v>
      </c>
      <c r="C7">
        <v>0.156</v>
      </c>
      <c r="D7" s="2">
        <v>2.7036277000000001E-2</v>
      </c>
      <c r="E7">
        <v>7.0000000000000007E-2</v>
      </c>
      <c r="F7">
        <f t="shared" si="0"/>
        <v>3.5000000000000003E-2</v>
      </c>
      <c r="G7">
        <v>19</v>
      </c>
      <c r="H7">
        <f t="shared" si="1"/>
        <v>35.692304962058365</v>
      </c>
      <c r="I7">
        <f t="shared" si="2"/>
        <v>449.24355857505429</v>
      </c>
      <c r="J7">
        <f t="shared" si="3"/>
        <v>455.21056112586922</v>
      </c>
      <c r="K7">
        <f t="shared" si="4"/>
        <v>0.14329000000000003</v>
      </c>
      <c r="L7">
        <f t="shared" si="5"/>
        <v>1.0868</v>
      </c>
    </row>
    <row r="8" spans="1:12" x14ac:dyDescent="0.35">
      <c r="A8" t="s">
        <v>7</v>
      </c>
      <c r="B8">
        <v>9.1850000000000005</v>
      </c>
      <c r="C8">
        <v>2.5489999999999999</v>
      </c>
      <c r="D8" s="2">
        <v>6.5121129999999999E-2</v>
      </c>
      <c r="E8">
        <v>0.05</v>
      </c>
      <c r="F8">
        <f t="shared" si="0"/>
        <v>2.5000000000000001E-2</v>
      </c>
      <c r="G8">
        <v>9.6999999999999993</v>
      </c>
      <c r="H8">
        <f t="shared" si="1"/>
        <v>35.775143176488129</v>
      </c>
      <c r="I8">
        <f t="shared" si="2"/>
        <v>452.97749091227718</v>
      </c>
      <c r="J8">
        <f t="shared" si="3"/>
        <v>453.55623056178007</v>
      </c>
      <c r="K8">
        <f t="shared" si="4"/>
        <v>0.22962500000000002</v>
      </c>
      <c r="L8">
        <f t="shared" si="5"/>
        <v>0.55484</v>
      </c>
    </row>
    <row r="9" spans="1:12" x14ac:dyDescent="0.35">
      <c r="A9" t="s">
        <v>8</v>
      </c>
      <c r="B9">
        <v>10.83</v>
      </c>
      <c r="C9">
        <v>1.87</v>
      </c>
      <c r="D9" s="2">
        <v>9.0654527999999998E-2</v>
      </c>
      <c r="E9">
        <v>0.25</v>
      </c>
      <c r="F9">
        <f t="shared" si="0"/>
        <v>0.125</v>
      </c>
      <c r="G9">
        <v>4</v>
      </c>
      <c r="H9">
        <f t="shared" si="1"/>
        <v>52.059006020700508</v>
      </c>
      <c r="I9">
        <f t="shared" si="2"/>
        <v>635.1011458678945</v>
      </c>
      <c r="J9">
        <f t="shared" si="3"/>
        <v>685.00516355592322</v>
      </c>
      <c r="K9">
        <f t="shared" si="4"/>
        <v>1.35375</v>
      </c>
      <c r="L9">
        <f t="shared" si="5"/>
        <v>0.2288</v>
      </c>
    </row>
    <row r="10" spans="1:12" x14ac:dyDescent="0.35">
      <c r="A10" t="s">
        <v>9</v>
      </c>
      <c r="B10">
        <v>5.3479999999999999</v>
      </c>
      <c r="C10">
        <v>-0.79600000000000004</v>
      </c>
      <c r="D10" s="2">
        <v>3.4631851999999998E-2</v>
      </c>
      <c r="E10">
        <v>0.04</v>
      </c>
      <c r="F10">
        <f t="shared" si="0"/>
        <v>0.02</v>
      </c>
      <c r="G10">
        <v>13.3</v>
      </c>
      <c r="H10">
        <f t="shared" si="1"/>
        <v>23.942635977648269</v>
      </c>
      <c r="I10">
        <f t="shared" si="2"/>
        <v>307.12688174032684</v>
      </c>
      <c r="J10">
        <f t="shared" si="3"/>
        <v>299.62020226456468</v>
      </c>
      <c r="K10">
        <f t="shared" si="4"/>
        <v>0.10696</v>
      </c>
      <c r="L10">
        <f t="shared" si="5"/>
        <v>0.7607600000000001</v>
      </c>
    </row>
    <row r="11" spans="1:12" x14ac:dyDescent="0.35">
      <c r="A11" t="s">
        <v>10</v>
      </c>
      <c r="B11">
        <v>8.7870000000000008</v>
      </c>
      <c r="C11">
        <v>1.821</v>
      </c>
      <c r="D11" s="2">
        <v>0.127020622</v>
      </c>
      <c r="E11">
        <v>0.1</v>
      </c>
      <c r="F11">
        <f t="shared" si="0"/>
        <v>0.05</v>
      </c>
      <c r="G11">
        <v>15.7</v>
      </c>
      <c r="H11">
        <f t="shared" si="1"/>
        <v>144.70947858783455</v>
      </c>
      <c r="I11">
        <f t="shared" si="2"/>
        <v>1753.7824331338898</v>
      </c>
      <c r="J11">
        <f t="shared" si="3"/>
        <v>1916.7401486254323</v>
      </c>
      <c r="K11">
        <f t="shared" si="4"/>
        <v>0.43935000000000007</v>
      </c>
      <c r="L11">
        <f t="shared" si="5"/>
        <v>0.89803999999999995</v>
      </c>
    </row>
    <row r="12" spans="1:12" x14ac:dyDescent="0.35">
      <c r="A12" t="s">
        <v>11</v>
      </c>
      <c r="B12">
        <v>7.9960000000000004</v>
      </c>
      <c r="C12">
        <v>1.232</v>
      </c>
      <c r="D12" s="2">
        <v>9.0577886999999996E-2</v>
      </c>
      <c r="E12">
        <v>0.08</v>
      </c>
      <c r="F12">
        <f t="shared" si="0"/>
        <v>0.04</v>
      </c>
      <c r="G12">
        <v>5.8</v>
      </c>
      <c r="H12">
        <f t="shared" si="1"/>
        <v>39.135192189412443</v>
      </c>
      <c r="I12">
        <f t="shared" si="2"/>
        <v>490.38816730745128</v>
      </c>
      <c r="J12">
        <f t="shared" si="3"/>
        <v>501.34877428485134</v>
      </c>
      <c r="K12">
        <f t="shared" si="4"/>
        <v>0.31984000000000001</v>
      </c>
      <c r="L12">
        <f t="shared" si="5"/>
        <v>0.33176</v>
      </c>
    </row>
    <row r="13" spans="1:12" x14ac:dyDescent="0.35">
      <c r="A13" t="s">
        <v>12</v>
      </c>
      <c r="B13">
        <v>7.1559999999999997</v>
      </c>
      <c r="C13">
        <v>2.4830000000000001</v>
      </c>
      <c r="D13" s="2">
        <v>0.14215865799999999</v>
      </c>
      <c r="E13">
        <v>0.21</v>
      </c>
      <c r="F13">
        <f t="shared" si="0"/>
        <v>0.105</v>
      </c>
      <c r="G13">
        <v>2.2000000000000002</v>
      </c>
      <c r="H13">
        <f t="shared" si="1"/>
        <v>41.53565603024402</v>
      </c>
      <c r="I13">
        <f t="shared" si="2"/>
        <v>510.88692754366593</v>
      </c>
      <c r="J13">
        <f t="shared" si="3"/>
        <v>542.07871697528196</v>
      </c>
      <c r="K13">
        <f t="shared" si="4"/>
        <v>0.75137999999999994</v>
      </c>
      <c r="L13">
        <f t="shared" si="5"/>
        <v>0.12584000000000001</v>
      </c>
    </row>
    <row r="14" spans="1:12" x14ac:dyDescent="0.35">
      <c r="A14" t="s">
        <v>13</v>
      </c>
      <c r="B14">
        <v>11.114000000000001</v>
      </c>
      <c r="C14">
        <v>-1.0529999999999999</v>
      </c>
      <c r="D14" s="2">
        <v>0.106707963</v>
      </c>
      <c r="E14">
        <v>0.09</v>
      </c>
      <c r="F14">
        <f t="shared" si="0"/>
        <v>4.4999999999999998E-2</v>
      </c>
      <c r="G14">
        <v>7.5</v>
      </c>
      <c r="H14">
        <f t="shared" si="1"/>
        <v>60.658110319324706</v>
      </c>
      <c r="I14">
        <f t="shared" si="2"/>
        <v>751.0531192629013</v>
      </c>
      <c r="J14">
        <f t="shared" si="3"/>
        <v>786.41555870269394</v>
      </c>
      <c r="K14">
        <f t="shared" si="4"/>
        <v>0.50012999999999996</v>
      </c>
      <c r="L14">
        <f t="shared" si="5"/>
        <v>0.42899999999999999</v>
      </c>
    </row>
    <row r="15" spans="1:12" x14ac:dyDescent="0.35">
      <c r="A15" t="s">
        <v>14</v>
      </c>
      <c r="B15">
        <v>3.0419999999999998</v>
      </c>
      <c r="C15">
        <v>-3.7120000000000002</v>
      </c>
      <c r="D15" s="2">
        <v>7.4785412999999995E-2</v>
      </c>
      <c r="E15">
        <v>0.33</v>
      </c>
      <c r="F15">
        <f t="shared" si="0"/>
        <v>0.16500000000000001</v>
      </c>
      <c r="G15">
        <v>1.5</v>
      </c>
      <c r="H15">
        <f t="shared" si="1"/>
        <v>21.286977675291602</v>
      </c>
      <c r="I15">
        <f t="shared" si="2"/>
        <v>263.65416603861712</v>
      </c>
      <c r="J15">
        <f t="shared" si="3"/>
        <v>275.89153109954043</v>
      </c>
      <c r="K15">
        <f t="shared" si="4"/>
        <v>0.50192999999999999</v>
      </c>
      <c r="L15">
        <f t="shared" si="5"/>
        <v>8.5800000000000001E-2</v>
      </c>
    </row>
    <row r="16" spans="1:12" x14ac:dyDescent="0.35">
      <c r="A16" t="s">
        <v>15</v>
      </c>
      <c r="B16">
        <v>8.7889999999999997</v>
      </c>
      <c r="C16">
        <v>3.6859999999999999</v>
      </c>
      <c r="D16" s="2">
        <v>4.21359E-4</v>
      </c>
      <c r="E16">
        <v>0.28000000000000003</v>
      </c>
      <c r="F16">
        <f t="shared" si="0"/>
        <v>0.14000000000000001</v>
      </c>
      <c r="G16">
        <v>1.4</v>
      </c>
      <c r="H16">
        <f t="shared" si="1"/>
        <v>0.18245595058942132</v>
      </c>
      <c r="I16">
        <f t="shared" si="2"/>
        <v>2.5223299661198331</v>
      </c>
      <c r="J16">
        <f t="shared" si="3"/>
        <v>2.1186497320458444</v>
      </c>
      <c r="K16">
        <f t="shared" si="4"/>
        <v>1.2304600000000001</v>
      </c>
      <c r="L16">
        <f t="shared" si="5"/>
        <v>8.0079999999999998E-2</v>
      </c>
    </row>
    <row r="17" spans="1:12" x14ac:dyDescent="0.35">
      <c r="A17" t="s">
        <v>16</v>
      </c>
      <c r="B17">
        <v>2.8889999999999998</v>
      </c>
      <c r="C17">
        <v>1.871</v>
      </c>
      <c r="D17" s="2">
        <v>0.18837980400000001</v>
      </c>
      <c r="E17">
        <v>0.2</v>
      </c>
      <c r="F17">
        <f t="shared" si="0"/>
        <v>0.1</v>
      </c>
      <c r="G17">
        <v>0.7</v>
      </c>
      <c r="H17">
        <f t="shared" si="1"/>
        <v>18.757382530040388</v>
      </c>
      <c r="I17">
        <f t="shared" si="2"/>
        <v>235.07849547253727</v>
      </c>
      <c r="J17">
        <f t="shared" si="3"/>
        <v>240.25728561099112</v>
      </c>
      <c r="K17">
        <f t="shared" si="4"/>
        <v>0.28889999999999999</v>
      </c>
      <c r="L17">
        <f t="shared" si="5"/>
        <v>4.0039999999999999E-2</v>
      </c>
    </row>
    <row r="18" spans="1:12" x14ac:dyDescent="0.35">
      <c r="A18" t="s">
        <v>17</v>
      </c>
      <c r="B18">
        <v>4.7309999999999999</v>
      </c>
      <c r="C18">
        <v>2.04</v>
      </c>
      <c r="D18" s="2">
        <v>0.13828004099999999</v>
      </c>
      <c r="E18">
        <v>0.23</v>
      </c>
      <c r="F18">
        <f t="shared" si="0"/>
        <v>0.115</v>
      </c>
      <c r="G18">
        <v>1.6</v>
      </c>
      <c r="H18">
        <f t="shared" si="1"/>
        <v>32.060773024530157</v>
      </c>
      <c r="I18">
        <f t="shared" si="2"/>
        <v>396.00327669796849</v>
      </c>
      <c r="J18">
        <f t="shared" si="3"/>
        <v>416.67188524613499</v>
      </c>
      <c r="K18">
        <f t="shared" si="4"/>
        <v>0.54406500000000002</v>
      </c>
      <c r="L18">
        <f t="shared" si="5"/>
        <v>9.1520000000000004E-2</v>
      </c>
    </row>
    <row r="19" spans="1:12" x14ac:dyDescent="0.35">
      <c r="A19" t="s">
        <v>18</v>
      </c>
      <c r="B19">
        <v>21.475999999999999</v>
      </c>
      <c r="C19">
        <v>5.0590000000000002</v>
      </c>
      <c r="D19" s="2">
        <v>0.13828004099999999</v>
      </c>
      <c r="E19">
        <v>0.03</v>
      </c>
      <c r="F19">
        <f t="shared" si="0"/>
        <v>1.4999999999999999E-2</v>
      </c>
      <c r="G19">
        <v>5.0999999999999996</v>
      </c>
      <c r="H19">
        <f>((L19*D19)^0.89)*(F19^0.54)*5037</f>
        <v>29.947261010457705</v>
      </c>
      <c r="I19">
        <f t="shared" si="2"/>
        <v>384.19445395705742</v>
      </c>
      <c r="J19">
        <f t="shared" si="3"/>
        <v>374.72107759633894</v>
      </c>
      <c r="K19">
        <f t="shared" si="4"/>
        <v>0.32213999999999998</v>
      </c>
      <c r="L19">
        <f t="shared" si="5"/>
        <v>0.29171999999999998</v>
      </c>
    </row>
    <row r="20" spans="1:12" x14ac:dyDescent="0.35">
      <c r="A20" t="s">
        <v>19</v>
      </c>
      <c r="B20">
        <v>8.6129999999999995</v>
      </c>
      <c r="C20">
        <v>0.46400000000000002</v>
      </c>
      <c r="D20" s="2">
        <v>0.18077801600000001</v>
      </c>
      <c r="E20">
        <v>7.0000000000000007E-2</v>
      </c>
      <c r="F20">
        <f t="shared" si="0"/>
        <v>3.5000000000000003E-2</v>
      </c>
      <c r="G20">
        <v>9.6999999999999993</v>
      </c>
      <c r="H20">
        <f t="shared" ref="H20:H35" si="6">((L20*D20)^0.89)*(F20^0.54)*5037</f>
        <v>106.44802350183261</v>
      </c>
      <c r="I20">
        <f t="shared" si="2"/>
        <v>1307.3158555345235</v>
      </c>
      <c r="J20">
        <f t="shared" si="3"/>
        <v>1391.3605120384132</v>
      </c>
      <c r="K20">
        <f t="shared" si="4"/>
        <v>0.30145500000000003</v>
      </c>
      <c r="L20">
        <f t="shared" si="5"/>
        <v>0.55484</v>
      </c>
    </row>
    <row r="21" spans="1:12" x14ac:dyDescent="0.35">
      <c r="A21" t="s">
        <v>20</v>
      </c>
      <c r="B21">
        <v>6.476</v>
      </c>
      <c r="C21">
        <v>1.52</v>
      </c>
      <c r="D21" s="2">
        <v>0.18077801600000001</v>
      </c>
      <c r="E21">
        <v>0.06</v>
      </c>
      <c r="F21">
        <f t="shared" si="0"/>
        <v>0.03</v>
      </c>
      <c r="G21">
        <v>13.5</v>
      </c>
      <c r="H21">
        <f t="shared" si="6"/>
        <v>131.44877586986846</v>
      </c>
      <c r="I21">
        <f t="shared" si="2"/>
        <v>1611.1524481003712</v>
      </c>
      <c r="J21">
        <f t="shared" si="3"/>
        <v>1721.5571904303308</v>
      </c>
      <c r="K21">
        <f t="shared" si="4"/>
        <v>0.19427999999999998</v>
      </c>
      <c r="L21">
        <f t="shared" si="5"/>
        <v>0.7722</v>
      </c>
    </row>
    <row r="22" spans="1:12" x14ac:dyDescent="0.35">
      <c r="A22" t="s">
        <v>21</v>
      </c>
      <c r="B22">
        <v>5.7930000000000001</v>
      </c>
      <c r="C22">
        <v>1.8069999999999999</v>
      </c>
      <c r="D22" s="2">
        <v>0.15487515499999999</v>
      </c>
      <c r="E22">
        <v>7.0000000000000007E-2</v>
      </c>
      <c r="F22">
        <f t="shared" si="0"/>
        <v>3.5000000000000003E-2</v>
      </c>
      <c r="G22">
        <v>10.199999999999999</v>
      </c>
      <c r="H22">
        <f t="shared" si="6"/>
        <v>97.00387300624844</v>
      </c>
      <c r="I22">
        <f t="shared" si="2"/>
        <v>1193.8196124863653</v>
      </c>
      <c r="J22">
        <f t="shared" si="3"/>
        <v>1265.2735735392052</v>
      </c>
      <c r="K22">
        <f t="shared" si="4"/>
        <v>0.20275500000000002</v>
      </c>
      <c r="L22">
        <f t="shared" si="5"/>
        <v>0.58343999999999996</v>
      </c>
    </row>
    <row r="23" spans="1:12" x14ac:dyDescent="0.35">
      <c r="A23" t="s">
        <v>22</v>
      </c>
      <c r="B23">
        <v>5.9459999999999997</v>
      </c>
      <c r="C23">
        <v>1.4179999999999999</v>
      </c>
      <c r="D23" s="2">
        <v>0.120621005</v>
      </c>
      <c r="E23">
        <v>0.04</v>
      </c>
      <c r="F23">
        <f t="shared" si="0"/>
        <v>0.02</v>
      </c>
      <c r="G23">
        <v>7</v>
      </c>
      <c r="H23">
        <f t="shared" si="6"/>
        <v>41.059559773642739</v>
      </c>
      <c r="I23">
        <f t="shared" si="2"/>
        <v>520.35086877919002</v>
      </c>
      <c r="J23">
        <f t="shared" si="3"/>
        <v>520.08854855315826</v>
      </c>
      <c r="K23">
        <f t="shared" si="4"/>
        <v>0.11892</v>
      </c>
      <c r="L23">
        <f t="shared" si="5"/>
        <v>0.40039999999999998</v>
      </c>
    </row>
    <row r="24" spans="1:12" x14ac:dyDescent="0.35">
      <c r="A24" t="s">
        <v>23</v>
      </c>
      <c r="B24">
        <v>8.9019999999999992</v>
      </c>
      <c r="C24">
        <v>-0.65</v>
      </c>
      <c r="D24" s="2">
        <v>0.19983920999999999</v>
      </c>
      <c r="E24">
        <v>0.14000000000000001</v>
      </c>
      <c r="F24">
        <f t="shared" si="0"/>
        <v>7.0000000000000007E-2</v>
      </c>
      <c r="G24">
        <v>7.6</v>
      </c>
      <c r="H24">
        <f t="shared" si="6"/>
        <v>136.18751077468195</v>
      </c>
      <c r="I24">
        <f t="shared" si="2"/>
        <v>1642.8494610938674</v>
      </c>
      <c r="J24">
        <f t="shared" si="3"/>
        <v>1812.2653724537884</v>
      </c>
      <c r="K24">
        <f t="shared" si="4"/>
        <v>0.62314000000000003</v>
      </c>
      <c r="L24">
        <f t="shared" si="5"/>
        <v>0.43472</v>
      </c>
    </row>
    <row r="25" spans="1:12" x14ac:dyDescent="0.35">
      <c r="A25" t="s">
        <v>24</v>
      </c>
      <c r="B25">
        <v>3.3639999999999999</v>
      </c>
      <c r="C25">
        <v>0.45700000000000002</v>
      </c>
      <c r="D25" s="2">
        <v>0.148024304</v>
      </c>
      <c r="E25">
        <v>0.08</v>
      </c>
      <c r="F25">
        <f t="shared" si="0"/>
        <v>0.04</v>
      </c>
      <c r="G25">
        <v>11.1</v>
      </c>
      <c r="H25">
        <f t="shared" si="6"/>
        <v>107.96939245664353</v>
      </c>
      <c r="I25">
        <f t="shared" si="2"/>
        <v>1322.4189152575084</v>
      </c>
      <c r="J25">
        <f t="shared" si="3"/>
        <v>1415.0678392691038</v>
      </c>
      <c r="K25">
        <f t="shared" si="4"/>
        <v>0.13455999999999999</v>
      </c>
      <c r="L25">
        <f t="shared" si="5"/>
        <v>0.63492000000000004</v>
      </c>
    </row>
    <row r="26" spans="1:12" x14ac:dyDescent="0.35">
      <c r="A26" t="s">
        <v>25</v>
      </c>
      <c r="B26">
        <v>7.4160000000000004</v>
      </c>
      <c r="C26">
        <v>2.0539999999999998</v>
      </c>
      <c r="D26" s="2">
        <v>6.0716812000000002E-2</v>
      </c>
      <c r="E26">
        <v>0.05</v>
      </c>
      <c r="F26">
        <f t="shared" si="0"/>
        <v>2.5000000000000001E-2</v>
      </c>
      <c r="G26">
        <v>8</v>
      </c>
      <c r="H26">
        <f t="shared" si="6"/>
        <v>28.316337782782959</v>
      </c>
      <c r="I26">
        <f t="shared" si="2"/>
        <v>360.42442970617964</v>
      </c>
      <c r="J26">
        <f t="shared" si="3"/>
        <v>357.11241344290966</v>
      </c>
      <c r="K26">
        <f t="shared" si="4"/>
        <v>0.18540000000000001</v>
      </c>
      <c r="L26">
        <f t="shared" si="5"/>
        <v>0.45760000000000001</v>
      </c>
    </row>
    <row r="27" spans="1:12" x14ac:dyDescent="0.35">
      <c r="A27" t="s">
        <v>26</v>
      </c>
      <c r="B27">
        <v>4.766</v>
      </c>
      <c r="C27">
        <v>0.40300000000000002</v>
      </c>
      <c r="D27" s="2">
        <v>3.6441335999999998E-2</v>
      </c>
      <c r="E27">
        <v>0.28000000000000003</v>
      </c>
      <c r="F27">
        <f t="shared" si="0"/>
        <v>0.14000000000000001</v>
      </c>
      <c r="G27">
        <v>1.9</v>
      </c>
      <c r="H27">
        <f t="shared" si="6"/>
        <v>12.678654848521047</v>
      </c>
      <c r="I27">
        <f t="shared" si="2"/>
        <v>159.34032370129546</v>
      </c>
      <c r="J27">
        <f t="shared" si="3"/>
        <v>161.94429802472044</v>
      </c>
      <c r="K27">
        <f t="shared" si="4"/>
        <v>0.66724000000000006</v>
      </c>
      <c r="L27">
        <f t="shared" si="5"/>
        <v>0.10868</v>
      </c>
    </row>
    <row r="28" spans="1:12" x14ac:dyDescent="0.35">
      <c r="A28" t="s">
        <v>27</v>
      </c>
      <c r="B28">
        <v>3.8839999999999999</v>
      </c>
      <c r="C28">
        <v>-0.94399999999999995</v>
      </c>
      <c r="D28" s="2">
        <v>6.4893030000000001E-3</v>
      </c>
      <c r="E28">
        <v>0.1</v>
      </c>
      <c r="F28">
        <f t="shared" si="0"/>
        <v>0.05</v>
      </c>
      <c r="G28">
        <v>5.9</v>
      </c>
      <c r="H28">
        <f t="shared" si="6"/>
        <v>4.2915361599306605</v>
      </c>
      <c r="I28">
        <f t="shared" si="2"/>
        <v>56.289318361833175</v>
      </c>
      <c r="J28">
        <f t="shared" si="3"/>
        <v>52.522399755825568</v>
      </c>
      <c r="K28">
        <f t="shared" si="4"/>
        <v>0.19420000000000001</v>
      </c>
      <c r="L28">
        <f t="shared" si="5"/>
        <v>0.33748</v>
      </c>
    </row>
    <row r="29" spans="1:12" x14ac:dyDescent="0.35">
      <c r="A29" t="s">
        <v>28</v>
      </c>
      <c r="B29">
        <v>10.151</v>
      </c>
      <c r="C29">
        <v>2.0579999999999998</v>
      </c>
      <c r="D29" s="2">
        <v>4.6525835000000001E-2</v>
      </c>
      <c r="E29">
        <v>0.32</v>
      </c>
      <c r="F29">
        <f t="shared" si="0"/>
        <v>0.16</v>
      </c>
      <c r="G29">
        <v>0</v>
      </c>
      <c r="H29">
        <f t="shared" si="6"/>
        <v>0</v>
      </c>
      <c r="I29">
        <f t="shared" si="2"/>
        <v>0</v>
      </c>
      <c r="J29">
        <f t="shared" si="3"/>
        <v>0</v>
      </c>
      <c r="K29">
        <f t="shared" si="4"/>
        <v>1.62416</v>
      </c>
      <c r="L29">
        <f t="shared" si="5"/>
        <v>0</v>
      </c>
    </row>
    <row r="30" spans="1:12" x14ac:dyDescent="0.35">
      <c r="A30" t="s">
        <v>29</v>
      </c>
      <c r="B30">
        <v>3.1859999999999999</v>
      </c>
      <c r="C30">
        <v>0.33300000000000002</v>
      </c>
      <c r="D30" s="2">
        <v>8.5015139999999999E-3</v>
      </c>
      <c r="E30">
        <v>0.2</v>
      </c>
      <c r="F30">
        <f t="shared" si="0"/>
        <v>0.1</v>
      </c>
      <c r="G30">
        <v>1.4</v>
      </c>
      <c r="H30">
        <f t="shared" si="6"/>
        <v>2.2057691196959128</v>
      </c>
      <c r="I30">
        <f t="shared" si="2"/>
        <v>29.006202930212936</v>
      </c>
      <c r="J30">
        <f t="shared" si="3"/>
        <v>26.926147582746051</v>
      </c>
      <c r="K30">
        <f t="shared" si="4"/>
        <v>0.31859999999999999</v>
      </c>
      <c r="L30">
        <f t="shared" si="5"/>
        <v>8.0079999999999998E-2</v>
      </c>
    </row>
    <row r="31" spans="1:12" x14ac:dyDescent="0.35">
      <c r="A31" t="s">
        <v>30</v>
      </c>
      <c r="B31">
        <v>8.7609999999999992</v>
      </c>
      <c r="C31">
        <v>-0.23400000000000001</v>
      </c>
      <c r="D31" s="2">
        <v>1.4833501000000001E-2</v>
      </c>
      <c r="E31">
        <v>0.18</v>
      </c>
      <c r="F31">
        <f t="shared" si="0"/>
        <v>0.09</v>
      </c>
      <c r="G31">
        <v>0.9</v>
      </c>
      <c r="H31">
        <f t="shared" si="6"/>
        <v>2.307958880713366</v>
      </c>
      <c r="I31">
        <f t="shared" si="2"/>
        <v>30.376265711634421</v>
      </c>
      <c r="J31">
        <f t="shared" si="3"/>
        <v>28.149244874227179</v>
      </c>
      <c r="K31">
        <f t="shared" si="4"/>
        <v>0.78848999999999991</v>
      </c>
      <c r="L31">
        <f t="shared" si="5"/>
        <v>5.1480000000000005E-2</v>
      </c>
    </row>
    <row r="32" spans="1:12" x14ac:dyDescent="0.35">
      <c r="A32" t="s">
        <v>31</v>
      </c>
      <c r="B32">
        <v>8.5380000000000003</v>
      </c>
      <c r="C32">
        <v>-0.80400000000000005</v>
      </c>
      <c r="D32" s="2">
        <v>7.7783465999999996E-2</v>
      </c>
      <c r="E32">
        <v>0.2</v>
      </c>
      <c r="F32">
        <f t="shared" si="0"/>
        <v>0.1</v>
      </c>
      <c r="G32">
        <v>0</v>
      </c>
      <c r="H32">
        <f t="shared" si="6"/>
        <v>0</v>
      </c>
      <c r="I32">
        <f t="shared" si="2"/>
        <v>0</v>
      </c>
      <c r="J32">
        <f t="shared" si="3"/>
        <v>0</v>
      </c>
      <c r="K32">
        <f t="shared" si="4"/>
        <v>0.85380000000000011</v>
      </c>
      <c r="L32">
        <f t="shared" si="5"/>
        <v>0</v>
      </c>
    </row>
    <row r="33" spans="1:12" x14ac:dyDescent="0.35">
      <c r="A33" t="s">
        <v>32</v>
      </c>
      <c r="B33">
        <v>4.62</v>
      </c>
      <c r="C33">
        <v>-0.69899999999999995</v>
      </c>
      <c r="D33" s="2">
        <v>6.7589499999999997E-3</v>
      </c>
      <c r="E33">
        <v>0.12</v>
      </c>
      <c r="F33">
        <f t="shared" si="0"/>
        <v>0.06</v>
      </c>
      <c r="G33">
        <v>1.8</v>
      </c>
      <c r="H33">
        <f t="shared" si="6"/>
        <v>1.7070299434112837</v>
      </c>
      <c r="I33">
        <f t="shared" si="2"/>
        <v>22.784362506212165</v>
      </c>
      <c r="J33">
        <f t="shared" si="3"/>
        <v>20.530068327253307</v>
      </c>
      <c r="K33">
        <f t="shared" si="4"/>
        <v>0.2772</v>
      </c>
      <c r="L33">
        <f t="shared" si="5"/>
        <v>0.10296000000000001</v>
      </c>
    </row>
    <row r="34" spans="1:12" x14ac:dyDescent="0.35">
      <c r="A34" t="s">
        <v>33</v>
      </c>
      <c r="B34">
        <v>8.3350000000000009</v>
      </c>
      <c r="C34">
        <v>-9.1800000000000007E-2</v>
      </c>
      <c r="D34" s="2">
        <v>1.4511245000000001E-2</v>
      </c>
      <c r="E34">
        <v>0.12</v>
      </c>
      <c r="F34">
        <f t="shared" si="0"/>
        <v>0.06</v>
      </c>
      <c r="G34">
        <v>4.2</v>
      </c>
      <c r="H34">
        <f t="shared" si="6"/>
        <v>7.1625080074982836</v>
      </c>
      <c r="I34">
        <f t="shared" si="2"/>
        <v>92.568839357311219</v>
      </c>
      <c r="J34">
        <f t="shared" si="3"/>
        <v>88.963205018224045</v>
      </c>
      <c r="K34">
        <f t="shared" si="4"/>
        <v>0.50009999999999999</v>
      </c>
      <c r="L34">
        <f t="shared" si="5"/>
        <v>0.24024000000000001</v>
      </c>
    </row>
    <row r="35" spans="1:12" x14ac:dyDescent="0.35">
      <c r="A35" t="s">
        <v>34</v>
      </c>
      <c r="B35">
        <v>4.0019999999999998</v>
      </c>
      <c r="C35">
        <v>-0.59099999999999997</v>
      </c>
      <c r="D35" s="2">
        <v>5.3067203E-2</v>
      </c>
      <c r="E35">
        <v>0.08</v>
      </c>
      <c r="F35">
        <f t="shared" si="0"/>
        <v>0.04</v>
      </c>
      <c r="G35">
        <v>5.0999999999999996</v>
      </c>
      <c r="H35">
        <f t="shared" si="6"/>
        <v>21.687005256460647</v>
      </c>
      <c r="I35">
        <f t="shared" si="2"/>
        <v>275.38049251211686</v>
      </c>
      <c r="J35">
        <f t="shared" si="3"/>
        <v>274.16435822506412</v>
      </c>
      <c r="K35">
        <f t="shared" si="4"/>
        <v>0.16008</v>
      </c>
      <c r="L35">
        <f t="shared" si="5"/>
        <v>0.29171999999999998</v>
      </c>
    </row>
    <row r="36" spans="1:12" x14ac:dyDescent="0.35">
      <c r="C36">
        <f>SUM(C2:C35)</f>
        <v>25.595771999999997</v>
      </c>
    </row>
  </sheetData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Gas Transfer Calculation</vt:lpstr>
    </vt:vector>
  </TitlesOfParts>
  <Company>The University of North Carolina at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nehemiah</dc:creator>
  <cp:lastModifiedBy>nehemiah</cp:lastModifiedBy>
  <dcterms:created xsi:type="dcterms:W3CDTF">2019-07-21T16:18:35Z</dcterms:created>
  <dcterms:modified xsi:type="dcterms:W3CDTF">2020-03-26T17:47:30Z</dcterms:modified>
</cp:coreProperties>
</file>