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Docencia\PSCA\2. TecnicasAvanzadas\P5\"/>
    </mc:Choice>
  </mc:AlternateContent>
  <xr:revisionPtr revIDLastSave="0" documentId="13_ncr:1_{F5FF46EC-3BC0-484C-B116-4CDD846E5F37}" xr6:coauthVersionLast="36" xr6:coauthVersionMax="47" xr10:uidLastSave="{00000000-0000-0000-0000-000000000000}"/>
  <bookViews>
    <workbookView xWindow="1872" yWindow="3012" windowWidth="17952" windowHeight="12684" xr2:uid="{044318C9-100C-4DDC-9EB5-EC4EBECDCB6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3" i="1" l="1"/>
  <c r="L103" i="1"/>
  <c r="K103" i="1"/>
  <c r="J103" i="1"/>
  <c r="I103" i="1"/>
  <c r="H103" i="1"/>
  <c r="G103" i="1"/>
  <c r="F103" i="1"/>
  <c r="M121" i="1" l="1"/>
  <c r="L121" i="1"/>
  <c r="K121" i="1"/>
  <c r="J121" i="1"/>
  <c r="I121" i="1"/>
  <c r="H121" i="1"/>
  <c r="G121" i="1"/>
  <c r="F121" i="1"/>
  <c r="M48" i="1"/>
  <c r="L48" i="1"/>
  <c r="K48" i="1"/>
  <c r="J48" i="1"/>
  <c r="I48" i="1"/>
  <c r="H48" i="1"/>
  <c r="M47" i="1"/>
  <c r="L47" i="1"/>
  <c r="K47" i="1"/>
  <c r="J47" i="1"/>
  <c r="I47" i="1"/>
  <c r="H47" i="1"/>
  <c r="H53" i="1" s="1"/>
  <c r="M46" i="1"/>
  <c r="L46" i="1"/>
  <c r="K46" i="1"/>
  <c r="J46" i="1"/>
  <c r="J52" i="1" s="1"/>
  <c r="J58" i="1" s="1"/>
  <c r="J66" i="1" s="1"/>
  <c r="J73" i="1" s="1"/>
  <c r="J80" i="1" s="1"/>
  <c r="I46" i="1"/>
  <c r="H46" i="1"/>
  <c r="M45" i="1"/>
  <c r="L45" i="1"/>
  <c r="K45" i="1"/>
  <c r="J45" i="1"/>
  <c r="I45" i="1"/>
  <c r="H45" i="1"/>
  <c r="G48" i="1"/>
  <c r="F46" i="1"/>
  <c r="F45" i="1"/>
  <c r="G47" i="1"/>
  <c r="F48" i="1"/>
  <c r="J53" i="1"/>
  <c r="J59" i="1" s="1"/>
  <c r="J67" i="1" s="1"/>
  <c r="J74" i="1" s="1"/>
  <c r="J81" i="1" s="1"/>
  <c r="I53" i="1"/>
  <c r="I59" i="1" s="1"/>
  <c r="I67" i="1" s="1"/>
  <c r="I74" i="1" s="1"/>
  <c r="I81" i="1" s="1"/>
  <c r="F47" i="1"/>
  <c r="G46" i="1"/>
  <c r="I51" i="1"/>
  <c r="I57" i="1" s="1"/>
  <c r="I65" i="1" s="1"/>
  <c r="I72" i="1" s="1"/>
  <c r="I79" i="1" s="1"/>
  <c r="G45" i="1"/>
  <c r="B37" i="1"/>
  <c r="B38" i="1" s="1"/>
  <c r="B39" i="1" s="1"/>
  <c r="B40" i="1" s="1"/>
  <c r="B41" i="1" s="1"/>
  <c r="B42" i="1" s="1"/>
  <c r="B43" i="1" s="1"/>
  <c r="B36" i="1"/>
  <c r="M41" i="1"/>
  <c r="L41" i="1"/>
  <c r="K41" i="1"/>
  <c r="J41" i="1"/>
  <c r="I41" i="1"/>
  <c r="H41" i="1"/>
  <c r="G41" i="1"/>
  <c r="F41" i="1"/>
  <c r="M40" i="1"/>
  <c r="L40" i="1"/>
  <c r="K40" i="1"/>
  <c r="J40" i="1"/>
  <c r="I40" i="1"/>
  <c r="H40" i="1"/>
  <c r="G40" i="1"/>
  <c r="F40" i="1"/>
  <c r="M39" i="1"/>
  <c r="L39" i="1"/>
  <c r="K39" i="1"/>
  <c r="J39" i="1"/>
  <c r="I39" i="1"/>
  <c r="H39" i="1"/>
  <c r="G39" i="1"/>
  <c r="F39" i="1"/>
  <c r="M38" i="1"/>
  <c r="L38" i="1"/>
  <c r="K38" i="1"/>
  <c r="J38" i="1"/>
  <c r="I38" i="1"/>
  <c r="H38" i="1"/>
  <c r="G38" i="1"/>
  <c r="F38" i="1"/>
  <c r="M26" i="1"/>
  <c r="L26" i="1"/>
  <c r="K26" i="1"/>
  <c r="J26" i="1"/>
  <c r="I26" i="1"/>
  <c r="H26" i="1"/>
  <c r="G26" i="1"/>
  <c r="F26" i="1"/>
  <c r="L25" i="1"/>
  <c r="K25" i="1"/>
  <c r="H25" i="1"/>
  <c r="G25" i="1"/>
  <c r="F25" i="1"/>
  <c r="M24" i="1"/>
  <c r="J24" i="1"/>
  <c r="I24" i="1"/>
  <c r="F24" i="1"/>
  <c r="L23" i="1"/>
  <c r="J23" i="1"/>
  <c r="H23" i="1"/>
  <c r="G23" i="1"/>
  <c r="M22" i="1"/>
  <c r="K22" i="1"/>
  <c r="I22" i="1"/>
  <c r="G22" i="1"/>
  <c r="B30" i="1"/>
  <c r="B31" i="1" s="1"/>
  <c r="B32" i="1" s="1"/>
  <c r="B33" i="1" s="1"/>
  <c r="B34" i="1" s="1"/>
  <c r="B35" i="1" s="1"/>
  <c r="B85" i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51" i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F10" i="1"/>
  <c r="G10" i="1"/>
  <c r="H10" i="1"/>
  <c r="H24" i="1" s="1"/>
  <c r="I10" i="1"/>
  <c r="I54" i="1" s="1"/>
  <c r="J10" i="1"/>
  <c r="K10" i="1"/>
  <c r="K52" i="1" s="1"/>
  <c r="L10" i="1"/>
  <c r="L53" i="1" s="1"/>
  <c r="M10" i="1"/>
  <c r="M54" i="1" s="1"/>
  <c r="L54" i="1"/>
  <c r="L60" i="1" s="1"/>
  <c r="L68" i="1" s="1"/>
  <c r="L75" i="1" s="1"/>
  <c r="L82" i="1" s="1"/>
  <c r="K54" i="1"/>
  <c r="K60" i="1" s="1"/>
  <c r="K68" i="1" s="1"/>
  <c r="K75" i="1" s="1"/>
  <c r="K82" i="1" s="1"/>
  <c r="H54" i="1"/>
  <c r="H60" i="1" s="1"/>
  <c r="H68" i="1" s="1"/>
  <c r="H75" i="1" s="1"/>
  <c r="H82" i="1" s="1"/>
  <c r="M53" i="1"/>
  <c r="M59" i="1" s="1"/>
  <c r="M67" i="1" s="1"/>
  <c r="M74" i="1" s="1"/>
  <c r="M81" i="1" s="1"/>
  <c r="L52" i="1"/>
  <c r="L58" i="1" s="1"/>
  <c r="L66" i="1" s="1"/>
  <c r="L73" i="1" s="1"/>
  <c r="L80" i="1" s="1"/>
  <c r="H52" i="1"/>
  <c r="H58" i="1" s="1"/>
  <c r="H66" i="1" s="1"/>
  <c r="H73" i="1" s="1"/>
  <c r="H80" i="1" s="1"/>
  <c r="G52" i="1"/>
  <c r="G58" i="1" s="1"/>
  <c r="G66" i="1" s="1"/>
  <c r="G73" i="1" s="1"/>
  <c r="G80" i="1" s="1"/>
  <c r="M51" i="1"/>
  <c r="M57" i="1" s="1"/>
  <c r="M65" i="1" s="1"/>
  <c r="M72" i="1" s="1"/>
  <c r="M79" i="1" s="1"/>
  <c r="K51" i="1"/>
  <c r="K57" i="1" s="1"/>
  <c r="K65" i="1" s="1"/>
  <c r="K72" i="1" s="1"/>
  <c r="K79" i="1" s="1"/>
  <c r="G51" i="1"/>
  <c r="G57" i="1" s="1"/>
  <c r="G65" i="1" s="1"/>
  <c r="G72" i="1" s="1"/>
  <c r="G79" i="1" s="1"/>
  <c r="F53" i="1"/>
  <c r="F59" i="1" s="1"/>
  <c r="F67" i="1" s="1"/>
  <c r="F74" i="1" s="1"/>
  <c r="F81" i="1" s="1"/>
  <c r="J54" i="1" l="1"/>
  <c r="F51" i="1"/>
  <c r="B44" i="1"/>
  <c r="B45" i="1" s="1"/>
  <c r="B46" i="1" s="1"/>
  <c r="B47" i="1" s="1"/>
  <c r="B48" i="1" s="1"/>
  <c r="K24" i="1"/>
  <c r="H51" i="1"/>
  <c r="G24" i="1"/>
  <c r="F22" i="1"/>
  <c r="K23" i="1"/>
  <c r="F23" i="1"/>
  <c r="J25" i="1"/>
  <c r="H22" i="1"/>
  <c r="L22" i="1"/>
  <c r="L24" i="1"/>
  <c r="J22" i="1"/>
  <c r="I23" i="1"/>
  <c r="M23" i="1"/>
  <c r="I25" i="1"/>
  <c r="M25" i="1"/>
  <c r="G86" i="1"/>
  <c r="G92" i="1" s="1"/>
  <c r="G100" i="1" s="1"/>
  <c r="G107" i="1" s="1"/>
  <c r="G114" i="1" s="1"/>
  <c r="G85" i="1"/>
  <c r="G91" i="1" s="1"/>
  <c r="G99" i="1" s="1"/>
  <c r="K88" i="1"/>
  <c r="K94" i="1" s="1"/>
  <c r="K102" i="1" s="1"/>
  <c r="K109" i="1" s="1"/>
  <c r="K116" i="1" s="1"/>
  <c r="J87" i="1"/>
  <c r="J93" i="1" s="1"/>
  <c r="J101" i="1" s="1"/>
  <c r="J108" i="1" s="1"/>
  <c r="J115" i="1" s="1"/>
  <c r="I85" i="1"/>
  <c r="I91" i="1" s="1"/>
  <c r="I99" i="1" s="1"/>
  <c r="M85" i="1"/>
  <c r="M91" i="1" s="1"/>
  <c r="M99" i="1" s="1"/>
  <c r="J86" i="1"/>
  <c r="J92" i="1" s="1"/>
  <c r="J100" i="1" s="1"/>
  <c r="J107" i="1" s="1"/>
  <c r="J114" i="1" s="1"/>
  <c r="H88" i="1"/>
  <c r="H94" i="1" s="1"/>
  <c r="H102" i="1" s="1"/>
  <c r="H109" i="1" s="1"/>
  <c r="H116" i="1" s="1"/>
  <c r="L88" i="1"/>
  <c r="L94" i="1" s="1"/>
  <c r="L102" i="1" s="1"/>
  <c r="L109" i="1" s="1"/>
  <c r="L116" i="1" s="1"/>
  <c r="H86" i="1"/>
  <c r="H92" i="1" s="1"/>
  <c r="H100" i="1" s="1"/>
  <c r="H107" i="1" s="1"/>
  <c r="H114" i="1" s="1"/>
  <c r="I87" i="1"/>
  <c r="I93" i="1" s="1"/>
  <c r="I101" i="1" s="1"/>
  <c r="I108" i="1" s="1"/>
  <c r="I115" i="1" s="1"/>
  <c r="K85" i="1"/>
  <c r="K91" i="1" s="1"/>
  <c r="K99" i="1" s="1"/>
  <c r="L86" i="1"/>
  <c r="L92" i="1" s="1"/>
  <c r="L100" i="1" s="1"/>
  <c r="L107" i="1" s="1"/>
  <c r="L114" i="1" s="1"/>
  <c r="M87" i="1"/>
  <c r="M93" i="1" s="1"/>
  <c r="M101" i="1" s="1"/>
  <c r="M108" i="1" s="1"/>
  <c r="M115" i="1" s="1"/>
  <c r="F87" i="1"/>
  <c r="F93" i="1" s="1"/>
  <c r="F101" i="1" s="1"/>
  <c r="F108" i="1" s="1"/>
  <c r="F115" i="1" s="1"/>
  <c r="J51" i="1"/>
  <c r="I52" i="1"/>
  <c r="L51" i="1"/>
  <c r="G53" i="1"/>
  <c r="K53" i="1"/>
  <c r="F54" i="1"/>
  <c r="F60" i="1" s="1"/>
  <c r="F68" i="1" s="1"/>
  <c r="F75" i="1" s="1"/>
  <c r="F82" i="1" s="1"/>
  <c r="M52" i="1"/>
  <c r="G54" i="1"/>
  <c r="M106" i="1" l="1"/>
  <c r="M113" i="1" s="1"/>
  <c r="G106" i="1"/>
  <c r="G113" i="1" s="1"/>
  <c r="K106" i="1"/>
  <c r="K113" i="1" s="1"/>
  <c r="I106" i="1"/>
  <c r="I113" i="1" s="1"/>
  <c r="J57" i="1"/>
  <c r="J65" i="1" s="1"/>
  <c r="F88" i="1"/>
  <c r="F94" i="1" s="1"/>
  <c r="F102" i="1" s="1"/>
  <c r="F109" i="1" s="1"/>
  <c r="F116" i="1" s="1"/>
  <c r="G59" i="1"/>
  <c r="G67" i="1" s="1"/>
  <c r="P45" i="1"/>
  <c r="L57" i="1"/>
  <c r="L65" i="1" s="1"/>
  <c r="H57" i="1"/>
  <c r="H65" i="1" s="1"/>
  <c r="F57" i="1"/>
  <c r="F65" i="1" s="1"/>
  <c r="I60" i="1"/>
  <c r="I68" i="1" s="1"/>
  <c r="G60" i="1"/>
  <c r="G68" i="1" s="1"/>
  <c r="P48" i="1"/>
  <c r="K59" i="1"/>
  <c r="K67" i="1" s="1"/>
  <c r="J60" i="1"/>
  <c r="J68" i="1" s="1"/>
  <c r="L59" i="1"/>
  <c r="L67" i="1" s="1"/>
  <c r="L74" i="1" s="1"/>
  <c r="L81" i="1" s="1"/>
  <c r="M60" i="1"/>
  <c r="M68" i="1" s="1"/>
  <c r="P46" i="1"/>
  <c r="F52" i="1"/>
  <c r="M58" i="1" s="1"/>
  <c r="M66" i="1" s="1"/>
  <c r="P47" i="1"/>
  <c r="H59" i="1"/>
  <c r="H67" i="1" s="1"/>
  <c r="H74" i="1" l="1"/>
  <c r="J75" i="1"/>
  <c r="L87" i="1"/>
  <c r="G75" i="1"/>
  <c r="G82" i="1" s="1"/>
  <c r="M73" i="1"/>
  <c r="M80" i="1" s="1"/>
  <c r="M75" i="1"/>
  <c r="M82" i="1" s="1"/>
  <c r="H72" i="1"/>
  <c r="H79" i="1" s="1"/>
  <c r="J72" i="1"/>
  <c r="J79" i="1" s="1"/>
  <c r="G74" i="1"/>
  <c r="G81" i="1" s="1"/>
  <c r="L72" i="1"/>
  <c r="L79" i="1" s="1"/>
  <c r="F58" i="1"/>
  <c r="F66" i="1" s="1"/>
  <c r="F73" i="1" s="1"/>
  <c r="F80" i="1" s="1"/>
  <c r="I58" i="1"/>
  <c r="I66" i="1" s="1"/>
  <c r="K58" i="1"/>
  <c r="K66" i="1" s="1"/>
  <c r="J82" i="1" l="1"/>
  <c r="J88" i="1" s="1"/>
  <c r="H81" i="1"/>
  <c r="H87" i="1" s="1"/>
  <c r="I73" i="1"/>
  <c r="I80" i="1" s="1"/>
  <c r="K73" i="1"/>
  <c r="K80" i="1" s="1"/>
  <c r="K86" i="1"/>
  <c r="M86" i="1"/>
  <c r="J85" i="1"/>
  <c r="H85" i="1"/>
  <c r="I86" i="1"/>
  <c r="L85" i="1"/>
  <c r="M88" i="1"/>
  <c r="G88" i="1"/>
  <c r="G87" i="1"/>
  <c r="F86" i="1"/>
  <c r="I75" i="1"/>
  <c r="I82" i="1" s="1"/>
  <c r="F72" i="1"/>
  <c r="F79" i="1" s="1"/>
  <c r="K74" i="1"/>
  <c r="K81" i="1" s="1"/>
  <c r="P80" i="1" l="1"/>
  <c r="F92" i="1"/>
  <c r="F100" i="1" s="1"/>
  <c r="P82" i="1"/>
  <c r="K87" i="1"/>
  <c r="F85" i="1"/>
  <c r="P79" i="1"/>
  <c r="I92" i="1"/>
  <c r="I100" i="1" s="1"/>
  <c r="M92" i="1"/>
  <c r="M100" i="1" s="1"/>
  <c r="K92" i="1"/>
  <c r="K100" i="1" s="1"/>
  <c r="K120" i="1" l="1"/>
  <c r="K122" i="1" s="1"/>
  <c r="P81" i="1"/>
  <c r="K93" i="1"/>
  <c r="K101" i="1" s="1"/>
  <c r="K108" i="1" s="1"/>
  <c r="K115" i="1" s="1"/>
  <c r="L93" i="1"/>
  <c r="L101" i="1" s="1"/>
  <c r="H93" i="1"/>
  <c r="H101" i="1" s="1"/>
  <c r="G93" i="1"/>
  <c r="G101" i="1" s="1"/>
  <c r="I88" i="1"/>
  <c r="F91" i="1"/>
  <c r="F99" i="1" s="1"/>
  <c r="H91" i="1"/>
  <c r="H99" i="1" s="1"/>
  <c r="H120" i="1" s="1"/>
  <c r="H122" i="1" s="1"/>
  <c r="L91" i="1"/>
  <c r="L99" i="1" s="1"/>
  <c r="L120" i="1" s="1"/>
  <c r="L122" i="1" s="1"/>
  <c r="J91" i="1"/>
  <c r="J99" i="1" s="1"/>
  <c r="F106" i="1" l="1"/>
  <c r="F113" i="1" s="1"/>
  <c r="F120" i="1"/>
  <c r="F122" i="1" s="1"/>
  <c r="K107" i="1"/>
  <c r="K114" i="1" s="1"/>
  <c r="H106" i="1"/>
  <c r="H113" i="1" s="1"/>
  <c r="F107" i="1"/>
  <c r="F114" i="1" s="1"/>
  <c r="L106" i="1"/>
  <c r="L113" i="1" s="1"/>
  <c r="H108" i="1"/>
  <c r="H115" i="1" s="1"/>
  <c r="I94" i="1"/>
  <c r="I102" i="1" s="1"/>
  <c r="I120" i="1" s="1"/>
  <c r="I122" i="1" s="1"/>
  <c r="M94" i="1"/>
  <c r="M102" i="1" s="1"/>
  <c r="M120" i="1" s="1"/>
  <c r="M122" i="1" s="1"/>
  <c r="J94" i="1"/>
  <c r="J102" i="1" s="1"/>
  <c r="J109" i="1" s="1"/>
  <c r="J116" i="1" s="1"/>
  <c r="G94" i="1"/>
  <c r="G102" i="1" s="1"/>
  <c r="G109" i="1" s="1"/>
  <c r="G116" i="1" s="1"/>
  <c r="L108" i="1"/>
  <c r="L115" i="1" s="1"/>
  <c r="J120" i="1" l="1"/>
  <c r="J122" i="1" s="1"/>
  <c r="G120" i="1"/>
  <c r="G122" i="1" s="1"/>
  <c r="J106" i="1"/>
  <c r="I109" i="1"/>
  <c r="I116" i="1" s="1"/>
  <c r="I107" i="1"/>
  <c r="I114" i="1" s="1"/>
  <c r="G108" i="1"/>
  <c r="M109" i="1"/>
  <c r="M116" i="1" s="1"/>
  <c r="M107" i="1"/>
  <c r="M114" i="1" s="1"/>
  <c r="G115" i="1" l="1"/>
  <c r="P115" i="1" s="1"/>
  <c r="J113" i="1"/>
  <c r="P113" i="1" s="1"/>
  <c r="P114" i="1"/>
  <c r="P116" i="1"/>
</calcChain>
</file>

<file path=xl/sharedStrings.xml><?xml version="1.0" encoding="utf-8"?>
<sst xmlns="http://schemas.openxmlformats.org/spreadsheetml/2006/main" count="173" uniqueCount="50">
  <si>
    <r>
      <t>r</t>
    </r>
    <r>
      <rPr>
        <vertAlign val="subscript"/>
        <sz val="11"/>
        <color theme="1"/>
        <rFont val="Calibri"/>
        <family val="2"/>
        <scheme val="minor"/>
      </rPr>
      <t>1</t>
    </r>
  </si>
  <si>
    <r>
      <t>r</t>
    </r>
    <r>
      <rPr>
        <vertAlign val="subscript"/>
        <sz val="11"/>
        <color theme="1"/>
        <rFont val="Calibri"/>
        <family val="2"/>
        <scheme val="minor"/>
      </rPr>
      <t>2</t>
    </r>
  </si>
  <si>
    <r>
      <t>r</t>
    </r>
    <r>
      <rPr>
        <vertAlign val="subscript"/>
        <sz val="11"/>
        <color theme="1"/>
        <rFont val="Calibri"/>
        <family val="2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</si>
  <si>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scheme val="minor"/>
      </rPr>
      <t>4</t>
    </r>
  </si>
  <si>
    <r>
      <t>r</t>
    </r>
    <r>
      <rPr>
        <vertAlign val="subscript"/>
        <sz val="11"/>
        <color theme="1"/>
        <rFont val="Calibri"/>
        <family val="2"/>
        <scheme val="minor"/>
      </rPr>
      <t>5</t>
    </r>
  </si>
  <si>
    <r>
      <t>r</t>
    </r>
    <r>
      <rPr>
        <vertAlign val="subscript"/>
        <sz val="11"/>
        <color theme="1"/>
        <rFont val="Calibri"/>
        <family val="2"/>
        <scheme val="minor"/>
      </rPr>
      <t>6</t>
    </r>
  </si>
  <si>
    <r>
      <t>r</t>
    </r>
    <r>
      <rPr>
        <vertAlign val="subscript"/>
        <sz val="11"/>
        <color theme="1"/>
        <rFont val="Calibri"/>
        <family val="2"/>
        <scheme val="minor"/>
      </rPr>
      <t>7</t>
    </r>
  </si>
  <si>
    <r>
      <t>r</t>
    </r>
    <r>
      <rPr>
        <vertAlign val="subscript"/>
        <sz val="11"/>
        <color theme="1"/>
        <rFont val="Calibri"/>
        <family val="2"/>
        <scheme val="minor"/>
      </rPr>
      <t>8</t>
    </r>
  </si>
  <si>
    <r>
      <rPr>
        <sz val="11"/>
        <color theme="1"/>
        <rFont val="Symbol"/>
        <family val="1"/>
        <charset val="2"/>
      </rP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</si>
  <si>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</si>
  <si>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</si>
  <si>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</si>
  <si>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</si>
  <si>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5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</si>
  <si>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6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</si>
  <si>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7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</si>
  <si>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8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</si>
  <si>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</si>
  <si>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</si>
  <si>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</si>
  <si>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4</t>
    </r>
  </si>
  <si>
    <t>=tanh(./2)</t>
  </si>
  <si>
    <t>LLRcv</t>
  </si>
  <si>
    <t>LLRvc</t>
  </si>
  <si>
    <t>=Prod(tanh)</t>
  </si>
  <si>
    <t>=sum(LLRcv)</t>
  </si>
  <si>
    <t>v1</t>
  </si>
  <si>
    <t>v2</t>
  </si>
  <si>
    <t>v3</t>
  </si>
  <si>
    <t>v4</t>
  </si>
  <si>
    <t>v5</t>
  </si>
  <si>
    <t>v6</t>
  </si>
  <si>
    <t>v7</t>
  </si>
  <si>
    <t>v8</t>
  </si>
  <si>
    <t/>
  </si>
  <si>
    <t>c1</t>
  </si>
  <si>
    <t>c2</t>
  </si>
  <si>
    <t>c3</t>
  </si>
  <si>
    <t>c4</t>
  </si>
  <si>
    <t>Parity</t>
  </si>
  <si>
    <t>check</t>
  </si>
  <si>
    <t xml:space="preserve">Evaluation of LLRcv  </t>
  </si>
  <si>
    <t>Source</t>
  </si>
  <si>
    <t>Destination</t>
  </si>
  <si>
    <t>Evaluation of LLRvc</t>
  </si>
  <si>
    <t>Initial value LLRcv</t>
  </si>
  <si>
    <t>=sum(LLRcv)-LLRcv(.)</t>
  </si>
  <si>
    <t>LLR</t>
  </si>
  <si>
    <t>LLR channel</t>
  </si>
  <si>
    <t>LLR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</si>
</sst>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64" fontId="0" fillId="0" borderId="0" xfId="0" applyNumberFormat="1"/>
    <xf numFmtId="0" fontId="1" fillId="2" borderId="0" xfId="0" quotePrefix="1" applyFont="1" applyFill="1"/>
    <xf numFmtId="0" fontId="0" fillId="2" borderId="0" xfId="0" applyFill="1"/>
    <xf numFmtId="164" fontId="0" fillId="2" borderId="0" xfId="0" applyNumberFormat="1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164" fontId="0" fillId="3" borderId="0" xfId="0" applyNumberFormat="1" applyFill="1"/>
    <xf numFmtId="0" fontId="1" fillId="4" borderId="0" xfId="0" quotePrefix="1" applyFont="1" applyFill="1"/>
    <xf numFmtId="0" fontId="1" fillId="4" borderId="0" xfId="0" applyFont="1" applyFill="1"/>
    <xf numFmtId="164" fontId="0" fillId="4" borderId="0" xfId="0" applyNumberFormat="1" applyFill="1"/>
    <xf numFmtId="0" fontId="1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0" fillId="0" borderId="0" xfId="0" applyAlignment="1">
      <alignment horizontal="left"/>
    </xf>
    <xf numFmtId="0" fontId="1" fillId="6" borderId="0" xfId="0" applyFont="1" applyFill="1"/>
    <xf numFmtId="0" fontId="1" fillId="6" borderId="0" xfId="0" applyFont="1" applyFill="1" applyAlignment="1">
      <alignment horizontal="right"/>
    </xf>
    <xf numFmtId="164" fontId="0" fillId="6" borderId="0" xfId="0" applyNumberFormat="1" applyFill="1"/>
    <xf numFmtId="0" fontId="1" fillId="2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164" fontId="0" fillId="7" borderId="0" xfId="0" applyNumberFormat="1" applyFill="1"/>
    <xf numFmtId="0" fontId="1" fillId="2" borderId="0" xfId="0" applyFont="1" applyFill="1" applyAlignment="1">
      <alignment vertical="center" textRotation="90"/>
    </xf>
    <xf numFmtId="0" fontId="1" fillId="4" borderId="0" xfId="0" applyFont="1" applyFill="1" applyAlignment="1">
      <alignment horizontal="center" vertical="center" textRotation="90"/>
    </xf>
    <xf numFmtId="0" fontId="1" fillId="7" borderId="0" xfId="0" applyFont="1" applyFill="1" applyAlignment="1">
      <alignment horizontal="center" textRotation="90"/>
    </xf>
    <xf numFmtId="0" fontId="1" fillId="0" borderId="0" xfId="0" applyFont="1"/>
    <xf numFmtId="164" fontId="1" fillId="0" borderId="0" xfId="0" applyNumberFormat="1" applyFont="1"/>
    <xf numFmtId="0" fontId="7" fillId="0" borderId="0" xfId="0" applyFont="1"/>
    <xf numFmtId="164" fontId="7" fillId="0" borderId="0" xfId="0" applyNumberFormat="1" applyFont="1"/>
    <xf numFmtId="0" fontId="8" fillId="0" borderId="0" xfId="0" applyFont="1"/>
    <xf numFmtId="164" fontId="8" fillId="0" borderId="0" xfId="0" applyNumberFormat="1" applyFont="1"/>
    <xf numFmtId="0" fontId="1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5E095-9B67-4417-A375-61CB6F48DF34}">
  <dimension ref="B4:P122"/>
  <sheetViews>
    <sheetView tabSelected="1" topLeftCell="A100" workbookViewId="0">
      <selection activeCell="B122" sqref="B122:M122"/>
    </sheetView>
  </sheetViews>
  <sheetFormatPr baseColWidth="10" defaultRowHeight="14.4"/>
  <cols>
    <col min="2" max="2" width="5.5546875" customWidth="1"/>
    <col min="3" max="5" width="2.5546875" customWidth="1"/>
    <col min="6" max="13" width="7" customWidth="1"/>
  </cols>
  <sheetData>
    <row r="4" spans="2:14" ht="16.2">
      <c r="C4" s="2"/>
      <c r="D4" s="2"/>
      <c r="E4" s="2" t="s">
        <v>8</v>
      </c>
      <c r="F4" s="18">
        <v>1</v>
      </c>
    </row>
    <row r="6" spans="2:14" ht="15.6">
      <c r="F6" s="1" t="s">
        <v>0</v>
      </c>
      <c r="G6" s="1" t="s">
        <v>1</v>
      </c>
      <c r="H6" s="1" t="s">
        <v>2</v>
      </c>
      <c r="I6" s="1" t="s">
        <v>3</v>
      </c>
      <c r="J6" s="1" t="s">
        <v>4</v>
      </c>
      <c r="K6" s="1" t="s">
        <v>5</v>
      </c>
      <c r="L6" s="1" t="s">
        <v>6</v>
      </c>
      <c r="M6" s="1" t="s">
        <v>7</v>
      </c>
    </row>
    <row r="7" spans="2:14">
      <c r="F7" s="4">
        <v>-2.5467</v>
      </c>
      <c r="G7" s="4">
        <v>0.23580000000000001</v>
      </c>
      <c r="H7" s="4">
        <v>-1.3929</v>
      </c>
      <c r="I7" s="4">
        <v>-3.0287000000000002</v>
      </c>
      <c r="J7" s="4">
        <v>-1.829</v>
      </c>
      <c r="K7" s="4">
        <v>-1.1768000000000001</v>
      </c>
      <c r="L7" s="4">
        <v>-1.9434</v>
      </c>
      <c r="M7" s="4">
        <v>-0.1152</v>
      </c>
    </row>
    <row r="8" spans="2:14">
      <c r="F8" s="4"/>
      <c r="G8" s="4"/>
      <c r="H8" s="4"/>
      <c r="I8" s="4"/>
      <c r="J8" s="4"/>
      <c r="K8" s="4"/>
      <c r="L8" s="4"/>
      <c r="M8" s="4"/>
    </row>
    <row r="9" spans="2:14">
      <c r="F9" s="4"/>
      <c r="G9" s="4"/>
      <c r="H9" s="4"/>
      <c r="I9" s="4"/>
      <c r="J9" s="4"/>
      <c r="K9" s="4"/>
      <c r="L9" s="4"/>
      <c r="M9" s="4"/>
    </row>
    <row r="10" spans="2:14">
      <c r="B10" s="32" t="s">
        <v>48</v>
      </c>
      <c r="C10" s="32"/>
      <c r="D10" s="32"/>
      <c r="E10" s="32"/>
      <c r="F10" s="33">
        <f t="shared" ref="F10:M10" si="0">-2*F7/$F4</f>
        <v>5.0933999999999999</v>
      </c>
      <c r="G10" s="33">
        <f t="shared" si="0"/>
        <v>-0.47160000000000002</v>
      </c>
      <c r="H10" s="33">
        <f t="shared" si="0"/>
        <v>2.7858000000000001</v>
      </c>
      <c r="I10" s="33">
        <f t="shared" si="0"/>
        <v>6.0574000000000003</v>
      </c>
      <c r="J10" s="33">
        <f t="shared" si="0"/>
        <v>3.6579999999999999</v>
      </c>
      <c r="K10" s="33">
        <f t="shared" si="0"/>
        <v>2.3536000000000001</v>
      </c>
      <c r="L10" s="33">
        <f t="shared" si="0"/>
        <v>3.8868</v>
      </c>
      <c r="M10" s="33">
        <f t="shared" si="0"/>
        <v>0.23039999999999999</v>
      </c>
    </row>
    <row r="13" spans="2:14" ht="15.6">
      <c r="F13" s="3" t="s">
        <v>9</v>
      </c>
      <c r="G13" s="3" t="s">
        <v>10</v>
      </c>
      <c r="H13" s="3" t="s">
        <v>11</v>
      </c>
      <c r="I13" s="3" t="s">
        <v>12</v>
      </c>
      <c r="J13" s="3" t="s">
        <v>13</v>
      </c>
      <c r="K13" s="3" t="s">
        <v>14</v>
      </c>
      <c r="L13" s="3" t="s">
        <v>15</v>
      </c>
      <c r="M13" s="3" t="s">
        <v>16</v>
      </c>
      <c r="N13" s="3"/>
    </row>
    <row r="14" spans="2:14" ht="15.6">
      <c r="F14">
        <v>1</v>
      </c>
      <c r="G14">
        <v>0</v>
      </c>
      <c r="H14">
        <v>1</v>
      </c>
      <c r="I14">
        <v>0</v>
      </c>
      <c r="J14">
        <v>1</v>
      </c>
      <c r="K14">
        <v>0</v>
      </c>
      <c r="L14">
        <v>1</v>
      </c>
      <c r="M14">
        <v>0</v>
      </c>
      <c r="N14" s="3" t="s">
        <v>17</v>
      </c>
    </row>
    <row r="15" spans="2:14" ht="15.6">
      <c r="F15">
        <v>1</v>
      </c>
      <c r="G15">
        <v>0</v>
      </c>
      <c r="H15">
        <v>0</v>
      </c>
      <c r="I15">
        <v>1</v>
      </c>
      <c r="J15">
        <v>0</v>
      </c>
      <c r="K15">
        <v>1</v>
      </c>
      <c r="L15">
        <v>0</v>
      </c>
      <c r="M15">
        <v>1</v>
      </c>
      <c r="N15" s="3" t="s">
        <v>18</v>
      </c>
    </row>
    <row r="16" spans="2:14" ht="15.6">
      <c r="F16">
        <v>0</v>
      </c>
      <c r="G16">
        <v>1</v>
      </c>
      <c r="H16">
        <v>1</v>
      </c>
      <c r="I16">
        <v>0</v>
      </c>
      <c r="J16">
        <v>0</v>
      </c>
      <c r="K16">
        <v>1</v>
      </c>
      <c r="L16">
        <v>1</v>
      </c>
      <c r="M16">
        <v>0</v>
      </c>
      <c r="N16" s="3" t="s">
        <v>19</v>
      </c>
    </row>
    <row r="17" spans="2:14" ht="15.6">
      <c r="F17">
        <v>0</v>
      </c>
      <c r="G17">
        <v>1</v>
      </c>
      <c r="H17">
        <v>0</v>
      </c>
      <c r="I17">
        <v>1</v>
      </c>
      <c r="J17">
        <v>1</v>
      </c>
      <c r="K17">
        <v>0</v>
      </c>
      <c r="L17">
        <v>0</v>
      </c>
      <c r="M17">
        <v>1</v>
      </c>
      <c r="N17" s="3" t="s">
        <v>20</v>
      </c>
    </row>
    <row r="18" spans="2:14">
      <c r="N18" s="3"/>
    </row>
    <row r="19" spans="2:14">
      <c r="N19" s="3"/>
    </row>
    <row r="20" spans="2:14">
      <c r="F20" s="19" t="s">
        <v>42</v>
      </c>
      <c r="G20" s="19"/>
      <c r="H20" s="19" t="s">
        <v>23</v>
      </c>
      <c r="I20" s="19"/>
      <c r="J20" s="19"/>
      <c r="K20" s="19"/>
      <c r="L20" s="19"/>
      <c r="M20" s="19"/>
      <c r="N20" s="19"/>
    </row>
    <row r="21" spans="2:14" ht="15.6">
      <c r="F21" s="20" t="s">
        <v>9</v>
      </c>
      <c r="G21" s="20" t="s">
        <v>10</v>
      </c>
      <c r="H21" s="20" t="s">
        <v>11</v>
      </c>
      <c r="I21" s="20" t="s">
        <v>12</v>
      </c>
      <c r="J21" s="20" t="s">
        <v>13</v>
      </c>
      <c r="K21" s="20" t="s">
        <v>14</v>
      </c>
      <c r="L21" s="20" t="s">
        <v>15</v>
      </c>
      <c r="M21" s="20" t="s">
        <v>16</v>
      </c>
      <c r="N21" s="20" t="s">
        <v>43</v>
      </c>
    </row>
    <row r="22" spans="2:14" ht="15.6">
      <c r="F22" s="21">
        <f>IF(F14=0,"",F14*F$10)</f>
        <v>5.0933999999999999</v>
      </c>
      <c r="G22" s="21" t="str">
        <f t="shared" ref="G22:M22" si="1">IF(G14=0,"",G14*G$10)</f>
        <v/>
      </c>
      <c r="H22" s="21">
        <f t="shared" si="1"/>
        <v>2.7858000000000001</v>
      </c>
      <c r="I22" s="21" t="str">
        <f t="shared" si="1"/>
        <v/>
      </c>
      <c r="J22" s="21">
        <f t="shared" si="1"/>
        <v>3.6579999999999999</v>
      </c>
      <c r="K22" s="21" t="str">
        <f t="shared" si="1"/>
        <v/>
      </c>
      <c r="L22" s="21">
        <f t="shared" si="1"/>
        <v>3.8868</v>
      </c>
      <c r="M22" s="21" t="str">
        <f t="shared" si="1"/>
        <v/>
      </c>
      <c r="N22" s="20" t="s">
        <v>17</v>
      </c>
    </row>
    <row r="23" spans="2:14" ht="15.6">
      <c r="F23" s="21">
        <f t="shared" ref="F23:M23" si="2">IF(F15=0,"",F15*F$10)</f>
        <v>5.0933999999999999</v>
      </c>
      <c r="G23" s="21" t="str">
        <f t="shared" si="2"/>
        <v/>
      </c>
      <c r="H23" s="21" t="str">
        <f t="shared" si="2"/>
        <v/>
      </c>
      <c r="I23" s="21">
        <f t="shared" si="2"/>
        <v>6.0574000000000003</v>
      </c>
      <c r="J23" s="21" t="str">
        <f t="shared" si="2"/>
        <v/>
      </c>
      <c r="K23" s="21">
        <f t="shared" si="2"/>
        <v>2.3536000000000001</v>
      </c>
      <c r="L23" s="21" t="str">
        <f t="shared" si="2"/>
        <v/>
      </c>
      <c r="M23" s="21">
        <f t="shared" si="2"/>
        <v>0.23039999999999999</v>
      </c>
      <c r="N23" s="20" t="s">
        <v>18</v>
      </c>
    </row>
    <row r="24" spans="2:14" ht="15.6">
      <c r="F24" s="21" t="str">
        <f t="shared" ref="F24:M24" si="3">IF(F16=0,"",F16*F$10)</f>
        <v/>
      </c>
      <c r="G24" s="21">
        <f t="shared" si="3"/>
        <v>-0.47160000000000002</v>
      </c>
      <c r="H24" s="21">
        <f t="shared" si="3"/>
        <v>2.7858000000000001</v>
      </c>
      <c r="I24" s="21" t="str">
        <f t="shared" si="3"/>
        <v/>
      </c>
      <c r="J24" s="21" t="str">
        <f t="shared" si="3"/>
        <v/>
      </c>
      <c r="K24" s="21">
        <f t="shared" si="3"/>
        <v>2.3536000000000001</v>
      </c>
      <c r="L24" s="21">
        <f t="shared" si="3"/>
        <v>3.8868</v>
      </c>
      <c r="M24" s="21" t="str">
        <f t="shared" si="3"/>
        <v/>
      </c>
      <c r="N24" s="20" t="s">
        <v>19</v>
      </c>
    </row>
    <row r="25" spans="2:14">
      <c r="F25" s="21" t="str">
        <f t="shared" ref="F25:M25" si="4">IF(F17=0,"",F17*F$10)</f>
        <v/>
      </c>
      <c r="G25" s="21">
        <f t="shared" si="4"/>
        <v>-0.47160000000000002</v>
      </c>
      <c r="H25" s="21" t="str">
        <f t="shared" si="4"/>
        <v/>
      </c>
      <c r="I25" s="21">
        <f t="shared" si="4"/>
        <v>6.0574000000000003</v>
      </c>
      <c r="J25" s="21">
        <f t="shared" si="4"/>
        <v>3.6579999999999999</v>
      </c>
      <c r="K25" s="21" t="str">
        <f t="shared" si="4"/>
        <v/>
      </c>
      <c r="L25" s="21" t="str">
        <f t="shared" si="4"/>
        <v/>
      </c>
      <c r="M25" s="21">
        <f t="shared" si="4"/>
        <v>0.23039999999999999</v>
      </c>
      <c r="N25" s="20"/>
    </row>
    <row r="26" spans="2:14" ht="15.6">
      <c r="F26" s="21" t="str">
        <f t="shared" ref="F26:M26" si="5">IF(F18=0,"",F18*F$10)</f>
        <v/>
      </c>
      <c r="G26" s="21" t="str">
        <f t="shared" si="5"/>
        <v/>
      </c>
      <c r="H26" s="21" t="str">
        <f t="shared" si="5"/>
        <v/>
      </c>
      <c r="I26" s="21" t="str">
        <f t="shared" si="5"/>
        <v/>
      </c>
      <c r="J26" s="21" t="str">
        <f t="shared" si="5"/>
        <v/>
      </c>
      <c r="K26" s="21" t="str">
        <f t="shared" si="5"/>
        <v/>
      </c>
      <c r="L26" s="21" t="str">
        <f t="shared" si="5"/>
        <v/>
      </c>
      <c r="M26" s="21" t="str">
        <f t="shared" si="5"/>
        <v/>
      </c>
      <c r="N26" s="20" t="s">
        <v>20</v>
      </c>
    </row>
    <row r="27" spans="2:14">
      <c r="N27" s="3"/>
    </row>
    <row r="28" spans="2:14">
      <c r="N28" s="3"/>
    </row>
    <row r="29" spans="2:14">
      <c r="B29" s="17">
        <v>1</v>
      </c>
      <c r="D29" s="29" t="s">
        <v>45</v>
      </c>
      <c r="F29" s="23" t="s">
        <v>43</v>
      </c>
      <c r="G29" s="24"/>
      <c r="H29" s="24" t="s">
        <v>22</v>
      </c>
      <c r="I29" s="24"/>
      <c r="J29" s="24"/>
      <c r="K29" s="24"/>
      <c r="L29" s="24"/>
      <c r="M29" s="24"/>
      <c r="N29" s="24"/>
    </row>
    <row r="30" spans="2:14">
      <c r="B30" s="17">
        <f>B29</f>
        <v>1</v>
      </c>
      <c r="D30" s="29"/>
      <c r="F30" s="25" t="s">
        <v>26</v>
      </c>
      <c r="G30" s="25" t="s">
        <v>27</v>
      </c>
      <c r="H30" s="25" t="s">
        <v>28</v>
      </c>
      <c r="I30" s="25" t="s">
        <v>29</v>
      </c>
      <c r="J30" s="25" t="s">
        <v>30</v>
      </c>
      <c r="K30" s="25" t="s">
        <v>31</v>
      </c>
      <c r="L30" s="25" t="s">
        <v>32</v>
      </c>
      <c r="M30" s="25" t="s">
        <v>33</v>
      </c>
      <c r="N30" s="25" t="s">
        <v>42</v>
      </c>
    </row>
    <row r="31" spans="2:14">
      <c r="B31" s="17">
        <f>B30</f>
        <v>1</v>
      </c>
      <c r="D31" s="29"/>
      <c r="F31" s="26">
        <v>0</v>
      </c>
      <c r="G31" s="26" t="s">
        <v>34</v>
      </c>
      <c r="H31" s="26">
        <v>0</v>
      </c>
      <c r="I31" s="26" t="s">
        <v>34</v>
      </c>
      <c r="J31" s="26">
        <v>0</v>
      </c>
      <c r="K31" s="26" t="s">
        <v>34</v>
      </c>
      <c r="L31" s="26">
        <v>0</v>
      </c>
      <c r="M31" s="26" t="s">
        <v>34</v>
      </c>
      <c r="N31" s="25" t="s">
        <v>35</v>
      </c>
    </row>
    <row r="32" spans="2:14">
      <c r="B32" s="17">
        <f t="shared" ref="B32:B47" si="6">B31</f>
        <v>1</v>
      </c>
      <c r="D32" s="29"/>
      <c r="F32" s="26">
        <v>0</v>
      </c>
      <c r="G32" s="26" t="s">
        <v>34</v>
      </c>
      <c r="H32" s="26" t="s">
        <v>34</v>
      </c>
      <c r="I32" s="26">
        <v>0</v>
      </c>
      <c r="J32" s="26" t="s">
        <v>34</v>
      </c>
      <c r="K32" s="26">
        <v>0</v>
      </c>
      <c r="L32" s="26" t="s">
        <v>34</v>
      </c>
      <c r="M32" s="26">
        <v>0</v>
      </c>
      <c r="N32" s="25" t="s">
        <v>36</v>
      </c>
    </row>
    <row r="33" spans="2:16">
      <c r="B33" s="17">
        <f t="shared" si="6"/>
        <v>1</v>
      </c>
      <c r="D33" s="29"/>
      <c r="F33" s="26" t="s">
        <v>34</v>
      </c>
      <c r="G33" s="26">
        <v>0</v>
      </c>
      <c r="H33" s="26">
        <v>0</v>
      </c>
      <c r="I33" s="26" t="s">
        <v>34</v>
      </c>
      <c r="J33" s="26" t="s">
        <v>34</v>
      </c>
      <c r="K33" s="26">
        <v>0</v>
      </c>
      <c r="L33" s="26">
        <v>0</v>
      </c>
      <c r="M33" s="26" t="s">
        <v>34</v>
      </c>
      <c r="N33" s="25" t="s">
        <v>37</v>
      </c>
    </row>
    <row r="34" spans="2:16">
      <c r="B34" s="17">
        <f t="shared" si="6"/>
        <v>1</v>
      </c>
      <c r="D34" s="29"/>
      <c r="F34" s="26" t="s">
        <v>34</v>
      </c>
      <c r="G34" s="26">
        <v>0</v>
      </c>
      <c r="H34" s="26" t="s">
        <v>34</v>
      </c>
      <c r="I34" s="26">
        <v>0</v>
      </c>
      <c r="J34" s="26">
        <v>0</v>
      </c>
      <c r="K34" s="26" t="s">
        <v>34</v>
      </c>
      <c r="L34" s="26" t="s">
        <v>34</v>
      </c>
      <c r="M34" s="26">
        <v>0</v>
      </c>
      <c r="N34" s="25" t="s">
        <v>38</v>
      </c>
    </row>
    <row r="35" spans="2:16">
      <c r="B35" s="17">
        <f t="shared" si="6"/>
        <v>1</v>
      </c>
    </row>
    <row r="36" spans="2:16">
      <c r="B36" s="17">
        <f t="shared" si="6"/>
        <v>1</v>
      </c>
    </row>
    <row r="37" spans="2:16">
      <c r="B37" s="17">
        <f t="shared" si="6"/>
        <v>1</v>
      </c>
      <c r="D37" s="28" t="s">
        <v>44</v>
      </c>
      <c r="F37" s="12" t="s">
        <v>46</v>
      </c>
      <c r="G37" s="13"/>
      <c r="H37" s="13"/>
      <c r="I37" s="13"/>
      <c r="J37" s="13"/>
      <c r="K37" s="13"/>
      <c r="L37" s="13"/>
      <c r="M37" s="13"/>
      <c r="N37" s="13"/>
    </row>
    <row r="38" spans="2:16">
      <c r="B38" s="17">
        <f t="shared" si="6"/>
        <v>1</v>
      </c>
      <c r="D38" s="28"/>
      <c r="F38" s="14">
        <f>IF(F31&lt;&gt;"",SUM(F$31:F$34)-F31,"")</f>
        <v>0</v>
      </c>
      <c r="G38" s="14" t="str">
        <f t="shared" ref="G38:M38" si="7">IF(G31&lt;&gt;"",SUM(G$31:G$34)-G31,"")</f>
        <v/>
      </c>
      <c r="H38" s="14">
        <f t="shared" si="7"/>
        <v>0</v>
      </c>
      <c r="I38" s="14" t="str">
        <f t="shared" si="7"/>
        <v/>
      </c>
      <c r="J38" s="14">
        <f t="shared" si="7"/>
        <v>0</v>
      </c>
      <c r="K38" s="14" t="str">
        <f t="shared" si="7"/>
        <v/>
      </c>
      <c r="L38" s="14">
        <f t="shared" si="7"/>
        <v>0</v>
      </c>
      <c r="M38" s="14" t="str">
        <f t="shared" si="7"/>
        <v/>
      </c>
      <c r="N38" s="15"/>
    </row>
    <row r="39" spans="2:16">
      <c r="B39" s="17">
        <f t="shared" si="6"/>
        <v>1</v>
      </c>
      <c r="D39" s="28"/>
      <c r="F39" s="14">
        <f t="shared" ref="F39:M39" si="8">IF(F32&lt;&gt;"",SUM(F$31:F$34)-F32,"")</f>
        <v>0</v>
      </c>
      <c r="G39" s="14" t="str">
        <f t="shared" si="8"/>
        <v/>
      </c>
      <c r="H39" s="14" t="str">
        <f t="shared" si="8"/>
        <v/>
      </c>
      <c r="I39" s="14">
        <f t="shared" si="8"/>
        <v>0</v>
      </c>
      <c r="J39" s="14" t="str">
        <f t="shared" si="8"/>
        <v/>
      </c>
      <c r="K39" s="14">
        <f t="shared" si="8"/>
        <v>0</v>
      </c>
      <c r="L39" s="14" t="str">
        <f t="shared" si="8"/>
        <v/>
      </c>
      <c r="M39" s="14">
        <f t="shared" si="8"/>
        <v>0</v>
      </c>
      <c r="N39" s="15"/>
    </row>
    <row r="40" spans="2:16">
      <c r="B40" s="17">
        <f t="shared" si="6"/>
        <v>1</v>
      </c>
      <c r="D40" s="28"/>
      <c r="F40" s="14" t="str">
        <f t="shared" ref="F40:M40" si="9">IF(F33&lt;&gt;"",SUM(F$31:F$34)-F33,"")</f>
        <v/>
      </c>
      <c r="G40" s="14">
        <f t="shared" si="9"/>
        <v>0</v>
      </c>
      <c r="H40" s="14">
        <f t="shared" si="9"/>
        <v>0</v>
      </c>
      <c r="I40" s="14" t="str">
        <f t="shared" si="9"/>
        <v/>
      </c>
      <c r="J40" s="14" t="str">
        <f t="shared" si="9"/>
        <v/>
      </c>
      <c r="K40" s="14">
        <f t="shared" si="9"/>
        <v>0</v>
      </c>
      <c r="L40" s="14">
        <f t="shared" si="9"/>
        <v>0</v>
      </c>
      <c r="M40" s="14" t="str">
        <f t="shared" si="9"/>
        <v/>
      </c>
      <c r="N40" s="15"/>
    </row>
    <row r="41" spans="2:16">
      <c r="B41" s="17">
        <f t="shared" si="6"/>
        <v>1</v>
      </c>
      <c r="D41" s="28"/>
      <c r="F41" s="14" t="str">
        <f t="shared" ref="F41:M41" si="10">IF(F34&lt;&gt;"",SUM(F$31:F$34)-F34,"")</f>
        <v/>
      </c>
      <c r="G41" s="14">
        <f t="shared" si="10"/>
        <v>0</v>
      </c>
      <c r="H41" s="14" t="str">
        <f t="shared" si="10"/>
        <v/>
      </c>
      <c r="I41" s="14">
        <f t="shared" si="10"/>
        <v>0</v>
      </c>
      <c r="J41" s="14">
        <f t="shared" si="10"/>
        <v>0</v>
      </c>
      <c r="K41" s="14" t="str">
        <f t="shared" si="10"/>
        <v/>
      </c>
      <c r="L41" s="14" t="str">
        <f t="shared" si="10"/>
        <v/>
      </c>
      <c r="M41" s="14">
        <f t="shared" si="10"/>
        <v>0</v>
      </c>
      <c r="N41" s="15"/>
    </row>
    <row r="42" spans="2:16">
      <c r="B42" s="17">
        <f t="shared" si="6"/>
        <v>1</v>
      </c>
      <c r="D42" s="28"/>
      <c r="F42" s="16"/>
      <c r="G42" s="16"/>
      <c r="H42" s="16"/>
      <c r="I42" s="16"/>
      <c r="J42" s="16"/>
      <c r="K42" s="16"/>
      <c r="L42" s="16"/>
      <c r="M42" s="16"/>
      <c r="N42" s="16"/>
    </row>
    <row r="43" spans="2:16">
      <c r="B43" s="17">
        <f t="shared" si="6"/>
        <v>1</v>
      </c>
      <c r="D43" s="28"/>
      <c r="F43" s="13" t="s">
        <v>42</v>
      </c>
      <c r="G43" s="13"/>
      <c r="H43" s="13" t="s">
        <v>23</v>
      </c>
      <c r="I43" s="13"/>
      <c r="J43" s="13"/>
      <c r="K43" s="13"/>
      <c r="L43" s="13"/>
      <c r="M43" s="13"/>
      <c r="N43" s="13"/>
      <c r="P43" s="10" t="s">
        <v>39</v>
      </c>
    </row>
    <row r="44" spans="2:16" ht="15.6">
      <c r="B44" s="17">
        <f t="shared" si="6"/>
        <v>1</v>
      </c>
      <c r="D44" s="28"/>
      <c r="F44" s="15" t="s">
        <v>9</v>
      </c>
      <c r="G44" s="15" t="s">
        <v>10</v>
      </c>
      <c r="H44" s="15" t="s">
        <v>11</v>
      </c>
      <c r="I44" s="15" t="s">
        <v>12</v>
      </c>
      <c r="J44" s="15" t="s">
        <v>13</v>
      </c>
      <c r="K44" s="15" t="s">
        <v>14</v>
      </c>
      <c r="L44" s="15" t="s">
        <v>15</v>
      </c>
      <c r="M44" s="15" t="s">
        <v>16</v>
      </c>
      <c r="N44" s="15" t="s">
        <v>43</v>
      </c>
      <c r="P44" s="10" t="s">
        <v>40</v>
      </c>
    </row>
    <row r="45" spans="2:16" ht="15.6">
      <c r="B45" s="17">
        <f t="shared" si="6"/>
        <v>1</v>
      </c>
      <c r="D45" s="28"/>
      <c r="F45" s="14">
        <f>IF(F31&lt;&gt;"",F31+F22,"")</f>
        <v>5.0933999999999999</v>
      </c>
      <c r="G45" s="14" t="str">
        <f t="shared" ref="G45" si="11">IF(G31&lt;&gt;"",G31+G$22,"")</f>
        <v/>
      </c>
      <c r="H45" s="14">
        <f t="shared" ref="H45:M45" si="12">IF(H31&lt;&gt;"",H31+H22,"")</f>
        <v>2.7858000000000001</v>
      </c>
      <c r="I45" s="14" t="str">
        <f t="shared" si="12"/>
        <v/>
      </c>
      <c r="J45" s="14">
        <f t="shared" si="12"/>
        <v>3.6579999999999999</v>
      </c>
      <c r="K45" s="14" t="str">
        <f t="shared" si="12"/>
        <v/>
      </c>
      <c r="L45" s="14">
        <f t="shared" si="12"/>
        <v>3.8868</v>
      </c>
      <c r="M45" s="14" t="str">
        <f t="shared" si="12"/>
        <v/>
      </c>
      <c r="N45" s="15" t="s">
        <v>17</v>
      </c>
      <c r="P45" s="11">
        <f>PRODUCT(F45:M45)</f>
        <v>201.74074171597758</v>
      </c>
    </row>
    <row r="46" spans="2:16" ht="15.6">
      <c r="B46" s="17">
        <f t="shared" si="6"/>
        <v>1</v>
      </c>
      <c r="D46" s="28"/>
      <c r="F46" s="14">
        <f>IF(F32&lt;&gt;"",F32+F23,"")</f>
        <v>5.0933999999999999</v>
      </c>
      <c r="G46" s="14" t="str">
        <f t="shared" ref="G46" si="13">IF(G32&lt;&gt;"",G32+G$22,"")</f>
        <v/>
      </c>
      <c r="H46" s="14" t="str">
        <f t="shared" ref="H46:M46" si="14">IF(H32&lt;&gt;"",H32+H23,"")</f>
        <v/>
      </c>
      <c r="I46" s="14">
        <f t="shared" si="14"/>
        <v>6.0574000000000003</v>
      </c>
      <c r="J46" s="14" t="str">
        <f t="shared" si="14"/>
        <v/>
      </c>
      <c r="K46" s="14">
        <f t="shared" si="14"/>
        <v>2.3536000000000001</v>
      </c>
      <c r="L46" s="14" t="str">
        <f t="shared" si="14"/>
        <v/>
      </c>
      <c r="M46" s="14">
        <f t="shared" si="14"/>
        <v>0.23039999999999999</v>
      </c>
      <c r="N46" s="15" t="s">
        <v>18</v>
      </c>
      <c r="P46" s="11">
        <f>PRODUCT(F46:M46)</f>
        <v>16.730509516686951</v>
      </c>
    </row>
    <row r="47" spans="2:16" ht="15.6">
      <c r="B47" s="17">
        <f t="shared" si="6"/>
        <v>1</v>
      </c>
      <c r="D47" s="28"/>
      <c r="F47" s="14" t="str">
        <f t="shared" ref="F47" si="15">IF(F33&lt;&gt;"",F33+F$22,"")</f>
        <v/>
      </c>
      <c r="G47" s="14">
        <f>IF(G33&lt;&gt;"",G33+G24,"")</f>
        <v>-0.47160000000000002</v>
      </c>
      <c r="H47" s="14">
        <f t="shared" ref="H47:M47" si="16">IF(H33&lt;&gt;"",H33+H24,"")</f>
        <v>2.7858000000000001</v>
      </c>
      <c r="I47" s="14" t="str">
        <f t="shared" si="16"/>
        <v/>
      </c>
      <c r="J47" s="14" t="str">
        <f t="shared" si="16"/>
        <v/>
      </c>
      <c r="K47" s="14">
        <f t="shared" si="16"/>
        <v>2.3536000000000001</v>
      </c>
      <c r="L47" s="14">
        <f t="shared" si="16"/>
        <v>3.8868</v>
      </c>
      <c r="M47" s="14" t="str">
        <f t="shared" si="16"/>
        <v/>
      </c>
      <c r="N47" s="15" t="s">
        <v>19</v>
      </c>
      <c r="P47" s="11">
        <f>PRODUCT(F47:M47)</f>
        <v>-12.018453290124135</v>
      </c>
    </row>
    <row r="48" spans="2:16" ht="15.6">
      <c r="B48" s="17">
        <f>B47</f>
        <v>1</v>
      </c>
      <c r="D48" s="28"/>
      <c r="F48" s="14" t="str">
        <f t="shared" ref="F48" si="17">IF(F34&lt;&gt;"",F34+F$22,"")</f>
        <v/>
      </c>
      <c r="G48" s="14">
        <f>IF(G34&lt;&gt;"",G34+G25,"")</f>
        <v>-0.47160000000000002</v>
      </c>
      <c r="H48" s="14" t="str">
        <f t="shared" ref="H48:M48" si="18">IF(H34&lt;&gt;"",H34+H25,"")</f>
        <v/>
      </c>
      <c r="I48" s="14">
        <f t="shared" si="18"/>
        <v>6.0574000000000003</v>
      </c>
      <c r="J48" s="14">
        <f t="shared" si="18"/>
        <v>3.6579999999999999</v>
      </c>
      <c r="K48" s="14" t="str">
        <f t="shared" si="18"/>
        <v/>
      </c>
      <c r="L48" s="14" t="str">
        <f t="shared" si="18"/>
        <v/>
      </c>
      <c r="M48" s="14">
        <f t="shared" si="18"/>
        <v>0.23039999999999999</v>
      </c>
      <c r="N48" s="15" t="s">
        <v>20</v>
      </c>
      <c r="P48" s="11">
        <f>PRODUCT(F48:M48)</f>
        <v>-2.407610482495488</v>
      </c>
    </row>
    <row r="50" spans="2:14" ht="14.25" customHeight="1">
      <c r="B50" s="17">
        <v>2</v>
      </c>
      <c r="D50" s="27" t="s">
        <v>41</v>
      </c>
      <c r="F50" s="5" t="s">
        <v>21</v>
      </c>
      <c r="G50" s="6"/>
      <c r="H50" s="6"/>
      <c r="I50" s="6"/>
      <c r="J50" s="6"/>
      <c r="K50" s="6"/>
      <c r="L50" s="6"/>
      <c r="M50" s="6"/>
      <c r="N50" s="6"/>
    </row>
    <row r="51" spans="2:14">
      <c r="B51" s="17">
        <f>B50</f>
        <v>2</v>
      </c>
      <c r="D51" s="27"/>
      <c r="F51" s="7">
        <f t="shared" ref="F51:M54" si="19">IF(F45&lt;&gt;"",TANH(F45/2),"")</f>
        <v>0.98780063261407325</v>
      </c>
      <c r="G51" s="7" t="str">
        <f t="shared" si="19"/>
        <v/>
      </c>
      <c r="H51" s="7">
        <f t="shared" si="19"/>
        <v>0.88380728382417573</v>
      </c>
      <c r="I51" s="7" t="str">
        <f t="shared" si="19"/>
        <v/>
      </c>
      <c r="J51" s="7">
        <f t="shared" si="19"/>
        <v>0.94972815228954588</v>
      </c>
      <c r="K51" s="7" t="str">
        <f t="shared" si="19"/>
        <v/>
      </c>
      <c r="L51" s="7">
        <f t="shared" si="19"/>
        <v>0.95980272935681743</v>
      </c>
      <c r="M51" s="7" t="str">
        <f t="shared" si="19"/>
        <v/>
      </c>
      <c r="N51" s="6"/>
    </row>
    <row r="52" spans="2:14">
      <c r="B52" s="17">
        <f t="shared" ref="B52:B82" si="20">B51</f>
        <v>2</v>
      </c>
      <c r="D52" s="27"/>
      <c r="F52" s="7">
        <f t="shared" si="19"/>
        <v>0.98780063261407325</v>
      </c>
      <c r="G52" s="7" t="str">
        <f t="shared" si="19"/>
        <v/>
      </c>
      <c r="H52" s="7" t="str">
        <f t="shared" si="19"/>
        <v/>
      </c>
      <c r="I52" s="7">
        <f t="shared" si="19"/>
        <v>0.99532997364110365</v>
      </c>
      <c r="J52" s="7" t="str">
        <f t="shared" si="19"/>
        <v/>
      </c>
      <c r="K52" s="7">
        <f t="shared" si="19"/>
        <v>0.82643989934503981</v>
      </c>
      <c r="L52" s="7" t="str">
        <f t="shared" si="19"/>
        <v/>
      </c>
      <c r="M52" s="7">
        <f t="shared" si="19"/>
        <v>0.11469308282130797</v>
      </c>
      <c r="N52" s="6"/>
    </row>
    <row r="53" spans="2:14">
      <c r="B53" s="17">
        <f t="shared" si="20"/>
        <v>2</v>
      </c>
      <c r="D53" s="27"/>
      <c r="F53" s="7" t="str">
        <f t="shared" si="19"/>
        <v/>
      </c>
      <c r="G53" s="7">
        <f t="shared" si="19"/>
        <v>-0.23152476990457743</v>
      </c>
      <c r="H53" s="7">
        <f t="shared" si="19"/>
        <v>0.88380728382417573</v>
      </c>
      <c r="I53" s="7" t="str">
        <f t="shared" si="19"/>
        <v/>
      </c>
      <c r="J53" s="7" t="str">
        <f t="shared" si="19"/>
        <v/>
      </c>
      <c r="K53" s="7">
        <f t="shared" si="19"/>
        <v>0.82643989934503981</v>
      </c>
      <c r="L53" s="7">
        <f t="shared" si="19"/>
        <v>0.95980272935681743</v>
      </c>
      <c r="M53" s="7" t="str">
        <f t="shared" si="19"/>
        <v/>
      </c>
      <c r="N53" s="6"/>
    </row>
    <row r="54" spans="2:14">
      <c r="B54" s="17">
        <f t="shared" si="20"/>
        <v>2</v>
      </c>
      <c r="D54" s="27"/>
      <c r="F54" s="7" t="str">
        <f t="shared" si="19"/>
        <v/>
      </c>
      <c r="G54" s="7">
        <f t="shared" si="19"/>
        <v>-0.23152476990457743</v>
      </c>
      <c r="H54" s="7" t="str">
        <f t="shared" si="19"/>
        <v/>
      </c>
      <c r="I54" s="7">
        <f t="shared" si="19"/>
        <v>0.99532997364110365</v>
      </c>
      <c r="J54" s="7">
        <f t="shared" si="19"/>
        <v>0.94972815228954588</v>
      </c>
      <c r="K54" s="7" t="str">
        <f t="shared" si="19"/>
        <v/>
      </c>
      <c r="L54" s="7" t="str">
        <f t="shared" si="19"/>
        <v/>
      </c>
      <c r="M54" s="7">
        <f t="shared" si="19"/>
        <v>0.11469308282130797</v>
      </c>
      <c r="N54" s="6"/>
    </row>
    <row r="55" spans="2:14">
      <c r="B55" s="17">
        <f t="shared" si="20"/>
        <v>2</v>
      </c>
      <c r="D55" s="27"/>
      <c r="F55" s="6"/>
      <c r="G55" s="6"/>
      <c r="H55" s="6"/>
      <c r="I55" s="6"/>
      <c r="J55" s="6"/>
      <c r="K55" s="6"/>
      <c r="L55" s="6"/>
      <c r="M55" s="6"/>
      <c r="N55" s="6"/>
    </row>
    <row r="56" spans="2:14">
      <c r="B56" s="17">
        <f t="shared" si="20"/>
        <v>2</v>
      </c>
      <c r="D56" s="27"/>
      <c r="F56" s="5" t="s">
        <v>24</v>
      </c>
      <c r="G56" s="8"/>
      <c r="H56" s="8"/>
      <c r="I56" s="8"/>
      <c r="J56" s="8"/>
      <c r="K56" s="8"/>
      <c r="L56" s="8"/>
      <c r="M56" s="8"/>
      <c r="N56" s="6"/>
    </row>
    <row r="57" spans="2:14">
      <c r="B57" s="17">
        <f t="shared" si="20"/>
        <v>2</v>
      </c>
      <c r="D57" s="27"/>
      <c r="F57" s="7">
        <f t="shared" ref="F57:M60" si="21">IF(F51&lt;&gt;"",PRODUCT($F51:$M51)/F51,"")</f>
        <v>0.80563600792719792</v>
      </c>
      <c r="G57" s="7" t="str">
        <f t="shared" si="21"/>
        <v/>
      </c>
      <c r="H57" s="7">
        <f t="shared" si="21"/>
        <v>0.90043131896781281</v>
      </c>
      <c r="I57" s="7" t="str">
        <f t="shared" si="21"/>
        <v/>
      </c>
      <c r="J57" s="7">
        <f t="shared" si="21"/>
        <v>0.83793215602662563</v>
      </c>
      <c r="K57" s="7" t="str">
        <f t="shared" si="21"/>
        <v/>
      </c>
      <c r="L57" s="7">
        <f t="shared" si="21"/>
        <v>0.82913679441237786</v>
      </c>
      <c r="M57" s="7" t="str">
        <f t="shared" si="21"/>
        <v/>
      </c>
      <c r="N57" s="9"/>
    </row>
    <row r="58" spans="2:14">
      <c r="B58" s="17">
        <f t="shared" si="20"/>
        <v>2</v>
      </c>
      <c r="D58" s="27"/>
      <c r="F58" s="7">
        <f t="shared" si="21"/>
        <v>9.4344282314964278E-2</v>
      </c>
      <c r="G58" s="7" t="str">
        <f t="shared" si="21"/>
        <v/>
      </c>
      <c r="H58" s="7" t="str">
        <f t="shared" si="21"/>
        <v/>
      </c>
      <c r="I58" s="7">
        <f t="shared" si="21"/>
        <v>9.3630599120132704E-2</v>
      </c>
      <c r="J58" s="7" t="str">
        <f t="shared" si="21"/>
        <v/>
      </c>
      <c r="K58" s="7">
        <f t="shared" si="21"/>
        <v>0.11276481426913064</v>
      </c>
      <c r="L58" s="7" t="str">
        <f t="shared" si="21"/>
        <v/>
      </c>
      <c r="M58" s="7">
        <f t="shared" si="21"/>
        <v>0.81254544268757545</v>
      </c>
      <c r="N58" s="9"/>
    </row>
    <row r="59" spans="2:14">
      <c r="B59" s="17">
        <f t="shared" si="20"/>
        <v>2</v>
      </c>
      <c r="D59" s="27"/>
      <c r="F59" s="7" t="str">
        <f t="shared" si="21"/>
        <v/>
      </c>
      <c r="G59" s="7">
        <f t="shared" si="21"/>
        <v>0.70105296941551132</v>
      </c>
      <c r="H59" s="7">
        <f t="shared" si="21"/>
        <v>-0.18364990921158456</v>
      </c>
      <c r="I59" s="7" t="str">
        <f t="shared" si="21"/>
        <v/>
      </c>
      <c r="J59" s="7" t="str">
        <f t="shared" si="21"/>
        <v/>
      </c>
      <c r="K59" s="7">
        <f t="shared" si="21"/>
        <v>-0.19639798074061995</v>
      </c>
      <c r="L59" s="7">
        <f t="shared" si="21"/>
        <v>-0.16910884129660153</v>
      </c>
      <c r="M59" s="7" t="str">
        <f t="shared" si="21"/>
        <v/>
      </c>
      <c r="N59" s="9"/>
    </row>
    <row r="60" spans="2:14">
      <c r="B60" s="17">
        <f t="shared" si="20"/>
        <v>2</v>
      </c>
      <c r="D60" s="27"/>
      <c r="F60" s="7" t="str">
        <f t="shared" si="21"/>
        <v/>
      </c>
      <c r="G60" s="7">
        <f t="shared" si="21"/>
        <v>0.10841855650130655</v>
      </c>
      <c r="H60" s="7" t="str">
        <f t="shared" si="21"/>
        <v/>
      </c>
      <c r="I60" s="7">
        <f t="shared" si="21"/>
        <v>-2.5219356406524295E-2</v>
      </c>
      <c r="J60" s="7">
        <f t="shared" si="21"/>
        <v>-2.6430280377430202E-2</v>
      </c>
      <c r="K60" s="7" t="str">
        <f t="shared" si="21"/>
        <v/>
      </c>
      <c r="L60" s="7" t="str">
        <f t="shared" si="21"/>
        <v/>
      </c>
      <c r="M60" s="7">
        <f t="shared" si="21"/>
        <v>-0.21885872042047852</v>
      </c>
      <c r="N60" s="9"/>
    </row>
    <row r="61" spans="2:14">
      <c r="B61" s="17">
        <f t="shared" si="20"/>
        <v>2</v>
      </c>
      <c r="D61" s="27"/>
      <c r="F61" s="6"/>
      <c r="G61" s="6"/>
      <c r="H61" s="6"/>
      <c r="I61" s="6"/>
      <c r="J61" s="6"/>
      <c r="K61" s="6"/>
      <c r="L61" s="6"/>
      <c r="M61" s="6"/>
      <c r="N61" s="9"/>
    </row>
    <row r="62" spans="2:14">
      <c r="B62" s="17">
        <f t="shared" si="20"/>
        <v>2</v>
      </c>
      <c r="D62" s="27"/>
      <c r="F62" s="6"/>
      <c r="G62" s="6"/>
      <c r="H62" s="9"/>
      <c r="I62" s="6"/>
      <c r="J62" s="6"/>
      <c r="K62" s="6"/>
      <c r="L62" s="6"/>
      <c r="M62" s="6"/>
      <c r="N62" s="6"/>
    </row>
    <row r="63" spans="2:14">
      <c r="B63" s="17">
        <f t="shared" si="20"/>
        <v>2</v>
      </c>
      <c r="D63" s="27"/>
      <c r="F63" s="22" t="s">
        <v>43</v>
      </c>
      <c r="G63" s="8"/>
      <c r="H63" s="8" t="s">
        <v>22</v>
      </c>
      <c r="I63" s="8"/>
      <c r="J63" s="8"/>
      <c r="K63" s="8"/>
      <c r="L63" s="8"/>
      <c r="M63" s="8"/>
      <c r="N63" s="8"/>
    </row>
    <row r="64" spans="2:14" ht="15.6">
      <c r="B64" s="17">
        <f t="shared" si="20"/>
        <v>2</v>
      </c>
      <c r="D64" s="27"/>
      <c r="F64" s="9" t="s">
        <v>9</v>
      </c>
      <c r="G64" s="9" t="s">
        <v>10</v>
      </c>
      <c r="H64" s="9" t="s">
        <v>11</v>
      </c>
      <c r="I64" s="9" t="s">
        <v>12</v>
      </c>
      <c r="J64" s="9" t="s">
        <v>13</v>
      </c>
      <c r="K64" s="9" t="s">
        <v>14</v>
      </c>
      <c r="L64" s="9" t="s">
        <v>15</v>
      </c>
      <c r="M64" s="9" t="s">
        <v>16</v>
      </c>
      <c r="N64" s="9" t="s">
        <v>42</v>
      </c>
    </row>
    <row r="65" spans="2:16" ht="15.6">
      <c r="B65" s="17">
        <f t="shared" si="20"/>
        <v>2</v>
      </c>
      <c r="D65" s="27"/>
      <c r="F65" s="7">
        <f t="shared" ref="F65:M66" si="22">IF(F57&lt;&gt;"",2*ATANH(F57),"")</f>
        <v>2.2289355187586382</v>
      </c>
      <c r="G65" s="7" t="str">
        <f t="shared" si="22"/>
        <v/>
      </c>
      <c r="H65" s="7">
        <f t="shared" si="22"/>
        <v>2.9489884817011429</v>
      </c>
      <c r="I65" s="7" t="str">
        <f t="shared" si="22"/>
        <v/>
      </c>
      <c r="J65" s="7">
        <f t="shared" si="22"/>
        <v>2.428381352864696</v>
      </c>
      <c r="K65" s="7" t="str">
        <f t="shared" si="22"/>
        <v/>
      </c>
      <c r="L65" s="7">
        <f t="shared" si="22"/>
        <v>2.370736168474799</v>
      </c>
      <c r="M65" s="7" t="str">
        <f t="shared" si="22"/>
        <v/>
      </c>
      <c r="N65" s="9" t="s">
        <v>17</v>
      </c>
    </row>
    <row r="66" spans="2:16" ht="15.6">
      <c r="B66" s="17">
        <f t="shared" si="20"/>
        <v>2</v>
      </c>
      <c r="D66" s="27"/>
      <c r="F66" s="7">
        <f t="shared" si="22"/>
        <v>0.1892514026762728</v>
      </c>
      <c r="G66" s="7" t="str">
        <f t="shared" si="22"/>
        <v/>
      </c>
      <c r="H66" s="7" t="str">
        <f t="shared" si="22"/>
        <v/>
      </c>
      <c r="I66" s="7">
        <f t="shared" si="22"/>
        <v>0.18781131500870379</v>
      </c>
      <c r="J66" s="7" t="str">
        <f t="shared" si="22"/>
        <v/>
      </c>
      <c r="K66" s="7">
        <f t="shared" si="22"/>
        <v>0.22649292646293781</v>
      </c>
      <c r="L66" s="7" t="str">
        <f t="shared" si="22"/>
        <v/>
      </c>
      <c r="M66" s="7">
        <f t="shared" si="22"/>
        <v>2.2689510032062752</v>
      </c>
      <c r="N66" s="9" t="s">
        <v>18</v>
      </c>
    </row>
    <row r="67" spans="2:16" ht="15.6">
      <c r="B67" s="17">
        <f t="shared" si="20"/>
        <v>2</v>
      </c>
      <c r="D67" s="27"/>
      <c r="F67" s="7" t="str">
        <f t="shared" ref="F67:M67" si="23">IF(F59&lt;&gt;"",2*ATANH(F59),"")</f>
        <v/>
      </c>
      <c r="G67" s="7">
        <f t="shared" si="23"/>
        <v>1.7387363296119667</v>
      </c>
      <c r="H67" s="7">
        <f t="shared" si="23"/>
        <v>-0.37151479114829328</v>
      </c>
      <c r="I67" s="7" t="str">
        <f t="shared" si="23"/>
        <v/>
      </c>
      <c r="J67" s="7" t="str">
        <f t="shared" si="23"/>
        <v/>
      </c>
      <c r="K67" s="7">
        <f t="shared" si="23"/>
        <v>-0.39796649327048322</v>
      </c>
      <c r="L67" s="7">
        <f t="shared" si="23"/>
        <v>-0.34149825347746049</v>
      </c>
      <c r="M67" s="7" t="str">
        <f t="shared" si="23"/>
        <v/>
      </c>
      <c r="N67" s="9" t="s">
        <v>19</v>
      </c>
    </row>
    <row r="68" spans="2:16" ht="15.6">
      <c r="B68" s="17">
        <f t="shared" si="20"/>
        <v>2</v>
      </c>
      <c r="D68" s="27"/>
      <c r="F68" s="7" t="str">
        <f t="shared" ref="F68:M68" si="24">IF(F60&lt;&gt;"",2*ATANH(F60),"")</f>
        <v/>
      </c>
      <c r="G68" s="7">
        <f t="shared" si="24"/>
        <v>0.21769276584006367</v>
      </c>
      <c r="H68" s="7" t="str">
        <f t="shared" si="24"/>
        <v/>
      </c>
      <c r="I68" s="7">
        <f t="shared" si="24"/>
        <v>-5.0449410170632446E-2</v>
      </c>
      <c r="J68" s="7">
        <f t="shared" si="24"/>
        <v>-5.2872874669329897E-2</v>
      </c>
      <c r="K68" s="7" t="str">
        <f t="shared" si="24"/>
        <v/>
      </c>
      <c r="L68" s="7" t="str">
        <f t="shared" si="24"/>
        <v/>
      </c>
      <c r="M68" s="7">
        <f t="shared" si="24"/>
        <v>-0.44491419560379813</v>
      </c>
      <c r="N68" s="9" t="s">
        <v>20</v>
      </c>
    </row>
    <row r="69" spans="2:16">
      <c r="B69" s="17">
        <f t="shared" si="20"/>
        <v>2</v>
      </c>
    </row>
    <row r="70" spans="2:16">
      <c r="B70" s="17">
        <f t="shared" si="20"/>
        <v>2</v>
      </c>
    </row>
    <row r="71" spans="2:16">
      <c r="B71" s="17">
        <f t="shared" si="20"/>
        <v>2</v>
      </c>
      <c r="D71" s="28" t="s">
        <v>44</v>
      </c>
      <c r="F71" s="12" t="s">
        <v>25</v>
      </c>
      <c r="G71" s="13"/>
      <c r="H71" s="13"/>
      <c r="I71" s="13"/>
      <c r="J71" s="13"/>
      <c r="K71" s="13"/>
      <c r="L71" s="13"/>
      <c r="M71" s="13"/>
      <c r="N71" s="13"/>
    </row>
    <row r="72" spans="2:16">
      <c r="B72" s="17">
        <f t="shared" si="20"/>
        <v>2</v>
      </c>
      <c r="D72" s="28"/>
      <c r="F72" s="14">
        <f>IF(F65&lt;&gt;"",SUM(F$65:F$68)-F65,"")</f>
        <v>0.18925140267627283</v>
      </c>
      <c r="G72" s="14" t="str">
        <f t="shared" ref="G72:M72" si="25">IF(G65&lt;&gt;"",SUM(G$65:G$68)-G65,"")</f>
        <v/>
      </c>
      <c r="H72" s="14">
        <f t="shared" si="25"/>
        <v>-0.37151479114829344</v>
      </c>
      <c r="I72" s="14" t="str">
        <f t="shared" si="25"/>
        <v/>
      </c>
      <c r="J72" s="14">
        <f t="shared" si="25"/>
        <v>-5.2872874669330105E-2</v>
      </c>
      <c r="K72" s="14" t="str">
        <f t="shared" si="25"/>
        <v/>
      </c>
      <c r="L72" s="14">
        <f t="shared" si="25"/>
        <v>-0.34149825347746043</v>
      </c>
      <c r="M72" s="14" t="str">
        <f t="shared" si="25"/>
        <v/>
      </c>
      <c r="N72" s="15"/>
    </row>
    <row r="73" spans="2:16">
      <c r="B73" s="17">
        <f t="shared" si="20"/>
        <v>2</v>
      </c>
      <c r="D73" s="28"/>
      <c r="F73" s="14">
        <f>IF(F66&lt;&gt;"",SUM(F$65:F$68)-F66,"")</f>
        <v>2.2289355187586382</v>
      </c>
      <c r="G73" s="14" t="str">
        <f t="shared" ref="G73:M73" si="26">IF(G66&lt;&gt;"",SUM(G$65:G$68)-G66,"")</f>
        <v/>
      </c>
      <c r="H73" s="14" t="str">
        <f t="shared" si="26"/>
        <v/>
      </c>
      <c r="I73" s="14">
        <f t="shared" si="26"/>
        <v>-5.0449410170632453E-2</v>
      </c>
      <c r="J73" s="14" t="str">
        <f t="shared" si="26"/>
        <v/>
      </c>
      <c r="K73" s="14">
        <f t="shared" si="26"/>
        <v>-0.39796649327048322</v>
      </c>
      <c r="L73" s="14" t="str">
        <f t="shared" si="26"/>
        <v/>
      </c>
      <c r="M73" s="14">
        <f t="shared" si="26"/>
        <v>-0.44491419560379808</v>
      </c>
      <c r="N73" s="15"/>
    </row>
    <row r="74" spans="2:16">
      <c r="B74" s="17">
        <f t="shared" si="20"/>
        <v>2</v>
      </c>
      <c r="D74" s="28"/>
      <c r="F74" s="14" t="str">
        <f>IF(F67&lt;&gt;"",SUM(F$65:F$68)-F67,"")</f>
        <v/>
      </c>
      <c r="G74" s="14">
        <f t="shared" ref="G74:M74" si="27">IF(G67&lt;&gt;"",SUM(G$65:G$68)-G67,"")</f>
        <v>0.21769276584006358</v>
      </c>
      <c r="H74" s="14">
        <f t="shared" si="27"/>
        <v>2.9489884817011429</v>
      </c>
      <c r="I74" s="14" t="str">
        <f t="shared" si="27"/>
        <v/>
      </c>
      <c r="J74" s="14" t="str">
        <f t="shared" si="27"/>
        <v/>
      </c>
      <c r="K74" s="14">
        <f t="shared" si="27"/>
        <v>0.22649292646293781</v>
      </c>
      <c r="L74" s="14">
        <f t="shared" si="27"/>
        <v>2.370736168474799</v>
      </c>
      <c r="M74" s="14" t="str">
        <f t="shared" si="27"/>
        <v/>
      </c>
      <c r="N74" s="15"/>
    </row>
    <row r="75" spans="2:16">
      <c r="B75" s="17">
        <f t="shared" si="20"/>
        <v>2</v>
      </c>
      <c r="D75" s="28"/>
      <c r="F75" s="14" t="str">
        <f>IF(F68&lt;&gt;"",SUM(F$65:F$68)-F68,"")</f>
        <v/>
      </c>
      <c r="G75" s="14">
        <f t="shared" ref="G75:M75" si="28">IF(G68&lt;&gt;"",SUM(G$65:G$68)-G68,"")</f>
        <v>1.7387363296119667</v>
      </c>
      <c r="H75" s="14" t="str">
        <f t="shared" si="28"/>
        <v/>
      </c>
      <c r="I75" s="14">
        <f t="shared" si="28"/>
        <v>0.18781131500870379</v>
      </c>
      <c r="J75" s="14">
        <f t="shared" si="28"/>
        <v>2.428381352864696</v>
      </c>
      <c r="K75" s="14" t="str">
        <f t="shared" si="28"/>
        <v/>
      </c>
      <c r="L75" s="14" t="str">
        <f t="shared" si="28"/>
        <v/>
      </c>
      <c r="M75" s="14">
        <f t="shared" si="28"/>
        <v>2.2689510032062752</v>
      </c>
      <c r="N75" s="15"/>
    </row>
    <row r="76" spans="2:16">
      <c r="B76" s="17">
        <f t="shared" si="20"/>
        <v>2</v>
      </c>
      <c r="D76" s="28"/>
      <c r="F76" s="16"/>
      <c r="G76" s="16"/>
      <c r="H76" s="16"/>
      <c r="I76" s="16"/>
      <c r="J76" s="16"/>
      <c r="K76" s="16"/>
      <c r="L76" s="16"/>
      <c r="M76" s="16"/>
      <c r="N76" s="16"/>
    </row>
    <row r="77" spans="2:16">
      <c r="B77" s="17">
        <f t="shared" si="20"/>
        <v>2</v>
      </c>
      <c r="D77" s="28"/>
      <c r="F77" s="13" t="s">
        <v>42</v>
      </c>
      <c r="G77" s="13"/>
      <c r="H77" s="13" t="s">
        <v>23</v>
      </c>
      <c r="I77" s="13"/>
      <c r="J77" s="13"/>
      <c r="K77" s="13"/>
      <c r="L77" s="13"/>
      <c r="M77" s="13"/>
      <c r="N77" s="13"/>
      <c r="P77" s="10" t="s">
        <v>39</v>
      </c>
    </row>
    <row r="78" spans="2:16" ht="15.6">
      <c r="B78" s="17">
        <f t="shared" si="20"/>
        <v>2</v>
      </c>
      <c r="D78" s="28"/>
      <c r="F78" s="15" t="s">
        <v>9</v>
      </c>
      <c r="G78" s="15" t="s">
        <v>10</v>
      </c>
      <c r="H78" s="15" t="s">
        <v>11</v>
      </c>
      <c r="I78" s="15" t="s">
        <v>12</v>
      </c>
      <c r="J78" s="15" t="s">
        <v>13</v>
      </c>
      <c r="K78" s="15" t="s">
        <v>14</v>
      </c>
      <c r="L78" s="15" t="s">
        <v>15</v>
      </c>
      <c r="M78" s="15" t="s">
        <v>16</v>
      </c>
      <c r="N78" s="15" t="s">
        <v>43</v>
      </c>
      <c r="P78" s="10" t="s">
        <v>40</v>
      </c>
    </row>
    <row r="79" spans="2:16" ht="15.6">
      <c r="B79" s="17">
        <f t="shared" si="20"/>
        <v>2</v>
      </c>
      <c r="D79" s="28"/>
      <c r="F79" s="14">
        <f t="shared" ref="F79:M79" si="29">IF(F72&lt;&gt;"",F72+F22,"")</f>
        <v>5.2826514026762723</v>
      </c>
      <c r="G79" s="14" t="str">
        <f t="shared" si="29"/>
        <v/>
      </c>
      <c r="H79" s="14">
        <f t="shared" si="29"/>
        <v>2.4142852088517066</v>
      </c>
      <c r="I79" s="14" t="str">
        <f t="shared" si="29"/>
        <v/>
      </c>
      <c r="J79" s="14">
        <f t="shared" si="29"/>
        <v>3.6051271253306698</v>
      </c>
      <c r="K79" s="14" t="str">
        <f t="shared" si="29"/>
        <v/>
      </c>
      <c r="L79" s="14">
        <f t="shared" si="29"/>
        <v>3.5453017465225396</v>
      </c>
      <c r="M79" s="14" t="str">
        <f t="shared" si="29"/>
        <v/>
      </c>
      <c r="N79" s="15" t="s">
        <v>17</v>
      </c>
      <c r="P79" s="11">
        <f>PRODUCT(F79:M79)</f>
        <v>163.01002529553784</v>
      </c>
    </row>
    <row r="80" spans="2:16" ht="15.6">
      <c r="B80" s="17">
        <f t="shared" si="20"/>
        <v>2</v>
      </c>
      <c r="D80" s="28"/>
      <c r="F80" s="14">
        <f t="shared" ref="F80:M80" si="30">IF(F73&lt;&gt;"",F73+F23,"")</f>
        <v>7.3223355187586385</v>
      </c>
      <c r="G80" s="14" t="str">
        <f t="shared" si="30"/>
        <v/>
      </c>
      <c r="H80" s="14" t="str">
        <f t="shared" si="30"/>
        <v/>
      </c>
      <c r="I80" s="14">
        <f t="shared" si="30"/>
        <v>6.0069505898293682</v>
      </c>
      <c r="J80" s="14" t="str">
        <f t="shared" si="30"/>
        <v/>
      </c>
      <c r="K80" s="14">
        <f t="shared" si="30"/>
        <v>1.955633506729517</v>
      </c>
      <c r="L80" s="14" t="str">
        <f t="shared" si="30"/>
        <v/>
      </c>
      <c r="M80" s="14">
        <f t="shared" si="30"/>
        <v>-0.21451419560379809</v>
      </c>
      <c r="N80" s="15" t="s">
        <v>18</v>
      </c>
      <c r="P80" s="11">
        <f>PRODUCT(F80:M80)</f>
        <v>-18.452159134555394</v>
      </c>
    </row>
    <row r="81" spans="2:16" ht="15.6">
      <c r="B81" s="17">
        <f t="shared" si="20"/>
        <v>2</v>
      </c>
      <c r="D81" s="28"/>
      <c r="F81" s="14" t="str">
        <f t="shared" ref="F81:M81" si="31">IF(F74&lt;&gt;"",F74+F24,"")</f>
        <v/>
      </c>
      <c r="G81" s="14">
        <f t="shared" si="31"/>
        <v>-0.25390723415993643</v>
      </c>
      <c r="H81" s="14">
        <f t="shared" si="31"/>
        <v>5.734788481701143</v>
      </c>
      <c r="I81" s="14" t="str">
        <f t="shared" si="31"/>
        <v/>
      </c>
      <c r="J81" s="14" t="str">
        <f t="shared" si="31"/>
        <v/>
      </c>
      <c r="K81" s="14">
        <f t="shared" si="31"/>
        <v>2.580092926462938</v>
      </c>
      <c r="L81" s="14">
        <f t="shared" si="31"/>
        <v>6.2575361684747985</v>
      </c>
      <c r="M81" s="14" t="str">
        <f t="shared" si="31"/>
        <v/>
      </c>
      <c r="N81" s="15" t="s">
        <v>19</v>
      </c>
      <c r="P81" s="11">
        <f>PRODUCT(F81:M81)</f>
        <v>-23.50883975017102</v>
      </c>
    </row>
    <row r="82" spans="2:16" ht="15.6">
      <c r="B82" s="17">
        <f t="shared" si="20"/>
        <v>2</v>
      </c>
      <c r="D82" s="28"/>
      <c r="F82" s="14" t="str">
        <f t="shared" ref="F82:M82" si="32">IF(F75&lt;&gt;"",F75+F25,"")</f>
        <v/>
      </c>
      <c r="G82" s="14">
        <f t="shared" si="32"/>
        <v>1.2671363296119666</v>
      </c>
      <c r="H82" s="14" t="str">
        <f t="shared" si="32"/>
        <v/>
      </c>
      <c r="I82" s="14">
        <f t="shared" si="32"/>
        <v>6.2452113150087039</v>
      </c>
      <c r="J82" s="14">
        <f t="shared" si="32"/>
        <v>6.0863813528646959</v>
      </c>
      <c r="K82" s="14" t="str">
        <f t="shared" si="32"/>
        <v/>
      </c>
      <c r="L82" s="14" t="str">
        <f t="shared" si="32"/>
        <v/>
      </c>
      <c r="M82" s="14">
        <f t="shared" si="32"/>
        <v>2.4993510032062751</v>
      </c>
      <c r="N82" s="15" t="s">
        <v>20</v>
      </c>
      <c r="P82" s="11">
        <f>PRODUCT(F82:M82)</f>
        <v>120.38070782127464</v>
      </c>
    </row>
    <row r="84" spans="2:16" ht="14.25" customHeight="1">
      <c r="B84" s="17">
        <v>3</v>
      </c>
      <c r="D84" s="27" t="s">
        <v>41</v>
      </c>
      <c r="F84" s="5" t="s">
        <v>21</v>
      </c>
      <c r="G84" s="6"/>
      <c r="H84" s="6"/>
      <c r="I84" s="6"/>
      <c r="J84" s="6"/>
      <c r="K84" s="6"/>
      <c r="L84" s="6"/>
      <c r="M84" s="6"/>
      <c r="N84" s="6"/>
    </row>
    <row r="85" spans="2:16">
      <c r="B85" s="17">
        <f t="shared" ref="B85:B116" si="33">B84</f>
        <v>3</v>
      </c>
      <c r="D85" s="27"/>
      <c r="F85" s="7">
        <f t="shared" ref="F85:M88" si="34">IF(F79&lt;&gt;"",TANH(F79/2),"")</f>
        <v>0.98989343750715175</v>
      </c>
      <c r="G85" s="7" t="str">
        <f t="shared" si="34"/>
        <v/>
      </c>
      <c r="H85" s="7">
        <f t="shared" si="34"/>
        <v>0.83582031174484184</v>
      </c>
      <c r="I85" s="7" t="str">
        <f t="shared" si="34"/>
        <v/>
      </c>
      <c r="J85" s="7">
        <f t="shared" si="34"/>
        <v>0.94707084784089923</v>
      </c>
      <c r="K85" s="7" t="str">
        <f t="shared" si="34"/>
        <v/>
      </c>
      <c r="L85" s="7">
        <f t="shared" si="34"/>
        <v>0.94389923748058169</v>
      </c>
      <c r="M85" s="7" t="str">
        <f t="shared" si="34"/>
        <v/>
      </c>
      <c r="N85" s="6"/>
    </row>
    <row r="86" spans="2:16">
      <c r="B86" s="17">
        <f t="shared" si="33"/>
        <v>3</v>
      </c>
      <c r="D86" s="27"/>
      <c r="F86" s="7">
        <f t="shared" si="34"/>
        <v>0.9986796372078528</v>
      </c>
      <c r="G86" s="7" t="str">
        <f t="shared" si="34"/>
        <v/>
      </c>
      <c r="H86" s="7" t="str">
        <f t="shared" si="34"/>
        <v/>
      </c>
      <c r="I86" s="7">
        <f t="shared" si="34"/>
        <v>0.99508892277752781</v>
      </c>
      <c r="J86" s="7" t="str">
        <f t="shared" si="34"/>
        <v/>
      </c>
      <c r="K86" s="7">
        <f t="shared" si="34"/>
        <v>0.75211924049452739</v>
      </c>
      <c r="L86" s="7" t="str">
        <f t="shared" si="34"/>
        <v/>
      </c>
      <c r="M86" s="7">
        <f t="shared" si="34"/>
        <v>-0.10684768341621884</v>
      </c>
      <c r="N86" s="6"/>
    </row>
    <row r="87" spans="2:16">
      <c r="B87" s="17">
        <f t="shared" si="33"/>
        <v>3</v>
      </c>
      <c r="D87" s="27"/>
      <c r="F87" s="7" t="str">
        <f t="shared" si="34"/>
        <v/>
      </c>
      <c r="G87" s="7">
        <f t="shared" si="34"/>
        <v>-0.12627593916236834</v>
      </c>
      <c r="H87" s="7">
        <f t="shared" si="34"/>
        <v>0.99355768709552261</v>
      </c>
      <c r="I87" s="7" t="str">
        <f t="shared" si="34"/>
        <v/>
      </c>
      <c r="J87" s="7" t="str">
        <f t="shared" si="34"/>
        <v/>
      </c>
      <c r="K87" s="7">
        <f t="shared" si="34"/>
        <v>0.85913870652288549</v>
      </c>
      <c r="L87" s="7">
        <f t="shared" si="34"/>
        <v>0.99617540659000259</v>
      </c>
      <c r="M87" s="7" t="str">
        <f t="shared" si="34"/>
        <v/>
      </c>
      <c r="N87" s="6"/>
    </row>
    <row r="88" spans="2:16">
      <c r="B88" s="17">
        <f t="shared" si="33"/>
        <v>3</v>
      </c>
      <c r="D88" s="27"/>
      <c r="F88" s="7" t="str">
        <f t="shared" si="34"/>
        <v/>
      </c>
      <c r="G88" s="7">
        <f t="shared" si="34"/>
        <v>0.56050428134870001</v>
      </c>
      <c r="H88" s="7" t="str">
        <f t="shared" si="34"/>
        <v/>
      </c>
      <c r="I88" s="7">
        <f t="shared" si="34"/>
        <v>0.99612806917922325</v>
      </c>
      <c r="J88" s="7">
        <f t="shared" si="34"/>
        <v>0.99546307229524267</v>
      </c>
      <c r="K88" s="7" t="str">
        <f t="shared" si="34"/>
        <v/>
      </c>
      <c r="L88" s="7" t="str">
        <f t="shared" si="34"/>
        <v/>
      </c>
      <c r="M88" s="7">
        <f t="shared" si="34"/>
        <v>0.8481926207316155</v>
      </c>
      <c r="N88" s="6"/>
    </row>
    <row r="89" spans="2:16">
      <c r="B89" s="17">
        <f t="shared" si="33"/>
        <v>3</v>
      </c>
      <c r="D89" s="27"/>
      <c r="F89" s="6"/>
      <c r="G89" s="6"/>
      <c r="H89" s="6"/>
      <c r="I89" s="6"/>
      <c r="J89" s="6"/>
      <c r="K89" s="6"/>
      <c r="L89" s="6"/>
      <c r="M89" s="6"/>
      <c r="N89" s="6"/>
    </row>
    <row r="90" spans="2:16">
      <c r="B90" s="17">
        <f t="shared" si="33"/>
        <v>3</v>
      </c>
      <c r="D90" s="27"/>
      <c r="F90" s="5" t="s">
        <v>24</v>
      </c>
      <c r="G90" s="8"/>
      <c r="H90" s="8"/>
      <c r="I90" s="8"/>
      <c r="J90" s="8"/>
      <c r="K90" s="8"/>
      <c r="L90" s="8"/>
      <c r="M90" s="8"/>
      <c r="N90" s="6"/>
    </row>
    <row r="91" spans="2:16">
      <c r="B91" s="17">
        <f t="shared" si="33"/>
        <v>3</v>
      </c>
      <c r="D91" s="27"/>
      <c r="F91" s="7">
        <f t="shared" ref="F91:M94" si="35">IF(F85&lt;&gt;"",PRODUCT($F85:$M85)/F85,"")</f>
        <v>0.74717275071371791</v>
      </c>
      <c r="G91" s="7" t="str">
        <f t="shared" si="35"/>
        <v/>
      </c>
      <c r="H91" s="7">
        <f t="shared" si="35"/>
        <v>0.88490479618957518</v>
      </c>
      <c r="I91" s="7" t="str">
        <f t="shared" si="35"/>
        <v/>
      </c>
      <c r="J91" s="7">
        <f t="shared" si="35"/>
        <v>0.78095678301347871</v>
      </c>
      <c r="K91" s="7" t="str">
        <f t="shared" si="35"/>
        <v/>
      </c>
      <c r="L91" s="7">
        <f t="shared" si="35"/>
        <v>0.78358088792384717</v>
      </c>
      <c r="M91" s="7" t="str">
        <f t="shared" si="35"/>
        <v/>
      </c>
      <c r="N91" s="9"/>
    </row>
    <row r="92" spans="2:16">
      <c r="B92" s="17">
        <f t="shared" si="33"/>
        <v>3</v>
      </c>
      <c r="D92" s="27"/>
      <c r="F92" s="7">
        <f t="shared" si="35"/>
        <v>-7.9967533537007016E-2</v>
      </c>
      <c r="G92" s="7" t="str">
        <f t="shared" si="35"/>
        <v/>
      </c>
      <c r="H92" s="7" t="str">
        <f t="shared" si="35"/>
        <v/>
      </c>
      <c r="I92" s="7">
        <f t="shared" si="35"/>
        <v>-8.0256091242812189E-2</v>
      </c>
      <c r="J92" s="7" t="str">
        <f t="shared" si="35"/>
        <v/>
      </c>
      <c r="K92" s="7">
        <f t="shared" si="35"/>
        <v>-0.10618256132981624</v>
      </c>
      <c r="L92" s="7" t="str">
        <f t="shared" si="35"/>
        <v/>
      </c>
      <c r="M92" s="7">
        <f t="shared" si="35"/>
        <v>0.74743733160828085</v>
      </c>
      <c r="N92" s="9"/>
    </row>
    <row r="93" spans="2:16">
      <c r="B93" s="17">
        <f t="shared" si="33"/>
        <v>3</v>
      </c>
      <c r="D93" s="27"/>
      <c r="F93" s="7" t="str">
        <f t="shared" si="35"/>
        <v/>
      </c>
      <c r="G93" s="7">
        <f t="shared" si="35"/>
        <v>0.85033917842590245</v>
      </c>
      <c r="H93" s="7">
        <f t="shared" si="35"/>
        <v>-0.10807362245486211</v>
      </c>
      <c r="I93" s="7" t="str">
        <f t="shared" si="35"/>
        <v/>
      </c>
      <c r="J93" s="7" t="str">
        <f t="shared" si="35"/>
        <v/>
      </c>
      <c r="K93" s="7">
        <f t="shared" si="35"/>
        <v>-0.12498258726680621</v>
      </c>
      <c r="L93" s="7">
        <f t="shared" si="35"/>
        <v>-0.10778962987035577</v>
      </c>
      <c r="M93" s="7" t="str">
        <f t="shared" si="35"/>
        <v/>
      </c>
      <c r="N93" s="9"/>
    </row>
    <row r="94" spans="2:16">
      <c r="B94" s="17">
        <f t="shared" si="33"/>
        <v>3</v>
      </c>
      <c r="D94" s="27"/>
      <c r="F94" s="7" t="str">
        <f t="shared" si="35"/>
        <v/>
      </c>
      <c r="G94" s="7">
        <f t="shared" si="35"/>
        <v>0.84107518890152577</v>
      </c>
      <c r="H94" s="7" t="str">
        <f t="shared" si="35"/>
        <v/>
      </c>
      <c r="I94" s="7">
        <f t="shared" si="35"/>
        <v>0.4732586691427253</v>
      </c>
      <c r="J94" s="7">
        <f t="shared" si="35"/>
        <v>0.47357481903221449</v>
      </c>
      <c r="K94" s="7" t="str">
        <f t="shared" si="35"/>
        <v/>
      </c>
      <c r="L94" s="7" t="str">
        <f t="shared" si="35"/>
        <v/>
      </c>
      <c r="M94" s="7">
        <f t="shared" si="35"/>
        <v>0.55580092633774536</v>
      </c>
      <c r="N94" s="9"/>
    </row>
    <row r="95" spans="2:16">
      <c r="B95" s="17">
        <f t="shared" si="33"/>
        <v>3</v>
      </c>
      <c r="D95" s="27"/>
      <c r="F95" s="6"/>
      <c r="G95" s="6"/>
      <c r="H95" s="6"/>
      <c r="I95" s="6"/>
      <c r="J95" s="6"/>
      <c r="K95" s="6"/>
      <c r="L95" s="6"/>
      <c r="M95" s="6"/>
      <c r="N95" s="9"/>
    </row>
    <row r="96" spans="2:16">
      <c r="B96" s="17">
        <f t="shared" si="33"/>
        <v>3</v>
      </c>
      <c r="D96" s="27"/>
      <c r="F96" s="6"/>
      <c r="G96" s="6"/>
      <c r="H96" s="9"/>
      <c r="I96" s="6"/>
      <c r="J96" s="6"/>
      <c r="K96" s="6"/>
      <c r="L96" s="6"/>
      <c r="M96" s="6"/>
      <c r="N96" s="6"/>
    </row>
    <row r="97" spans="2:16">
      <c r="B97" s="17">
        <f t="shared" si="33"/>
        <v>3</v>
      </c>
      <c r="D97" s="27"/>
      <c r="F97" s="22" t="s">
        <v>43</v>
      </c>
      <c r="G97" s="8"/>
      <c r="H97" s="8" t="s">
        <v>22</v>
      </c>
      <c r="I97" s="8"/>
      <c r="J97" s="8"/>
      <c r="K97" s="8"/>
      <c r="L97" s="8"/>
      <c r="M97" s="8"/>
      <c r="N97" s="8"/>
    </row>
    <row r="98" spans="2:16" ht="15.6">
      <c r="B98" s="17">
        <f t="shared" si="33"/>
        <v>3</v>
      </c>
      <c r="D98" s="27"/>
      <c r="F98" s="9" t="s">
        <v>9</v>
      </c>
      <c r="G98" s="9" t="s">
        <v>10</v>
      </c>
      <c r="H98" s="9" t="s">
        <v>11</v>
      </c>
      <c r="I98" s="9" t="s">
        <v>12</v>
      </c>
      <c r="J98" s="9" t="s">
        <v>13</v>
      </c>
      <c r="K98" s="9" t="s">
        <v>14</v>
      </c>
      <c r="L98" s="9" t="s">
        <v>15</v>
      </c>
      <c r="M98" s="9" t="s">
        <v>16</v>
      </c>
      <c r="N98" s="9" t="s">
        <v>42</v>
      </c>
    </row>
    <row r="99" spans="2:16" ht="15.6">
      <c r="B99" s="17">
        <f t="shared" si="33"/>
        <v>3</v>
      </c>
      <c r="D99" s="27"/>
      <c r="F99" s="7">
        <f t="shared" ref="F99:M100" si="36">IF(F91&lt;&gt;"",2*ATANH(F91),"")</f>
        <v>1.9330477430926194</v>
      </c>
      <c r="G99" s="7" t="str">
        <f t="shared" si="36"/>
        <v/>
      </c>
      <c r="H99" s="7">
        <f t="shared" si="36"/>
        <v>2.7958729475085171</v>
      </c>
      <c r="I99" s="7" t="str">
        <f t="shared" si="36"/>
        <v/>
      </c>
      <c r="J99" s="7">
        <f t="shared" si="36"/>
        <v>2.0956369692357342</v>
      </c>
      <c r="K99" s="7" t="str">
        <f t="shared" si="36"/>
        <v/>
      </c>
      <c r="L99" s="7">
        <f t="shared" si="36"/>
        <v>2.1091614958920086</v>
      </c>
      <c r="M99" s="7" t="str">
        <f t="shared" si="36"/>
        <v/>
      </c>
      <c r="N99" s="9" t="s">
        <v>17</v>
      </c>
    </row>
    <row r="100" spans="2:16" ht="15.6">
      <c r="B100" s="17">
        <f t="shared" si="33"/>
        <v>3</v>
      </c>
      <c r="D100" s="27"/>
      <c r="F100" s="7">
        <f t="shared" si="36"/>
        <v>-0.1602772990724903</v>
      </c>
      <c r="G100" s="7" t="str">
        <f t="shared" si="36"/>
        <v/>
      </c>
      <c r="H100" s="7" t="str">
        <f t="shared" si="36"/>
        <v/>
      </c>
      <c r="I100" s="7">
        <f t="shared" si="36"/>
        <v>-0.1608581422833211</v>
      </c>
      <c r="J100" s="7" t="str">
        <f t="shared" si="36"/>
        <v/>
      </c>
      <c r="K100" s="7">
        <f t="shared" si="36"/>
        <v>-0.21316868593782146</v>
      </c>
      <c r="L100" s="7" t="str">
        <f t="shared" si="36"/>
        <v/>
      </c>
      <c r="M100" s="7">
        <f t="shared" si="36"/>
        <v>1.9342462021529712</v>
      </c>
      <c r="N100" s="9" t="s">
        <v>18</v>
      </c>
    </row>
    <row r="101" spans="2:16" ht="15.6">
      <c r="B101" s="17">
        <f t="shared" si="33"/>
        <v>3</v>
      </c>
      <c r="D101" s="27"/>
      <c r="F101" s="7" t="str">
        <f t="shared" ref="F101:M101" si="37">IF(F93&lt;&gt;"",2*ATANH(F93),"")</f>
        <v/>
      </c>
      <c r="G101" s="7">
        <f t="shared" si="37"/>
        <v>2.5147526967164837</v>
      </c>
      <c r="H101" s="7">
        <f t="shared" si="37"/>
        <v>-0.21699471856935509</v>
      </c>
      <c r="I101" s="7" t="str">
        <f t="shared" si="37"/>
        <v/>
      </c>
      <c r="J101" s="7" t="str">
        <f t="shared" si="37"/>
        <v/>
      </c>
      <c r="K101" s="7">
        <f t="shared" si="37"/>
        <v>-0.25127905010756019</v>
      </c>
      <c r="L101" s="7">
        <f t="shared" si="37"/>
        <v>-0.2164200388162722</v>
      </c>
      <c r="M101" s="7" t="str">
        <f t="shared" si="37"/>
        <v/>
      </c>
      <c r="N101" s="9" t="s">
        <v>19</v>
      </c>
    </row>
    <row r="102" spans="2:16" ht="15.6">
      <c r="B102" s="17">
        <f t="shared" si="33"/>
        <v>3</v>
      </c>
      <c r="D102" s="27"/>
      <c r="F102" s="7" t="str">
        <f t="shared" ref="F102:M102" si="38">IF(F94&lt;&gt;"",2*ATANH(F94),"")</f>
        <v/>
      </c>
      <c r="G102" s="7">
        <f t="shared" si="38"/>
        <v>2.449673817534967</v>
      </c>
      <c r="H102" s="7" t="str">
        <f t="shared" si="38"/>
        <v/>
      </c>
      <c r="I102" s="7">
        <f t="shared" si="38"/>
        <v>1.0285224133116908</v>
      </c>
      <c r="J102" s="7">
        <f t="shared" si="38"/>
        <v>1.0293373622412993</v>
      </c>
      <c r="K102" s="7" t="str">
        <f t="shared" si="38"/>
        <v/>
      </c>
      <c r="L102" s="7" t="str">
        <f t="shared" si="38"/>
        <v/>
      </c>
      <c r="M102" s="7">
        <f t="shared" si="38"/>
        <v>1.2534729311305166</v>
      </c>
      <c r="N102" s="9" t="s">
        <v>20</v>
      </c>
    </row>
    <row r="103" spans="2:16">
      <c r="B103" s="17">
        <f t="shared" si="33"/>
        <v>3</v>
      </c>
      <c r="F103" s="35">
        <f>SUM(F99:F102)</f>
        <v>1.7727704440201291</v>
      </c>
      <c r="G103" s="35">
        <f t="shared" ref="G103:M103" si="39">SUM(G99:G102)</f>
        <v>4.9644265142514508</v>
      </c>
      <c r="H103" s="35">
        <f t="shared" si="39"/>
        <v>2.5788782289391619</v>
      </c>
      <c r="I103" s="35">
        <f t="shared" si="39"/>
        <v>0.86766427102836974</v>
      </c>
      <c r="J103" s="35">
        <f t="shared" si="39"/>
        <v>3.1249743314770333</v>
      </c>
      <c r="K103" s="35">
        <f t="shared" si="39"/>
        <v>-0.46444773604538164</v>
      </c>
      <c r="L103" s="35">
        <f t="shared" si="39"/>
        <v>1.8927414570757364</v>
      </c>
      <c r="M103" s="35">
        <f t="shared" si="39"/>
        <v>3.1877191332834878</v>
      </c>
    </row>
    <row r="104" spans="2:16">
      <c r="B104" s="17">
        <f t="shared" si="33"/>
        <v>3</v>
      </c>
    </row>
    <row r="105" spans="2:16">
      <c r="B105" s="17">
        <f t="shared" si="33"/>
        <v>3</v>
      </c>
      <c r="D105" s="28" t="s">
        <v>44</v>
      </c>
      <c r="F105" s="12" t="s">
        <v>25</v>
      </c>
      <c r="G105" s="13"/>
      <c r="H105" s="13"/>
      <c r="I105" s="13"/>
      <c r="J105" s="13"/>
      <c r="K105" s="13"/>
      <c r="L105" s="13"/>
      <c r="M105" s="13"/>
      <c r="N105" s="13"/>
    </row>
    <row r="106" spans="2:16">
      <c r="B106" s="17">
        <f t="shared" si="33"/>
        <v>3</v>
      </c>
      <c r="D106" s="28"/>
      <c r="F106" s="14">
        <f>IF(F99&lt;&gt;"",SUM(F$99:F$102)-F99,"")</f>
        <v>-0.16027729907249033</v>
      </c>
      <c r="G106" s="14" t="str">
        <f t="shared" ref="G106:M106" si="40">IF(G99&lt;&gt;"",SUM(G$99:G$102)-G99,"")</f>
        <v/>
      </c>
      <c r="H106" s="14">
        <f t="shared" si="40"/>
        <v>-0.21699471856935526</v>
      </c>
      <c r="I106" s="14" t="str">
        <f t="shared" si="40"/>
        <v/>
      </c>
      <c r="J106" s="14">
        <f t="shared" si="40"/>
        <v>1.0293373622412991</v>
      </c>
      <c r="K106" s="14" t="str">
        <f t="shared" si="40"/>
        <v/>
      </c>
      <c r="L106" s="14">
        <f t="shared" si="40"/>
        <v>-0.21642003881627225</v>
      </c>
      <c r="M106" s="14" t="str">
        <f t="shared" si="40"/>
        <v/>
      </c>
      <c r="N106" s="15"/>
    </row>
    <row r="107" spans="2:16">
      <c r="B107" s="17">
        <f t="shared" si="33"/>
        <v>3</v>
      </c>
      <c r="D107" s="28"/>
      <c r="F107" s="14">
        <f t="shared" ref="F107:M107" si="41">IF(F100&lt;&gt;"",SUM(F$99:F$102)-F100,"")</f>
        <v>1.9330477430926194</v>
      </c>
      <c r="G107" s="14" t="str">
        <f t="shared" si="41"/>
        <v/>
      </c>
      <c r="H107" s="14" t="str">
        <f t="shared" si="41"/>
        <v/>
      </c>
      <c r="I107" s="14">
        <f t="shared" si="41"/>
        <v>1.0285224133116908</v>
      </c>
      <c r="J107" s="14" t="str">
        <f t="shared" si="41"/>
        <v/>
      </c>
      <c r="K107" s="14">
        <f t="shared" si="41"/>
        <v>-0.25127905010756019</v>
      </c>
      <c r="L107" s="14" t="str">
        <f t="shared" si="41"/>
        <v/>
      </c>
      <c r="M107" s="14">
        <f t="shared" si="41"/>
        <v>1.2534729311305166</v>
      </c>
      <c r="N107" s="15"/>
    </row>
    <row r="108" spans="2:16">
      <c r="B108" s="17">
        <f t="shared" si="33"/>
        <v>3</v>
      </c>
      <c r="D108" s="28"/>
      <c r="F108" s="14" t="str">
        <f t="shared" ref="F108:M108" si="42">IF(F101&lt;&gt;"",SUM(F$99:F$102)-F101,"")</f>
        <v/>
      </c>
      <c r="G108" s="14">
        <f t="shared" si="42"/>
        <v>2.449673817534967</v>
      </c>
      <c r="H108" s="14">
        <f t="shared" si="42"/>
        <v>2.7958729475085171</v>
      </c>
      <c r="I108" s="14" t="str">
        <f t="shared" si="42"/>
        <v/>
      </c>
      <c r="J108" s="14" t="str">
        <f t="shared" si="42"/>
        <v/>
      </c>
      <c r="K108" s="14">
        <f t="shared" si="42"/>
        <v>-0.21316868593782146</v>
      </c>
      <c r="L108" s="14">
        <f t="shared" si="42"/>
        <v>2.1091614958920086</v>
      </c>
      <c r="M108" s="14" t="str">
        <f t="shared" si="42"/>
        <v/>
      </c>
      <c r="N108" s="15"/>
    </row>
    <row r="109" spans="2:16">
      <c r="B109" s="17">
        <f t="shared" si="33"/>
        <v>3</v>
      </c>
      <c r="D109" s="28"/>
      <c r="F109" s="14" t="str">
        <f t="shared" ref="F109:M109" si="43">IF(F102&lt;&gt;"",SUM(F$99:F$102)-F102,"")</f>
        <v/>
      </c>
      <c r="G109" s="14">
        <f t="shared" si="43"/>
        <v>2.5147526967164837</v>
      </c>
      <c r="H109" s="14" t="str">
        <f t="shared" si="43"/>
        <v/>
      </c>
      <c r="I109" s="14">
        <f t="shared" si="43"/>
        <v>-0.16085814228332107</v>
      </c>
      <c r="J109" s="14">
        <f t="shared" si="43"/>
        <v>2.0956369692357342</v>
      </c>
      <c r="K109" s="14" t="str">
        <f t="shared" si="43"/>
        <v/>
      </c>
      <c r="L109" s="14" t="str">
        <f t="shared" si="43"/>
        <v/>
      </c>
      <c r="M109" s="14">
        <f t="shared" si="43"/>
        <v>1.9342462021529712</v>
      </c>
      <c r="N109" s="15"/>
    </row>
    <row r="110" spans="2:16">
      <c r="B110" s="17">
        <f t="shared" si="33"/>
        <v>3</v>
      </c>
      <c r="D110" s="28"/>
      <c r="F110" s="16"/>
      <c r="G110" s="16"/>
      <c r="H110" s="16"/>
      <c r="I110" s="16"/>
      <c r="J110" s="16"/>
      <c r="K110" s="16"/>
      <c r="L110" s="16"/>
      <c r="M110" s="16"/>
      <c r="N110" s="16"/>
    </row>
    <row r="111" spans="2:16">
      <c r="B111" s="17">
        <f t="shared" si="33"/>
        <v>3</v>
      </c>
      <c r="D111" s="28"/>
      <c r="F111" s="13" t="s">
        <v>42</v>
      </c>
      <c r="G111" s="13"/>
      <c r="H111" s="13" t="s">
        <v>23</v>
      </c>
      <c r="I111" s="13"/>
      <c r="J111" s="13"/>
      <c r="K111" s="13"/>
      <c r="L111" s="13"/>
      <c r="M111" s="13"/>
      <c r="N111" s="13"/>
      <c r="P111" s="10" t="s">
        <v>39</v>
      </c>
    </row>
    <row r="112" spans="2:16" ht="15.6">
      <c r="B112" s="17">
        <f t="shared" si="33"/>
        <v>3</v>
      </c>
      <c r="D112" s="28"/>
      <c r="F112" s="15" t="s">
        <v>9</v>
      </c>
      <c r="G112" s="15" t="s">
        <v>10</v>
      </c>
      <c r="H112" s="15" t="s">
        <v>11</v>
      </c>
      <c r="I112" s="15" t="s">
        <v>12</v>
      </c>
      <c r="J112" s="15" t="s">
        <v>13</v>
      </c>
      <c r="K112" s="15" t="s">
        <v>14</v>
      </c>
      <c r="L112" s="15" t="s">
        <v>15</v>
      </c>
      <c r="M112" s="15" t="s">
        <v>16</v>
      </c>
      <c r="N112" s="15" t="s">
        <v>43</v>
      </c>
      <c r="P112" s="10" t="s">
        <v>40</v>
      </c>
    </row>
    <row r="113" spans="2:16" ht="15.6">
      <c r="B113" s="17">
        <f t="shared" si="33"/>
        <v>3</v>
      </c>
      <c r="D113" s="28"/>
      <c r="F113" s="14">
        <f>IF(F106&lt;&gt;"",F106+F22,"")</f>
        <v>4.9331227009275098</v>
      </c>
      <c r="G113" s="14" t="str">
        <f t="shared" ref="G113:M113" si="44">IF(G106&lt;&gt;"",G106+G22,"")</f>
        <v/>
      </c>
      <c r="H113" s="14">
        <f t="shared" si="44"/>
        <v>2.5688052814306448</v>
      </c>
      <c r="I113" s="14" t="str">
        <f t="shared" si="44"/>
        <v/>
      </c>
      <c r="J113" s="14">
        <f t="shared" si="44"/>
        <v>4.6873373622412995</v>
      </c>
      <c r="K113" s="14" t="str">
        <f t="shared" si="44"/>
        <v/>
      </c>
      <c r="L113" s="14">
        <f t="shared" si="44"/>
        <v>3.6703799611837278</v>
      </c>
      <c r="M113" s="14" t="str">
        <f t="shared" si="44"/>
        <v/>
      </c>
      <c r="N113" s="15" t="s">
        <v>17</v>
      </c>
      <c r="P113" s="11">
        <f>PRODUCT(F113:M113)</f>
        <v>218.0169905859091</v>
      </c>
    </row>
    <row r="114" spans="2:16" ht="15.6">
      <c r="B114" s="17">
        <f t="shared" si="33"/>
        <v>3</v>
      </c>
      <c r="D114" s="28"/>
      <c r="F114" s="14">
        <f t="shared" ref="F114:M114" si="45">IF(F107&lt;&gt;"",F107+F23,"")</f>
        <v>7.0264477430926195</v>
      </c>
      <c r="G114" s="14" t="str">
        <f t="shared" si="45"/>
        <v/>
      </c>
      <c r="H114" s="14" t="str">
        <f t="shared" si="45"/>
        <v/>
      </c>
      <c r="I114" s="14">
        <f t="shared" si="45"/>
        <v>7.0859224133116907</v>
      </c>
      <c r="J114" s="14" t="str">
        <f t="shared" si="45"/>
        <v/>
      </c>
      <c r="K114" s="14">
        <f t="shared" si="45"/>
        <v>2.10232094989244</v>
      </c>
      <c r="L114" s="14" t="str">
        <f t="shared" si="45"/>
        <v/>
      </c>
      <c r="M114" s="14">
        <f t="shared" si="45"/>
        <v>1.4838729311305165</v>
      </c>
      <c r="N114" s="15" t="s">
        <v>18</v>
      </c>
      <c r="P114" s="11">
        <f>PRODUCT(F114:M114)</f>
        <v>155.32020105580713</v>
      </c>
    </row>
    <row r="115" spans="2:16" ht="15.6">
      <c r="B115" s="17">
        <f t="shared" si="33"/>
        <v>3</v>
      </c>
      <c r="D115" s="28"/>
      <c r="F115" s="14" t="str">
        <f t="shared" ref="F115:M115" si="46">IF(F108&lt;&gt;"",F108+F24,"")</f>
        <v/>
      </c>
      <c r="G115" s="14">
        <f t="shared" si="46"/>
        <v>1.978073817534967</v>
      </c>
      <c r="H115" s="14">
        <f t="shared" si="46"/>
        <v>5.5816729475085172</v>
      </c>
      <c r="I115" s="14" t="str">
        <f t="shared" si="46"/>
        <v/>
      </c>
      <c r="J115" s="14" t="str">
        <f t="shared" si="46"/>
        <v/>
      </c>
      <c r="K115" s="14">
        <f t="shared" si="46"/>
        <v>2.1404313140621785</v>
      </c>
      <c r="L115" s="14">
        <f t="shared" si="46"/>
        <v>5.9959614958920087</v>
      </c>
      <c r="M115" s="14" t="str">
        <f t="shared" si="46"/>
        <v/>
      </c>
      <c r="N115" s="15" t="s">
        <v>19</v>
      </c>
      <c r="P115" s="11">
        <f>PRODUCT(F115:M115)</f>
        <v>141.69907383303499</v>
      </c>
    </row>
    <row r="116" spans="2:16" ht="15.6">
      <c r="B116" s="17">
        <f t="shared" si="33"/>
        <v>3</v>
      </c>
      <c r="D116" s="28"/>
      <c r="F116" s="14" t="str">
        <f t="shared" ref="F116:M116" si="47">IF(F109&lt;&gt;"",F109+F25,"")</f>
        <v/>
      </c>
      <c r="G116" s="14">
        <f t="shared" si="47"/>
        <v>2.0431526967164837</v>
      </c>
      <c r="H116" s="14" t="str">
        <f t="shared" si="47"/>
        <v/>
      </c>
      <c r="I116" s="14">
        <f t="shared" si="47"/>
        <v>5.896541857716679</v>
      </c>
      <c r="J116" s="14">
        <f t="shared" si="47"/>
        <v>5.7536369692357336</v>
      </c>
      <c r="K116" s="14" t="str">
        <f t="shared" si="47"/>
        <v/>
      </c>
      <c r="L116" s="14" t="str">
        <f t="shared" si="47"/>
        <v/>
      </c>
      <c r="M116" s="14">
        <f t="shared" si="47"/>
        <v>2.1646462021529711</v>
      </c>
      <c r="N116" s="15" t="s">
        <v>20</v>
      </c>
      <c r="P116" s="11">
        <f>PRODUCT(F116:M116)</f>
        <v>150.04709478416146</v>
      </c>
    </row>
    <row r="119" spans="2:16" ht="15.6">
      <c r="F119" s="36" t="s">
        <v>9</v>
      </c>
      <c r="G119" s="36" t="s">
        <v>10</v>
      </c>
      <c r="H119" s="36" t="s">
        <v>11</v>
      </c>
      <c r="I119" s="36" t="s">
        <v>12</v>
      </c>
      <c r="J119" s="36" t="s">
        <v>13</v>
      </c>
      <c r="K119" s="36" t="s">
        <v>14</v>
      </c>
      <c r="L119" s="36" t="s">
        <v>15</v>
      </c>
      <c r="M119" s="36" t="s">
        <v>16</v>
      </c>
    </row>
    <row r="120" spans="2:16">
      <c r="B120" s="34" t="s">
        <v>49</v>
      </c>
      <c r="C120" s="34"/>
      <c r="D120" s="34"/>
      <c r="E120" s="34"/>
      <c r="F120" s="35">
        <f t="shared" ref="F120:M120" si="48">SUM(F99:F102)</f>
        <v>1.7727704440201291</v>
      </c>
      <c r="G120" s="35">
        <f t="shared" si="48"/>
        <v>4.9644265142514508</v>
      </c>
      <c r="H120" s="35">
        <f t="shared" si="48"/>
        <v>2.5788782289391619</v>
      </c>
      <c r="I120" s="35">
        <f t="shared" si="48"/>
        <v>0.86766427102836974</v>
      </c>
      <c r="J120" s="35">
        <f t="shared" si="48"/>
        <v>3.1249743314770333</v>
      </c>
      <c r="K120" s="35">
        <f t="shared" si="48"/>
        <v>-0.46444773604538164</v>
      </c>
      <c r="L120" s="35">
        <f t="shared" si="48"/>
        <v>1.8927414570757364</v>
      </c>
      <c r="M120" s="35">
        <f t="shared" si="48"/>
        <v>3.1877191332834878</v>
      </c>
    </row>
    <row r="121" spans="2:16">
      <c r="B121" s="32" t="s">
        <v>48</v>
      </c>
      <c r="C121" s="32"/>
      <c r="D121" s="32"/>
      <c r="E121" s="32"/>
      <c r="F121" s="33">
        <f t="shared" ref="F121:M121" si="49">F10</f>
        <v>5.0933999999999999</v>
      </c>
      <c r="G121" s="33">
        <f t="shared" si="49"/>
        <v>-0.47160000000000002</v>
      </c>
      <c r="H121" s="33">
        <f t="shared" si="49"/>
        <v>2.7858000000000001</v>
      </c>
      <c r="I121" s="33">
        <f t="shared" si="49"/>
        <v>6.0574000000000003</v>
      </c>
      <c r="J121" s="33">
        <f t="shared" si="49"/>
        <v>3.6579999999999999</v>
      </c>
      <c r="K121" s="33">
        <f t="shared" si="49"/>
        <v>2.3536000000000001</v>
      </c>
      <c r="L121" s="33">
        <f t="shared" si="49"/>
        <v>3.8868</v>
      </c>
      <c r="M121" s="33">
        <f t="shared" si="49"/>
        <v>0.23039999999999999</v>
      </c>
    </row>
    <row r="122" spans="2:16">
      <c r="B122" s="30" t="s">
        <v>47</v>
      </c>
      <c r="C122" s="30"/>
      <c r="D122" s="30"/>
      <c r="E122" s="30"/>
      <c r="F122" s="31">
        <f>F120+F121</f>
        <v>6.8661704440201294</v>
      </c>
      <c r="G122" s="31">
        <f t="shared" ref="G122:M122" si="50">G120+G121</f>
        <v>4.4928265142514512</v>
      </c>
      <c r="H122" s="31">
        <f t="shared" si="50"/>
        <v>5.3646782289391624</v>
      </c>
      <c r="I122" s="31">
        <f t="shared" si="50"/>
        <v>6.9250642710283703</v>
      </c>
      <c r="J122" s="31">
        <f t="shared" si="50"/>
        <v>6.7829743314770337</v>
      </c>
      <c r="K122" s="31">
        <f t="shared" si="50"/>
        <v>1.8891522639546185</v>
      </c>
      <c r="L122" s="31">
        <f t="shared" si="50"/>
        <v>5.7795414570757364</v>
      </c>
      <c r="M122" s="31">
        <f t="shared" si="50"/>
        <v>3.4181191332834877</v>
      </c>
    </row>
  </sheetData>
  <mergeCells count="6">
    <mergeCell ref="D29:D34"/>
    <mergeCell ref="D50:D68"/>
    <mergeCell ref="D84:D102"/>
    <mergeCell ref="D71:D82"/>
    <mergeCell ref="D105:D116"/>
    <mergeCell ref="D37:D4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Escalle</dc:creator>
  <cp:lastModifiedBy>Pablo Escalle Garcia</cp:lastModifiedBy>
  <dcterms:created xsi:type="dcterms:W3CDTF">2021-11-12T10:51:35Z</dcterms:created>
  <dcterms:modified xsi:type="dcterms:W3CDTF">2021-11-18T07:03:03Z</dcterms:modified>
</cp:coreProperties>
</file>