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D1B7B47A-467E-491D-91D2-C2512D3A6F45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8" i="1" l="1"/>
  <c r="E49" i="1" s="1"/>
  <c r="E51" i="1" s="1"/>
  <c r="D48" i="1"/>
  <c r="D49" i="1" s="1"/>
  <c r="D51" i="1" s="1"/>
  <c r="C48" i="1"/>
  <c r="C49" i="1" s="1"/>
  <c r="C51" i="1" s="1"/>
  <c r="C34" i="1"/>
  <c r="C36" i="1" s="1"/>
  <c r="E33" i="1"/>
  <c r="E34" i="1" s="1"/>
  <c r="E36" i="1" s="1"/>
  <c r="D33" i="1"/>
  <c r="D34" i="1" s="1"/>
  <c r="D36" i="1" s="1"/>
  <c r="C33" i="1"/>
  <c r="D19" i="1"/>
  <c r="D20" i="1" s="1"/>
  <c r="D22" i="1" s="1"/>
  <c r="E19" i="1"/>
  <c r="E20" i="1" s="1"/>
  <c r="E22" i="1" s="1"/>
  <c r="C19" i="1"/>
  <c r="C20" i="1" s="1"/>
  <c r="C22" i="1" s="1"/>
  <c r="D9" i="1"/>
  <c r="E9" i="1"/>
  <c r="F9" i="1"/>
  <c r="C9" i="1"/>
  <c r="D6" i="1"/>
  <c r="D7" i="1" s="1"/>
  <c r="D8" i="1" s="1"/>
  <c r="E6" i="1"/>
  <c r="E7" i="1" s="1"/>
  <c r="E8" i="1" s="1"/>
  <c r="F6" i="1"/>
  <c r="F7" i="1" s="1"/>
  <c r="F8" i="1" s="1"/>
  <c r="C6" i="1"/>
  <c r="C7" i="1" s="1"/>
  <c r="C8" i="1" s="1"/>
  <c r="D5" i="1"/>
  <c r="E5" i="1"/>
  <c r="F5" i="1"/>
  <c r="C5" i="1"/>
</calcChain>
</file>

<file path=xl/sharedStrings.xml><?xml version="1.0" encoding="utf-8"?>
<sst xmlns="http://schemas.openxmlformats.org/spreadsheetml/2006/main" count="38" uniqueCount="20">
  <si>
    <r>
      <t>R</t>
    </r>
    <r>
      <rPr>
        <b/>
        <i/>
        <vertAlign val="subscript"/>
        <sz val="12"/>
        <color theme="1"/>
        <rFont val="Arial"/>
        <family val="2"/>
      </rPr>
      <t>2</t>
    </r>
  </si>
  <si>
    <r>
      <t>V</t>
    </r>
    <r>
      <rPr>
        <b/>
        <vertAlign val="subscript"/>
        <sz val="12"/>
        <color theme="1"/>
        <rFont val="Arial"/>
        <family val="2"/>
      </rPr>
      <t>ref</t>
    </r>
    <r>
      <rPr>
        <b/>
        <sz val="12"/>
        <color theme="1"/>
        <rFont val="Arial"/>
        <family val="2"/>
      </rPr>
      <t>(V)</t>
    </r>
  </si>
  <si>
    <r>
      <t>P</t>
    </r>
    <r>
      <rPr>
        <b/>
        <vertAlign val="subscript"/>
        <sz val="12"/>
        <color theme="1"/>
        <rFont val="Arial"/>
        <family val="2"/>
      </rPr>
      <t>ref</t>
    </r>
    <r>
      <rPr>
        <b/>
        <sz val="12"/>
        <color theme="1"/>
        <rFont val="Arial"/>
        <family val="2"/>
      </rPr>
      <t xml:space="preserve"> (W)</t>
    </r>
  </si>
  <si>
    <r>
      <t>V</t>
    </r>
    <r>
      <rPr>
        <b/>
        <vertAlign val="subscript"/>
        <sz val="12"/>
        <color theme="1"/>
        <rFont val="Arial"/>
        <family val="2"/>
      </rPr>
      <t>ref</t>
    </r>
    <r>
      <rPr>
        <b/>
        <sz val="12"/>
        <color theme="1"/>
        <rFont val="Arial"/>
        <family val="2"/>
      </rPr>
      <t>(dBu)</t>
    </r>
  </si>
  <si>
    <r>
      <t>P</t>
    </r>
    <r>
      <rPr>
        <b/>
        <vertAlign val="subscript"/>
        <sz val="12"/>
        <color theme="1"/>
        <rFont val="Arial"/>
        <family val="2"/>
      </rPr>
      <t>ref</t>
    </r>
    <r>
      <rPr>
        <b/>
        <sz val="12"/>
        <color theme="1"/>
        <rFont val="Arial"/>
        <family val="2"/>
      </rPr>
      <t xml:space="preserve"> (dBm)</t>
    </r>
  </si>
  <si>
    <r>
      <t>P</t>
    </r>
    <r>
      <rPr>
        <b/>
        <vertAlign val="subscript"/>
        <sz val="12"/>
        <color theme="1"/>
        <rFont val="Arial"/>
        <family val="2"/>
      </rPr>
      <t>ref</t>
    </r>
    <r>
      <rPr>
        <b/>
        <sz val="12"/>
        <color theme="1"/>
        <rFont val="Arial"/>
        <family val="2"/>
      </rPr>
      <t xml:space="preserve"> (dBm) - V</t>
    </r>
    <r>
      <rPr>
        <b/>
        <vertAlign val="subscript"/>
        <sz val="12"/>
        <color theme="1"/>
        <rFont val="Arial"/>
        <family val="2"/>
      </rPr>
      <t>ref</t>
    </r>
    <r>
      <rPr>
        <b/>
        <sz val="12"/>
        <color theme="1"/>
        <rFont val="Arial"/>
        <family val="2"/>
      </rPr>
      <t>(dBu)</t>
    </r>
  </si>
  <si>
    <t>Factor Correc.</t>
  </si>
  <si>
    <t>Teórico</t>
  </si>
  <si>
    <t>A</t>
  </si>
  <si>
    <t>B</t>
  </si>
  <si>
    <t>C</t>
  </si>
  <si>
    <t>Vpp</t>
  </si>
  <si>
    <r>
      <t>V</t>
    </r>
    <r>
      <rPr>
        <b/>
        <i/>
        <vertAlign val="subscript"/>
        <sz val="14"/>
        <color theme="1"/>
        <rFont val="Arial"/>
        <family val="2"/>
      </rPr>
      <t>ef</t>
    </r>
  </si>
  <si>
    <t>V(dBu)</t>
  </si>
  <si>
    <t>P(dBm0)</t>
  </si>
  <si>
    <t>P(dBm)</t>
  </si>
  <si>
    <t>P(dBr)</t>
  </si>
  <si>
    <t>EJERCICIO 1</t>
  </si>
  <si>
    <t>EJERCICIO 2</t>
  </si>
  <si>
    <t>Andrés Ruz Nieto y Emilio Ramos Sorroche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</si>
</sst>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i/>
      <vertAlign val="subscript"/>
      <sz val="12"/>
      <color theme="1"/>
      <name val="Arial"/>
      <family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sz val="12"/>
      <color theme="1"/>
      <name val="Arial"/>
      <family val="2"/>
    </font>
    <font>
      <b/>
      <i/>
      <sz val="14"/>
      <color theme="1"/>
      <name val="Arial"/>
      <family val="2"/>
    </font>
    <font>
      <i/>
      <sz val="12"/>
      <color theme="1"/>
      <name val="Calibri"/>
      <family val="2"/>
    </font>
    <font>
      <b/>
      <i/>
      <vertAlign val="subscript"/>
      <sz val="14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Hoja1!$B$7</c:f>
              <c:strCache>
                <c:ptCount val="1"/>
                <c:pt idx="0">
                  <c:v>Pref (dBm)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Hoja1!$C$7:$F$7</c:f>
              <c:numCache>
                <c:formatCode>General</c:formatCode>
                <c:ptCount val="4"/>
                <c:pt idx="0">
                  <c:v>12.037288963946965</c:v>
                </c:pt>
                <c:pt idx="1">
                  <c:v>12.869053529723748</c:v>
                </c:pt>
                <c:pt idx="2">
                  <c:v>13.292083356537486</c:v>
                </c:pt>
                <c:pt idx="3">
                  <c:v>13.114218440882407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6-4A33-8545-292091B552EA}"/>
            </c:ext>
          </c:extLst>
        </c:ser>
        <c:ser>
          <c:idx val="1"/>
          <c:order val="1"/>
          <c:tx>
            <c:strRef>
              <c:f>Hoja1!$B$6</c:f>
              <c:strCache>
                <c:ptCount val="1"/>
                <c:pt idx="0">
                  <c:v>Vref(dBu)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Hoja1!$C$6:$F$6</c:f>
              <c:numCache>
                <c:formatCode>General</c:formatCode>
                <c:ptCount val="4"/>
                <c:pt idx="0">
                  <c:v>10.276376373390153</c:v>
                </c:pt>
                <c:pt idx="1">
                  <c:v>12.869053529723748</c:v>
                </c:pt>
                <c:pt idx="2">
                  <c:v>16.33124019555218</c:v>
                </c:pt>
                <c:pt idx="3">
                  <c:v>18.36466651125086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6-4A33-8545-292091B55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67664"/>
        <c:axId val="2042762320"/>
      </c:lineChart>
      <c:catAx>
        <c:axId val="202836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R2(</a:t>
                </a:r>
                <a:r>
                  <a:rPr lang="el-GR"/>
                  <a:t>Ω</a:t>
                </a:r>
                <a:r>
                  <a:rPr lang="es-E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2762320"/>
        <c:crosses val="autoZero"/>
        <c:auto val="1"/>
        <c:lblAlgn val="ctr"/>
        <c:lblOffset val="100"/>
        <c:noMultiLvlLbl val="0"/>
      </c:catAx>
      <c:valAx>
        <c:axId val="2042762320"/>
        <c:scaling>
          <c:orientation val="minMax"/>
          <c:max val="20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836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Pto ref.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Hoja1!$B$22</c:f>
              <c:strCache>
                <c:ptCount val="1"/>
                <c:pt idx="0">
                  <c:v>P(dBm)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Hoja1!$C$17:$E$17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Hoja1!$C$22:$E$22</c:f>
              <c:numCache>
                <c:formatCode>General</c:formatCode>
                <c:ptCount val="3"/>
                <c:pt idx="0">
                  <c:v>23.974878540430609</c:v>
                </c:pt>
                <c:pt idx="1">
                  <c:v>14.077878106828727</c:v>
                </c:pt>
                <c:pt idx="2">
                  <c:v>11.722675067205195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4-40D2-B5F0-D01A1FAF66EC}"/>
            </c:ext>
          </c:extLst>
        </c:ser>
        <c:ser>
          <c:idx val="1"/>
          <c:order val="1"/>
          <c:tx>
            <c:strRef>
              <c:f>Hoja1!$B$23</c:f>
              <c:strCache>
                <c:ptCount val="1"/>
                <c:pt idx="0">
                  <c:v>P(dBr)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Hoja1!$C$23:$E$23</c:f>
              <c:numCache>
                <c:formatCode>General</c:formatCode>
                <c:ptCount val="3"/>
                <c:pt idx="0">
                  <c:v>0</c:v>
                </c:pt>
                <c:pt idx="1">
                  <c:v>-10</c:v>
                </c:pt>
                <c:pt idx="2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4-40D2-B5F0-D01A1FAF6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1488"/>
        <c:axId val="2033942528"/>
      </c:lineChart>
      <c:catAx>
        <c:axId val="1607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3942528"/>
        <c:crosses val="autoZero"/>
        <c:auto val="1"/>
        <c:lblAlgn val="ctr"/>
        <c:lblOffset val="100"/>
        <c:noMultiLvlLbl val="0"/>
      </c:catAx>
      <c:valAx>
        <c:axId val="20339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Pto ref.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Hoja1!$B$22</c:f>
              <c:strCache>
                <c:ptCount val="1"/>
                <c:pt idx="0">
                  <c:v>P(dBm)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Hoja1!$C$17:$E$17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Hoja1!$C$22:$E$22</c:f>
              <c:numCache>
                <c:formatCode>General</c:formatCode>
                <c:ptCount val="3"/>
                <c:pt idx="0">
                  <c:v>23.974878540430609</c:v>
                </c:pt>
                <c:pt idx="1">
                  <c:v>14.077878106828727</c:v>
                </c:pt>
                <c:pt idx="2">
                  <c:v>11.722675067205195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E-4549-AB81-37A12A8899C5}"/>
            </c:ext>
          </c:extLst>
        </c:ser>
        <c:ser>
          <c:idx val="1"/>
          <c:order val="1"/>
          <c:tx>
            <c:strRef>
              <c:f>Hoja1!$B$23</c:f>
              <c:strCache>
                <c:ptCount val="1"/>
                <c:pt idx="0">
                  <c:v>P(dBr)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Hoja1!$C$37:$E$37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E-4549-AB81-37A12A889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1488"/>
        <c:axId val="2033942528"/>
      </c:lineChart>
      <c:catAx>
        <c:axId val="1607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3942528"/>
        <c:crosses val="autoZero"/>
        <c:auto val="1"/>
        <c:lblAlgn val="ctr"/>
        <c:lblOffset val="100"/>
        <c:noMultiLvlLbl val="0"/>
      </c:catAx>
      <c:valAx>
        <c:axId val="20339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Pto ref.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Hoja1!$B$22</c:f>
              <c:strCache>
                <c:ptCount val="1"/>
                <c:pt idx="0">
                  <c:v>P(dBm)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Hoja1!$C$17:$E$17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Hoja1!$C$22:$E$22</c:f>
              <c:numCache>
                <c:formatCode>General</c:formatCode>
                <c:ptCount val="3"/>
                <c:pt idx="0">
                  <c:v>23.974878540430609</c:v>
                </c:pt>
                <c:pt idx="1">
                  <c:v>14.077878106828727</c:v>
                </c:pt>
                <c:pt idx="2">
                  <c:v>11.722675067205195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5-4B10-B396-9440EF4B51CF}"/>
            </c:ext>
          </c:extLst>
        </c:ser>
        <c:ser>
          <c:idx val="1"/>
          <c:order val="1"/>
          <c:tx>
            <c:strRef>
              <c:f>Hoja1!$B$23</c:f>
              <c:strCache>
                <c:ptCount val="1"/>
                <c:pt idx="0">
                  <c:v>P(dBr)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Hoja1!$C$52:$E$52</c:f>
              <c:numCache>
                <c:formatCode>General</c:formatCode>
                <c:ptCount val="3"/>
                <c:pt idx="0">
                  <c:v>13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5-4B10-B396-9440EF4B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1488"/>
        <c:axId val="2033942528"/>
      </c:lineChart>
      <c:catAx>
        <c:axId val="1607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3942528"/>
        <c:crosses val="autoZero"/>
        <c:auto val="1"/>
        <c:lblAlgn val="ctr"/>
        <c:lblOffset val="100"/>
        <c:noMultiLvlLbl val="0"/>
      </c:catAx>
      <c:valAx>
        <c:axId val="20339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Hoja1!$B$22</c:f>
              <c:strCache>
                <c:ptCount val="1"/>
                <c:pt idx="0">
                  <c:v>P(dBm)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Hoja1!$C$17:$E$17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Hoja1!$C$22:$E$22</c:f>
              <c:numCache>
                <c:formatCode>General</c:formatCode>
                <c:ptCount val="3"/>
                <c:pt idx="0">
                  <c:v>23.974878540430609</c:v>
                </c:pt>
                <c:pt idx="1">
                  <c:v>14.077878106828727</c:v>
                </c:pt>
                <c:pt idx="2">
                  <c:v>11.722675067205195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7-495D-A40D-73B9A0B27F0B}"/>
            </c:ext>
          </c:extLst>
        </c:ser>
        <c:ser>
          <c:idx val="1"/>
          <c:order val="1"/>
          <c:tx>
            <c:v>P(dBr) ref.A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Hoja1!$C$23:$E$23</c:f>
              <c:numCache>
                <c:formatCode>General</c:formatCode>
                <c:ptCount val="3"/>
                <c:pt idx="0">
                  <c:v>0</c:v>
                </c:pt>
                <c:pt idx="1">
                  <c:v>-10</c:v>
                </c:pt>
                <c:pt idx="2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7-495D-A40D-73B9A0B27F0B}"/>
            </c:ext>
          </c:extLst>
        </c:ser>
        <c:ser>
          <c:idx val="2"/>
          <c:order val="2"/>
          <c:tx>
            <c:v>P(dBr) ref. 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Hoja1!$C$37:$E$37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7-495D-A40D-73B9A0B27F0B}"/>
            </c:ext>
          </c:extLst>
        </c:ser>
        <c:ser>
          <c:idx val="3"/>
          <c:order val="3"/>
          <c:tx>
            <c:v>P(dBr) ref. 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Hoja1!$C$52:$E$52</c:f>
              <c:numCache>
                <c:formatCode>General</c:formatCode>
                <c:ptCount val="3"/>
                <c:pt idx="0">
                  <c:v>13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E7-495D-A40D-73B9A0B27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1488"/>
        <c:axId val="2033942528"/>
      </c:lineChart>
      <c:catAx>
        <c:axId val="1607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3942528"/>
        <c:crosses val="autoZero"/>
        <c:auto val="1"/>
        <c:lblAlgn val="ctr"/>
        <c:lblOffset val="100"/>
        <c:noMultiLvlLbl val="0"/>
      </c:catAx>
      <c:valAx>
        <c:axId val="20339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2</xdr:row>
      <xdr:rowOff>190500</xdr:rowOff>
    </xdr:from>
    <xdr:to>
      <xdr:col>16</xdr:col>
      <xdr:colOff>85724</xdr:colOff>
      <xdr:row>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80E372-FC8F-4809-BB7C-DFDB3D9AA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11206</xdr:colOff>
      <xdr:row>14</xdr:row>
      <xdr:rowOff>12046</xdr:rowOff>
    </xdr:from>
    <xdr:to>
      <xdr:col>14</xdr:col>
      <xdr:colOff>359149</xdr:colOff>
      <xdr:row>26</xdr:row>
      <xdr:rowOff>182094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72866D-35C0-4DFB-875A-4E9E307A5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11206</xdr:colOff>
      <xdr:row>27</xdr:row>
      <xdr:rowOff>179294</xdr:rowOff>
    </xdr:from>
    <xdr:to>
      <xdr:col>14</xdr:col>
      <xdr:colOff>363632</xdr:colOff>
      <xdr:row>41</xdr:row>
      <xdr:rowOff>70319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00052B-91E2-4953-A656-2C67155D6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22412</xdr:colOff>
      <xdr:row>42</xdr:row>
      <xdr:rowOff>179295</xdr:rowOff>
    </xdr:from>
    <xdr:to>
      <xdr:col>14</xdr:col>
      <xdr:colOff>374838</xdr:colOff>
      <xdr:row>55</xdr:row>
      <xdr:rowOff>135872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75C95D-1A50-4492-B82E-45C85F1BD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11205</xdr:colOff>
      <xdr:row>28</xdr:row>
      <xdr:rowOff>67235</xdr:rowOff>
    </xdr:from>
    <xdr:to>
      <xdr:col>23</xdr:col>
      <xdr:colOff>363631</xdr:colOff>
      <xdr:row>41</xdr:row>
      <xdr:rowOff>27175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6DEC1B3-08F1-44F5-9C5C-FC45AED50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6"/>
  <sheetViews>
    <sheetView tabSelected="1" topLeftCell="B20" zoomScaleNormal="100" workbookViewId="0">
      <selection activeCell="B40" sqref="B40"/>
    </sheetView>
  </sheetViews>
  <sheetFormatPr baseColWidth="10" defaultColWidth="9.140625" defaultRowHeight="15" x14ac:dyDescent="0.25"/>
  <cols>
    <col min="2" max="2" width="17.85546875" customWidth="1"/>
    <col min="3" max="3" width="18.28515625" customWidth="1"/>
    <col min="4" max="4" width="17.5703125" customWidth="1"/>
    <col min="5" max="5" width="17.85546875" customWidth="1"/>
    <col min="6" max="6" width="20.5703125" customWidth="1"/>
  </cols>
  <sheetData>
    <row r="1" spans="2:17" ht="36" x14ac:dyDescent="0.55000000000000004">
      <c r="B1" s="11" t="s">
        <v>17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2:17" ht="15.75" thickBot="1" x14ac:dyDescent="0.3"/>
    <row r="3" spans="2:17" ht="18.75" thickBot="1" x14ac:dyDescent="0.3">
      <c r="B3" s="1" t="s">
        <v>0</v>
      </c>
      <c r="C3" s="2">
        <v>400</v>
      </c>
      <c r="D3" s="2">
        <v>600</v>
      </c>
      <c r="E3" s="2">
        <v>1208</v>
      </c>
      <c r="F3" s="2">
        <v>2010</v>
      </c>
    </row>
    <row r="4" spans="2:17" ht="19.5" thickBot="1" x14ac:dyDescent="0.3">
      <c r="B4" s="3" t="s">
        <v>1</v>
      </c>
      <c r="C4" s="4">
        <v>2.5299999999999998</v>
      </c>
      <c r="D4" s="4">
        <v>3.41</v>
      </c>
      <c r="E4" s="4">
        <v>5.08</v>
      </c>
      <c r="F4" s="4">
        <v>6.42</v>
      </c>
    </row>
    <row r="5" spans="2:17" ht="19.5" thickBot="1" x14ac:dyDescent="0.3">
      <c r="B5" s="3" t="s">
        <v>2</v>
      </c>
      <c r="C5" s="4">
        <f>C4^2/C3</f>
        <v>1.6002249999999999E-2</v>
      </c>
      <c r="D5" s="4">
        <f t="shared" ref="D5:F5" si="0">D4^2/D3</f>
        <v>1.9380166666666671E-2</v>
      </c>
      <c r="E5" s="4">
        <f t="shared" si="0"/>
        <v>2.1362913907284769E-2</v>
      </c>
      <c r="F5" s="4">
        <f t="shared" si="0"/>
        <v>2.0505671641791044E-2</v>
      </c>
    </row>
    <row r="6" spans="2:17" ht="19.5" thickBot="1" x14ac:dyDescent="0.3">
      <c r="B6" s="3" t="s">
        <v>3</v>
      </c>
      <c r="C6" s="4">
        <f>20*LOG(C4/0.775)</f>
        <v>10.276376373390153</v>
      </c>
      <c r="D6" s="4">
        <f t="shared" ref="D6:F6" si="1">20*LOG(D4/0.775)</f>
        <v>12.869053529723748</v>
      </c>
      <c r="E6" s="4">
        <f t="shared" si="1"/>
        <v>16.33124019555218</v>
      </c>
      <c r="F6" s="4">
        <f t="shared" si="1"/>
        <v>18.36466651125086</v>
      </c>
    </row>
    <row r="7" spans="2:17" ht="19.5" thickBot="1" x14ac:dyDescent="0.3">
      <c r="B7" s="3" t="s">
        <v>4</v>
      </c>
      <c r="C7" s="4">
        <f>C6+10*LOG(600/C3)</f>
        <v>12.037288963946965</v>
      </c>
      <c r="D7" s="4">
        <f t="shared" ref="D7:F7" si="2">D6+10*LOG(600/D3)</f>
        <v>12.869053529723748</v>
      </c>
      <c r="E7" s="4">
        <f t="shared" si="2"/>
        <v>13.292083356537486</v>
      </c>
      <c r="F7" s="4">
        <f t="shared" si="2"/>
        <v>13.114218440882407</v>
      </c>
    </row>
    <row r="8" spans="2:17" ht="38.25" thickBot="1" x14ac:dyDescent="0.3">
      <c r="B8" s="3" t="s">
        <v>5</v>
      </c>
      <c r="C8" s="4">
        <f>C7-C6</f>
        <v>1.7609125905568117</v>
      </c>
      <c r="D8" s="4">
        <f t="shared" ref="D8:F8" si="3">D7-D6</f>
        <v>0</v>
      </c>
      <c r="E8" s="4">
        <f t="shared" si="3"/>
        <v>-3.0391568390146944</v>
      </c>
      <c r="F8" s="4">
        <f t="shared" si="3"/>
        <v>-5.2504480703684528</v>
      </c>
    </row>
    <row r="9" spans="2:17" ht="15.75" x14ac:dyDescent="0.25">
      <c r="B9" s="5" t="s">
        <v>6</v>
      </c>
      <c r="C9" s="14">
        <f>10*LOG10(600/C3)</f>
        <v>1.7609125905568124</v>
      </c>
      <c r="D9" s="14">
        <f t="shared" ref="D9:F9" si="4">10*LOG10(600/D3)</f>
        <v>0</v>
      </c>
      <c r="E9" s="14">
        <f t="shared" si="4"/>
        <v>-3.0391568390146939</v>
      </c>
      <c r="F9" s="14">
        <f t="shared" si="4"/>
        <v>-5.2504480703684528</v>
      </c>
    </row>
    <row r="10" spans="2:17" ht="16.5" thickBot="1" x14ac:dyDescent="0.3">
      <c r="B10" s="3" t="s">
        <v>7</v>
      </c>
      <c r="C10" s="15"/>
      <c r="D10" s="15"/>
      <c r="E10" s="15"/>
      <c r="F10" s="15"/>
    </row>
    <row r="13" spans="2:17" ht="36" x14ac:dyDescent="0.55000000000000004">
      <c r="B13" s="11" t="s">
        <v>18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6" spans="2:17" ht="15.75" thickBot="1" x14ac:dyDescent="0.3"/>
    <row r="17" spans="2:5" ht="19.5" thickBot="1" x14ac:dyDescent="0.3">
      <c r="B17" s="6"/>
      <c r="C17" s="7" t="s">
        <v>8</v>
      </c>
      <c r="D17" s="7" t="s">
        <v>9</v>
      </c>
      <c r="E17" s="7" t="s">
        <v>10</v>
      </c>
    </row>
    <row r="18" spans="2:5" ht="19.5" thickBot="1" x14ac:dyDescent="0.3">
      <c r="B18" s="8" t="s">
        <v>11</v>
      </c>
      <c r="C18" s="9">
        <v>10</v>
      </c>
      <c r="D18" s="9">
        <v>3.2</v>
      </c>
      <c r="E18" s="9">
        <v>2.44</v>
      </c>
    </row>
    <row r="19" spans="2:5" ht="21" thickBot="1" x14ac:dyDescent="0.3">
      <c r="B19" s="8" t="s">
        <v>12</v>
      </c>
      <c r="C19" s="9">
        <f>C18/(2*SQRT(2))</f>
        <v>3.5355339059327373</v>
      </c>
      <c r="D19" s="9">
        <f t="shared" ref="D19:E19" si="5">D18/(2*SQRT(2))</f>
        <v>1.131370849898476</v>
      </c>
      <c r="E19" s="9">
        <f t="shared" si="5"/>
        <v>0.86267027304758792</v>
      </c>
    </row>
    <row r="20" spans="2:5" ht="19.5" thickBot="1" x14ac:dyDescent="0.3">
      <c r="B20" s="8" t="s">
        <v>13</v>
      </c>
      <c r="C20" s="9">
        <f>20*LOG(C19/0.775)</f>
        <v>13.183066079954358</v>
      </c>
      <c r="D20" s="9">
        <f t="shared" ref="D20:E20" si="6">20*LOG(D19/0.775)</f>
        <v>3.2860656463524771</v>
      </c>
      <c r="E20" s="9">
        <f t="shared" si="6"/>
        <v>0.93086260672894561</v>
      </c>
    </row>
    <row r="21" spans="2:5" ht="19.5" thickBot="1" x14ac:dyDescent="0.3">
      <c r="B21" s="8" t="s">
        <v>14</v>
      </c>
      <c r="C21" s="9">
        <v>23.98</v>
      </c>
      <c r="D21" s="9">
        <v>23.98</v>
      </c>
      <c r="E21" s="9">
        <v>23.98</v>
      </c>
    </row>
    <row r="22" spans="2:5" ht="19.5" thickBot="1" x14ac:dyDescent="0.3">
      <c r="B22" s="8" t="s">
        <v>15</v>
      </c>
      <c r="C22" s="9">
        <f>C20+10*LOG(600/50)</f>
        <v>23.974878540430609</v>
      </c>
      <c r="D22" s="9">
        <f t="shared" ref="D22:E22" si="7">D20+10*LOG(600/50)</f>
        <v>14.077878106828727</v>
      </c>
      <c r="E22" s="9">
        <f t="shared" si="7"/>
        <v>11.722675067205195</v>
      </c>
    </row>
    <row r="23" spans="2:5" ht="19.5" thickBot="1" x14ac:dyDescent="0.3">
      <c r="B23" s="8" t="s">
        <v>16</v>
      </c>
      <c r="C23" s="9">
        <v>0</v>
      </c>
      <c r="D23" s="9">
        <v>-10</v>
      </c>
      <c r="E23" s="9">
        <v>-13</v>
      </c>
    </row>
    <row r="30" spans="2:5" ht="15.75" thickBot="1" x14ac:dyDescent="0.3"/>
    <row r="31" spans="2:5" ht="19.5" thickBot="1" x14ac:dyDescent="0.3">
      <c r="B31" s="10"/>
      <c r="C31" s="7" t="s">
        <v>8</v>
      </c>
      <c r="D31" s="7" t="s">
        <v>9</v>
      </c>
      <c r="E31" s="7" t="s">
        <v>10</v>
      </c>
    </row>
    <row r="32" spans="2:5" ht="19.5" thickBot="1" x14ac:dyDescent="0.3">
      <c r="B32" s="8" t="s">
        <v>11</v>
      </c>
      <c r="C32" s="9">
        <v>10</v>
      </c>
      <c r="D32" s="9">
        <v>3.2</v>
      </c>
      <c r="E32" s="9">
        <v>2.44</v>
      </c>
    </row>
    <row r="33" spans="2:5" ht="21" thickBot="1" x14ac:dyDescent="0.3">
      <c r="B33" s="8" t="s">
        <v>12</v>
      </c>
      <c r="C33" s="9">
        <f>C32/(2*SQRT(2))</f>
        <v>3.5355339059327373</v>
      </c>
      <c r="D33" s="9">
        <f t="shared" ref="D33" si="8">D32/(2*SQRT(2))</f>
        <v>1.131370849898476</v>
      </c>
      <c r="E33" s="9">
        <f t="shared" ref="E33" si="9">E32/(2*SQRT(2))</f>
        <v>0.86267027304758792</v>
      </c>
    </row>
    <row r="34" spans="2:5" ht="19.5" thickBot="1" x14ac:dyDescent="0.3">
      <c r="B34" s="8" t="s">
        <v>13</v>
      </c>
      <c r="C34" s="9">
        <f>20*LOG(C33/0.775)</f>
        <v>13.183066079954358</v>
      </c>
      <c r="D34" s="9">
        <f t="shared" ref="D34" si="10">20*LOG(D33/0.775)</f>
        <v>3.2860656463524771</v>
      </c>
      <c r="E34" s="9">
        <f t="shared" ref="E34" si="11">20*LOG(E33/0.775)</f>
        <v>0.93086260672894561</v>
      </c>
    </row>
    <row r="35" spans="2:5" ht="19.5" thickBot="1" x14ac:dyDescent="0.3">
      <c r="B35" s="8" t="s">
        <v>14</v>
      </c>
      <c r="C35" s="9">
        <v>14.07</v>
      </c>
      <c r="D35" s="9">
        <v>14.07</v>
      </c>
      <c r="E35" s="9">
        <v>14.07</v>
      </c>
    </row>
    <row r="36" spans="2:5" ht="19.5" thickBot="1" x14ac:dyDescent="0.3">
      <c r="B36" s="8" t="s">
        <v>15</v>
      </c>
      <c r="C36" s="9">
        <f>C34+10*LOG(600/50)</f>
        <v>23.974878540430609</v>
      </c>
      <c r="D36" s="9">
        <f t="shared" ref="D36:E36" si="12">D34+10*LOG(600/50)</f>
        <v>14.077878106828727</v>
      </c>
      <c r="E36" s="9">
        <f t="shared" si="12"/>
        <v>11.722675067205195</v>
      </c>
    </row>
    <row r="37" spans="2:5" ht="19.5" thickBot="1" x14ac:dyDescent="0.3">
      <c r="B37" s="8" t="s">
        <v>16</v>
      </c>
      <c r="C37" s="9">
        <v>10</v>
      </c>
      <c r="D37" s="9">
        <v>0</v>
      </c>
      <c r="E37" s="9">
        <v>-3</v>
      </c>
    </row>
    <row r="45" spans="2:5" ht="15.75" thickBot="1" x14ac:dyDescent="0.3"/>
    <row r="46" spans="2:5" ht="19.5" thickBot="1" x14ac:dyDescent="0.3">
      <c r="B46" s="10"/>
      <c r="C46" s="7" t="s">
        <v>8</v>
      </c>
      <c r="D46" s="7" t="s">
        <v>9</v>
      </c>
      <c r="E46" s="7" t="s">
        <v>10</v>
      </c>
    </row>
    <row r="47" spans="2:5" ht="19.5" thickBot="1" x14ac:dyDescent="0.3">
      <c r="B47" s="8" t="s">
        <v>11</v>
      </c>
      <c r="C47" s="9">
        <v>10</v>
      </c>
      <c r="D47" s="9">
        <v>3.2</v>
      </c>
      <c r="E47" s="9">
        <v>2.44</v>
      </c>
    </row>
    <row r="48" spans="2:5" ht="21" thickBot="1" x14ac:dyDescent="0.3">
      <c r="B48" s="8" t="s">
        <v>12</v>
      </c>
      <c r="C48" s="9">
        <f>C47/(2*SQRT(2))</f>
        <v>3.5355339059327373</v>
      </c>
      <c r="D48" s="9">
        <f t="shared" ref="D48" si="13">D47/(2*SQRT(2))</f>
        <v>1.131370849898476</v>
      </c>
      <c r="E48" s="9">
        <f t="shared" ref="E48" si="14">E47/(2*SQRT(2))</f>
        <v>0.86267027304758792</v>
      </c>
    </row>
    <row r="49" spans="2:5" ht="19.5" thickBot="1" x14ac:dyDescent="0.3">
      <c r="B49" s="8" t="s">
        <v>13</v>
      </c>
      <c r="C49" s="9">
        <f>20*LOG(C48/0.775)</f>
        <v>13.183066079954358</v>
      </c>
      <c r="D49" s="9">
        <f t="shared" ref="D49" si="15">20*LOG(D48/0.775)</f>
        <v>3.2860656463524771</v>
      </c>
      <c r="E49" s="9">
        <f t="shared" ref="E49" si="16">20*LOG(E48/0.775)</f>
        <v>0.93086260672894561</v>
      </c>
    </row>
    <row r="50" spans="2:5" ht="19.5" thickBot="1" x14ac:dyDescent="0.3">
      <c r="B50" s="8" t="s">
        <v>14</v>
      </c>
      <c r="C50" s="9">
        <v>11.72</v>
      </c>
      <c r="D50" s="9">
        <v>11.72</v>
      </c>
      <c r="E50" s="9">
        <v>11.72</v>
      </c>
    </row>
    <row r="51" spans="2:5" ht="19.5" thickBot="1" x14ac:dyDescent="0.3">
      <c r="B51" s="8" t="s">
        <v>15</v>
      </c>
      <c r="C51" s="9">
        <f t="shared" ref="C51:E51" si="17">C49+10*LOG(600/50)</f>
        <v>23.974878540430609</v>
      </c>
      <c r="D51" s="9">
        <f t="shared" si="17"/>
        <v>14.077878106828727</v>
      </c>
      <c r="E51" s="9">
        <f t="shared" si="17"/>
        <v>11.722675067205195</v>
      </c>
    </row>
    <row r="52" spans="2:5" ht="19.5" thickBot="1" x14ac:dyDescent="0.3">
      <c r="B52" s="8" t="s">
        <v>16</v>
      </c>
      <c r="C52" s="9">
        <v>13</v>
      </c>
      <c r="D52" s="9">
        <v>3</v>
      </c>
      <c r="E52" s="9">
        <v>0</v>
      </c>
    </row>
    <row r="55" spans="2:5" x14ac:dyDescent="0.25">
      <c r="B55" s="12" t="s">
        <v>19</v>
      </c>
      <c r="C55" s="13"/>
      <c r="D55" s="13"/>
      <c r="E55" s="13"/>
    </row>
    <row r="56" spans="2:5" x14ac:dyDescent="0.25">
      <c r="B56" s="13"/>
      <c r="C56" s="13"/>
      <c r="D56" s="13"/>
      <c r="E56" s="13"/>
    </row>
  </sheetData>
  <mergeCells count="7">
    <mergeCell ref="B1:Q1"/>
    <mergeCell ref="B13:P13"/>
    <mergeCell ref="B55:E56"/>
    <mergeCell ref="C9:C10"/>
    <mergeCell ref="D9:D10"/>
    <mergeCell ref="E9:E10"/>
    <mergeCell ref="F9:F10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2019-06-19T08:51:34Z</dcterms:modified>
</cp:coreProperties>
</file>