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PCT_Telematica_17-18\2\2o cuatrimestre\Sistemas y Servicios de Telecomunicación\Prácticas\P5_Balance_Potencias\"/>
    </mc:Choice>
  </mc:AlternateContent>
  <bookViews>
    <workbookView xWindow="-15" yWindow="2310" windowWidth="9570" windowHeight="2355" tabRatio="490" activeTab="1"/>
  </bookViews>
  <sheets>
    <sheet name="Equipment parameters" sheetId="1" r:id="rId1"/>
    <sheet name="Budget Link" sheetId="2" r:id="rId2"/>
  </sheets>
  <calcPr calcId="162913"/>
</workbook>
</file>

<file path=xl/calcChain.xml><?xml version="1.0" encoding="utf-8"?>
<calcChain xmlns="http://schemas.openxmlformats.org/spreadsheetml/2006/main">
  <c r="G21" i="2" l="1"/>
  <c r="H21" i="2"/>
  <c r="I21" i="2"/>
  <c r="F21" i="2"/>
  <c r="G20" i="2"/>
  <c r="H20" i="2"/>
  <c r="I20" i="2"/>
  <c r="F20" i="2"/>
  <c r="G19" i="2"/>
  <c r="H19" i="2"/>
  <c r="I19" i="2"/>
  <c r="F19" i="2"/>
  <c r="F13" i="2"/>
  <c r="F8" i="2"/>
  <c r="F9" i="2" s="1"/>
  <c r="I18" i="2"/>
  <c r="H18" i="2"/>
  <c r="G18" i="2"/>
  <c r="F18" i="2"/>
  <c r="F12" i="2"/>
  <c r="G15" i="2"/>
  <c r="H15" i="2"/>
  <c r="I15" i="2"/>
  <c r="I12" i="2"/>
  <c r="I14" i="2" s="1"/>
  <c r="H12" i="2"/>
  <c r="G12" i="2"/>
  <c r="G13" i="2"/>
  <c r="G14" i="2" s="1"/>
  <c r="H14" i="2"/>
  <c r="H13" i="2"/>
  <c r="I13" i="2"/>
  <c r="G9" i="2"/>
  <c r="H9" i="2"/>
  <c r="I9" i="2"/>
  <c r="I8" i="2"/>
  <c r="H8" i="2"/>
  <c r="G8" i="2"/>
  <c r="I7" i="2"/>
  <c r="H7" i="2"/>
  <c r="G7" i="2"/>
  <c r="F7" i="2"/>
  <c r="F14" i="2" l="1"/>
  <c r="F15" i="2"/>
</calcChain>
</file>

<file path=xl/sharedStrings.xml><?xml version="1.0" encoding="utf-8"?>
<sst xmlns="http://schemas.openxmlformats.org/spreadsheetml/2006/main" count="149" uniqueCount="104">
  <si>
    <t>dBm</t>
  </si>
  <si>
    <t>dBi</t>
  </si>
  <si>
    <t>dBd</t>
  </si>
  <si>
    <t>10Log(B)+30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</si>
  <si>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</si>
  <si>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</si>
  <si>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</si>
  <si>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</si>
  <si>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</si>
  <si>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</si>
  <si>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</si>
  <si>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</si>
  <si>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</si>
  <si>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</si>
  <si>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</si>
  <si>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MHz</t>
  </si>
  <si>
    <t>W</t>
  </si>
  <si>
    <t>dB</t>
  </si>
  <si>
    <t>dB/100m</t>
  </si>
  <si>
    <t>-</t>
  </si>
  <si>
    <t>CELLFLEX 1/2"</t>
  </si>
  <si>
    <t>RG58</t>
  </si>
  <si>
    <t>m</t>
  </si>
  <si>
    <t>Cellflex 1/2"</t>
  </si>
  <si>
    <t>J+2,15-D-K-G*H/100</t>
  </si>
  <si>
    <t>L</t>
  </si>
  <si>
    <t>M</t>
  </si>
  <si>
    <t>Ñ</t>
  </si>
  <si>
    <t>O</t>
  </si>
  <si>
    <t>P</t>
  </si>
  <si>
    <t>Q</t>
  </si>
  <si>
    <t>R</t>
  </si>
  <si>
    <t>S</t>
  </si>
  <si>
    <t>T</t>
  </si>
  <si>
    <t>O+T+2,15-U-Q*R/100</t>
  </si>
  <si>
    <t>U</t>
  </si>
  <si>
    <t>Pt</t>
  </si>
  <si>
    <t>*</t>
  </si>
  <si>
    <t>Tx Power</t>
  </si>
  <si>
    <t>Relation</t>
  </si>
  <si>
    <t>Units</t>
  </si>
  <si>
    <t>Mobile</t>
  </si>
  <si>
    <t>Base to Mobile</t>
  </si>
  <si>
    <t>Mobile to Base</t>
  </si>
  <si>
    <t>Base to Portable</t>
  </si>
  <si>
    <t>Portable</t>
  </si>
  <si>
    <t>Portable to Base</t>
  </si>
  <si>
    <t>EIRP</t>
  </si>
  <si>
    <t xml:space="preserve">Equivalent Isotropic Radiated Power </t>
  </si>
  <si>
    <t>Equivalent Isotropic Transmitter Gain</t>
  </si>
  <si>
    <t>EITG</t>
  </si>
  <si>
    <t>Static Reception</t>
  </si>
  <si>
    <t>Static Sensitivity</t>
  </si>
  <si>
    <t>Maximum static propagation losses</t>
  </si>
  <si>
    <t>Lbmax_e</t>
  </si>
  <si>
    <t xml:space="preserve">Static threshold Isotropic Power </t>
  </si>
  <si>
    <t>TIP_s</t>
  </si>
  <si>
    <t>S_s</t>
  </si>
  <si>
    <t>EIRG_s</t>
  </si>
  <si>
    <t>Static Equivalent Isotropic Receiver Gain</t>
  </si>
  <si>
    <t>Dynamic Reception</t>
  </si>
  <si>
    <t>Ptx + EITG</t>
  </si>
  <si>
    <t>S_s-EIRG_s</t>
  </si>
  <si>
    <t>EIRP-TIP_s</t>
  </si>
  <si>
    <t>Dynamic Sensitivity</t>
  </si>
  <si>
    <t>Dynamic Equivalent Isotropic Receiver Gain</t>
  </si>
  <si>
    <t xml:space="preserve">Dynamic threshold Isotropic Power </t>
  </si>
  <si>
    <t>Maximum dynamic propagation losses</t>
  </si>
  <si>
    <t>S_d</t>
  </si>
  <si>
    <t>EIRG_d</t>
  </si>
  <si>
    <t>TIP_d</t>
  </si>
  <si>
    <t>Lbmax_d</t>
  </si>
  <si>
    <t>S_d-EIRG_d</t>
  </si>
  <si>
    <t>EIRP-TIP_d</t>
  </si>
  <si>
    <t>Transmitter</t>
  </si>
  <si>
    <t>Frequency band</t>
  </si>
  <si>
    <t>Tx power</t>
  </si>
  <si>
    <t>Type of combiner</t>
  </si>
  <si>
    <t>Insetion losses for 2 TX</t>
  </si>
  <si>
    <t>Insetion losses for 3/4 TX</t>
  </si>
  <si>
    <t>Type of antenna's feeder cable</t>
  </si>
  <si>
    <t>Antenna's feeder attenuation</t>
  </si>
  <si>
    <t>Antenna's feeder length</t>
  </si>
  <si>
    <t>Radiant System (antenna)</t>
  </si>
  <si>
    <t>Antenna gain</t>
  </si>
  <si>
    <t>Other losses</t>
  </si>
  <si>
    <t>Base Station</t>
  </si>
  <si>
    <t>Mobile Station</t>
  </si>
  <si>
    <t>Terminal Station</t>
  </si>
  <si>
    <t>(Portable Station)</t>
  </si>
  <si>
    <t>Hybrid Union</t>
  </si>
  <si>
    <t>Collinear Antenna</t>
  </si>
  <si>
    <t>Rod Antenna</t>
  </si>
  <si>
    <t>Helical Antenna</t>
  </si>
  <si>
    <t>Receiver</t>
  </si>
  <si>
    <t>Frequency Band</t>
  </si>
  <si>
    <t xml:space="preserve">Static Sensitivity </t>
  </si>
  <si>
    <t>Multi-coupler gain</t>
  </si>
  <si>
    <t>*If there are two or more values in the Appendix for one parameter, the most restrictive one must be selected</t>
  </si>
  <si>
    <t xml:space="preserve">TETRA-ERM System Budget Link in an Outdoor environment </t>
  </si>
  <si>
    <t>DOWN</t>
  </si>
  <si>
    <t>UP</t>
  </si>
  <si>
    <r>
      <rPr>
        <b/>
        <sz val="10"/>
        <rFont val="Calibri"/>
        <family val="2"/>
      </rPr>
      <t>390</t>
    </r>
    <r>
      <rPr>
        <sz val="10"/>
        <rFont val="Calibri"/>
        <family val="2"/>
      </rPr>
      <t>/395</t>
    </r>
  </si>
  <si>
    <r>
      <rPr>
        <b/>
        <sz val="10"/>
        <rFont val="Calibri"/>
        <family val="2"/>
      </rPr>
      <t>380</t>
    </r>
    <r>
      <rPr>
        <sz val="10"/>
        <rFont val="Calibri"/>
        <family val="2"/>
      </rPr>
      <t>/385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</si>
</sst>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0"/>
      <name val="Arial"/>
    </font>
    <font>
      <sz val="8"/>
      <name val="Arial"/>
    </font>
    <font>
      <sz val="10"/>
      <name val="Calibri"/>
      <family val="2"/>
    </font>
    <font>
      <b/>
      <sz val="10"/>
      <name val="Calibri"/>
      <family val="2"/>
    </font>
    <font>
      <sz val="12"/>
      <name val="Calibri"/>
      <family val="2"/>
    </font>
    <font>
      <b/>
      <sz val="12"/>
      <color indexed="60"/>
      <name val="Calibri"/>
      <family val="2"/>
    </font>
    <font>
      <b/>
      <sz val="12"/>
      <name val="Calibri"/>
      <family val="2"/>
    </font>
    <font>
      <b/>
      <sz val="12"/>
      <color indexed="57"/>
      <name val="Calibri"/>
      <family val="2"/>
    </font>
    <font>
      <b/>
      <sz val="12"/>
      <color indexed="48"/>
      <name val="Calibri"/>
      <family val="2"/>
    </font>
    <font>
      <sz val="10"/>
      <color indexed="10"/>
      <name val="Calibri"/>
      <family val="2"/>
    </font>
    <font>
      <b/>
      <sz val="12"/>
      <color indexed="20"/>
      <name val="Calibri"/>
      <family val="2"/>
    </font>
    <font>
      <b/>
      <sz val="14"/>
      <color indexed="60"/>
      <name val="Calibri"/>
      <family val="2"/>
    </font>
    <font>
      <b/>
      <sz val="16"/>
      <name val="Calibri"/>
      <family val="2"/>
    </font>
    <font>
      <b/>
      <sz val="16"/>
      <color indexed="60"/>
      <name val="Calibri"/>
      <family val="2"/>
    </font>
    <font>
      <sz val="1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horizontal="right" vertical="center"/>
    </xf>
    <xf numFmtId="0" fontId="6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6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0" borderId="0" xfId="0" applyFont="1" applyBorder="1"/>
    <xf numFmtId="0" fontId="6" fillId="2" borderId="0" xfId="0" applyFont="1" applyFill="1" applyBorder="1"/>
    <xf numFmtId="0" fontId="6" fillId="0" borderId="0" xfId="0" applyFont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/>
    <xf numFmtId="0" fontId="2" fillId="2" borderId="0" xfId="0" applyFont="1" applyFill="1" applyBorder="1" applyAlignment="1">
      <alignment horizontal="center"/>
    </xf>
    <xf numFmtId="0" fontId="3" fillId="2" borderId="4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9" fillId="2" borderId="0" xfId="0" applyFont="1" applyFill="1"/>
    <xf numFmtId="0" fontId="5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/>
    </xf>
    <xf numFmtId="2" fontId="8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120" zoomScaleNormal="120" workbookViewId="0">
      <selection activeCell="F6" sqref="F6"/>
    </sheetView>
  </sheetViews>
  <sheetFormatPr baseColWidth="10" defaultRowHeight="12.75" x14ac:dyDescent="0.2"/>
  <cols>
    <col min="1" max="1" width="2.42578125" style="1" bestFit="1" customWidth="1"/>
    <col min="2" max="2" width="36" style="1" bestFit="1" customWidth="1"/>
    <col min="3" max="3" width="9.42578125" style="24" bestFit="1" customWidth="1"/>
    <col min="4" max="4" width="15.7109375" style="24" customWidth="1"/>
    <col min="5" max="5" width="14" style="24" customWidth="1"/>
    <col min="6" max="6" width="13.28515625" style="24" customWidth="1"/>
    <col min="7" max="16384" width="11.42578125" style="1"/>
  </cols>
  <sheetData>
    <row r="1" spans="1:7" x14ac:dyDescent="0.2">
      <c r="A1" s="2"/>
      <c r="B1" s="2"/>
      <c r="C1" s="3"/>
      <c r="D1" s="3"/>
      <c r="E1" s="3"/>
      <c r="F1" s="3"/>
      <c r="G1" s="2"/>
    </row>
    <row r="2" spans="1:7" x14ac:dyDescent="0.2">
      <c r="A2" s="2"/>
      <c r="B2" s="1" t="s">
        <v>98</v>
      </c>
      <c r="C2" s="3"/>
      <c r="D2" s="3"/>
      <c r="E2" s="3"/>
      <c r="F2" s="3"/>
      <c r="G2" s="2"/>
    </row>
    <row r="3" spans="1:7" x14ac:dyDescent="0.2">
      <c r="A3" s="2"/>
      <c r="B3" s="2"/>
      <c r="C3" s="3"/>
      <c r="D3" s="3"/>
      <c r="E3" s="3"/>
      <c r="F3" s="3"/>
      <c r="G3" s="2"/>
    </row>
    <row r="4" spans="1:7" x14ac:dyDescent="0.2">
      <c r="A4" s="2"/>
      <c r="B4" s="2"/>
      <c r="C4" s="33" t="s">
        <v>40</v>
      </c>
      <c r="D4" s="43" t="s">
        <v>86</v>
      </c>
      <c r="E4" s="43" t="s">
        <v>87</v>
      </c>
      <c r="F4" s="43" t="s">
        <v>88</v>
      </c>
      <c r="G4" s="2"/>
    </row>
    <row r="5" spans="1:7" x14ac:dyDescent="0.2">
      <c r="A5" s="2"/>
      <c r="B5" s="34" t="s">
        <v>74</v>
      </c>
      <c r="C5" s="35"/>
      <c r="D5" s="35"/>
      <c r="E5" s="35"/>
      <c r="F5" s="43" t="s">
        <v>89</v>
      </c>
      <c r="G5" s="2"/>
    </row>
    <row r="6" spans="1:7" x14ac:dyDescent="0.2">
      <c r="A6" s="2" t="s">
        <v>4</v>
      </c>
      <c r="B6" s="36" t="s">
        <v>75</v>
      </c>
      <c r="C6" s="37" t="s">
        <v>15</v>
      </c>
      <c r="D6" s="46" t="s">
        <v>102</v>
      </c>
      <c r="E6" s="46" t="s">
        <v>103</v>
      </c>
      <c r="F6" s="46" t="s">
        <v>103</v>
      </c>
      <c r="G6" s="2"/>
    </row>
    <row r="7" spans="1:7" x14ac:dyDescent="0.2">
      <c r="A7" s="2" t="s">
        <v>5</v>
      </c>
      <c r="B7" s="38" t="s">
        <v>76</v>
      </c>
      <c r="C7" s="37" t="s">
        <v>16</v>
      </c>
      <c r="D7" s="47">
        <v>25</v>
      </c>
      <c r="E7" s="44">
        <v>10</v>
      </c>
      <c r="F7" s="44">
        <v>3</v>
      </c>
      <c r="G7" s="39" t="s">
        <v>37</v>
      </c>
    </row>
    <row r="8" spans="1:7" x14ac:dyDescent="0.2">
      <c r="A8" s="2" t="s">
        <v>6</v>
      </c>
      <c r="B8" s="38" t="s">
        <v>77</v>
      </c>
      <c r="C8" s="37"/>
      <c r="D8" s="46" t="s">
        <v>90</v>
      </c>
      <c r="E8" s="45" t="s">
        <v>19</v>
      </c>
      <c r="F8" s="45" t="s">
        <v>19</v>
      </c>
      <c r="G8" s="2"/>
    </row>
    <row r="9" spans="1:7" x14ac:dyDescent="0.2">
      <c r="A9" s="2" t="s">
        <v>7</v>
      </c>
      <c r="B9" s="38" t="s">
        <v>78</v>
      </c>
      <c r="C9" s="37" t="s">
        <v>17</v>
      </c>
      <c r="D9" s="46">
        <v>4</v>
      </c>
      <c r="E9" s="45"/>
      <c r="F9" s="45"/>
      <c r="G9" s="2"/>
    </row>
    <row r="10" spans="1:7" x14ac:dyDescent="0.2">
      <c r="A10" s="2" t="s">
        <v>8</v>
      </c>
      <c r="B10" s="38" t="s">
        <v>79</v>
      </c>
      <c r="C10" s="37" t="s">
        <v>17</v>
      </c>
      <c r="D10" s="53">
        <v>7.5</v>
      </c>
      <c r="E10" s="45"/>
      <c r="F10" s="45"/>
      <c r="G10" s="2"/>
    </row>
    <row r="11" spans="1:7" x14ac:dyDescent="0.2">
      <c r="A11" s="2" t="s">
        <v>9</v>
      </c>
      <c r="B11" s="38" t="s">
        <v>80</v>
      </c>
      <c r="C11" s="37"/>
      <c r="D11" s="46" t="s">
        <v>20</v>
      </c>
      <c r="E11" s="45" t="s">
        <v>21</v>
      </c>
      <c r="F11" s="45" t="s">
        <v>19</v>
      </c>
      <c r="G11" s="2"/>
    </row>
    <row r="12" spans="1:7" x14ac:dyDescent="0.2">
      <c r="A12" s="2" t="s">
        <v>10</v>
      </c>
      <c r="B12" s="38" t="s">
        <v>81</v>
      </c>
      <c r="C12" s="37" t="s">
        <v>18</v>
      </c>
      <c r="D12" s="46">
        <v>5</v>
      </c>
      <c r="E12" s="45">
        <v>35</v>
      </c>
      <c r="F12" s="45">
        <v>0</v>
      </c>
      <c r="G12" s="2"/>
    </row>
    <row r="13" spans="1:7" x14ac:dyDescent="0.2">
      <c r="A13" s="2" t="s">
        <v>11</v>
      </c>
      <c r="B13" s="38" t="s">
        <v>82</v>
      </c>
      <c r="C13" s="37" t="s">
        <v>22</v>
      </c>
      <c r="D13" s="46">
        <v>20</v>
      </c>
      <c r="E13" s="45">
        <v>1.5</v>
      </c>
      <c r="F13" s="45">
        <v>0</v>
      </c>
      <c r="G13" s="2"/>
    </row>
    <row r="14" spans="1:7" x14ac:dyDescent="0.2">
      <c r="A14" s="2" t="s">
        <v>12</v>
      </c>
      <c r="B14" s="38" t="s">
        <v>83</v>
      </c>
      <c r="C14" s="37"/>
      <c r="D14" s="46" t="s">
        <v>91</v>
      </c>
      <c r="E14" s="45" t="s">
        <v>92</v>
      </c>
      <c r="F14" s="45" t="s">
        <v>93</v>
      </c>
      <c r="G14" s="2"/>
    </row>
    <row r="15" spans="1:7" x14ac:dyDescent="0.2">
      <c r="A15" s="2" t="s">
        <v>13</v>
      </c>
      <c r="B15" s="38" t="s">
        <v>84</v>
      </c>
      <c r="C15" s="37" t="s">
        <v>2</v>
      </c>
      <c r="D15" s="47">
        <v>5</v>
      </c>
      <c r="E15" s="45">
        <v>0</v>
      </c>
      <c r="F15" s="45">
        <v>0</v>
      </c>
      <c r="G15" s="2"/>
    </row>
    <row r="16" spans="1:7" x14ac:dyDescent="0.2">
      <c r="A16" s="2" t="s">
        <v>14</v>
      </c>
      <c r="B16" s="38" t="s">
        <v>85</v>
      </c>
      <c r="C16" s="37" t="s">
        <v>17</v>
      </c>
      <c r="D16" s="46">
        <v>0</v>
      </c>
      <c r="E16" s="45">
        <v>2</v>
      </c>
      <c r="F16" s="45">
        <v>8</v>
      </c>
      <c r="G16" s="2"/>
    </row>
    <row r="17" spans="1:7" x14ac:dyDescent="0.2">
      <c r="A17" s="2"/>
      <c r="B17" s="2"/>
      <c r="C17" s="3"/>
      <c r="D17" s="3"/>
      <c r="E17" s="3"/>
      <c r="F17" s="3"/>
      <c r="G17" s="2"/>
    </row>
    <row r="18" spans="1:7" x14ac:dyDescent="0.2">
      <c r="A18" s="2"/>
      <c r="B18" s="2"/>
      <c r="C18" s="33" t="s">
        <v>40</v>
      </c>
      <c r="D18" s="43" t="s">
        <v>86</v>
      </c>
      <c r="E18" s="43" t="s">
        <v>87</v>
      </c>
      <c r="F18" s="43" t="s">
        <v>88</v>
      </c>
      <c r="G18" s="2"/>
    </row>
    <row r="19" spans="1:7" x14ac:dyDescent="0.2">
      <c r="A19" s="2"/>
      <c r="B19" s="34" t="s">
        <v>94</v>
      </c>
      <c r="C19" s="35"/>
      <c r="D19" s="35"/>
      <c r="E19" s="35"/>
      <c r="F19" s="43" t="s">
        <v>89</v>
      </c>
      <c r="G19" s="2"/>
    </row>
    <row r="20" spans="1:7" x14ac:dyDescent="0.2">
      <c r="A20" s="2" t="s">
        <v>25</v>
      </c>
      <c r="B20" s="36" t="s">
        <v>95</v>
      </c>
      <c r="C20" s="37" t="s">
        <v>15</v>
      </c>
      <c r="D20" s="45">
        <v>380</v>
      </c>
      <c r="E20" s="37">
        <v>390</v>
      </c>
      <c r="F20" s="37">
        <v>390</v>
      </c>
      <c r="G20" s="2"/>
    </row>
    <row r="21" spans="1:7" x14ac:dyDescent="0.2">
      <c r="A21" s="2" t="s">
        <v>26</v>
      </c>
      <c r="B21" s="38" t="s">
        <v>96</v>
      </c>
      <c r="C21" s="37" t="s">
        <v>0</v>
      </c>
      <c r="D21" s="46">
        <v>-115</v>
      </c>
      <c r="E21" s="44">
        <v>-112</v>
      </c>
      <c r="F21" s="44">
        <v>-112</v>
      </c>
      <c r="G21" s="2"/>
    </row>
    <row r="22" spans="1:7" x14ac:dyDescent="0.2">
      <c r="A22" s="2" t="s">
        <v>27</v>
      </c>
      <c r="B22" s="38" t="s">
        <v>64</v>
      </c>
      <c r="C22" s="37" t="s">
        <v>0</v>
      </c>
      <c r="D22" s="47">
        <v>-106</v>
      </c>
      <c r="E22" s="44">
        <v>-103</v>
      </c>
      <c r="F22" s="44">
        <v>-103</v>
      </c>
      <c r="G22" s="2"/>
    </row>
    <row r="23" spans="1:7" x14ac:dyDescent="0.2">
      <c r="A23" s="2" t="s">
        <v>28</v>
      </c>
      <c r="B23" s="38" t="s">
        <v>97</v>
      </c>
      <c r="C23" s="37" t="s">
        <v>17</v>
      </c>
      <c r="D23" s="46">
        <v>2</v>
      </c>
      <c r="E23" s="45">
        <v>0</v>
      </c>
      <c r="F23" s="45">
        <v>0</v>
      </c>
      <c r="G23" s="2"/>
    </row>
    <row r="24" spans="1:7" x14ac:dyDescent="0.2">
      <c r="A24" s="2" t="s">
        <v>29</v>
      </c>
      <c r="B24" s="38" t="s">
        <v>80</v>
      </c>
      <c r="C24" s="37"/>
      <c r="D24" s="53" t="s">
        <v>23</v>
      </c>
      <c r="E24" s="45" t="s">
        <v>21</v>
      </c>
      <c r="F24" s="45" t="s">
        <v>19</v>
      </c>
      <c r="G24" s="2"/>
    </row>
    <row r="25" spans="1:7" x14ac:dyDescent="0.2">
      <c r="A25" s="2" t="s">
        <v>30</v>
      </c>
      <c r="B25" s="38" t="s">
        <v>81</v>
      </c>
      <c r="C25" s="37" t="s">
        <v>18</v>
      </c>
      <c r="D25" s="46">
        <v>5</v>
      </c>
      <c r="E25" s="45">
        <v>35</v>
      </c>
      <c r="F25" s="45">
        <v>0</v>
      </c>
      <c r="G25" s="2"/>
    </row>
    <row r="26" spans="1:7" x14ac:dyDescent="0.2">
      <c r="A26" s="2" t="s">
        <v>31</v>
      </c>
      <c r="B26" s="38" t="s">
        <v>82</v>
      </c>
      <c r="C26" s="37" t="s">
        <v>22</v>
      </c>
      <c r="D26" s="46">
        <v>20</v>
      </c>
      <c r="E26" s="45">
        <v>1.5</v>
      </c>
      <c r="F26" s="45">
        <v>0</v>
      </c>
      <c r="G26" s="2"/>
    </row>
    <row r="27" spans="1:7" x14ac:dyDescent="0.2">
      <c r="A27" s="2" t="s">
        <v>32</v>
      </c>
      <c r="B27" s="38" t="s">
        <v>83</v>
      </c>
      <c r="C27" s="37"/>
      <c r="D27" s="46" t="s">
        <v>91</v>
      </c>
      <c r="E27" s="45" t="s">
        <v>92</v>
      </c>
      <c r="F27" s="45" t="s">
        <v>93</v>
      </c>
      <c r="G27" s="2"/>
    </row>
    <row r="28" spans="1:7" x14ac:dyDescent="0.2">
      <c r="A28" s="2" t="s">
        <v>33</v>
      </c>
      <c r="B28" s="38" t="s">
        <v>84</v>
      </c>
      <c r="C28" s="37" t="s">
        <v>2</v>
      </c>
      <c r="D28" s="47">
        <v>5</v>
      </c>
      <c r="E28" s="45">
        <v>0</v>
      </c>
      <c r="F28" s="45">
        <v>0</v>
      </c>
      <c r="G28" s="2"/>
    </row>
    <row r="29" spans="1:7" x14ac:dyDescent="0.2">
      <c r="A29" s="2" t="s">
        <v>35</v>
      </c>
      <c r="B29" s="38" t="s">
        <v>85</v>
      </c>
      <c r="C29" s="37" t="s">
        <v>17</v>
      </c>
      <c r="D29" s="46">
        <v>0</v>
      </c>
      <c r="E29" s="45">
        <v>2</v>
      </c>
      <c r="F29" s="45">
        <v>8</v>
      </c>
      <c r="G29" s="2"/>
    </row>
  </sheetData>
  <phoneticPr fontId="1" type="noConversion"/>
  <pageMargins left="0.75" right="0.75" top="1" bottom="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tabSelected="1" topLeftCell="B1" zoomScale="115" workbookViewId="0">
      <pane xSplit="1" ySplit="2" topLeftCell="C3" activePane="bottomRight" state="frozenSplit"/>
      <selection activeCell="B1" sqref="B1"/>
      <selection pane="topRight" activeCell="D1" sqref="D1"/>
      <selection pane="bottomLeft" activeCell="B3" sqref="B3"/>
      <selection pane="bottomRight" activeCell="G15" sqref="G15"/>
    </sheetView>
  </sheetViews>
  <sheetFormatPr baseColWidth="10" defaultRowHeight="15.75" x14ac:dyDescent="0.25"/>
  <cols>
    <col min="1" max="1" width="9.7109375" style="25" bestFit="1" customWidth="1"/>
    <col min="2" max="2" width="9.42578125" style="31" bestFit="1" customWidth="1"/>
    <col min="3" max="3" width="42.7109375" style="25" customWidth="1"/>
    <col min="4" max="4" width="5.7109375" style="32" customWidth="1"/>
    <col min="5" max="5" width="21.28515625" style="32" bestFit="1" customWidth="1"/>
    <col min="6" max="6" width="14.7109375" style="32" customWidth="1"/>
    <col min="7" max="7" width="15.140625" style="32" customWidth="1"/>
    <col min="8" max="8" width="16.7109375" style="32" customWidth="1"/>
    <col min="9" max="9" width="16.42578125" style="25" customWidth="1"/>
    <col min="10" max="16384" width="11.42578125" style="25"/>
  </cols>
  <sheetData>
    <row r="1" spans="2:10" x14ac:dyDescent="0.25">
      <c r="B1" s="25"/>
      <c r="C1" s="26"/>
      <c r="D1" s="27"/>
      <c r="E1" s="28"/>
      <c r="F1" s="28"/>
      <c r="G1" s="28"/>
      <c r="H1" s="28"/>
      <c r="I1" s="28"/>
    </row>
    <row r="2" spans="2:10" ht="21" x14ac:dyDescent="0.35">
      <c r="B2" s="25"/>
      <c r="C2" s="50"/>
      <c r="D2" s="48" t="s">
        <v>99</v>
      </c>
      <c r="E2" s="49"/>
      <c r="F2" s="49"/>
      <c r="G2" s="28"/>
      <c r="H2" s="28"/>
      <c r="I2" s="28"/>
    </row>
    <row r="3" spans="2:10" ht="15" customHeight="1" x14ac:dyDescent="0.25">
      <c r="B3" s="4"/>
      <c r="C3" s="51"/>
      <c r="D3" s="51"/>
      <c r="E3" s="51"/>
      <c r="F3" s="51"/>
      <c r="G3" s="51"/>
      <c r="H3" s="51"/>
      <c r="I3" s="5"/>
    </row>
    <row r="4" spans="2:10" ht="13.5" customHeight="1" x14ac:dyDescent="0.25">
      <c r="B4" s="4"/>
      <c r="D4" s="40"/>
      <c r="E4" s="40"/>
      <c r="F4" s="40" t="s">
        <v>100</v>
      </c>
      <c r="G4" s="40" t="s">
        <v>101</v>
      </c>
      <c r="H4" s="40" t="s">
        <v>100</v>
      </c>
      <c r="I4" s="5" t="s">
        <v>101</v>
      </c>
    </row>
    <row r="5" spans="2:10" ht="20.100000000000001" customHeight="1" x14ac:dyDescent="0.25">
      <c r="B5" s="4"/>
      <c r="C5" s="40"/>
      <c r="D5" s="40"/>
      <c r="E5" s="40"/>
      <c r="F5" s="52" t="s">
        <v>41</v>
      </c>
      <c r="G5" s="52"/>
      <c r="H5" s="52" t="s">
        <v>45</v>
      </c>
      <c r="I5" s="52"/>
    </row>
    <row r="6" spans="2:10" ht="20.100000000000001" customHeight="1" x14ac:dyDescent="0.25">
      <c r="B6" s="4"/>
      <c r="C6" s="6"/>
      <c r="D6" s="8" t="s">
        <v>40</v>
      </c>
      <c r="E6" s="41" t="s">
        <v>39</v>
      </c>
      <c r="F6" s="41" t="s">
        <v>42</v>
      </c>
      <c r="G6" s="41" t="s">
        <v>43</v>
      </c>
      <c r="H6" s="41" t="s">
        <v>44</v>
      </c>
      <c r="I6" s="41" t="s">
        <v>46</v>
      </c>
    </row>
    <row r="7" spans="2:10" ht="20.100000000000001" customHeight="1" x14ac:dyDescent="0.25">
      <c r="B7" s="7" t="s">
        <v>36</v>
      </c>
      <c r="C7" s="8" t="s">
        <v>38</v>
      </c>
      <c r="D7" s="9" t="s">
        <v>0</v>
      </c>
      <c r="E7" s="10" t="s">
        <v>3</v>
      </c>
      <c r="F7" s="10">
        <f>10*LOG('Equipment parameters'!D7)+30</f>
        <v>43.979400086720375</v>
      </c>
      <c r="G7" s="10">
        <f>10*LOG('Equipment parameters'!E7)+30</f>
        <v>40</v>
      </c>
      <c r="H7" s="10">
        <f>10*LOG('Equipment parameters'!D7)+30</f>
        <v>43.979400086720375</v>
      </c>
      <c r="I7" s="10">
        <f>10*LOG('Equipment parameters'!F7)+30</f>
        <v>34.771212547196626</v>
      </c>
    </row>
    <row r="8" spans="2:10" ht="20.100000000000001" customHeight="1" x14ac:dyDescent="0.25">
      <c r="B8" s="7" t="s">
        <v>50</v>
      </c>
      <c r="C8" s="8" t="s">
        <v>49</v>
      </c>
      <c r="D8" s="9" t="s">
        <v>1</v>
      </c>
      <c r="E8" s="10" t="s">
        <v>24</v>
      </c>
      <c r="F8" s="11">
        <f>'Equipment parameters'!D15+2.15-'Equipment parameters'!D9-'Equipment parameters'!D16-'Equipment parameters'!D12*'Equipment parameters'!D13/100</f>
        <v>2.1500000000000004</v>
      </c>
      <c r="G8" s="11">
        <f>'Equipment parameters'!E15+2.15-'Equipment parameters'!E9-'Equipment parameters'!E16-'Equipment parameters'!E12*'Equipment parameters'!E13/100</f>
        <v>-0.37500000000000011</v>
      </c>
      <c r="H8" s="11">
        <f>'Equipment parameters'!D15+2.15-'Equipment parameters'!D9-'Equipment parameters'!D16-'Equipment parameters'!D12*'Equipment parameters'!D13/100</f>
        <v>2.1500000000000004</v>
      </c>
      <c r="I8" s="11">
        <f>'Equipment parameters'!F15+2.15-'Equipment parameters'!F9-'Equipment parameters'!F16-'Equipment parameters'!F12*'Equipment parameters'!F13/100</f>
        <v>-5.85</v>
      </c>
    </row>
    <row r="9" spans="2:10" ht="20.100000000000001" customHeight="1" x14ac:dyDescent="0.25">
      <c r="B9" s="7" t="s">
        <v>47</v>
      </c>
      <c r="C9" s="8" t="s">
        <v>48</v>
      </c>
      <c r="D9" s="9" t="s">
        <v>0</v>
      </c>
      <c r="E9" s="10" t="s">
        <v>61</v>
      </c>
      <c r="F9" s="12">
        <f>F7+F8</f>
        <v>46.129400086720374</v>
      </c>
      <c r="G9" s="12">
        <f t="shared" ref="G9:I9" si="0">G7+G8</f>
        <v>39.625</v>
      </c>
      <c r="H9" s="12">
        <f t="shared" si="0"/>
        <v>46.129400086720374</v>
      </c>
      <c r="I9" s="12">
        <f t="shared" si="0"/>
        <v>28.921212547196625</v>
      </c>
    </row>
    <row r="10" spans="2:10" ht="20.100000000000001" customHeight="1" x14ac:dyDescent="0.25">
      <c r="B10" s="13"/>
      <c r="C10" s="14"/>
      <c r="D10" s="15"/>
      <c r="E10" s="16"/>
      <c r="F10" s="17"/>
      <c r="G10" s="17"/>
      <c r="H10" s="17"/>
      <c r="I10" s="17"/>
      <c r="J10" s="29"/>
    </row>
    <row r="11" spans="2:10" ht="20.100000000000001" customHeight="1" x14ac:dyDescent="0.25">
      <c r="B11" s="7"/>
      <c r="C11" s="18" t="s">
        <v>51</v>
      </c>
      <c r="D11" s="9"/>
      <c r="E11" s="10"/>
      <c r="F11" s="11"/>
      <c r="G11" s="11"/>
      <c r="H11" s="11"/>
      <c r="I11" s="11"/>
    </row>
    <row r="12" spans="2:10" ht="20.100000000000001" customHeight="1" x14ac:dyDescent="0.25">
      <c r="B12" s="7" t="s">
        <v>57</v>
      </c>
      <c r="C12" s="8" t="s">
        <v>52</v>
      </c>
      <c r="D12" s="9" t="s">
        <v>0</v>
      </c>
      <c r="E12" s="10" t="s">
        <v>26</v>
      </c>
      <c r="F12" s="19">
        <f>'Equipment parameters'!E21</f>
        <v>-112</v>
      </c>
      <c r="G12" s="19">
        <f>'Equipment parameters'!D21</f>
        <v>-115</v>
      </c>
      <c r="H12" s="19">
        <f>'Equipment parameters'!F21</f>
        <v>-112</v>
      </c>
      <c r="I12" s="19">
        <f>'Equipment parameters'!D21</f>
        <v>-115</v>
      </c>
    </row>
    <row r="13" spans="2:10" ht="20.100000000000001" customHeight="1" x14ac:dyDescent="0.25">
      <c r="B13" s="7" t="s">
        <v>58</v>
      </c>
      <c r="C13" s="8" t="s">
        <v>59</v>
      </c>
      <c r="D13" s="9" t="s">
        <v>1</v>
      </c>
      <c r="E13" s="10" t="s">
        <v>34</v>
      </c>
      <c r="F13" s="11">
        <f>'Equipment parameters'!E23+'Equipment parameters'!E28+2.15-'Equipment parameters'!E29-'Equipment parameters'!E25*'Equipment parameters'!E26/100</f>
        <v>-0.37500000000000011</v>
      </c>
      <c r="G13" s="11">
        <f>'Equipment parameters'!D23+'Equipment parameters'!D28+2.15-'Equipment parameters'!D29-'Equipment parameters'!D25*'Equipment parameters'!D26/100</f>
        <v>8.15</v>
      </c>
      <c r="H13" s="11">
        <f>'Equipment parameters'!F23+'Equipment parameters'!F28+2.15-'Equipment parameters'!F29-'Equipment parameters'!F25*'Equipment parameters'!F26/100</f>
        <v>-5.85</v>
      </c>
      <c r="I13" s="11">
        <f>'Equipment parameters'!D23+'Equipment parameters'!D28+2.15-'Equipment parameters'!D29-'Equipment parameters'!D25*'Equipment parameters'!D26/100</f>
        <v>8.15</v>
      </c>
    </row>
    <row r="14" spans="2:10" ht="20.100000000000001" customHeight="1" x14ac:dyDescent="0.25">
      <c r="B14" s="7" t="s">
        <v>56</v>
      </c>
      <c r="C14" s="8" t="s">
        <v>55</v>
      </c>
      <c r="D14" s="9" t="s">
        <v>0</v>
      </c>
      <c r="E14" s="10" t="s">
        <v>62</v>
      </c>
      <c r="F14" s="11">
        <f>F12-F13</f>
        <v>-111.625</v>
      </c>
      <c r="G14" s="11">
        <f t="shared" ref="G14:I14" si="1">G12-G13</f>
        <v>-123.15</v>
      </c>
      <c r="H14" s="11">
        <f t="shared" si="1"/>
        <v>-106.15</v>
      </c>
      <c r="I14" s="11">
        <f t="shared" si="1"/>
        <v>-123.15</v>
      </c>
    </row>
    <row r="15" spans="2:10" ht="20.100000000000001" customHeight="1" x14ac:dyDescent="0.25">
      <c r="B15" s="7" t="s">
        <v>54</v>
      </c>
      <c r="C15" s="8" t="s">
        <v>53</v>
      </c>
      <c r="D15" s="9" t="s">
        <v>17</v>
      </c>
      <c r="E15" s="10" t="s">
        <v>63</v>
      </c>
      <c r="F15" s="42">
        <f>F9-F14</f>
        <v>157.75440008672038</v>
      </c>
      <c r="G15" s="54">
        <f t="shared" ref="G15:I15" si="2">G9-G14</f>
        <v>162.77500000000001</v>
      </c>
      <c r="H15" s="42">
        <f t="shared" si="2"/>
        <v>152.27940008672039</v>
      </c>
      <c r="I15" s="54">
        <f t="shared" si="2"/>
        <v>152.07121254719664</v>
      </c>
    </row>
    <row r="16" spans="2:10" ht="20.100000000000001" customHeight="1" x14ac:dyDescent="0.25">
      <c r="B16" s="7"/>
      <c r="C16" s="20"/>
      <c r="D16" s="21"/>
      <c r="E16" s="22"/>
      <c r="F16" s="23"/>
      <c r="G16" s="23"/>
      <c r="H16" s="23"/>
      <c r="I16" s="23"/>
    </row>
    <row r="17" spans="2:9" ht="20.100000000000001" customHeight="1" x14ac:dyDescent="0.25">
      <c r="B17" s="7"/>
      <c r="C17" s="18" t="s">
        <v>60</v>
      </c>
      <c r="D17" s="9"/>
      <c r="E17" s="10"/>
      <c r="F17" s="19"/>
      <c r="G17" s="19"/>
      <c r="H17" s="19"/>
      <c r="I17" s="19"/>
    </row>
    <row r="18" spans="2:9" ht="20.100000000000001" customHeight="1" x14ac:dyDescent="0.25">
      <c r="B18" s="7" t="s">
        <v>68</v>
      </c>
      <c r="C18" s="8" t="s">
        <v>64</v>
      </c>
      <c r="D18" s="9" t="s">
        <v>0</v>
      </c>
      <c r="E18" s="10" t="s">
        <v>27</v>
      </c>
      <c r="F18" s="19">
        <f>'Equipment parameters'!E22</f>
        <v>-103</v>
      </c>
      <c r="G18" s="19">
        <f>'Equipment parameters'!D22</f>
        <v>-106</v>
      </c>
      <c r="H18" s="19">
        <f>'Equipment parameters'!F22</f>
        <v>-103</v>
      </c>
      <c r="I18" s="19">
        <f>'Equipment parameters'!D22</f>
        <v>-106</v>
      </c>
    </row>
    <row r="19" spans="2:9" ht="20.100000000000001" customHeight="1" x14ac:dyDescent="0.25">
      <c r="B19" s="7" t="s">
        <v>69</v>
      </c>
      <c r="C19" s="8" t="s">
        <v>65</v>
      </c>
      <c r="D19" s="9" t="s">
        <v>1</v>
      </c>
      <c r="E19" s="10" t="s">
        <v>34</v>
      </c>
      <c r="F19" s="11">
        <f>F13</f>
        <v>-0.37500000000000011</v>
      </c>
      <c r="G19" s="11">
        <f t="shared" ref="G19:I19" si="3">G13</f>
        <v>8.15</v>
      </c>
      <c r="H19" s="11">
        <f t="shared" si="3"/>
        <v>-5.85</v>
      </c>
      <c r="I19" s="11">
        <f t="shared" si="3"/>
        <v>8.15</v>
      </c>
    </row>
    <row r="20" spans="2:9" ht="20.100000000000001" customHeight="1" x14ac:dyDescent="0.25">
      <c r="B20" s="7" t="s">
        <v>70</v>
      </c>
      <c r="C20" s="8" t="s">
        <v>66</v>
      </c>
      <c r="D20" s="9" t="s">
        <v>0</v>
      </c>
      <c r="E20" s="10" t="s">
        <v>72</v>
      </c>
      <c r="F20" s="11">
        <f>F18-F19</f>
        <v>-102.625</v>
      </c>
      <c r="G20" s="11">
        <f t="shared" ref="G20:I20" si="4">G18-G19</f>
        <v>-114.15</v>
      </c>
      <c r="H20" s="11">
        <f t="shared" si="4"/>
        <v>-97.15</v>
      </c>
      <c r="I20" s="11">
        <f t="shared" si="4"/>
        <v>-114.15</v>
      </c>
    </row>
    <row r="21" spans="2:9" ht="20.100000000000001" customHeight="1" x14ac:dyDescent="0.25">
      <c r="B21" s="7" t="s">
        <v>71</v>
      </c>
      <c r="C21" s="8" t="s">
        <v>67</v>
      </c>
      <c r="D21" s="9" t="s">
        <v>17</v>
      </c>
      <c r="E21" s="10" t="s">
        <v>73</v>
      </c>
      <c r="F21" s="42">
        <f>F9-F20</f>
        <v>148.75440008672038</v>
      </c>
      <c r="G21" s="54">
        <f t="shared" ref="G21:I21" si="5">G9-G20</f>
        <v>153.77500000000001</v>
      </c>
      <c r="H21" s="42">
        <f t="shared" si="5"/>
        <v>143.27940008672039</v>
      </c>
      <c r="I21" s="54">
        <f t="shared" si="5"/>
        <v>143.07121254719664</v>
      </c>
    </row>
    <row r="22" spans="2:9" x14ac:dyDescent="0.25">
      <c r="B22" s="26"/>
      <c r="C22" s="27"/>
      <c r="D22" s="28"/>
      <c r="E22" s="28"/>
      <c r="F22" s="28"/>
      <c r="G22" s="28"/>
      <c r="H22" s="28"/>
    </row>
    <row r="23" spans="2:9" x14ac:dyDescent="0.25">
      <c r="B23" s="30"/>
      <c r="C23" s="27"/>
      <c r="D23" s="28"/>
      <c r="E23" s="28"/>
      <c r="F23" s="28"/>
      <c r="G23" s="28"/>
      <c r="H23" s="28"/>
    </row>
    <row r="24" spans="2:9" x14ac:dyDescent="0.25">
      <c r="B24" s="30"/>
      <c r="C24" s="27"/>
      <c r="D24" s="28"/>
      <c r="E24" s="28"/>
      <c r="F24" s="28"/>
      <c r="G24" s="28"/>
      <c r="H24" s="28"/>
    </row>
    <row r="25" spans="2:9" x14ac:dyDescent="0.25">
      <c r="B25" s="30"/>
      <c r="C25" s="27"/>
      <c r="D25" s="28"/>
      <c r="E25" s="28"/>
      <c r="F25" s="28"/>
      <c r="G25" s="28"/>
      <c r="H25" s="28"/>
    </row>
    <row r="26" spans="2:9" x14ac:dyDescent="0.25">
      <c r="B26" s="30"/>
      <c r="C26" s="27"/>
      <c r="D26" s="28"/>
      <c r="E26" s="28"/>
      <c r="F26" s="28"/>
      <c r="G26" s="28"/>
      <c r="H26" s="28"/>
    </row>
    <row r="27" spans="2:9" x14ac:dyDescent="0.25">
      <c r="B27" s="30"/>
      <c r="C27" s="27"/>
      <c r="D27" s="28"/>
      <c r="E27" s="28"/>
      <c r="F27" s="28"/>
      <c r="G27" s="28"/>
      <c r="H27" s="28"/>
    </row>
    <row r="28" spans="2:9" x14ac:dyDescent="0.25">
      <c r="B28" s="30"/>
      <c r="C28" s="27"/>
      <c r="D28" s="28"/>
      <c r="E28" s="28"/>
      <c r="F28" s="28"/>
      <c r="G28" s="28"/>
      <c r="H28" s="28"/>
    </row>
    <row r="29" spans="2:9" x14ac:dyDescent="0.25">
      <c r="B29" s="30"/>
      <c r="C29" s="27"/>
      <c r="D29" s="28"/>
      <c r="E29" s="28"/>
      <c r="F29" s="28"/>
      <c r="G29" s="28"/>
      <c r="H29" s="28"/>
    </row>
    <row r="30" spans="2:9" x14ac:dyDescent="0.25">
      <c r="B30" s="30"/>
      <c r="C30" s="27"/>
      <c r="D30" s="28"/>
      <c r="E30" s="28"/>
      <c r="F30" s="28"/>
      <c r="G30" s="28"/>
      <c r="H30" s="28"/>
    </row>
    <row r="31" spans="2:9" x14ac:dyDescent="0.25">
      <c r="B31" s="30"/>
      <c r="C31" s="27"/>
      <c r="D31" s="28"/>
      <c r="E31" s="28"/>
      <c r="F31" s="28"/>
      <c r="G31" s="28"/>
      <c r="H31" s="28"/>
    </row>
    <row r="32" spans="2:9" x14ac:dyDescent="0.25">
      <c r="B32" s="30"/>
      <c r="C32" s="27"/>
      <c r="D32" s="28"/>
      <c r="E32" s="28"/>
      <c r="F32" s="28"/>
      <c r="G32" s="28"/>
      <c r="H32" s="28"/>
    </row>
    <row r="33" spans="2:8" x14ac:dyDescent="0.25">
      <c r="B33" s="30"/>
      <c r="C33" s="27"/>
      <c r="D33" s="28"/>
      <c r="E33" s="28"/>
      <c r="F33" s="28"/>
      <c r="G33" s="28"/>
      <c r="H33" s="28"/>
    </row>
    <row r="34" spans="2:8" x14ac:dyDescent="0.25">
      <c r="B34" s="30"/>
      <c r="C34" s="27"/>
      <c r="D34" s="28"/>
      <c r="E34" s="28"/>
      <c r="F34" s="28"/>
      <c r="G34" s="28"/>
      <c r="H34" s="28"/>
    </row>
    <row r="35" spans="2:8" x14ac:dyDescent="0.25">
      <c r="B35" s="30"/>
      <c r="C35" s="27"/>
      <c r="D35" s="28"/>
      <c r="E35" s="28"/>
      <c r="F35" s="28"/>
      <c r="G35" s="28"/>
      <c r="H35" s="28"/>
    </row>
    <row r="36" spans="2:8" x14ac:dyDescent="0.25">
      <c r="B36" s="30"/>
      <c r="C36" s="27"/>
      <c r="D36" s="28"/>
      <c r="E36" s="28"/>
      <c r="F36" s="28"/>
      <c r="G36" s="28"/>
      <c r="H36" s="28"/>
    </row>
    <row r="37" spans="2:8" x14ac:dyDescent="0.25">
      <c r="B37" s="30"/>
      <c r="C37" s="27"/>
      <c r="D37" s="28"/>
      <c r="E37" s="28"/>
      <c r="F37" s="28"/>
      <c r="G37" s="28"/>
      <c r="H37" s="28"/>
    </row>
    <row r="38" spans="2:8" x14ac:dyDescent="0.25">
      <c r="B38" s="30"/>
      <c r="C38" s="27"/>
      <c r="D38" s="28"/>
      <c r="E38" s="28"/>
      <c r="F38" s="28"/>
      <c r="G38" s="28"/>
      <c r="H38" s="28"/>
    </row>
    <row r="39" spans="2:8" x14ac:dyDescent="0.25">
      <c r="B39" s="26"/>
      <c r="C39" s="27"/>
      <c r="D39" s="28"/>
      <c r="E39" s="28"/>
      <c r="F39" s="28"/>
      <c r="G39" s="28"/>
      <c r="H39" s="28"/>
    </row>
    <row r="40" spans="2:8" x14ac:dyDescent="0.25">
      <c r="B40" s="26"/>
      <c r="C40" s="27"/>
      <c r="D40" s="28"/>
      <c r="E40" s="28"/>
      <c r="F40" s="28"/>
      <c r="G40" s="28"/>
      <c r="H40" s="28"/>
    </row>
    <row r="41" spans="2:8" x14ac:dyDescent="0.25">
      <c r="B41" s="26"/>
      <c r="C41" s="27"/>
      <c r="D41" s="28"/>
      <c r="E41" s="28"/>
      <c r="F41" s="28"/>
      <c r="G41" s="28"/>
      <c r="H41" s="28"/>
    </row>
  </sheetData>
  <mergeCells count="3">
    <mergeCell ref="C3:H3"/>
    <mergeCell ref="F5:G5"/>
    <mergeCell ref="H5:I5"/>
  </mergeCells>
  <phoneticPr fontId="1" type="noConversion"/>
  <pageMargins left="0.29527559055118113" right="0.29527559055118113" top="0.98425196850393704" bottom="0.98425196850393704" header="0" footer="0"/>
  <pageSetup paperSize="9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Equipment parameters</vt:lpstr>
      <vt:lpstr>Budget Link</vt:lpstr>
    </vt:vector>
  </TitlesOfParts>
  <Company>Bazan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Domingo Javier Pardo Quiles</dc:creator>
  <cp:lastModifiedBy>Windows User</cp:lastModifiedBy>
  <cp:lastPrinted>2009-02-16T11:04:07Z</cp:lastPrinted>
  <dcterms:created xsi:type="dcterms:W3CDTF">2001-09-11T08:35:46Z</dcterms:created>
  <dcterms:modified xsi:type="dcterms:W3CDTF">2019-05-21T12:37:11Z</dcterms:modified>
</cp:coreProperties>
</file>