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Grado en Telemática\2ºCurso\1º Cuatrimestre\Conmutación\Prácticas\Práctica 3\"/>
    </mc:Choice>
  </mc:AlternateContent>
  <xr:revisionPtr revIDLastSave="0" documentId="13_ncr:1_{AD561BF6-03AF-42F7-81D9-70D18FD9E572}" xr6:coauthVersionLast="46" xr6:coauthVersionMax="46" xr10:uidLastSave="{00000000-0000-0000-0000-000000000000}"/>
  <bookViews>
    <workbookView xWindow="-108" yWindow="-108" windowWidth="23256" windowHeight="12576" xr2:uid="{B5F9DE00-8568-4C7E-A9E7-036E2AFF7F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M34" i="1"/>
  <c r="M35" i="1"/>
  <c r="M36" i="1"/>
  <c r="M32" i="1"/>
  <c r="G32" i="1" l="1"/>
  <c r="G33" i="1"/>
  <c r="G34" i="1"/>
  <c r="G35" i="1"/>
  <c r="G36" i="1"/>
  <c r="G37" i="1"/>
  <c r="G38" i="1"/>
  <c r="G39" i="1"/>
  <c r="G40" i="1"/>
  <c r="G31" i="1"/>
  <c r="G25" i="1"/>
  <c r="G26" i="1"/>
  <c r="G27" i="1"/>
  <c r="G23" i="1"/>
  <c r="F24" i="1"/>
  <c r="G24" i="1" s="1"/>
  <c r="F25" i="1"/>
  <c r="F26" i="1"/>
  <c r="F27" i="1"/>
  <c r="F23" i="1"/>
  <c r="N23" i="1"/>
  <c r="E23" i="1"/>
  <c r="N32" i="1" s="1"/>
  <c r="E24" i="1"/>
  <c r="N33" i="1" s="1"/>
  <c r="E25" i="1"/>
  <c r="N34" i="1" s="1"/>
  <c r="E26" i="1"/>
  <c r="N35" i="1" s="1"/>
  <c r="E27" i="1"/>
  <c r="N36" i="1" s="1"/>
  <c r="N24" i="1"/>
  <c r="N25" i="1"/>
  <c r="N26" i="1"/>
  <c r="N27" i="1"/>
  <c r="M24" i="1"/>
  <c r="O33" i="1" s="1"/>
  <c r="M25" i="1"/>
  <c r="O34" i="1" s="1"/>
  <c r="M26" i="1"/>
  <c r="O35" i="1" s="1"/>
  <c r="M27" i="1"/>
  <c r="O36" i="1" s="1"/>
  <c r="M23" i="1"/>
  <c r="O32" i="1" s="1"/>
  <c r="J15" i="1"/>
  <c r="J16" i="1"/>
  <c r="J17" i="1"/>
  <c r="C18" i="1"/>
  <c r="D18" i="1"/>
  <c r="E18" i="1"/>
  <c r="F18" i="1"/>
  <c r="G18" i="1"/>
  <c r="B18" i="1"/>
  <c r="O27" i="1" l="1"/>
  <c r="O26" i="1"/>
  <c r="O23" i="1"/>
  <c r="O24" i="1"/>
  <c r="O25" i="1"/>
</calcChain>
</file>

<file path=xl/sharedStrings.xml><?xml version="1.0" encoding="utf-8"?>
<sst xmlns="http://schemas.openxmlformats.org/spreadsheetml/2006/main" count="79" uniqueCount="56">
  <si>
    <t>EJERCICIO 2</t>
  </si>
  <si>
    <t>N</t>
  </si>
  <si>
    <t>W</t>
  </si>
  <si>
    <t>T</t>
  </si>
  <si>
    <t>W (ms)</t>
  </si>
  <si>
    <t>T (ms)</t>
  </si>
  <si>
    <t>Simulación 1</t>
  </si>
  <si>
    <t>Simulación 2</t>
  </si>
  <si>
    <t>Simulación 3</t>
  </si>
  <si>
    <t>Simulación 4</t>
  </si>
  <si>
    <t>Simulación 5</t>
  </si>
  <si>
    <t>Simulación 6</t>
  </si>
  <si>
    <t>Simulación 7</t>
  </si>
  <si>
    <t>Simulación 8</t>
  </si>
  <si>
    <t>Simulación 9</t>
  </si>
  <si>
    <t>Simulación 10</t>
  </si>
  <si>
    <t>λ</t>
  </si>
  <si>
    <t>µ</t>
  </si>
  <si>
    <t>ρ</t>
  </si>
  <si>
    <t>Valor medio</t>
  </si>
  <si>
    <t>ρ, λ,µ</t>
  </si>
  <si>
    <t>Relaciones</t>
  </si>
  <si>
    <t>N,  λ, T</t>
  </si>
  <si>
    <t>N=λ·T</t>
  </si>
  <si>
    <t>T=W+µ^-1</t>
  </si>
  <si>
    <t>T, W, µ</t>
  </si>
  <si>
    <t>ρ= λ/µ</t>
  </si>
  <si>
    <t>39,06ms</t>
  </si>
  <si>
    <t>23,43ms</t>
  </si>
  <si>
    <t>Parecidos</t>
  </si>
  <si>
    <t>Ejecicio 2.5</t>
  </si>
  <si>
    <t>Ejercicio 2.4</t>
  </si>
  <si>
    <t>W1</t>
  </si>
  <si>
    <t>W2</t>
  </si>
  <si>
    <t>W3</t>
  </si>
  <si>
    <t>Wmedia</t>
  </si>
  <si>
    <t>Wteorico</t>
  </si>
  <si>
    <t>Diferencia</t>
  </si>
  <si>
    <t>MM1</t>
  </si>
  <si>
    <t>MD1</t>
  </si>
  <si>
    <t>W4</t>
  </si>
  <si>
    <t>W5</t>
  </si>
  <si>
    <t>1 enlace</t>
  </si>
  <si>
    <t>2 enlaces</t>
  </si>
  <si>
    <t>3 enlaces</t>
  </si>
  <si>
    <t>4 enlaces</t>
  </si>
  <si>
    <t>5 enlaces</t>
  </si>
  <si>
    <t>6 enlaces</t>
  </si>
  <si>
    <t>7 enlaces</t>
  </si>
  <si>
    <t>8 enlaces</t>
  </si>
  <si>
    <t>9 enlaces</t>
  </si>
  <si>
    <t>10 enlaces</t>
  </si>
  <si>
    <t>MG1</t>
  </si>
  <si>
    <t>Wmedia WG1</t>
  </si>
  <si>
    <t>Wmedia MM1</t>
  </si>
  <si>
    <t>Wmedia MD1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</si>
</sst>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6C01-C8F4-4C44-83AF-82259115253A}">
  <dimension ref="A1:O41"/>
  <sheetViews>
    <sheetView tabSelected="1" workbookViewId="0">
      <selection activeCell="P30" sqref="P30"/>
    </sheetView>
  </sheetViews>
  <sheetFormatPr baseColWidth="10" defaultRowHeight="14.4" x14ac:dyDescent="0.3"/>
  <cols>
    <col min="1" max="1" width="13.88671875" customWidth="1"/>
    <col min="7" max="7" width="11.88671875" bestFit="1" customWidth="1"/>
    <col min="9" max="9" width="13.88671875" customWidth="1"/>
    <col min="10" max="10" width="14.33203125" customWidth="1"/>
    <col min="13" max="14" width="13.109375" customWidth="1"/>
    <col min="15" max="15" width="12.6640625" customWidth="1"/>
  </cols>
  <sheetData>
    <row r="1" spans="1:15" ht="1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15" customHeigh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3">
      <c r="A3" s="17" t="s">
        <v>1</v>
      </c>
      <c r="B3" s="17" t="s">
        <v>5</v>
      </c>
      <c r="C3" s="17" t="s">
        <v>4</v>
      </c>
      <c r="D3" s="15" t="s">
        <v>18</v>
      </c>
      <c r="E3" s="15" t="s">
        <v>16</v>
      </c>
      <c r="F3" s="15" t="s">
        <v>17</v>
      </c>
    </row>
    <row r="4" spans="1:15" x14ac:dyDescent="0.3">
      <c r="A4" s="22">
        <v>1.5962000000000001</v>
      </c>
      <c r="B4" s="18">
        <v>42.038400000000003</v>
      </c>
      <c r="C4" s="18">
        <v>25.816099999999999</v>
      </c>
      <c r="D4" s="18">
        <v>0.6</v>
      </c>
      <c r="E4" s="18">
        <v>38.4</v>
      </c>
      <c r="F4" s="18">
        <v>64</v>
      </c>
    </row>
    <row r="7" spans="1:15" x14ac:dyDescent="0.3">
      <c r="B7" s="15" t="s">
        <v>18</v>
      </c>
      <c r="C7" s="15" t="s">
        <v>16</v>
      </c>
      <c r="D7" s="15" t="s">
        <v>17</v>
      </c>
      <c r="E7" s="15" t="s">
        <v>1</v>
      </c>
      <c r="F7" s="15" t="s">
        <v>3</v>
      </c>
      <c r="G7" s="15" t="s">
        <v>2</v>
      </c>
    </row>
    <row r="8" spans="1:15" x14ac:dyDescent="0.3">
      <c r="A8" s="14" t="s">
        <v>6</v>
      </c>
      <c r="B8" s="12">
        <v>0.62</v>
      </c>
      <c r="C8" s="12">
        <v>37.979999999999997</v>
      </c>
      <c r="D8" s="12">
        <v>61.64</v>
      </c>
      <c r="E8" s="13">
        <v>1.5962000000000001</v>
      </c>
      <c r="F8" s="12">
        <v>42.038400000000003</v>
      </c>
      <c r="G8" s="12">
        <v>25.816099999999999</v>
      </c>
      <c r="I8" s="8" t="s">
        <v>31</v>
      </c>
    </row>
    <row r="9" spans="1:15" x14ac:dyDescent="0.3">
      <c r="A9" s="14" t="s">
        <v>7</v>
      </c>
      <c r="B9" s="12">
        <v>0.62</v>
      </c>
      <c r="C9" s="12">
        <v>37.78</v>
      </c>
      <c r="D9" s="12">
        <v>61.31</v>
      </c>
      <c r="E9" s="12">
        <v>1.4869000000000001</v>
      </c>
      <c r="F9" s="12">
        <v>39.363199999999999</v>
      </c>
      <c r="G9" s="12">
        <v>23.0533</v>
      </c>
      <c r="I9" s="9" t="s">
        <v>21</v>
      </c>
      <c r="J9" s="9"/>
    </row>
    <row r="10" spans="1:15" x14ac:dyDescent="0.3">
      <c r="A10" s="14" t="s">
        <v>8</v>
      </c>
      <c r="B10" s="12">
        <v>0.56999999999999995</v>
      </c>
      <c r="C10" s="12">
        <v>36.43</v>
      </c>
      <c r="D10" s="12">
        <v>63.75</v>
      </c>
      <c r="E10" s="12">
        <v>1.3284</v>
      </c>
      <c r="F10" s="12">
        <v>36.477200000000003</v>
      </c>
      <c r="G10" s="12">
        <v>20.789899999999999</v>
      </c>
      <c r="I10" s="4" t="s">
        <v>20</v>
      </c>
      <c r="J10" s="3" t="s">
        <v>26</v>
      </c>
      <c r="K10" s="4"/>
    </row>
    <row r="11" spans="1:15" x14ac:dyDescent="0.3">
      <c r="A11" s="14" t="s">
        <v>9</v>
      </c>
      <c r="B11" s="12">
        <v>0.59</v>
      </c>
      <c r="C11" s="12">
        <v>37.03</v>
      </c>
      <c r="D11" s="12">
        <v>63.18</v>
      </c>
      <c r="E11" s="12">
        <v>1.4379999999999999</v>
      </c>
      <c r="F11" s="12">
        <v>38.847700000000003</v>
      </c>
      <c r="G11" s="12">
        <v>23.020900000000001</v>
      </c>
      <c r="I11" s="2" t="s">
        <v>25</v>
      </c>
      <c r="J11" s="1" t="s">
        <v>24</v>
      </c>
    </row>
    <row r="12" spans="1:15" x14ac:dyDescent="0.3">
      <c r="A12" s="14" t="s">
        <v>10</v>
      </c>
      <c r="B12" s="12">
        <v>0.59</v>
      </c>
      <c r="C12" s="12">
        <v>37.380000000000003</v>
      </c>
      <c r="D12" s="12">
        <v>63.14</v>
      </c>
      <c r="E12" s="12">
        <v>1.3862000000000001</v>
      </c>
      <c r="F12" s="12">
        <v>37.101999999999997</v>
      </c>
      <c r="G12" s="12">
        <v>21.264399999999998</v>
      </c>
      <c r="I12" s="2" t="s">
        <v>22</v>
      </c>
      <c r="J12" s="1" t="s">
        <v>23</v>
      </c>
    </row>
    <row r="13" spans="1:15" x14ac:dyDescent="0.3">
      <c r="A13" s="14" t="s">
        <v>11</v>
      </c>
      <c r="B13" s="12">
        <v>0.59</v>
      </c>
      <c r="C13" s="12">
        <v>37.65</v>
      </c>
      <c r="D13" s="12">
        <v>63.52</v>
      </c>
      <c r="E13" s="12">
        <v>1.4529000000000001</v>
      </c>
      <c r="F13" s="12">
        <v>38.613100000000003</v>
      </c>
      <c r="G13" s="12">
        <v>22.870799999999999</v>
      </c>
    </row>
    <row r="14" spans="1:15" x14ac:dyDescent="0.3">
      <c r="A14" s="14" t="s">
        <v>12</v>
      </c>
      <c r="B14" s="12">
        <v>0.61</v>
      </c>
      <c r="C14" s="12">
        <v>37.9</v>
      </c>
      <c r="D14" s="12">
        <v>62.17</v>
      </c>
      <c r="E14" s="12">
        <v>1.5302</v>
      </c>
      <c r="F14" s="12">
        <v>40.391800000000003</v>
      </c>
      <c r="G14" s="12">
        <v>24.306899999999999</v>
      </c>
      <c r="I14" s="7" t="s">
        <v>30</v>
      </c>
      <c r="J14" s="1"/>
    </row>
    <row r="15" spans="1:15" x14ac:dyDescent="0.3">
      <c r="A15" s="14" t="s">
        <v>13</v>
      </c>
      <c r="B15" s="12">
        <v>0.59</v>
      </c>
      <c r="C15" s="12">
        <v>38.33</v>
      </c>
      <c r="D15" s="12">
        <v>64.400000000000006</v>
      </c>
      <c r="E15" s="12">
        <v>1.5035000000000001</v>
      </c>
      <c r="F15" s="12">
        <v>39.248800000000003</v>
      </c>
      <c r="G15" s="12">
        <v>23.720500000000001</v>
      </c>
      <c r="I15" s="2" t="s">
        <v>3</v>
      </c>
      <c r="J15" s="1">
        <f>1/(F4*0.4)</f>
        <v>3.90625E-2</v>
      </c>
      <c r="K15" t="s">
        <v>27</v>
      </c>
    </row>
    <row r="16" spans="1:15" x14ac:dyDescent="0.3">
      <c r="A16" s="14" t="s">
        <v>14</v>
      </c>
      <c r="B16" s="12">
        <v>0.61</v>
      </c>
      <c r="C16" s="12">
        <v>38.58</v>
      </c>
      <c r="D16" s="12">
        <v>63.5</v>
      </c>
      <c r="E16" s="12">
        <v>1.5204</v>
      </c>
      <c r="F16" s="12">
        <v>39.4101</v>
      </c>
      <c r="G16" s="12">
        <v>23.6616</v>
      </c>
      <c r="I16" s="2" t="s">
        <v>1</v>
      </c>
      <c r="J16" s="1">
        <f>38.4*J15</f>
        <v>1.5</v>
      </c>
      <c r="L16" t="s">
        <v>29</v>
      </c>
    </row>
    <row r="17" spans="1:15" x14ac:dyDescent="0.3">
      <c r="A17" s="14" t="s">
        <v>15</v>
      </c>
      <c r="B17" s="12">
        <v>0.57999999999999996</v>
      </c>
      <c r="C17" s="12">
        <v>36.549999999999997</v>
      </c>
      <c r="D17" s="12">
        <v>62.74</v>
      </c>
      <c r="E17" s="12">
        <v>1.3058000000000001</v>
      </c>
      <c r="F17" s="12">
        <v>35.745600000000003</v>
      </c>
      <c r="G17" s="12">
        <v>19.807700000000001</v>
      </c>
      <c r="I17" s="2" t="s">
        <v>2</v>
      </c>
      <c r="J17" s="1">
        <f>D4/(F4*0.4)</f>
        <v>2.3437499999999997E-2</v>
      </c>
      <c r="K17" t="s">
        <v>28</v>
      </c>
    </row>
    <row r="18" spans="1:15" x14ac:dyDescent="0.3">
      <c r="A18" s="14" t="s">
        <v>19</v>
      </c>
      <c r="B18" s="12">
        <f t="shared" ref="B18:G18" si="0">AVERAGE(B8:B17)</f>
        <v>0.59699999999999998</v>
      </c>
      <c r="C18" s="12">
        <f t="shared" si="0"/>
        <v>37.560999999999993</v>
      </c>
      <c r="D18" s="12">
        <f t="shared" si="0"/>
        <v>62.935000000000002</v>
      </c>
      <c r="E18" s="12">
        <f t="shared" si="0"/>
        <v>1.45485</v>
      </c>
      <c r="F18" s="12">
        <f t="shared" si="0"/>
        <v>38.723790000000008</v>
      </c>
      <c r="G18" s="12">
        <f t="shared" si="0"/>
        <v>22.831210000000002</v>
      </c>
    </row>
    <row r="19" spans="1:15" x14ac:dyDescent="0.3">
      <c r="B19" s="5"/>
    </row>
    <row r="21" spans="1:15" x14ac:dyDescent="0.3">
      <c r="A21" s="17" t="s">
        <v>38</v>
      </c>
      <c r="I21" s="17" t="s">
        <v>39</v>
      </c>
    </row>
    <row r="22" spans="1:15" x14ac:dyDescent="0.3">
      <c r="A22" s="15" t="s">
        <v>18</v>
      </c>
      <c r="B22" s="19" t="s">
        <v>32</v>
      </c>
      <c r="C22" s="16" t="s">
        <v>33</v>
      </c>
      <c r="D22" s="16" t="s">
        <v>34</v>
      </c>
      <c r="E22" s="16" t="s">
        <v>35</v>
      </c>
      <c r="F22" s="16" t="s">
        <v>36</v>
      </c>
      <c r="G22" s="16" t="s">
        <v>37</v>
      </c>
      <c r="I22" s="15" t="s">
        <v>18</v>
      </c>
      <c r="J22" s="16" t="s">
        <v>32</v>
      </c>
      <c r="K22" s="16" t="s">
        <v>33</v>
      </c>
      <c r="L22" s="16" t="s">
        <v>34</v>
      </c>
      <c r="M22" s="16" t="s">
        <v>35</v>
      </c>
      <c r="N22" s="16" t="s">
        <v>36</v>
      </c>
      <c r="O22" s="16" t="s">
        <v>37</v>
      </c>
    </row>
    <row r="23" spans="1:15" x14ac:dyDescent="0.3">
      <c r="A23" s="11">
        <v>0.2</v>
      </c>
      <c r="B23" s="20">
        <v>4.9649000000000001</v>
      </c>
      <c r="C23" s="12">
        <v>4.5696000000000003</v>
      </c>
      <c r="D23" s="12">
        <v>4.2923999999999998</v>
      </c>
      <c r="E23" s="12">
        <f>AVERAGE(B23:D23)</f>
        <v>4.6089666666666673</v>
      </c>
      <c r="F23" s="12">
        <f>A23/(64*(1-A23))</f>
        <v>3.90625E-3</v>
      </c>
      <c r="G23" s="12">
        <f>ABS(E23-F23*1000)</f>
        <v>0.70271666666666732</v>
      </c>
      <c r="I23" s="11">
        <v>0.2</v>
      </c>
      <c r="J23" s="12">
        <v>1.5767</v>
      </c>
      <c r="K23" s="12">
        <v>1.4637</v>
      </c>
      <c r="L23" s="12">
        <v>1.4778</v>
      </c>
      <c r="M23" s="12">
        <f>AVERAGE(J23:L23)</f>
        <v>1.5060666666666667</v>
      </c>
      <c r="N23" s="12">
        <f>I23/(64*(1-I23)*2)</f>
        <v>1.953125E-3</v>
      </c>
      <c r="O23" s="12">
        <f>N23*1000-M23</f>
        <v>0.44705833333333334</v>
      </c>
    </row>
    <row r="24" spans="1:15" x14ac:dyDescent="0.3">
      <c r="A24" s="11">
        <v>0.4</v>
      </c>
      <c r="B24" s="20">
        <v>10.139799999999999</v>
      </c>
      <c r="C24" s="12">
        <v>10.0083</v>
      </c>
      <c r="D24" s="12">
        <v>10.655900000000001</v>
      </c>
      <c r="E24" s="12">
        <f>AVERAGE(B24:D24)</f>
        <v>10.268000000000001</v>
      </c>
      <c r="F24" s="12">
        <f>A24/(64*(1-A24))</f>
        <v>1.0416666666666668E-2</v>
      </c>
      <c r="G24" s="12">
        <f>ABS(E24-F24*1000)</f>
        <v>0.14866666666666717</v>
      </c>
      <c r="I24" s="11">
        <v>0.4</v>
      </c>
      <c r="J24" s="12">
        <v>4.0629999999999997</v>
      </c>
      <c r="K24" s="12">
        <v>4.0814000000000004</v>
      </c>
      <c r="L24" s="12">
        <v>4.3768000000000002</v>
      </c>
      <c r="M24" s="12">
        <f>AVERAGE(J24:L24)</f>
        <v>4.1737333333333337</v>
      </c>
      <c r="N24" s="12">
        <f>I24/(64*(1-I24)*2)</f>
        <v>5.2083333333333339E-3</v>
      </c>
      <c r="O24" s="12">
        <f>N24*1000-M24</f>
        <v>1.0346000000000002</v>
      </c>
    </row>
    <row r="25" spans="1:15" x14ac:dyDescent="0.3">
      <c r="A25" s="11">
        <v>0.6</v>
      </c>
      <c r="B25" s="20">
        <v>22.0413</v>
      </c>
      <c r="C25" s="12">
        <v>20.1233</v>
      </c>
      <c r="D25" s="12">
        <v>21.1982</v>
      </c>
      <c r="E25" s="12">
        <f>AVERAGE(B25:D25)</f>
        <v>21.120933333333333</v>
      </c>
      <c r="F25" s="12">
        <f>A25/(64*(1-A25))</f>
        <v>2.3437499999999997E-2</v>
      </c>
      <c r="G25" s="12">
        <f>ABS(E25-F25*1000)</f>
        <v>2.3165666666666631</v>
      </c>
      <c r="I25" s="11">
        <v>0.6</v>
      </c>
      <c r="J25" s="12">
        <v>10.132999999999999</v>
      </c>
      <c r="K25" s="12">
        <v>9.0284999999999993</v>
      </c>
      <c r="L25" s="12">
        <v>9.4350000000000005</v>
      </c>
      <c r="M25" s="12">
        <f>AVERAGE(J25:L25)</f>
        <v>9.5321666666666669</v>
      </c>
      <c r="N25" s="12">
        <f>I25/(64*(1-I25)*2)</f>
        <v>1.1718749999999998E-2</v>
      </c>
      <c r="O25" s="12">
        <f>N25*1000-M25</f>
        <v>2.1865833333333313</v>
      </c>
    </row>
    <row r="26" spans="1:15" x14ac:dyDescent="0.3">
      <c r="A26" s="11">
        <v>0.8</v>
      </c>
      <c r="B26" s="20">
        <v>47.120199999999997</v>
      </c>
      <c r="C26" s="12">
        <v>49.968699999999998</v>
      </c>
      <c r="D26" s="12">
        <v>48.249200000000002</v>
      </c>
      <c r="E26" s="12">
        <f>AVERAGE(B26:D26)</f>
        <v>48.446033333333332</v>
      </c>
      <c r="F26" s="12">
        <f>A26/(64*(1-A26))</f>
        <v>6.2500000000000014E-2</v>
      </c>
      <c r="G26" s="12">
        <f>ABS(E26-F26*1000)</f>
        <v>14.053966666666682</v>
      </c>
      <c r="I26" s="11">
        <v>0.8</v>
      </c>
      <c r="J26" s="12">
        <v>24.6037</v>
      </c>
      <c r="K26" s="12">
        <v>22.3687</v>
      </c>
      <c r="L26" s="12">
        <v>24.8249</v>
      </c>
      <c r="M26" s="12">
        <f>AVERAGE(J26:L26)</f>
        <v>23.932433333333336</v>
      </c>
      <c r="N26" s="12">
        <f>I26/(64*(1-I26)*2)</f>
        <v>3.1250000000000007E-2</v>
      </c>
      <c r="O26" s="12">
        <f>N26*1000-M26</f>
        <v>7.3175666666666714</v>
      </c>
    </row>
    <row r="27" spans="1:15" x14ac:dyDescent="0.3">
      <c r="A27" s="11">
        <v>0.9</v>
      </c>
      <c r="B27" s="20">
        <v>70.374700000000004</v>
      </c>
      <c r="C27" s="12">
        <v>79.123999999999995</v>
      </c>
      <c r="D27" s="12">
        <v>81.826499999999996</v>
      </c>
      <c r="E27" s="12">
        <f>AVERAGE(B27:D27)</f>
        <v>77.108400000000003</v>
      </c>
      <c r="F27" s="12">
        <f>A27/(64*(1-A27))</f>
        <v>0.14062500000000003</v>
      </c>
      <c r="G27" s="12">
        <f>ABS(E27-F27*1000)</f>
        <v>63.516600000000025</v>
      </c>
      <c r="I27" s="11">
        <v>0.9</v>
      </c>
      <c r="J27" s="12">
        <v>50.5623</v>
      </c>
      <c r="K27" s="12">
        <v>44.633899999999997</v>
      </c>
      <c r="L27" s="12">
        <v>50.1265</v>
      </c>
      <c r="M27" s="12">
        <f>AVERAGE(J27:L27)</f>
        <v>48.440899999999999</v>
      </c>
      <c r="N27" s="12">
        <f>I27/(64*(1-I27)*2)</f>
        <v>7.0312500000000014E-2</v>
      </c>
      <c r="O27" s="12">
        <f>N27*1000-M27</f>
        <v>21.871600000000015</v>
      </c>
    </row>
    <row r="28" spans="1:15" x14ac:dyDescent="0.3">
      <c r="I28" s="6"/>
    </row>
    <row r="30" spans="1:15" x14ac:dyDescent="0.3">
      <c r="B30" s="15" t="s">
        <v>32</v>
      </c>
      <c r="C30" s="15" t="s">
        <v>33</v>
      </c>
      <c r="D30" s="15" t="s">
        <v>34</v>
      </c>
      <c r="E30" s="15" t="s">
        <v>40</v>
      </c>
      <c r="F30" s="15" t="s">
        <v>41</v>
      </c>
      <c r="G30" s="15" t="s">
        <v>35</v>
      </c>
      <c r="I30" s="10" t="s">
        <v>52</v>
      </c>
    </row>
    <row r="31" spans="1:15" x14ac:dyDescent="0.3">
      <c r="A31" s="14" t="s">
        <v>42</v>
      </c>
      <c r="B31" s="12">
        <v>11.321999999999999</v>
      </c>
      <c r="C31" s="12">
        <v>10.945</v>
      </c>
      <c r="D31" s="12">
        <v>11.077</v>
      </c>
      <c r="E31" s="13">
        <v>12.122</v>
      </c>
      <c r="F31" s="12">
        <v>11.548</v>
      </c>
      <c r="G31" s="12">
        <f>AVERAGE(B31:F31)</f>
        <v>11.402800000000001</v>
      </c>
      <c r="I31" s="15" t="s">
        <v>18</v>
      </c>
      <c r="J31" s="16" t="s">
        <v>32</v>
      </c>
      <c r="K31" s="16" t="s">
        <v>33</v>
      </c>
      <c r="L31" s="16" t="s">
        <v>34</v>
      </c>
      <c r="M31" s="16" t="s">
        <v>53</v>
      </c>
      <c r="N31" s="16" t="s">
        <v>54</v>
      </c>
      <c r="O31" s="16" t="s">
        <v>55</v>
      </c>
    </row>
    <row r="32" spans="1:15" x14ac:dyDescent="0.3">
      <c r="A32" s="14" t="s">
        <v>43</v>
      </c>
      <c r="B32" s="12">
        <v>19.443000000000001</v>
      </c>
      <c r="C32" s="12">
        <v>19.204999999999998</v>
      </c>
      <c r="D32" s="12">
        <v>19.623000000000001</v>
      </c>
      <c r="E32" s="12">
        <v>17.568999999999999</v>
      </c>
      <c r="F32" s="12">
        <v>18.72</v>
      </c>
      <c r="G32" s="12">
        <f t="shared" ref="G32:G40" si="1">AVERAGE(B32:F32)</f>
        <v>18.911999999999999</v>
      </c>
      <c r="I32" s="11">
        <v>0.2</v>
      </c>
      <c r="J32" s="23">
        <v>7.3029999999999999</v>
      </c>
      <c r="K32" s="23">
        <v>7.54</v>
      </c>
      <c r="L32" s="23">
        <v>7.1360000000000001</v>
      </c>
      <c r="M32" s="23">
        <f>AVERAGE(J32:L32)</f>
        <v>7.3263333333333334</v>
      </c>
      <c r="N32" s="23">
        <f>E23</f>
        <v>4.6089666666666673</v>
      </c>
      <c r="O32" s="23">
        <f>M23</f>
        <v>1.5060666666666667</v>
      </c>
    </row>
    <row r="33" spans="1:15" x14ac:dyDescent="0.3">
      <c r="A33" s="14" t="s">
        <v>44</v>
      </c>
      <c r="B33" s="12">
        <v>22.579000000000001</v>
      </c>
      <c r="C33" s="12">
        <v>24.341999999999999</v>
      </c>
      <c r="D33" s="12">
        <v>20.242000000000001</v>
      </c>
      <c r="E33" s="12">
        <v>22.82</v>
      </c>
      <c r="F33" s="12">
        <v>21.614999999999998</v>
      </c>
      <c r="G33" s="12">
        <f t="shared" si="1"/>
        <v>22.319600000000001</v>
      </c>
      <c r="I33" s="11">
        <v>0.4</v>
      </c>
      <c r="J33" s="23">
        <v>18.132999999999999</v>
      </c>
      <c r="K33" s="23">
        <v>18.948</v>
      </c>
      <c r="L33" s="23">
        <v>18.936</v>
      </c>
      <c r="M33" s="23">
        <f>AVERAGE(J33:L33)</f>
        <v>18.672333333333334</v>
      </c>
      <c r="N33" s="23">
        <f>E24</f>
        <v>10.268000000000001</v>
      </c>
      <c r="O33" s="23">
        <f>M24</f>
        <v>4.1737333333333337</v>
      </c>
    </row>
    <row r="34" spans="1:15" x14ac:dyDescent="0.3">
      <c r="A34" s="14" t="s">
        <v>45</v>
      </c>
      <c r="B34" s="12">
        <v>24.027999999999999</v>
      </c>
      <c r="C34" s="12">
        <v>23.053999999999998</v>
      </c>
      <c r="D34" s="12">
        <v>21.190999999999999</v>
      </c>
      <c r="E34" s="12">
        <v>22.004999999999999</v>
      </c>
      <c r="F34" s="12">
        <v>24.094000000000001</v>
      </c>
      <c r="G34" s="12">
        <f t="shared" si="1"/>
        <v>22.874399999999998</v>
      </c>
      <c r="I34" s="11">
        <v>0.6</v>
      </c>
      <c r="J34" s="23">
        <v>38.323</v>
      </c>
      <c r="K34" s="23">
        <v>34.402000000000001</v>
      </c>
      <c r="L34" s="23">
        <v>34.152000000000001</v>
      </c>
      <c r="M34" s="23">
        <f>AVERAGE(J34:L34)</f>
        <v>35.625666666666667</v>
      </c>
      <c r="N34" s="23">
        <f>E25</f>
        <v>21.120933333333333</v>
      </c>
      <c r="O34" s="23">
        <f>M25</f>
        <v>9.5321666666666669</v>
      </c>
    </row>
    <row r="35" spans="1:15" x14ac:dyDescent="0.3">
      <c r="A35" s="14" t="s">
        <v>46</v>
      </c>
      <c r="B35" s="12">
        <v>21.326000000000001</v>
      </c>
      <c r="C35" s="12">
        <v>23.882999999999999</v>
      </c>
      <c r="D35" s="12">
        <v>20.273</v>
      </c>
      <c r="E35" s="12">
        <v>21.518000000000001</v>
      </c>
      <c r="F35" s="12">
        <v>22.363</v>
      </c>
      <c r="G35" s="12">
        <f t="shared" si="1"/>
        <v>21.872599999999998</v>
      </c>
      <c r="I35" s="11">
        <v>0.8</v>
      </c>
      <c r="J35" s="23">
        <v>69.007999999999996</v>
      </c>
      <c r="K35" s="23">
        <v>65</v>
      </c>
      <c r="L35" s="23">
        <v>70.162999999999997</v>
      </c>
      <c r="M35" s="23">
        <f>AVERAGE(J35:L35)</f>
        <v>68.057000000000002</v>
      </c>
      <c r="N35" s="23">
        <f>E26</f>
        <v>48.446033333333332</v>
      </c>
      <c r="O35" s="23">
        <f>M26</f>
        <v>23.932433333333336</v>
      </c>
    </row>
    <row r="36" spans="1:15" x14ac:dyDescent="0.3">
      <c r="A36" s="14" t="s">
        <v>47</v>
      </c>
      <c r="B36" s="12">
        <v>21.469000000000001</v>
      </c>
      <c r="C36" s="12">
        <v>22.521999999999998</v>
      </c>
      <c r="D36" s="12">
        <v>20.358000000000001</v>
      </c>
      <c r="E36" s="12">
        <v>23.373999999999999</v>
      </c>
      <c r="F36" s="12">
        <v>22.242000000000001</v>
      </c>
      <c r="G36" s="12">
        <f t="shared" si="1"/>
        <v>21.993000000000002</v>
      </c>
      <c r="I36" s="11">
        <v>0.9</v>
      </c>
      <c r="J36" s="23">
        <v>91.531999999999996</v>
      </c>
      <c r="K36" s="23">
        <v>87.774000000000001</v>
      </c>
      <c r="L36" s="23">
        <v>80.994</v>
      </c>
      <c r="M36" s="23">
        <f>AVERAGE(J36:L36)</f>
        <v>86.766666666666652</v>
      </c>
      <c r="N36" s="23">
        <f>E27</f>
        <v>77.108400000000003</v>
      </c>
      <c r="O36" s="23">
        <f>M27</f>
        <v>48.440899999999999</v>
      </c>
    </row>
    <row r="37" spans="1:15" x14ac:dyDescent="0.3">
      <c r="A37" s="14" t="s">
        <v>48</v>
      </c>
      <c r="B37" s="12">
        <v>22.837</v>
      </c>
      <c r="C37" s="12">
        <v>21.913</v>
      </c>
      <c r="D37" s="12">
        <v>25.855</v>
      </c>
      <c r="E37" s="12">
        <v>22.044</v>
      </c>
      <c r="F37" s="12">
        <v>25.754999999999999</v>
      </c>
      <c r="G37" s="12">
        <f t="shared" si="1"/>
        <v>23.680799999999998</v>
      </c>
    </row>
    <row r="38" spans="1:15" x14ac:dyDescent="0.3">
      <c r="A38" s="14" t="s">
        <v>49</v>
      </c>
      <c r="B38" s="12">
        <v>22.995000000000001</v>
      </c>
      <c r="C38" s="12">
        <v>25.149000000000001</v>
      </c>
      <c r="D38" s="12">
        <v>25.617999999999999</v>
      </c>
      <c r="E38" s="12">
        <v>23.744</v>
      </c>
      <c r="F38" s="12">
        <v>25.114000000000001</v>
      </c>
      <c r="G38" s="12">
        <f t="shared" si="1"/>
        <v>24.524000000000001</v>
      </c>
    </row>
    <row r="39" spans="1:15" x14ac:dyDescent="0.3">
      <c r="A39" s="14" t="s">
        <v>50</v>
      </c>
      <c r="B39" s="12">
        <v>22.422999999999998</v>
      </c>
      <c r="C39" s="12">
        <v>21.591999999999999</v>
      </c>
      <c r="D39" s="12">
        <v>20.811</v>
      </c>
      <c r="E39" s="12">
        <v>22.478999999999999</v>
      </c>
      <c r="F39" s="12">
        <v>23.95</v>
      </c>
      <c r="G39" s="12">
        <f t="shared" si="1"/>
        <v>22.250999999999998</v>
      </c>
    </row>
    <row r="40" spans="1:15" x14ac:dyDescent="0.3">
      <c r="A40" s="14" t="s">
        <v>51</v>
      </c>
      <c r="B40" s="12">
        <v>24.798999999999999</v>
      </c>
      <c r="C40" s="12">
        <v>22.748999999999999</v>
      </c>
      <c r="D40" s="12">
        <v>24.928999999999998</v>
      </c>
      <c r="E40" s="12">
        <v>22.823</v>
      </c>
      <c r="F40" s="12">
        <v>21.565000000000001</v>
      </c>
      <c r="G40" s="12">
        <f t="shared" si="1"/>
        <v>23.373000000000001</v>
      </c>
    </row>
    <row r="41" spans="1:15" x14ac:dyDescent="0.3">
      <c r="A41" s="1"/>
    </row>
  </sheetData>
  <mergeCells count="2">
    <mergeCell ref="I9:J9"/>
    <mergeCell ref="A1:O2"/>
  </mergeCells>
  <pageMargins left="0.7" right="0.7" top="0.75" bottom="0.75" header="0.3" footer="0.3"/>
  <pageSetup paperSize="9" orientation="portrait" horizontalDpi="1200" verticalDpi="1200" r:id="rId1"/>
  <ignoredErrors>
    <ignoredError sqref="E23:E27 M23:M27 M32:M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Ruz Nieto</dc:creator>
  <cp:lastModifiedBy>Diego Antolinos</cp:lastModifiedBy>
  <dcterms:created xsi:type="dcterms:W3CDTF">2018-11-08T10:09:52Z</dcterms:created>
  <dcterms:modified xsi:type="dcterms:W3CDTF">2021-03-25T11:37:52Z</dcterms:modified>
</cp:coreProperties>
</file>