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rpal.org\dati\AE_DipLaboratorio\AEAC2OGM00\PCB\trasferimento_dati\C449 - solventi - La Spezia\"/>
    </mc:Choice>
  </mc:AlternateContent>
  <bookViews>
    <workbookView xWindow="0" yWindow="0" windowWidth="28800" windowHeight="11610" tabRatio="470"/>
  </bookViews>
  <sheets>
    <sheet name="perCalcoliDiluizione"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151" i="1" l="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06" i="1"/>
  <c r="AM57" i="1"/>
  <c r="B57" i="1" s="1"/>
  <c r="AM9" i="1"/>
  <c r="B9" i="1" s="1"/>
  <c r="AM10" i="1"/>
  <c r="AM11" i="1"/>
  <c r="AM12" i="1"/>
  <c r="AM13" i="1"/>
  <c r="AM14" i="1"/>
  <c r="AM15" i="1"/>
  <c r="AM16" i="1"/>
  <c r="AM17" i="1"/>
  <c r="B17" i="1" s="1"/>
  <c r="AM18" i="1"/>
  <c r="B18" i="1" s="1"/>
  <c r="AM19" i="1"/>
  <c r="AM20" i="1"/>
  <c r="B20" i="1" s="1"/>
  <c r="AM21" i="1"/>
  <c r="B21" i="1" s="1"/>
  <c r="AM22" i="1"/>
  <c r="AM23" i="1"/>
  <c r="AM24" i="1"/>
  <c r="AM25" i="1"/>
  <c r="B25" i="1" s="1"/>
  <c r="AM26" i="1"/>
  <c r="AM27" i="1"/>
  <c r="AM28" i="1"/>
  <c r="B28" i="1" s="1"/>
  <c r="AM29" i="1"/>
  <c r="AM30" i="1"/>
  <c r="AM31" i="1"/>
  <c r="AM32" i="1"/>
  <c r="AM33" i="1"/>
  <c r="AM34" i="1"/>
  <c r="B34" i="1" s="1"/>
  <c r="AM35" i="1"/>
  <c r="AM36" i="1"/>
  <c r="B36" i="1" s="1"/>
  <c r="AM37" i="1"/>
  <c r="AM38" i="1"/>
  <c r="B38" i="1" s="1"/>
  <c r="AM39" i="1"/>
  <c r="AM40" i="1"/>
  <c r="AM41" i="1"/>
  <c r="B41" i="1" s="1"/>
  <c r="AM42" i="1"/>
  <c r="B42" i="1" s="1"/>
  <c r="AM43" i="1"/>
  <c r="AM44" i="1"/>
  <c r="B44" i="1" s="1"/>
  <c r="AM45" i="1"/>
  <c r="B45" i="1" s="1"/>
  <c r="AM46" i="1"/>
  <c r="AM47" i="1"/>
  <c r="AM48" i="1"/>
  <c r="B48" i="1" s="1"/>
  <c r="AM49" i="1"/>
  <c r="AM50" i="1"/>
  <c r="B50" i="1" s="1"/>
  <c r="AM51" i="1"/>
  <c r="AM52" i="1"/>
  <c r="B52" i="1" s="1"/>
  <c r="B15" i="1"/>
  <c r="B16" i="1"/>
  <c r="B22" i="1"/>
  <c r="B23" i="1"/>
  <c r="B31" i="1"/>
  <c r="B32" i="1"/>
  <c r="B26" i="1"/>
  <c r="B27" i="1"/>
  <c r="B33" i="1"/>
  <c r="B43" i="1"/>
  <c r="B49" i="1"/>
  <c r="B12" i="1"/>
  <c r="B13" i="1"/>
  <c r="B14" i="1"/>
  <c r="AL9" i="1"/>
  <c r="AF9" i="1"/>
  <c r="Z9"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 i="1"/>
  <c r="B11" i="1"/>
  <c r="B19" i="1"/>
  <c r="B24" i="1"/>
  <c r="B29" i="1"/>
  <c r="B30" i="1"/>
  <c r="B35" i="1"/>
  <c r="B37" i="1"/>
  <c r="B39" i="1"/>
  <c r="B40" i="1"/>
  <c r="B46" i="1"/>
  <c r="B47" i="1"/>
  <c r="B51" i="1"/>
  <c r="AL58" i="1"/>
  <c r="AL59" i="1"/>
  <c r="AL60" i="1"/>
  <c r="AL61" i="1"/>
  <c r="AL62" i="1"/>
  <c r="AL63" i="1"/>
  <c r="AL64" i="1"/>
  <c r="AL65" i="1"/>
  <c r="AL66" i="1"/>
  <c r="AL67" i="1"/>
  <c r="AM67" i="1" s="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57"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M58" i="1"/>
  <c r="AM59" i="1"/>
  <c r="AM60" i="1"/>
  <c r="AM61" i="1"/>
  <c r="AM62" i="1"/>
  <c r="AM63" i="1"/>
  <c r="AM64" i="1"/>
  <c r="AM65" i="1"/>
  <c r="AM66"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K9" i="1"/>
  <c r="Z57" i="1"/>
  <c r="AJ100" i="1"/>
  <c r="AI100" i="1"/>
  <c r="AH100" i="1"/>
  <c r="AG100" i="1"/>
  <c r="AF100" i="1"/>
  <c r="AD100" i="1"/>
  <c r="AC100" i="1"/>
  <c r="AB100" i="1"/>
  <c r="AA100" i="1"/>
  <c r="Z100" i="1"/>
  <c r="AJ99" i="1"/>
  <c r="AI99" i="1"/>
  <c r="AH99" i="1"/>
  <c r="AG99" i="1"/>
  <c r="AF99" i="1"/>
  <c r="AD99" i="1"/>
  <c r="AC99" i="1"/>
  <c r="AB99" i="1"/>
  <c r="AA99" i="1"/>
  <c r="Z99" i="1"/>
  <c r="AJ98" i="1"/>
  <c r="AI98" i="1"/>
  <c r="AH98" i="1"/>
  <c r="AG98" i="1"/>
  <c r="AF98" i="1"/>
  <c r="AD98" i="1"/>
  <c r="AC98" i="1"/>
  <c r="AB98" i="1"/>
  <c r="AK98" i="1" s="1"/>
  <c r="AA98" i="1"/>
  <c r="Z98" i="1"/>
  <c r="AJ97" i="1"/>
  <c r="AI97" i="1"/>
  <c r="AH97" i="1"/>
  <c r="AG97" i="1"/>
  <c r="AF97" i="1"/>
  <c r="AD97" i="1"/>
  <c r="AC97" i="1"/>
  <c r="AK97" i="1" s="1"/>
  <c r="AB97" i="1"/>
  <c r="AA97" i="1"/>
  <c r="Z97" i="1"/>
  <c r="AJ96" i="1"/>
  <c r="AI96" i="1"/>
  <c r="AH96" i="1"/>
  <c r="AG96" i="1"/>
  <c r="AF96" i="1"/>
  <c r="AD96" i="1"/>
  <c r="AC96" i="1"/>
  <c r="AB96" i="1"/>
  <c r="AK96" i="1" s="1"/>
  <c r="AA96" i="1"/>
  <c r="Z96" i="1"/>
  <c r="AJ95" i="1"/>
  <c r="AI95" i="1"/>
  <c r="AH95" i="1"/>
  <c r="AG95" i="1"/>
  <c r="AF95" i="1"/>
  <c r="AD95" i="1"/>
  <c r="AC95" i="1"/>
  <c r="AB95" i="1"/>
  <c r="AA95" i="1"/>
  <c r="Z95" i="1"/>
  <c r="AK95" i="1" s="1"/>
  <c r="AJ94" i="1"/>
  <c r="AI94" i="1"/>
  <c r="AH94" i="1"/>
  <c r="AG94" i="1"/>
  <c r="AF94" i="1"/>
  <c r="AD94" i="1"/>
  <c r="AC94" i="1"/>
  <c r="AB94" i="1"/>
  <c r="AA94" i="1"/>
  <c r="Z94" i="1"/>
  <c r="AJ93" i="1"/>
  <c r="AI93" i="1"/>
  <c r="AH93" i="1"/>
  <c r="AG93" i="1"/>
  <c r="AF93" i="1"/>
  <c r="AD93" i="1"/>
  <c r="AC93" i="1"/>
  <c r="AB93" i="1"/>
  <c r="AA93" i="1"/>
  <c r="Z93" i="1"/>
  <c r="AK93" i="1" s="1"/>
  <c r="AJ92" i="1"/>
  <c r="AI92" i="1"/>
  <c r="AH92" i="1"/>
  <c r="AG92" i="1"/>
  <c r="AF92" i="1"/>
  <c r="AD92" i="1"/>
  <c r="AC92" i="1"/>
  <c r="AB92" i="1"/>
  <c r="AA92" i="1"/>
  <c r="Z92" i="1"/>
  <c r="AJ91" i="1"/>
  <c r="AI91" i="1"/>
  <c r="AH91" i="1"/>
  <c r="AG91" i="1"/>
  <c r="AF91" i="1"/>
  <c r="AD91" i="1"/>
  <c r="AC91" i="1"/>
  <c r="AB91" i="1"/>
  <c r="AA91" i="1"/>
  <c r="Z91" i="1"/>
  <c r="AJ90" i="1"/>
  <c r="AI90" i="1"/>
  <c r="AH90" i="1"/>
  <c r="AG90" i="1"/>
  <c r="AF90" i="1"/>
  <c r="AD90" i="1"/>
  <c r="AC90" i="1"/>
  <c r="AB90" i="1"/>
  <c r="AK90" i="1" s="1"/>
  <c r="AA90" i="1"/>
  <c r="Z90" i="1"/>
  <c r="AJ89" i="1"/>
  <c r="AI89" i="1"/>
  <c r="AH89" i="1"/>
  <c r="AG89" i="1"/>
  <c r="AF89" i="1"/>
  <c r="AD89" i="1"/>
  <c r="AC89" i="1"/>
  <c r="AK89" i="1" s="1"/>
  <c r="AB89" i="1"/>
  <c r="AA89" i="1"/>
  <c r="Z89" i="1"/>
  <c r="AJ88" i="1"/>
  <c r="AI88" i="1"/>
  <c r="AH88" i="1"/>
  <c r="AG88" i="1"/>
  <c r="AF88" i="1"/>
  <c r="AD88" i="1"/>
  <c r="AC88" i="1"/>
  <c r="AB88" i="1"/>
  <c r="AA88" i="1"/>
  <c r="Z88" i="1"/>
  <c r="AJ87" i="1"/>
  <c r="AI87" i="1"/>
  <c r="AH87" i="1"/>
  <c r="AG87" i="1"/>
  <c r="AF87" i="1"/>
  <c r="AD87" i="1"/>
  <c r="AC87" i="1"/>
  <c r="AB87" i="1"/>
  <c r="AA87" i="1"/>
  <c r="Z87" i="1"/>
  <c r="AJ86" i="1"/>
  <c r="AI86" i="1"/>
  <c r="AH86" i="1"/>
  <c r="AG86" i="1"/>
  <c r="AF86" i="1"/>
  <c r="AD86" i="1"/>
  <c r="AC86" i="1"/>
  <c r="AB86" i="1"/>
  <c r="AA86" i="1"/>
  <c r="AK86" i="1" s="1"/>
  <c r="Z86" i="1"/>
  <c r="AJ85" i="1"/>
  <c r="AI85" i="1"/>
  <c r="AH85" i="1"/>
  <c r="AG85" i="1"/>
  <c r="AF85" i="1"/>
  <c r="AD85" i="1"/>
  <c r="AC85" i="1"/>
  <c r="AB85" i="1"/>
  <c r="AA85" i="1"/>
  <c r="Z85" i="1"/>
  <c r="AK85" i="1" s="1"/>
  <c r="AJ84" i="1"/>
  <c r="AI84" i="1"/>
  <c r="AH84" i="1"/>
  <c r="AG84" i="1"/>
  <c r="AF84" i="1"/>
  <c r="AD84" i="1"/>
  <c r="AC84" i="1"/>
  <c r="AB84" i="1"/>
  <c r="AA84" i="1"/>
  <c r="Z84" i="1"/>
  <c r="AJ83" i="1"/>
  <c r="AI83" i="1"/>
  <c r="AH83" i="1"/>
  <c r="AG83" i="1"/>
  <c r="AF83" i="1"/>
  <c r="AD83" i="1"/>
  <c r="AC83" i="1"/>
  <c r="AB83" i="1"/>
  <c r="AA83" i="1"/>
  <c r="Z83" i="1"/>
  <c r="AJ82" i="1"/>
  <c r="AI82" i="1"/>
  <c r="AH82" i="1"/>
  <c r="AG82" i="1"/>
  <c r="AF82" i="1"/>
  <c r="AD82" i="1"/>
  <c r="AC82" i="1"/>
  <c r="AB82" i="1"/>
  <c r="AK82" i="1" s="1"/>
  <c r="AA82" i="1"/>
  <c r="Z82" i="1"/>
  <c r="AJ81" i="1"/>
  <c r="AI81" i="1"/>
  <c r="AH81" i="1"/>
  <c r="AG81" i="1"/>
  <c r="AF81" i="1"/>
  <c r="AD81" i="1"/>
  <c r="AC81" i="1"/>
  <c r="AK81" i="1" s="1"/>
  <c r="AB81" i="1"/>
  <c r="AA81" i="1"/>
  <c r="Z81" i="1"/>
  <c r="AJ80" i="1"/>
  <c r="AI80" i="1"/>
  <c r="AH80" i="1"/>
  <c r="AG80" i="1"/>
  <c r="AF80" i="1"/>
  <c r="AD80" i="1"/>
  <c r="AC80" i="1"/>
  <c r="AB80" i="1"/>
  <c r="AK80" i="1" s="1"/>
  <c r="AA80" i="1"/>
  <c r="Z80" i="1"/>
  <c r="AJ79" i="1"/>
  <c r="AI79" i="1"/>
  <c r="AH79" i="1"/>
  <c r="AG79" i="1"/>
  <c r="AF79" i="1"/>
  <c r="AD79" i="1"/>
  <c r="AC79" i="1"/>
  <c r="AB79" i="1"/>
  <c r="AA79" i="1"/>
  <c r="Z79" i="1"/>
  <c r="AK79" i="1" s="1"/>
  <c r="AJ78" i="1"/>
  <c r="AI78" i="1"/>
  <c r="AH78" i="1"/>
  <c r="AG78" i="1"/>
  <c r="AF78" i="1"/>
  <c r="AD78" i="1"/>
  <c r="AC78" i="1"/>
  <c r="AB78" i="1"/>
  <c r="AA78" i="1"/>
  <c r="AK78" i="1" s="1"/>
  <c r="Z78" i="1"/>
  <c r="AJ77" i="1"/>
  <c r="AI77" i="1"/>
  <c r="AH77" i="1"/>
  <c r="AG77" i="1"/>
  <c r="AF77" i="1"/>
  <c r="AD77" i="1"/>
  <c r="AC77" i="1"/>
  <c r="AB77" i="1"/>
  <c r="AA77" i="1"/>
  <c r="Z77" i="1"/>
  <c r="AK77" i="1" s="1"/>
  <c r="AJ76" i="1"/>
  <c r="AI76" i="1"/>
  <c r="AH76" i="1"/>
  <c r="AG76" i="1"/>
  <c r="AF76" i="1"/>
  <c r="AD76" i="1"/>
  <c r="AC76" i="1"/>
  <c r="AB76" i="1"/>
  <c r="AA76" i="1"/>
  <c r="Z76" i="1"/>
  <c r="AJ75" i="1"/>
  <c r="AI75" i="1"/>
  <c r="AH75" i="1"/>
  <c r="AG75" i="1"/>
  <c r="AF75" i="1"/>
  <c r="AD75" i="1"/>
  <c r="AK75" i="1" s="1"/>
  <c r="AC75" i="1"/>
  <c r="AB75" i="1"/>
  <c r="AA75" i="1"/>
  <c r="Z75" i="1"/>
  <c r="AJ74" i="1"/>
  <c r="AI74" i="1"/>
  <c r="AH74" i="1"/>
  <c r="AG74" i="1"/>
  <c r="AF74" i="1"/>
  <c r="AD74" i="1"/>
  <c r="AC74" i="1"/>
  <c r="AB74" i="1"/>
  <c r="AK74" i="1" s="1"/>
  <c r="AA74" i="1"/>
  <c r="Z74" i="1"/>
  <c r="AJ73" i="1"/>
  <c r="AI73" i="1"/>
  <c r="AH73" i="1"/>
  <c r="AG73" i="1"/>
  <c r="AF73" i="1"/>
  <c r="AD73" i="1"/>
  <c r="AC73" i="1"/>
  <c r="AK73" i="1" s="1"/>
  <c r="AB73" i="1"/>
  <c r="AA73" i="1"/>
  <c r="Z73" i="1"/>
  <c r="AJ72" i="1"/>
  <c r="AI72" i="1"/>
  <c r="AH72" i="1"/>
  <c r="AG72" i="1"/>
  <c r="AF72" i="1"/>
  <c r="AD72" i="1"/>
  <c r="AC72" i="1"/>
  <c r="AB72" i="1"/>
  <c r="AK72" i="1" s="1"/>
  <c r="AA72" i="1"/>
  <c r="Z72" i="1"/>
  <c r="AJ71" i="1"/>
  <c r="AI71" i="1"/>
  <c r="AH71" i="1"/>
  <c r="AG71" i="1"/>
  <c r="AF71" i="1"/>
  <c r="AD71" i="1"/>
  <c r="AC71" i="1"/>
  <c r="AB71" i="1"/>
  <c r="AA71" i="1"/>
  <c r="Z71" i="1"/>
  <c r="AJ70" i="1"/>
  <c r="AI70" i="1"/>
  <c r="AH70" i="1"/>
  <c r="AG70" i="1"/>
  <c r="AF70" i="1"/>
  <c r="AD70" i="1"/>
  <c r="AC70" i="1"/>
  <c r="AB70" i="1"/>
  <c r="AA70" i="1"/>
  <c r="AK70" i="1" s="1"/>
  <c r="Z70" i="1"/>
  <c r="AJ69" i="1"/>
  <c r="AI69" i="1"/>
  <c r="AH69" i="1"/>
  <c r="AG69" i="1"/>
  <c r="AF69" i="1"/>
  <c r="AD69" i="1"/>
  <c r="AC69" i="1"/>
  <c r="AB69" i="1"/>
  <c r="AA69" i="1"/>
  <c r="Z69" i="1"/>
  <c r="AK69" i="1" s="1"/>
  <c r="AJ68" i="1"/>
  <c r="AI68" i="1"/>
  <c r="AH68" i="1"/>
  <c r="AG68" i="1"/>
  <c r="AF68" i="1"/>
  <c r="AD68" i="1"/>
  <c r="AC68" i="1"/>
  <c r="AB68" i="1"/>
  <c r="AA68" i="1"/>
  <c r="AK68" i="1" s="1"/>
  <c r="Z68" i="1"/>
  <c r="AJ67" i="1"/>
  <c r="AI67" i="1"/>
  <c r="AH67" i="1"/>
  <c r="AG67" i="1"/>
  <c r="AF67" i="1"/>
  <c r="AD67" i="1"/>
  <c r="AC67" i="1"/>
  <c r="AB67" i="1"/>
  <c r="AA67" i="1"/>
  <c r="Z67" i="1"/>
  <c r="AJ66" i="1"/>
  <c r="AI66" i="1"/>
  <c r="AH66" i="1"/>
  <c r="AG66" i="1"/>
  <c r="AF66" i="1"/>
  <c r="AD66" i="1"/>
  <c r="AC66" i="1"/>
  <c r="AB66" i="1"/>
  <c r="AK66" i="1" s="1"/>
  <c r="AA66" i="1"/>
  <c r="Z66" i="1"/>
  <c r="AJ65" i="1"/>
  <c r="AI65" i="1"/>
  <c r="AH65" i="1"/>
  <c r="AG65" i="1"/>
  <c r="AF65" i="1"/>
  <c r="AD65" i="1"/>
  <c r="AC65" i="1"/>
  <c r="AK65" i="1" s="1"/>
  <c r="AB65" i="1"/>
  <c r="AA65" i="1"/>
  <c r="Z65" i="1"/>
  <c r="AJ64" i="1"/>
  <c r="AI64" i="1"/>
  <c r="AH64" i="1"/>
  <c r="AG64" i="1"/>
  <c r="AF64" i="1"/>
  <c r="AD64" i="1"/>
  <c r="AC64" i="1"/>
  <c r="AB64" i="1"/>
  <c r="AK64" i="1" s="1"/>
  <c r="AA64" i="1"/>
  <c r="Z64" i="1"/>
  <c r="AJ63" i="1"/>
  <c r="AI63" i="1"/>
  <c r="AH63" i="1"/>
  <c r="AG63" i="1"/>
  <c r="AF63" i="1"/>
  <c r="AD63" i="1"/>
  <c r="AC63" i="1"/>
  <c r="AB63" i="1"/>
  <c r="AA63" i="1"/>
  <c r="Z63" i="1"/>
  <c r="AK63" i="1" s="1"/>
  <c r="AJ62" i="1"/>
  <c r="AI62" i="1"/>
  <c r="AH62" i="1"/>
  <c r="AG62" i="1"/>
  <c r="AF62" i="1"/>
  <c r="AD62" i="1"/>
  <c r="AC62" i="1"/>
  <c r="AB62" i="1"/>
  <c r="AA62" i="1"/>
  <c r="AK62" i="1" s="1"/>
  <c r="Z62" i="1"/>
  <c r="AJ61" i="1"/>
  <c r="AI61" i="1"/>
  <c r="AH61" i="1"/>
  <c r="AG61" i="1"/>
  <c r="AF61" i="1"/>
  <c r="AD61" i="1"/>
  <c r="AC61" i="1"/>
  <c r="AB61" i="1"/>
  <c r="AA61" i="1"/>
  <c r="Z61" i="1"/>
  <c r="AK61" i="1" s="1"/>
  <c r="AJ60" i="1"/>
  <c r="AI60" i="1"/>
  <c r="AH60" i="1"/>
  <c r="AG60" i="1"/>
  <c r="AF60" i="1"/>
  <c r="AD60" i="1"/>
  <c r="AC60" i="1"/>
  <c r="AB60" i="1"/>
  <c r="AA60" i="1"/>
  <c r="Z60" i="1"/>
  <c r="AJ59" i="1"/>
  <c r="AI59" i="1"/>
  <c r="AH59" i="1"/>
  <c r="AG59" i="1"/>
  <c r="AF59" i="1"/>
  <c r="AD59" i="1"/>
  <c r="AK59" i="1" s="1"/>
  <c r="AC59" i="1"/>
  <c r="AB59" i="1"/>
  <c r="AA59" i="1"/>
  <c r="Z59" i="1"/>
  <c r="AJ58" i="1"/>
  <c r="AI58" i="1"/>
  <c r="AH58" i="1"/>
  <c r="AG58" i="1"/>
  <c r="AF58" i="1"/>
  <c r="AD58" i="1"/>
  <c r="AC58" i="1"/>
  <c r="AB58" i="1"/>
  <c r="AA58" i="1"/>
  <c r="Z58" i="1"/>
  <c r="AK58" i="1" s="1"/>
  <c r="AJ57" i="1"/>
  <c r="AI57" i="1"/>
  <c r="AH57" i="1"/>
  <c r="AG57" i="1"/>
  <c r="AF57" i="1"/>
  <c r="AD57" i="1"/>
  <c r="AC57" i="1"/>
  <c r="AK57" i="1" s="1"/>
  <c r="AB57" i="1"/>
  <c r="AA57"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9"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B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K35" i="1" s="1"/>
  <c r="AD36" i="1"/>
  <c r="AD37" i="1"/>
  <c r="AD38" i="1"/>
  <c r="AD39" i="1"/>
  <c r="AD40" i="1"/>
  <c r="AD41" i="1"/>
  <c r="AD42" i="1"/>
  <c r="AD43" i="1"/>
  <c r="AD44" i="1"/>
  <c r="AD45" i="1"/>
  <c r="AD46" i="1"/>
  <c r="AD47" i="1"/>
  <c r="AD48" i="1"/>
  <c r="AD49" i="1"/>
  <c r="AD50" i="1"/>
  <c r="AD51" i="1"/>
  <c r="AD52" i="1"/>
  <c r="AD9" i="1"/>
  <c r="AC10" i="1"/>
  <c r="AC11" i="1"/>
  <c r="AC12" i="1"/>
  <c r="AC13" i="1"/>
  <c r="AC14" i="1"/>
  <c r="AC15" i="1"/>
  <c r="AC16" i="1"/>
  <c r="AC17" i="1"/>
  <c r="AC18" i="1"/>
  <c r="AC19" i="1"/>
  <c r="AC20" i="1"/>
  <c r="AC21" i="1"/>
  <c r="AC22" i="1"/>
  <c r="AC23" i="1"/>
  <c r="AC24" i="1"/>
  <c r="AC25" i="1"/>
  <c r="AC26" i="1"/>
  <c r="AC27" i="1"/>
  <c r="AK27" i="1" s="1"/>
  <c r="AC28" i="1"/>
  <c r="AK28" i="1" s="1"/>
  <c r="AC29" i="1"/>
  <c r="AK29" i="1" s="1"/>
  <c r="AC30" i="1"/>
  <c r="AC31" i="1"/>
  <c r="AC32" i="1"/>
  <c r="AK32" i="1" s="1"/>
  <c r="AC33" i="1"/>
  <c r="AK33" i="1" s="1"/>
  <c r="AC34" i="1"/>
  <c r="AC35" i="1"/>
  <c r="AC36" i="1"/>
  <c r="AC37" i="1"/>
  <c r="AC38" i="1"/>
  <c r="AC39" i="1"/>
  <c r="AC40" i="1"/>
  <c r="AC41" i="1"/>
  <c r="AC42" i="1"/>
  <c r="AC43" i="1"/>
  <c r="AC44" i="1"/>
  <c r="AC45" i="1"/>
  <c r="AC46" i="1"/>
  <c r="AC47" i="1"/>
  <c r="AC48" i="1"/>
  <c r="AK48" i="1" s="1"/>
  <c r="AC49" i="1"/>
  <c r="AK49" i="1" s="1"/>
  <c r="AC50" i="1"/>
  <c r="AC51" i="1"/>
  <c r="AC52" i="1"/>
  <c r="AC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K34" i="1" s="1"/>
  <c r="AB35" i="1"/>
  <c r="AB36" i="1"/>
  <c r="AB37" i="1"/>
  <c r="AB38" i="1"/>
  <c r="AB39" i="1"/>
  <c r="AB40" i="1"/>
  <c r="AB41" i="1"/>
  <c r="AB42" i="1"/>
  <c r="AB43" i="1"/>
  <c r="AB44" i="1"/>
  <c r="AB45" i="1"/>
  <c r="AB46" i="1"/>
  <c r="AB47" i="1"/>
  <c r="AB48" i="1"/>
  <c r="AB49" i="1"/>
  <c r="AB50" i="1"/>
  <c r="AB51" i="1"/>
  <c r="AB52" i="1"/>
  <c r="AA10" i="1"/>
  <c r="AA11" i="1"/>
  <c r="AA12" i="1"/>
  <c r="AA13" i="1"/>
  <c r="AA14" i="1"/>
  <c r="AA15" i="1"/>
  <c r="AA16" i="1"/>
  <c r="AA17" i="1"/>
  <c r="AA18" i="1"/>
  <c r="AA19" i="1"/>
  <c r="AA20" i="1"/>
  <c r="AA21" i="1"/>
  <c r="AA22" i="1"/>
  <c r="AA23" i="1"/>
  <c r="AA24" i="1"/>
  <c r="AA25" i="1"/>
  <c r="AK25" i="1" s="1"/>
  <c r="AA26" i="1"/>
  <c r="AA27" i="1"/>
  <c r="AA28" i="1"/>
  <c r="AA29" i="1"/>
  <c r="AA30" i="1"/>
  <c r="AA31" i="1"/>
  <c r="AA32" i="1"/>
  <c r="AA33" i="1"/>
  <c r="AA34" i="1"/>
  <c r="AA35" i="1"/>
  <c r="AA36" i="1"/>
  <c r="AA37" i="1"/>
  <c r="AA38" i="1"/>
  <c r="AA39" i="1"/>
  <c r="AA40" i="1"/>
  <c r="AA41" i="1"/>
  <c r="AK41" i="1" s="1"/>
  <c r="AA42" i="1"/>
  <c r="AA43" i="1"/>
  <c r="AA44" i="1"/>
  <c r="AA45" i="1"/>
  <c r="AA46" i="1"/>
  <c r="AA47" i="1"/>
  <c r="AA48" i="1"/>
  <c r="AA49" i="1"/>
  <c r="AA50" i="1"/>
  <c r="AA51" i="1"/>
  <c r="AA52" i="1"/>
  <c r="AA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AK60" i="1"/>
  <c r="AK67" i="1"/>
  <c r="AK71" i="1"/>
  <c r="AK76" i="1"/>
  <c r="AK83" i="1"/>
  <c r="AK84" i="1"/>
  <c r="AK87" i="1"/>
  <c r="AK88" i="1"/>
  <c r="AK91" i="1"/>
  <c r="AK92" i="1"/>
  <c r="AK94" i="1"/>
  <c r="AK99" i="1"/>
  <c r="AK100" i="1"/>
  <c r="AK10" i="1"/>
  <c r="AK16" i="1"/>
  <c r="AK17" i="1"/>
  <c r="AK18" i="1"/>
  <c r="AK19" i="1"/>
  <c r="AK26" i="1"/>
  <c r="AK42" i="1"/>
  <c r="AK50" i="1"/>
  <c r="AK51" i="1"/>
  <c r="T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AK43" i="1" l="1"/>
  <c r="AK11" i="1"/>
  <c r="AK40" i="1"/>
  <c r="AK24" i="1"/>
  <c r="AK45" i="1"/>
  <c r="AK13" i="1"/>
  <c r="AK44" i="1"/>
  <c r="AK12" i="1"/>
  <c r="AK39" i="1"/>
  <c r="AK23" i="1"/>
  <c r="AK38" i="1"/>
  <c r="AK22" i="1"/>
  <c r="AK37" i="1"/>
  <c r="AK21" i="1"/>
  <c r="AK52" i="1"/>
  <c r="AK36" i="1"/>
  <c r="AK20" i="1"/>
  <c r="AK47" i="1"/>
  <c r="AK31" i="1"/>
  <c r="AK15" i="1"/>
  <c r="AK46" i="1"/>
  <c r="AK30" i="1"/>
  <c r="AK14" i="1"/>
  <c r="B103" i="1"/>
  <c r="T66" i="1" l="1"/>
  <c r="U66" i="1"/>
  <c r="V66" i="1"/>
  <c r="W66" i="1"/>
  <c r="X66" i="1"/>
  <c r="T67" i="1"/>
  <c r="U67" i="1"/>
  <c r="V67" i="1"/>
  <c r="W67" i="1"/>
  <c r="X67" i="1"/>
  <c r="T68" i="1"/>
  <c r="U68" i="1"/>
  <c r="V68" i="1"/>
  <c r="W68" i="1"/>
  <c r="X68" i="1"/>
  <c r="T69" i="1"/>
  <c r="U69" i="1"/>
  <c r="V69" i="1"/>
  <c r="W69" i="1"/>
  <c r="X69" i="1"/>
  <c r="T70" i="1"/>
  <c r="U70" i="1"/>
  <c r="V70" i="1"/>
  <c r="W70" i="1"/>
  <c r="X70" i="1"/>
  <c r="T71" i="1"/>
  <c r="U71" i="1"/>
  <c r="V71" i="1"/>
  <c r="W71" i="1"/>
  <c r="X71" i="1"/>
  <c r="T72" i="1"/>
  <c r="U72" i="1"/>
  <c r="V72" i="1"/>
  <c r="W72" i="1"/>
  <c r="X72" i="1"/>
  <c r="T73" i="1"/>
  <c r="U73" i="1"/>
  <c r="V73" i="1"/>
  <c r="W73" i="1"/>
  <c r="X73" i="1"/>
  <c r="T74" i="1"/>
  <c r="Y74" i="1" s="1"/>
  <c r="U74" i="1"/>
  <c r="V74" i="1"/>
  <c r="W74" i="1"/>
  <c r="X74" i="1"/>
  <c r="T75" i="1"/>
  <c r="U75" i="1"/>
  <c r="V75" i="1"/>
  <c r="W75" i="1"/>
  <c r="X75" i="1"/>
  <c r="T76" i="1"/>
  <c r="U76" i="1"/>
  <c r="V76" i="1"/>
  <c r="W76" i="1"/>
  <c r="X76" i="1"/>
  <c r="T77" i="1"/>
  <c r="U77" i="1"/>
  <c r="V77" i="1"/>
  <c r="W77" i="1"/>
  <c r="X77" i="1"/>
  <c r="T78" i="1"/>
  <c r="U78" i="1"/>
  <c r="V78" i="1"/>
  <c r="W78" i="1"/>
  <c r="X78" i="1"/>
  <c r="T79" i="1"/>
  <c r="U79" i="1"/>
  <c r="V79" i="1"/>
  <c r="W79" i="1"/>
  <c r="X79" i="1"/>
  <c r="T80" i="1"/>
  <c r="U80" i="1"/>
  <c r="V80" i="1"/>
  <c r="W80" i="1"/>
  <c r="X80" i="1"/>
  <c r="T81" i="1"/>
  <c r="U81" i="1"/>
  <c r="V81" i="1"/>
  <c r="W81" i="1"/>
  <c r="X81" i="1"/>
  <c r="T82" i="1"/>
  <c r="U82" i="1"/>
  <c r="V82" i="1"/>
  <c r="W82" i="1"/>
  <c r="X82" i="1"/>
  <c r="T83" i="1"/>
  <c r="U83" i="1"/>
  <c r="V83" i="1"/>
  <c r="W83" i="1"/>
  <c r="X83" i="1"/>
  <c r="T84" i="1"/>
  <c r="U84" i="1"/>
  <c r="V84" i="1"/>
  <c r="W84" i="1"/>
  <c r="X84" i="1"/>
  <c r="T85" i="1"/>
  <c r="U85" i="1"/>
  <c r="V85" i="1"/>
  <c r="W85" i="1"/>
  <c r="X85" i="1"/>
  <c r="T86" i="1"/>
  <c r="U86" i="1"/>
  <c r="V86" i="1"/>
  <c r="W86" i="1"/>
  <c r="X86" i="1"/>
  <c r="T87" i="1"/>
  <c r="U87" i="1"/>
  <c r="V87" i="1"/>
  <c r="W87" i="1"/>
  <c r="X87" i="1"/>
  <c r="T88" i="1"/>
  <c r="U88" i="1"/>
  <c r="V88" i="1"/>
  <c r="W88" i="1"/>
  <c r="X88" i="1"/>
  <c r="T89" i="1"/>
  <c r="U89" i="1"/>
  <c r="V89" i="1"/>
  <c r="W89" i="1"/>
  <c r="X89" i="1"/>
  <c r="T90" i="1"/>
  <c r="U90" i="1"/>
  <c r="V90" i="1"/>
  <c r="W90" i="1"/>
  <c r="X90" i="1"/>
  <c r="T91" i="1"/>
  <c r="U91" i="1"/>
  <c r="V91" i="1"/>
  <c r="W91" i="1"/>
  <c r="X91" i="1"/>
  <c r="T92" i="1"/>
  <c r="U92" i="1"/>
  <c r="V92" i="1"/>
  <c r="W92" i="1"/>
  <c r="X92" i="1"/>
  <c r="T93" i="1"/>
  <c r="U93" i="1"/>
  <c r="V93" i="1"/>
  <c r="W93" i="1"/>
  <c r="X93" i="1"/>
  <c r="T94" i="1"/>
  <c r="U94" i="1"/>
  <c r="V94" i="1"/>
  <c r="W94" i="1"/>
  <c r="X94" i="1"/>
  <c r="T95" i="1"/>
  <c r="U95" i="1"/>
  <c r="V95" i="1"/>
  <c r="W95" i="1"/>
  <c r="X95" i="1"/>
  <c r="T96" i="1"/>
  <c r="U96" i="1"/>
  <c r="V96" i="1"/>
  <c r="W96" i="1"/>
  <c r="X96" i="1"/>
  <c r="T97" i="1"/>
  <c r="U97" i="1"/>
  <c r="V97" i="1"/>
  <c r="W97" i="1"/>
  <c r="X97" i="1"/>
  <c r="T98" i="1"/>
  <c r="Y98" i="1" s="1"/>
  <c r="U98" i="1"/>
  <c r="V98" i="1"/>
  <c r="W98" i="1"/>
  <c r="X98" i="1"/>
  <c r="T99" i="1"/>
  <c r="U99" i="1"/>
  <c r="V99" i="1"/>
  <c r="W99" i="1"/>
  <c r="X99" i="1"/>
  <c r="T100" i="1"/>
  <c r="U100" i="1"/>
  <c r="V100" i="1"/>
  <c r="W100" i="1"/>
  <c r="X100" i="1"/>
  <c r="T19" i="1"/>
  <c r="U19" i="1"/>
  <c r="V19" i="1"/>
  <c r="W19" i="1"/>
  <c r="X19" i="1"/>
  <c r="T20" i="1"/>
  <c r="U20" i="1"/>
  <c r="V20" i="1"/>
  <c r="W20" i="1"/>
  <c r="X20" i="1"/>
  <c r="T21" i="1"/>
  <c r="U21" i="1"/>
  <c r="V21" i="1"/>
  <c r="W21" i="1"/>
  <c r="X21" i="1"/>
  <c r="T22" i="1"/>
  <c r="U22" i="1"/>
  <c r="V22" i="1"/>
  <c r="W22" i="1"/>
  <c r="X22" i="1"/>
  <c r="T23" i="1"/>
  <c r="U23" i="1"/>
  <c r="V23" i="1"/>
  <c r="W23" i="1"/>
  <c r="X23" i="1"/>
  <c r="T24" i="1"/>
  <c r="U24" i="1"/>
  <c r="V24" i="1"/>
  <c r="W24" i="1"/>
  <c r="X24" i="1"/>
  <c r="T25" i="1"/>
  <c r="U25" i="1"/>
  <c r="V25" i="1"/>
  <c r="W25" i="1"/>
  <c r="X25" i="1"/>
  <c r="T26" i="1"/>
  <c r="U26" i="1"/>
  <c r="V26" i="1"/>
  <c r="W26" i="1"/>
  <c r="X26" i="1"/>
  <c r="T27" i="1"/>
  <c r="U27" i="1"/>
  <c r="V27" i="1"/>
  <c r="W27" i="1"/>
  <c r="X27" i="1"/>
  <c r="T28" i="1"/>
  <c r="U28" i="1"/>
  <c r="V28" i="1"/>
  <c r="W28" i="1"/>
  <c r="X28" i="1"/>
  <c r="T29" i="1"/>
  <c r="U29" i="1"/>
  <c r="V29" i="1"/>
  <c r="W29" i="1"/>
  <c r="X29" i="1"/>
  <c r="T30" i="1"/>
  <c r="U30" i="1"/>
  <c r="V30" i="1"/>
  <c r="W30" i="1"/>
  <c r="X30" i="1"/>
  <c r="T31" i="1"/>
  <c r="U31" i="1"/>
  <c r="V31" i="1"/>
  <c r="W31" i="1"/>
  <c r="X31" i="1"/>
  <c r="T32" i="1"/>
  <c r="U32" i="1"/>
  <c r="V32" i="1"/>
  <c r="W32" i="1"/>
  <c r="X32" i="1"/>
  <c r="T33" i="1"/>
  <c r="U33" i="1"/>
  <c r="V33" i="1"/>
  <c r="W33" i="1"/>
  <c r="X33" i="1"/>
  <c r="T34" i="1"/>
  <c r="U34" i="1"/>
  <c r="V34" i="1"/>
  <c r="W34" i="1"/>
  <c r="X34" i="1"/>
  <c r="T35" i="1"/>
  <c r="U35" i="1"/>
  <c r="V35" i="1"/>
  <c r="W35" i="1"/>
  <c r="X35" i="1"/>
  <c r="T36" i="1"/>
  <c r="U36" i="1"/>
  <c r="V36" i="1"/>
  <c r="W36" i="1"/>
  <c r="X36" i="1"/>
  <c r="T37" i="1"/>
  <c r="U37" i="1"/>
  <c r="V37" i="1"/>
  <c r="W37" i="1"/>
  <c r="X37" i="1"/>
  <c r="T38" i="1"/>
  <c r="U38" i="1"/>
  <c r="V38" i="1"/>
  <c r="W38" i="1"/>
  <c r="X38" i="1"/>
  <c r="T39" i="1"/>
  <c r="U39" i="1"/>
  <c r="V39" i="1"/>
  <c r="W39" i="1"/>
  <c r="X39" i="1"/>
  <c r="T40" i="1"/>
  <c r="U40" i="1"/>
  <c r="V40" i="1"/>
  <c r="W40" i="1"/>
  <c r="X40" i="1"/>
  <c r="T41" i="1"/>
  <c r="U41" i="1"/>
  <c r="V41" i="1"/>
  <c r="W41" i="1"/>
  <c r="X41" i="1"/>
  <c r="T42" i="1"/>
  <c r="U42" i="1"/>
  <c r="V42" i="1"/>
  <c r="W42" i="1"/>
  <c r="X42" i="1"/>
  <c r="T43" i="1"/>
  <c r="U43" i="1"/>
  <c r="V43" i="1"/>
  <c r="W43" i="1"/>
  <c r="X43" i="1"/>
  <c r="T44" i="1"/>
  <c r="U44" i="1"/>
  <c r="V44" i="1"/>
  <c r="W44" i="1"/>
  <c r="X44" i="1"/>
  <c r="T45" i="1"/>
  <c r="U45" i="1"/>
  <c r="V45" i="1"/>
  <c r="W45" i="1"/>
  <c r="X45" i="1"/>
  <c r="T46" i="1"/>
  <c r="U46" i="1"/>
  <c r="V46" i="1"/>
  <c r="W46" i="1"/>
  <c r="X46" i="1"/>
  <c r="T47" i="1"/>
  <c r="U47" i="1"/>
  <c r="V47" i="1"/>
  <c r="W47" i="1"/>
  <c r="X47" i="1"/>
  <c r="T48" i="1"/>
  <c r="U48" i="1"/>
  <c r="V48" i="1"/>
  <c r="W48" i="1"/>
  <c r="X48" i="1"/>
  <c r="T49" i="1"/>
  <c r="U49" i="1"/>
  <c r="V49" i="1"/>
  <c r="W49" i="1"/>
  <c r="X49" i="1"/>
  <c r="T50" i="1"/>
  <c r="U50" i="1"/>
  <c r="V50" i="1"/>
  <c r="W50" i="1"/>
  <c r="X50" i="1"/>
  <c r="T51" i="1"/>
  <c r="U51" i="1"/>
  <c r="V51" i="1"/>
  <c r="W51" i="1"/>
  <c r="X51" i="1"/>
  <c r="T52" i="1"/>
  <c r="U52" i="1"/>
  <c r="V52" i="1"/>
  <c r="W52" i="1"/>
  <c r="X52" i="1"/>
  <c r="Y86" i="1" l="1"/>
  <c r="Y89" i="1"/>
  <c r="Y81" i="1"/>
  <c r="Y67" i="1"/>
  <c r="Y70" i="1"/>
  <c r="Y76" i="1"/>
  <c r="U125" i="1" s="1"/>
  <c r="Y73" i="1"/>
  <c r="Y82" i="1"/>
  <c r="Y66" i="1"/>
  <c r="Y91" i="1"/>
  <c r="Y88" i="1"/>
  <c r="Y94" i="1"/>
  <c r="Y100" i="1"/>
  <c r="Y97" i="1"/>
  <c r="Y78" i="1"/>
  <c r="Y87" i="1"/>
  <c r="Y90" i="1"/>
  <c r="Y99" i="1"/>
  <c r="Y92" i="1"/>
  <c r="Y83" i="1"/>
  <c r="Y77" i="1"/>
  <c r="Y71" i="1"/>
  <c r="Y75" i="1"/>
  <c r="Y80" i="1"/>
  <c r="Y68" i="1"/>
  <c r="Y96" i="1"/>
  <c r="Y69" i="1"/>
  <c r="Y72" i="1"/>
  <c r="Y85" i="1"/>
  <c r="Y79" i="1"/>
  <c r="Y84" i="1"/>
  <c r="Y93" i="1"/>
  <c r="Y95" i="1"/>
  <c r="B154" i="1"/>
  <c r="X65" i="1"/>
  <c r="W65" i="1"/>
  <c r="V65" i="1"/>
  <c r="U65" i="1"/>
  <c r="T65" i="1"/>
  <c r="X64" i="1"/>
  <c r="W64" i="1"/>
  <c r="V64" i="1"/>
  <c r="U64" i="1"/>
  <c r="T64" i="1"/>
  <c r="X63" i="1"/>
  <c r="W63" i="1"/>
  <c r="V63" i="1"/>
  <c r="U63" i="1"/>
  <c r="T63" i="1"/>
  <c r="X62" i="1"/>
  <c r="W62" i="1"/>
  <c r="V62" i="1"/>
  <c r="U62" i="1"/>
  <c r="T62" i="1"/>
  <c r="X61" i="1"/>
  <c r="W61" i="1"/>
  <c r="V61" i="1"/>
  <c r="U61" i="1"/>
  <c r="T61" i="1"/>
  <c r="X60" i="1"/>
  <c r="W60" i="1"/>
  <c r="V60" i="1"/>
  <c r="U60" i="1"/>
  <c r="T60" i="1"/>
  <c r="X59" i="1"/>
  <c r="W59" i="1"/>
  <c r="V59" i="1"/>
  <c r="U59" i="1"/>
  <c r="T59" i="1"/>
  <c r="X58" i="1"/>
  <c r="W58" i="1"/>
  <c r="V58" i="1"/>
  <c r="U58" i="1"/>
  <c r="T58" i="1"/>
  <c r="X57" i="1"/>
  <c r="W57" i="1"/>
  <c r="V57" i="1"/>
  <c r="U57" i="1"/>
  <c r="T57" i="1"/>
  <c r="U10" i="1"/>
  <c r="U11" i="1"/>
  <c r="U12" i="1"/>
  <c r="U13" i="1"/>
  <c r="U14" i="1"/>
  <c r="U15" i="1"/>
  <c r="U16" i="1"/>
  <c r="U17" i="1"/>
  <c r="U18" i="1"/>
  <c r="U9" i="1"/>
  <c r="X10" i="1"/>
  <c r="X11" i="1"/>
  <c r="X12" i="1"/>
  <c r="X13" i="1"/>
  <c r="X14" i="1"/>
  <c r="X15" i="1"/>
  <c r="X16" i="1"/>
  <c r="X17" i="1"/>
  <c r="X18" i="1"/>
  <c r="X9" i="1"/>
  <c r="W10" i="1"/>
  <c r="W11" i="1"/>
  <c r="W12" i="1"/>
  <c r="W13" i="1"/>
  <c r="W14" i="1"/>
  <c r="W15" i="1"/>
  <c r="W16" i="1"/>
  <c r="W17" i="1"/>
  <c r="W18" i="1"/>
  <c r="W9" i="1"/>
  <c r="V9" i="1"/>
  <c r="V10" i="1"/>
  <c r="V11" i="1"/>
  <c r="V12" i="1"/>
  <c r="V13" i="1"/>
  <c r="V14" i="1"/>
  <c r="V15" i="1"/>
  <c r="V16" i="1"/>
  <c r="V17" i="1"/>
  <c r="V18" i="1"/>
  <c r="T10" i="1"/>
  <c r="T11" i="1"/>
  <c r="T12" i="1"/>
  <c r="T13" i="1"/>
  <c r="T14" i="1"/>
  <c r="T15" i="1"/>
  <c r="T16" i="1"/>
  <c r="T17" i="1"/>
  <c r="T18" i="1"/>
  <c r="Y9" i="1" l="1"/>
  <c r="Y57" i="1"/>
  <c r="Y61" i="1"/>
  <c r="Y63" i="1"/>
  <c r="Y65" i="1"/>
  <c r="Y64" i="1"/>
  <c r="Y58" i="1"/>
  <c r="Y59" i="1"/>
  <c r="Y60" i="1"/>
  <c r="Y62" i="1"/>
  <c r="U144" i="1" l="1"/>
  <c r="U140" i="1"/>
  <c r="U120" i="1"/>
  <c r="U134" i="1"/>
  <c r="U137" i="1"/>
  <c r="U113" i="1"/>
  <c r="U118" i="1"/>
  <c r="U128" i="1"/>
  <c r="U148" i="1" l="1"/>
  <c r="U145" i="1"/>
  <c r="U143" i="1"/>
  <c r="U146" i="1"/>
  <c r="U149" i="1"/>
  <c r="U139" i="1"/>
  <c r="U147" i="1"/>
  <c r="U142" i="1"/>
  <c r="U141" i="1"/>
  <c r="U119" i="1"/>
  <c r="U132" i="1"/>
  <c r="U117" i="1"/>
  <c r="U126" i="1"/>
  <c r="U129" i="1"/>
  <c r="U123" i="1"/>
  <c r="U136" i="1"/>
  <c r="U122" i="1"/>
  <c r="U156" i="1" s="1"/>
  <c r="B156" i="1" s="1"/>
  <c r="U124" i="1"/>
  <c r="U110" i="1"/>
  <c r="U130" i="1"/>
  <c r="U116" i="1"/>
  <c r="U135" i="1"/>
  <c r="U133" i="1"/>
  <c r="U127" i="1"/>
  <c r="U121" i="1"/>
  <c r="U138" i="1"/>
  <c r="U112" i="1"/>
  <c r="U155" i="1" l="1"/>
  <c r="B155" i="1" s="1"/>
  <c r="U106" i="1"/>
  <c r="U157" i="1"/>
  <c r="B157" i="1" s="1"/>
  <c r="U131" i="1"/>
  <c r="U153" i="1" s="1"/>
  <c r="B153" i="1" s="1"/>
  <c r="U111" i="1"/>
  <c r="U109" i="1"/>
  <c r="U107" i="1"/>
  <c r="U108" i="1"/>
  <c r="U114" i="1"/>
  <c r="U115" i="1"/>
  <c r="U152" i="1" l="1"/>
  <c r="B152" i="1" s="1"/>
  <c r="B151" i="1"/>
</calcChain>
</file>

<file path=xl/comments1.xml><?xml version="1.0" encoding="utf-8"?>
<comments xmlns="http://schemas.openxmlformats.org/spreadsheetml/2006/main">
  <authors>
    <author>Bazzano Andrea</author>
  </authors>
  <commentList>
    <comment ref="T9" authorId="0" shapeId="0">
      <text>
        <r>
          <rPr>
            <b/>
            <sz val="9"/>
            <color indexed="81"/>
            <rFont val="Tahoma"/>
            <charset val="1"/>
          </rPr>
          <t>Bazzano Andrea:</t>
        </r>
        <r>
          <rPr>
            <sz val="9"/>
            <color indexed="81"/>
            <rFont val="Tahoma"/>
            <charset val="1"/>
          </rPr>
          <t xml:space="preserve">
SE(E(F9&gt;=$C9;F9&lt;=$D9;F9&lt;&gt;0;F9&lt;&gt;"n.a.");1;0)
Se il valore misurato per il tal quale è diverso da zero o n.d ed è maggiore o uguale dell'estremo inferiore e minore dell'estremo inferiore di calibrazione, riporto 1, altrimenti 0. Formule simili sono applicate per tutti i livelli di diluizione.</t>
        </r>
      </text>
    </comment>
    <comment ref="Z9" authorId="0" shapeId="0">
      <text>
        <r>
          <rPr>
            <b/>
            <sz val="9"/>
            <color indexed="81"/>
            <rFont val="Tahoma"/>
            <family val="2"/>
          </rPr>
          <t>Bazzano Andrea:</t>
        </r>
        <r>
          <rPr>
            <sz val="9"/>
            <color indexed="81"/>
            <rFont val="Tahoma"/>
            <family val="2"/>
          </rPr>
          <t xml:space="preserve">
=SE($F9="n.a.";0;$F9*$T9)
Se la concentrazione letta sulla curva è n.a. metti 0, altrimenti metti la concentrazione misurata (F9), moltiplicata per il flag che indica se il risultato è in curva o no (T9). Il flag ha come valori possibili 0 e 1. Vengono quindi visualizzati valori pari a 0 per valori n.a. o fuori curva e pari al valore stesso, nel caso in cui siano misurati in curva.</t>
        </r>
      </text>
    </comment>
    <comment ref="AF9" authorId="0" shapeId="0">
      <text>
        <r>
          <rPr>
            <b/>
            <sz val="9"/>
            <color indexed="81"/>
            <rFont val="Tahoma"/>
            <family val="2"/>
          </rPr>
          <t>Bazzano Andrea:</t>
        </r>
        <r>
          <rPr>
            <sz val="9"/>
            <color indexed="81"/>
            <rFont val="Tahoma"/>
            <family val="2"/>
          </rPr>
          <t xml:space="preserve">
=SE($G9="n.a.";0;$G9*$T9)
Vengono visualizzati come 0 i valori n.a. o fuori curva e pari al valore stesso, nel caso di lettura in curva. T9 assume solo valori pari a 0 (fuori curva) o 1 (in curva).</t>
        </r>
      </text>
    </comment>
    <comment ref="AK9" authorId="0" shapeId="0">
      <text>
        <r>
          <rPr>
            <b/>
            <sz val="9"/>
            <color indexed="81"/>
            <rFont val="Tahoma"/>
            <family val="2"/>
          </rPr>
          <t>Bazzano Andrea:</t>
        </r>
        <r>
          <rPr>
            <sz val="9"/>
            <color indexed="81"/>
            <rFont val="Tahoma"/>
            <family val="2"/>
          </rPr>
          <t xml:space="preserve">
Valore massimo letto sulla curva. Ci serve perché nel caso di più valori letti in curva, prenderemo quello corrispondente a una lettura in curva maggiore.</t>
        </r>
      </text>
    </comment>
    <comment ref="AL9" authorId="0" shapeId="0">
      <text>
        <r>
          <rPr>
            <b/>
            <sz val="9"/>
            <color indexed="81"/>
            <rFont val="Tahoma"/>
            <charset val="1"/>
          </rPr>
          <t>Bazzano Andrea:</t>
        </r>
        <r>
          <rPr>
            <sz val="9"/>
            <color indexed="81"/>
            <rFont val="Tahoma"/>
            <charset val="1"/>
          </rPr>
          <t xml:space="preserve">
=INDICE(AF9:AJ9;1;CONFRONTA(AK9;Z9:AD9;0))
Ricavo l'indirizzo relativo corrispondete al valore massimo letto in curva e trovo il corrispondente valore di concentrazione sul campione.
CONFRONTA trova il valore massimo (AK9) nella matrice dei valori letti in curva alle varie diluizioni (Z9:AD9) e ne restituisce l'indice relativo.
INDICE restituisce il valore all'interno della matrice delle concentrazioni del campione lette a varie diluizioni (AF9:AJ9), nella riga uno (1) e colonna indicata dal risultato di CONFRONTA.</t>
        </r>
      </text>
    </comment>
    <comment ref="AM9" authorId="0" shapeId="0">
      <text>
        <r>
          <rPr>
            <b/>
            <sz val="9"/>
            <color indexed="81"/>
            <rFont val="Tahoma"/>
            <charset val="1"/>
          </rPr>
          <t>Bazzano Andrea:</t>
        </r>
        <r>
          <rPr>
            <sz val="9"/>
            <color indexed="81"/>
            <rFont val="Tahoma"/>
            <charset val="1"/>
          </rPr>
          <t xml:space="preserve">
=SE(SE(E($T57=1;$T9=0);0;$AL9)=0;"";$AL9)
Se il campione tal quale rientra nella curva alta (T57 = 1) e il tal quale sulla curva bassa non rientra in curva (T9 = 0), non seleziono i risultati ottenuti sulla curva bassa con i campioni diluiti (metto 0), in caso contrario metto la concentrazione massima del campione (AL9).
La scelta di mettere il massimo è così motivata: se ho un solo valore, alle varie diluizioni, in retta, il MAX corrisponde all'unico valore disponibile. In caso di più valori in retta, alle varie diluizioni, scelgo quello letto nella porzione più alta della curva.
Per pulizia grafica, se ho valori = 0, metto una stringa vuota (""), altrimenti riporto il valore di concentrazione scelto.</t>
        </r>
      </text>
    </comment>
    <comment ref="AM57" authorId="0" shapeId="0">
      <text>
        <r>
          <rPr>
            <b/>
            <sz val="9"/>
            <color indexed="81"/>
            <rFont val="Tahoma"/>
            <charset val="1"/>
          </rPr>
          <t>Bazzano Andrea:</t>
        </r>
        <r>
          <rPr>
            <sz val="9"/>
            <color indexed="81"/>
            <rFont val="Tahoma"/>
            <charset val="1"/>
          </rPr>
          <t xml:space="preserve">
=SE($Y57=0;"";$AL57)
Se non ho valori in curva lascio vuoto, altrimenti metto il valore sul campione corrispondente al valore massimo misurato sulla curva (AL57).</t>
        </r>
      </text>
    </comment>
    <comment ref="U157" authorId="0" shapeId="0">
      <text>
        <r>
          <rPr>
            <b/>
            <sz val="9"/>
            <color indexed="81"/>
            <rFont val="Tahoma"/>
            <family val="2"/>
          </rPr>
          <t>Bazzano Andrea:</t>
        </r>
        <r>
          <rPr>
            <sz val="9"/>
            <color indexed="81"/>
            <rFont val="Tahoma"/>
            <family val="2"/>
          </rPr>
          <t xml:space="preserve">
D.Lgs. 23/2023 (che sostituisce il D.Lgs. 31/2001). Allegato 1, Parte B (quart'ultimo parametro).</t>
        </r>
      </text>
    </comment>
  </commentList>
</comments>
</file>

<file path=xl/sharedStrings.xml><?xml version="1.0" encoding="utf-8"?>
<sst xmlns="http://schemas.openxmlformats.org/spreadsheetml/2006/main" count="265" uniqueCount="90">
  <si>
    <t>Codice campione</t>
  </si>
  <si>
    <t>Analita</t>
  </si>
  <si>
    <t>Benzene</t>
  </si>
  <si>
    <t>Bromodiclorometano</t>
  </si>
  <si>
    <t>cis - 1,2-Dicloroetilene</t>
  </si>
  <si>
    <t>Clorobenzene</t>
  </si>
  <si>
    <t>Clorometano</t>
  </si>
  <si>
    <t>Cloruro di vinile</t>
  </si>
  <si>
    <t>Dibromoclorometano</t>
  </si>
  <si>
    <t>Diclorometano (Cloruro di metilene)</t>
  </si>
  <si>
    <t>Diisopropil etere</t>
  </si>
  <si>
    <t>Esaclorobutadiene</t>
  </si>
  <si>
    <t>Etilbenzene</t>
  </si>
  <si>
    <t>Isopropilbenzene (Cumene)</t>
  </si>
  <si>
    <t>Naftalene</t>
  </si>
  <si>
    <t>o-Xilene</t>
  </si>
  <si>
    <t>Sommatoria (cis 1,2-Dicloroetilene + trans 1,2-Dicloroetilene)</t>
  </si>
  <si>
    <t>Sommatoria (m-Xilene + p-Xilene)</t>
  </si>
  <si>
    <t>Sommatoria organoalogenati</t>
  </si>
  <si>
    <t>Sommatoria organoalogenati cancerogeni</t>
  </si>
  <si>
    <t>Sommatoria solv. organ. clorurati</t>
  </si>
  <si>
    <t>Sommatoria solventi organici aromatici</t>
  </si>
  <si>
    <t>Sommatoria (Tetracloroetilene + Tricloroetilene)</t>
  </si>
  <si>
    <t>Stirene</t>
  </si>
  <si>
    <t>Tetracloroetilene</t>
  </si>
  <si>
    <t>Tetracloruro di carbonio</t>
  </si>
  <si>
    <t>Toluene</t>
  </si>
  <si>
    <t>trans - 1,2-Dicloroetilene</t>
  </si>
  <si>
    <t>Trialometani totali</t>
  </si>
  <si>
    <t>Tribromometano (Bromoformio)</t>
  </si>
  <si>
    <t>Tricloroetilene</t>
  </si>
  <si>
    <t>Triclorometano (Cloroformio)</t>
  </si>
  <si>
    <t>1-Bromo-3-cloropropano</t>
  </si>
  <si>
    <t>1,1-Dicloroetano</t>
  </si>
  <si>
    <t>1,1-Dicloroetilene</t>
  </si>
  <si>
    <t>1,1,1-Tricloroetano</t>
  </si>
  <si>
    <t>1,1,2-Tricloroetano</t>
  </si>
  <si>
    <t>1,1,2,2-Tetracloroetano</t>
  </si>
  <si>
    <t>1,2-Dibromoetano</t>
  </si>
  <si>
    <t>1,2-Diclorobenzene</t>
  </si>
  <si>
    <t>1,2-Dicloroetano</t>
  </si>
  <si>
    <t>1,2-Dicloropropano</t>
  </si>
  <si>
    <t>1,2,3-Triclorobenzene</t>
  </si>
  <si>
    <t>1,2,3-Tricloropropano</t>
  </si>
  <si>
    <t>1,2,4-Triclorobenzene</t>
  </si>
  <si>
    <t>1,3-Diclorobenzene</t>
  </si>
  <si>
    <t>1,3,5-Triclorobenzene</t>
  </si>
  <si>
    <t>1,4-Diclorobenzene</t>
  </si>
  <si>
    <t>diluizione 1 in curva?</t>
  </si>
  <si>
    <t>diluizione 2 in curva?</t>
  </si>
  <si>
    <t>diluizione 3 in curva?</t>
  </si>
  <si>
    <t>diluizione 4 in curva?</t>
  </si>
  <si>
    <t>somma</t>
  </si>
  <si>
    <t>diluizione 1</t>
  </si>
  <si>
    <t>diluizione 2</t>
  </si>
  <si>
    <t>diluizione 3</t>
  </si>
  <si>
    <t>diluizione 4</t>
  </si>
  <si>
    <t>Concentrazione su curva</t>
  </si>
  <si>
    <t>Concentrazione nel campione</t>
  </si>
  <si>
    <t>Max curva</t>
  </si>
  <si>
    <t>Max campione</t>
  </si>
  <si>
    <t>Conc campione</t>
  </si>
  <si>
    <t>campo compilabile</t>
  </si>
  <si>
    <t>campo calcolato</t>
  </si>
  <si>
    <t>Legenda:</t>
  </si>
  <si>
    <t>Celle nascoste -&gt;</t>
  </si>
  <si>
    <t>n.a.</t>
  </si>
  <si>
    <t>Tal quale</t>
  </si>
  <si>
    <t>Curva bassa</t>
  </si>
  <si>
    <t>Curva alta</t>
  </si>
  <si>
    <t>da definire</t>
  </si>
  <si>
    <t>Diluizione xxx</t>
  </si>
  <si>
    <t>Metil t-butil etere (MTBE)</t>
  </si>
  <si>
    <t>Etil t-butil etere (ETBE)</t>
  </si>
  <si>
    <t>Tert amil metil etere (TAME)</t>
  </si>
  <si>
    <t>cis-1,3-dicloropropene</t>
  </si>
  <si>
    <r>
      <t>Risultato da consegnare (</t>
    </r>
    <r>
      <rPr>
        <b/>
        <sz val="11"/>
        <color theme="1"/>
        <rFont val="Calibri"/>
        <family val="2"/>
      </rPr>
      <t>µg/l</t>
    </r>
    <r>
      <rPr>
        <b/>
        <sz val="11"/>
        <color theme="1"/>
        <rFont val="Calibri"/>
        <family val="2"/>
        <scheme val="minor"/>
      </rPr>
      <t>)</t>
    </r>
  </si>
  <si>
    <t>min taratura (µg/l)</t>
  </si>
  <si>
    <t>max taratura (µg/l)</t>
  </si>
  <si>
    <t>Concentrazione curva (µg/l)</t>
  </si>
  <si>
    <t>Concentrazione campione (µg/l)</t>
  </si>
  <si>
    <t>tal quale in curva?</t>
  </si>
  <si>
    <t>tal quale</t>
  </si>
  <si>
    <t>Diluizione x10</t>
  </si>
  <si>
    <t>trans-1,3-Dicloropropene</t>
  </si>
  <si>
    <t>non sono sicuro</t>
  </si>
  <si>
    <t>Risultato parziale (µg/l)</t>
  </si>
  <si>
    <r>
      <t>Risultato parziale (</t>
    </r>
    <r>
      <rPr>
        <b/>
        <sz val="11"/>
        <color theme="1"/>
        <rFont val="Calibri"/>
        <family val="2"/>
      </rPr>
      <t>µg/l</t>
    </r>
    <r>
      <rPr>
        <b/>
        <sz val="11"/>
        <color theme="1"/>
        <rFont val="Calibri"/>
        <family val="2"/>
        <scheme val="minor"/>
      </rPr>
      <t>)</t>
    </r>
  </si>
  <si>
    <r>
      <t>Risultati puliti (</t>
    </r>
    <r>
      <rPr>
        <b/>
        <sz val="11"/>
        <color theme="1"/>
        <rFont val="Calibri"/>
        <family val="2"/>
      </rPr>
      <t>µg/l</t>
    </r>
    <r>
      <rPr>
        <b/>
        <sz val="11"/>
        <color theme="1"/>
        <rFont val="Calibri"/>
        <family val="2"/>
        <scheme val="minor"/>
      </rPr>
      <t>)</t>
    </r>
  </si>
  <si>
    <t>Risultati per sommatorie con lower bound (µg/l)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</si>
</sst>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
  </numFmts>
  <fonts count="11" x14ac:knownFonts="1">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sz val="11"/>
      <name val="Calibri"/>
      <family val="2"/>
      <scheme val="minor"/>
    </font>
    <font>
      <b/>
      <sz val="11"/>
      <color theme="1"/>
      <name val="Calibri"/>
      <family val="2"/>
    </font>
    <font>
      <sz val="10"/>
      <name val="Arial"/>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ADD8E6"/>
        <bgColor indexed="64"/>
      </patternFill>
    </fill>
    <fill>
      <patternFill patternType="solid">
        <fgColor rgb="FFE6E6FA"/>
        <bgColor indexed="64"/>
      </patternFill>
    </fill>
  </fills>
  <borders count="9">
    <border>
      <left/>
      <right/>
      <top/>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6" fillId="0" borderId="0"/>
  </cellStyleXfs>
  <cellXfs count="47">
    <xf numFmtId="0" fontId="0" fillId="0" borderId="0" xfId="0"/>
    <xf numFmtId="0" fontId="1" fillId="2" borderId="0" xfId="0" applyFont="1" applyFill="1"/>
    <xf numFmtId="0" fontId="0" fillId="2" borderId="1" xfId="0" applyFill="1" applyBorder="1"/>
    <xf numFmtId="0" fontId="0" fillId="0" borderId="0" xfId="0" applyFill="1" applyBorder="1"/>
    <xf numFmtId="0" fontId="1" fillId="0" borderId="0" xfId="0" applyFont="1" applyFill="1" applyBorder="1"/>
    <xf numFmtId="0" fontId="0" fillId="3" borderId="0" xfId="0" applyFill="1"/>
    <xf numFmtId="0" fontId="0" fillId="4" borderId="0" xfId="0" applyFill="1"/>
    <xf numFmtId="0" fontId="0" fillId="5" borderId="0" xfId="0" applyFill="1"/>
    <xf numFmtId="0" fontId="0" fillId="4" borderId="0" xfId="0" applyFill="1" applyBorder="1"/>
    <xf numFmtId="1" fontId="0" fillId="4" borderId="0" xfId="0" applyNumberFormat="1" applyFill="1"/>
    <xf numFmtId="164" fontId="0" fillId="4" borderId="0" xfId="0" applyNumberFormat="1" applyFill="1"/>
    <xf numFmtId="0" fontId="0" fillId="3" borderId="0" xfId="0" applyFill="1" applyBorder="1"/>
    <xf numFmtId="0" fontId="0" fillId="3" borderId="2" xfId="0" applyFill="1" applyBorder="1"/>
    <xf numFmtId="0" fontId="0" fillId="3" borderId="0" xfId="0" applyFill="1" applyAlignment="1">
      <alignment horizontal="right"/>
    </xf>
    <xf numFmtId="0" fontId="1" fillId="3" borderId="0" xfId="0" applyFont="1" applyFill="1" applyBorder="1"/>
    <xf numFmtId="0" fontId="2" fillId="3" borderId="0" xfId="0" applyFont="1" applyFill="1" applyBorder="1"/>
    <xf numFmtId="0" fontId="0" fillId="3" borderId="4" xfId="0" applyFill="1" applyBorder="1"/>
    <xf numFmtId="0" fontId="0" fillId="5" borderId="4" xfId="0" applyFill="1" applyBorder="1"/>
    <xf numFmtId="0" fontId="3" fillId="3" borderId="4" xfId="0" applyFont="1" applyFill="1" applyBorder="1"/>
    <xf numFmtId="0" fontId="3" fillId="3" borderId="2" xfId="0" applyFont="1" applyFill="1" applyBorder="1"/>
    <xf numFmtId="0" fontId="2" fillId="3" borderId="1" xfId="0" applyFont="1" applyFill="1" applyBorder="1"/>
    <xf numFmtId="0" fontId="1" fillId="3" borderId="1" xfId="0" applyFont="1" applyFill="1" applyBorder="1"/>
    <xf numFmtId="0" fontId="0" fillId="3" borderId="1" xfId="0" applyFill="1" applyBorder="1"/>
    <xf numFmtId="0" fontId="1" fillId="3" borderId="2" xfId="0" applyFont="1" applyFill="1" applyBorder="1"/>
    <xf numFmtId="0" fontId="1" fillId="3" borderId="3" xfId="0" applyFont="1" applyFill="1" applyBorder="1"/>
    <xf numFmtId="0" fontId="4" fillId="3" borderId="2" xfId="0" applyFont="1" applyFill="1" applyBorder="1"/>
    <xf numFmtId="0" fontId="4" fillId="3" borderId="0" xfId="0" applyFont="1" applyFill="1" applyBorder="1"/>
    <xf numFmtId="0" fontId="0" fillId="3" borderId="0" xfId="0" quotePrefix="1" applyFill="1"/>
    <xf numFmtId="0" fontId="0" fillId="3" borderId="6" xfId="0" applyNumberFormat="1" applyFont="1" applyFill="1" applyBorder="1"/>
    <xf numFmtId="0" fontId="0" fillId="3" borderId="7" xfId="0" applyNumberFormat="1" applyFont="1" applyFill="1" applyBorder="1"/>
    <xf numFmtId="0" fontId="0" fillId="3" borderId="8" xfId="0" applyNumberFormat="1" applyFill="1" applyBorder="1"/>
    <xf numFmtId="165" fontId="0" fillId="4" borderId="0" xfId="0" applyNumberFormat="1" applyFill="1" applyBorder="1"/>
    <xf numFmtId="0" fontId="2" fillId="3" borderId="1" xfId="0" applyFont="1" applyFill="1" applyBorder="1" applyAlignment="1">
      <alignment horizontal="right"/>
    </xf>
    <xf numFmtId="0" fontId="1" fillId="3" borderId="3" xfId="0" applyFont="1" applyFill="1" applyBorder="1" applyAlignment="1">
      <alignment horizontal="right"/>
    </xf>
    <xf numFmtId="0" fontId="0" fillId="5" borderId="0" xfId="0" applyFill="1" applyAlignment="1">
      <alignment horizontal="right"/>
    </xf>
    <xf numFmtId="0" fontId="2" fillId="3" borderId="1" xfId="0" applyFont="1" applyFill="1" applyBorder="1" applyAlignment="1">
      <alignment horizontal="left"/>
    </xf>
    <xf numFmtId="165" fontId="0" fillId="5" borderId="0" xfId="0" applyNumberFormat="1" applyFill="1" applyAlignment="1">
      <alignment horizontal="right"/>
    </xf>
    <xf numFmtId="165" fontId="0" fillId="4" borderId="5" xfId="0" applyNumberFormat="1" applyFill="1" applyBorder="1"/>
    <xf numFmtId="165" fontId="0" fillId="4" borderId="2" xfId="0" applyNumberFormat="1" applyFill="1" applyBorder="1"/>
    <xf numFmtId="165" fontId="0" fillId="3" borderId="0" xfId="0" applyNumberFormat="1" applyFill="1" applyBorder="1"/>
    <xf numFmtId="0" fontId="1" fillId="3" borderId="0" xfId="0" applyFont="1" applyFill="1"/>
    <xf numFmtId="0" fontId="1" fillId="3" borderId="4" xfId="0" applyFont="1" applyFill="1" applyBorder="1"/>
    <xf numFmtId="0" fontId="0" fillId="4" borderId="4" xfId="0" applyFill="1" applyBorder="1"/>
    <xf numFmtId="0" fontId="0" fillId="3" borderId="5" xfId="0" applyFill="1" applyBorder="1"/>
    <xf numFmtId="0" fontId="0" fillId="5" borderId="2" xfId="0" applyFill="1" applyBorder="1"/>
    <xf numFmtId="165" fontId="0" fillId="5" borderId="2" xfId="0" applyNumberFormat="1" applyFill="1" applyBorder="1" applyAlignment="1">
      <alignment horizontal="right"/>
    </xf>
    <xf numFmtId="0" fontId="0" fillId="5" borderId="2" xfId="0" applyFill="1" applyBorder="1" applyAlignment="1">
      <alignment horizontal="right"/>
    </xf>
  </cellXfs>
  <cellStyles count="2">
    <cellStyle name="Normale" xfId="0" builtinId="0"/>
    <cellStyle name="Normale 2" xfId="1"/>
  </cellStyles>
  <dxfs count="0"/>
  <tableStyles count="0" defaultTableStyle="TableStyleMedium2" defaultPivotStyle="PivotStyleLight16"/>
  <colors>
    <mruColors>
      <color rgb="FFE6E6FA"/>
      <color rgb="FFFF7262"/>
      <color rgb="FFADD8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57"/>
  <sheetViews>
    <sheetView tabSelected="1" topLeftCell="A139" workbookViewId="0">
      <pane xSplit="1" topLeftCell="B1" activePane="topRight" state="frozen"/>
      <selection pane="topRight" activeCell="F4" sqref="F4"/>
    </sheetView>
  </sheetViews>
  <sheetFormatPr defaultRowHeight="15" x14ac:dyDescent="0.25"/>
  <cols>
    <col min="1" max="1" width="56.5703125" style="5" bestFit="1" customWidth="1"/>
    <col min="2" max="2" width="28.42578125" style="5" customWidth="1"/>
    <col min="3" max="3" width="18" style="5" bestFit="1" customWidth="1"/>
    <col min="4" max="4" width="18.28515625" style="5" bestFit="1" customWidth="1"/>
    <col min="5" max="5" width="0.85546875" style="11" customWidth="1"/>
    <col min="6" max="6" width="26.42578125" style="13" bestFit="1" customWidth="1"/>
    <col min="7" max="7" width="30.5703125" style="13" bestFit="1" customWidth="1"/>
    <col min="8" max="8" width="0.85546875" style="11" customWidth="1"/>
    <col min="9" max="9" width="26.42578125" style="5" bestFit="1" customWidth="1"/>
    <col min="10" max="10" width="30.5703125" style="13" bestFit="1" customWidth="1"/>
    <col min="11" max="11" width="0.85546875" style="11" customWidth="1"/>
    <col min="12" max="12" width="26.42578125" style="5" bestFit="1" customWidth="1"/>
    <col min="13" max="13" width="30.5703125" style="5" bestFit="1" customWidth="1"/>
    <col min="14" max="14" width="0.85546875" style="11" customWidth="1"/>
    <col min="15" max="15" width="26.42578125" style="5" bestFit="1" customWidth="1"/>
    <col min="16" max="16" width="30.5703125" style="5" bestFit="1" customWidth="1"/>
    <col min="17" max="17" width="0.85546875" style="11" customWidth="1"/>
    <col min="18" max="18" width="26.42578125" style="5" bestFit="1" customWidth="1"/>
    <col min="19" max="19" width="30.5703125" style="5" bestFit="1" customWidth="1"/>
    <col min="20" max="24" width="19.85546875" style="5" hidden="1" customWidth="1"/>
    <col min="25" max="25" width="9.140625" style="5" hidden="1" customWidth="1"/>
    <col min="26" max="30" width="11.28515625" style="5" hidden="1" customWidth="1"/>
    <col min="31" max="31" width="0.85546875" style="11" hidden="1" customWidth="1"/>
    <col min="32" max="32" width="11.5703125" style="5" hidden="1" customWidth="1"/>
    <col min="33" max="34" width="11.28515625" style="5" hidden="1" customWidth="1"/>
    <col min="35" max="35" width="11.5703125" style="5" hidden="1" customWidth="1"/>
    <col min="36" max="36" width="11.28515625" style="5" hidden="1" customWidth="1"/>
    <col min="37" max="37" width="9.85546875" style="5" hidden="1" customWidth="1"/>
    <col min="38" max="38" width="14" style="5" hidden="1" customWidth="1"/>
    <col min="39" max="39" width="14.5703125" style="5" hidden="1" customWidth="1"/>
    <col min="40" max="40" width="9.140625" style="5" customWidth="1"/>
    <col min="41" max="16384" width="9.140625" style="5"/>
  </cols>
  <sheetData>
    <row r="1" spans="1:39" ht="15.75" thickBot="1" x14ac:dyDescent="0.3">
      <c r="A1" s="19" t="s">
        <v>64</v>
      </c>
    </row>
    <row r="2" spans="1:39" x14ac:dyDescent="0.25">
      <c r="A2" s="7" t="s">
        <v>62</v>
      </c>
    </row>
    <row r="3" spans="1:39" x14ac:dyDescent="0.25">
      <c r="A3" s="6" t="s">
        <v>63</v>
      </c>
    </row>
    <row r="4" spans="1:39" ht="15.75" thickBot="1" x14ac:dyDescent="0.3">
      <c r="A4" s="12"/>
      <c r="B4" s="12"/>
    </row>
    <row r="5" spans="1:39" ht="15.75" thickBot="1" x14ac:dyDescent="0.3">
      <c r="A5" s="18" t="s">
        <v>0</v>
      </c>
      <c r="B5" s="17"/>
      <c r="S5" s="13" t="s">
        <v>65</v>
      </c>
    </row>
    <row r="7" spans="1:39" x14ac:dyDescent="0.25">
      <c r="A7" s="5" t="s">
        <v>68</v>
      </c>
      <c r="F7" s="35" t="s">
        <v>67</v>
      </c>
      <c r="G7" s="32"/>
      <c r="H7" s="15"/>
      <c r="I7" s="20" t="s">
        <v>83</v>
      </c>
      <c r="J7" s="32"/>
      <c r="K7" s="15"/>
      <c r="L7" s="20" t="s">
        <v>71</v>
      </c>
      <c r="M7" s="20"/>
      <c r="N7" s="15"/>
      <c r="O7" s="20" t="s">
        <v>71</v>
      </c>
      <c r="P7" s="21"/>
      <c r="Q7" s="14"/>
      <c r="R7" s="20" t="s">
        <v>71</v>
      </c>
      <c r="S7" s="22"/>
      <c r="Z7" s="2" t="s">
        <v>57</v>
      </c>
      <c r="AA7" s="2"/>
      <c r="AB7" s="2"/>
      <c r="AC7" s="2"/>
      <c r="AD7" s="2"/>
      <c r="AE7" s="3"/>
      <c r="AF7" s="2" t="s">
        <v>58</v>
      </c>
      <c r="AG7" s="2"/>
      <c r="AH7" s="2"/>
      <c r="AI7" s="2"/>
      <c r="AJ7" s="2"/>
    </row>
    <row r="8" spans="1:39" ht="15.75" thickBot="1" x14ac:dyDescent="0.3">
      <c r="A8" s="19" t="s">
        <v>1</v>
      </c>
      <c r="B8" s="23" t="s">
        <v>86</v>
      </c>
      <c r="C8" s="23" t="s">
        <v>77</v>
      </c>
      <c r="D8" s="23" t="s">
        <v>78</v>
      </c>
      <c r="E8" s="14"/>
      <c r="F8" s="33" t="s">
        <v>79</v>
      </c>
      <c r="G8" s="33" t="s">
        <v>80</v>
      </c>
      <c r="H8" s="14"/>
      <c r="I8" s="24" t="s">
        <v>79</v>
      </c>
      <c r="J8" s="33" t="s">
        <v>80</v>
      </c>
      <c r="K8" s="14"/>
      <c r="L8" s="24" t="s">
        <v>79</v>
      </c>
      <c r="M8" s="24" t="s">
        <v>80</v>
      </c>
      <c r="N8" s="14"/>
      <c r="O8" s="24" t="s">
        <v>79</v>
      </c>
      <c r="P8" s="24" t="s">
        <v>80</v>
      </c>
      <c r="Q8" s="14"/>
      <c r="R8" s="24" t="s">
        <v>79</v>
      </c>
      <c r="S8" s="24" t="s">
        <v>80</v>
      </c>
      <c r="T8" s="1" t="s">
        <v>81</v>
      </c>
      <c r="U8" s="1" t="s">
        <v>48</v>
      </c>
      <c r="V8" s="1" t="s">
        <v>49</v>
      </c>
      <c r="W8" s="1" t="s">
        <v>50</v>
      </c>
      <c r="X8" s="1" t="s">
        <v>51</v>
      </c>
      <c r="Y8" s="1" t="s">
        <v>52</v>
      </c>
      <c r="Z8" s="1" t="s">
        <v>82</v>
      </c>
      <c r="AA8" s="1" t="s">
        <v>53</v>
      </c>
      <c r="AB8" s="1" t="s">
        <v>54</v>
      </c>
      <c r="AC8" s="1" t="s">
        <v>55</v>
      </c>
      <c r="AD8" s="1" t="s">
        <v>56</v>
      </c>
      <c r="AE8" s="4"/>
      <c r="AF8" s="1" t="s">
        <v>82</v>
      </c>
      <c r="AG8" s="1" t="s">
        <v>53</v>
      </c>
      <c r="AH8" s="1" t="s">
        <v>54</v>
      </c>
      <c r="AI8" s="1" t="s">
        <v>55</v>
      </c>
      <c r="AJ8" s="1" t="s">
        <v>56</v>
      </c>
      <c r="AK8" s="1" t="s">
        <v>59</v>
      </c>
      <c r="AL8" s="1" t="s">
        <v>60</v>
      </c>
      <c r="AM8" s="1" t="s">
        <v>61</v>
      </c>
    </row>
    <row r="9" spans="1:39" x14ac:dyDescent="0.25">
      <c r="A9" s="28" t="s">
        <v>6</v>
      </c>
      <c r="B9" s="37" t="str">
        <f>$AM9</f>
        <v/>
      </c>
      <c r="C9" s="7">
        <v>0.02</v>
      </c>
      <c r="D9" s="7">
        <v>0.2</v>
      </c>
      <c r="F9" s="36">
        <v>3.5999999999999999E-3</v>
      </c>
      <c r="G9" s="36">
        <v>3.5999999999999999E-3</v>
      </c>
      <c r="I9" s="7"/>
      <c r="J9" s="34" t="s">
        <v>66</v>
      </c>
      <c r="L9" s="7"/>
      <c r="M9" s="7"/>
      <c r="O9" s="7"/>
      <c r="P9" s="7"/>
      <c r="R9" s="7"/>
      <c r="S9" s="7"/>
      <c r="T9" s="6">
        <f>IF(AND(F9&gt;=$C9,F9&lt;=$D9,F9&lt;&gt;0,F9&lt;&gt;"n.a."),1,0)</f>
        <v>0</v>
      </c>
      <c r="U9" s="6">
        <f>IF(AND(I9&gt;=$C9,I9&lt;=$D9,I9&lt;&gt;0,I9&lt;&gt;"n.a."),1,0)</f>
        <v>0</v>
      </c>
      <c r="V9" s="6">
        <f>IF(AND(L9&gt;=$C9,L9&lt;=$D9,L9&lt;&gt;0),1,0)</f>
        <v>0</v>
      </c>
      <c r="W9" s="6">
        <f>IF(AND(O9&gt;=$C9,O9&lt;=$D9,O9&lt;&gt;0),1,0)</f>
        <v>0</v>
      </c>
      <c r="X9" s="6">
        <f>IF(AND(R9&gt;=$C9,R9&lt;=$D9,R9&lt;&gt;0),1,0)</f>
        <v>0</v>
      </c>
      <c r="Y9" s="6">
        <f>SUM($T9:$X9)</f>
        <v>0</v>
      </c>
      <c r="Z9" s="6">
        <f>IF($F9="n.a.",0,$F9*$T9)</f>
        <v>0</v>
      </c>
      <c r="AA9" s="6">
        <f>IF($I9="n.a.",0,$I9*$U9)</f>
        <v>0</v>
      </c>
      <c r="AB9" s="6">
        <f>IF($L9="n.a.",0,$L9*$V9)</f>
        <v>0</v>
      </c>
      <c r="AC9" s="6">
        <f>IF($O9="n.a.",0,$O9*$W9)</f>
        <v>0</v>
      </c>
      <c r="AD9" s="6">
        <f>IF($R9="n.a.",0,$R9*$X9)</f>
        <v>0</v>
      </c>
      <c r="AE9" s="8"/>
      <c r="AF9" s="6">
        <f>IF($G9="n.a.",0,$G9*$T9)</f>
        <v>0</v>
      </c>
      <c r="AG9" s="6">
        <f>IF($J9="n.a.",0,$J9*$U9)</f>
        <v>0</v>
      </c>
      <c r="AH9" s="6">
        <f>IF($M9="n.a.",0,$M9*$V9)</f>
        <v>0</v>
      </c>
      <c r="AI9" s="6">
        <f>IF($P9="n.a.",0,$P9*$W9)</f>
        <v>0</v>
      </c>
      <c r="AJ9" s="6">
        <f>IF($S9="n.a.",0,$S9*$X9)</f>
        <v>0</v>
      </c>
      <c r="AK9" s="9">
        <f>MAX($Z9:$AD9)</f>
        <v>0</v>
      </c>
      <c r="AL9" s="10">
        <f>INDEX(AF9:AJ9,1,MATCH(AK9,Z9:AD9,0))</f>
        <v>0</v>
      </c>
      <c r="AM9" s="6" t="str">
        <f>IF(IF(AND($T57=1,$T9=0),0,$AL9)=0,"",$AL9)</f>
        <v/>
      </c>
    </row>
    <row r="10" spans="1:39" x14ac:dyDescent="0.25">
      <c r="A10" s="29" t="s">
        <v>7</v>
      </c>
      <c r="B10" s="31" t="str">
        <f t="shared" ref="B10:B52" si="0">$AM10</f>
        <v/>
      </c>
      <c r="C10" s="7">
        <v>0.02</v>
      </c>
      <c r="D10" s="7">
        <v>0.2</v>
      </c>
      <c r="F10" s="36">
        <v>3.5000000000000001E-3</v>
      </c>
      <c r="G10" s="36">
        <v>3.5000000000000001E-3</v>
      </c>
      <c r="I10" s="7">
        <v>2.5904735096553347E-3</v>
      </c>
      <c r="J10" s="34">
        <v>2.5904735096553347E-2</v>
      </c>
      <c r="L10" s="7"/>
      <c r="M10" s="7"/>
      <c r="O10" s="7"/>
      <c r="P10" s="7"/>
      <c r="R10" s="7"/>
      <c r="S10" s="7"/>
      <c r="T10" s="6">
        <f t="shared" ref="T10:T18" si="1">IF(AND(F10&gt;=$C10,F10&lt;=$D10,F10&lt;&gt;0,F10&lt;&gt;"n.a."),1,0)</f>
        <v>0</v>
      </c>
      <c r="U10" s="6">
        <f t="shared" ref="U10:U18" si="2">IF(AND(I10&gt;=$C10,I10&lt;=$D10,I10&lt;&gt;0,I10&lt;&gt;"n.a."),1,0)</f>
        <v>0</v>
      </c>
      <c r="V10" s="6">
        <f t="shared" ref="V10:V18" si="3">IF(AND(L10&gt;=$C10,L10&lt;=$D10,L10&lt;&gt;0),1,0)</f>
        <v>0</v>
      </c>
      <c r="W10" s="6">
        <f t="shared" ref="W10:W18" si="4">IF(AND(O10&gt;=$C10,O10&lt;=$D10,O10&lt;&gt;0),1,0)</f>
        <v>0</v>
      </c>
      <c r="X10" s="6">
        <f t="shared" ref="X10:X18" si="5">IF(AND(R10&gt;=$C10,R10&lt;=$D10,R10&lt;&gt;0),1,0)</f>
        <v>0</v>
      </c>
      <c r="Y10" s="6">
        <f t="shared" ref="Y10:Y52" si="6">SUM($T10:$X10)</f>
        <v>0</v>
      </c>
      <c r="Z10" s="6">
        <f t="shared" ref="Z10:Z52" si="7">IF($F10="n.a.",0,$F10*$T10)</f>
        <v>0</v>
      </c>
      <c r="AA10" s="6">
        <f t="shared" ref="AA10:AA52" si="8">IF($I10="n.a.",0,$I10*$U10)</f>
        <v>0</v>
      </c>
      <c r="AB10" s="6">
        <f t="shared" ref="AB10:AB52" si="9">IF($L10="n.a.",0,$L10*$V10)</f>
        <v>0</v>
      </c>
      <c r="AC10" s="6">
        <f t="shared" ref="AC10:AC52" si="10">IF($O10="n.a.",0,$O10*$W10)</f>
        <v>0</v>
      </c>
      <c r="AD10" s="6">
        <f t="shared" ref="AD10:AD52" si="11">IF($R10="n.a.",0,$R10*$X10)</f>
        <v>0</v>
      </c>
      <c r="AE10" s="8"/>
      <c r="AF10" s="6">
        <f t="shared" ref="AF10:AF52" si="12">IF($G10="n.a.",0,$G10*$T10)</f>
        <v>0</v>
      </c>
      <c r="AG10" s="6">
        <f t="shared" ref="AG10:AG52" si="13">IF($J10="n.a.",0,$J10*$U10)</f>
        <v>0</v>
      </c>
      <c r="AH10" s="6">
        <f t="shared" ref="AH10:AH52" si="14">IF($M10="n.a.",0,$M10*$V10)</f>
        <v>0</v>
      </c>
      <c r="AI10" s="6">
        <f t="shared" ref="AI10:AI52" si="15">IF($P10="n.a.",0,$P10*$W10)</f>
        <v>0</v>
      </c>
      <c r="AJ10" s="6">
        <f t="shared" ref="AJ10:AJ52" si="16">IF($S10="n.a.",0,$S10*$X10)</f>
        <v>0</v>
      </c>
      <c r="AK10" s="9">
        <f t="shared" ref="AK10:AK52" si="17">MAX($Z10:$AD10)</f>
        <v>0</v>
      </c>
      <c r="AL10" s="10">
        <f t="shared" ref="AL10:AL52" si="18">INDEX(AF10:AJ10,1,MATCH(AK10,Z10:AD10,0))</f>
        <v>0</v>
      </c>
      <c r="AM10" s="6" t="str">
        <f t="shared" ref="AM10:AM52" si="19">IF(IF(AND($T58=1,$T10=0),0,$AL10)=0,"",$AL10)</f>
        <v/>
      </c>
    </row>
    <row r="11" spans="1:39" x14ac:dyDescent="0.25">
      <c r="A11" s="29" t="s">
        <v>34</v>
      </c>
      <c r="B11" s="31" t="str">
        <f t="shared" si="0"/>
        <v/>
      </c>
      <c r="C11" s="7">
        <v>8.0000000000000002E-3</v>
      </c>
      <c r="D11" s="7">
        <v>0.2</v>
      </c>
      <c r="F11" s="36">
        <v>1.1000000000000001E-3</v>
      </c>
      <c r="G11" s="36">
        <v>1.1000000000000001E-3</v>
      </c>
      <c r="I11" s="7">
        <v>1.0158851965555652E-3</v>
      </c>
      <c r="J11" s="34">
        <v>1.0158851965555653E-2</v>
      </c>
      <c r="L11" s="7"/>
      <c r="M11" s="7"/>
      <c r="O11" s="7"/>
      <c r="P11" s="7"/>
      <c r="R11" s="7"/>
      <c r="S11" s="7"/>
      <c r="T11" s="6">
        <f t="shared" si="1"/>
        <v>0</v>
      </c>
      <c r="U11" s="6">
        <f t="shared" si="2"/>
        <v>0</v>
      </c>
      <c r="V11" s="6">
        <f t="shared" si="3"/>
        <v>0</v>
      </c>
      <c r="W11" s="6">
        <f t="shared" si="4"/>
        <v>0</v>
      </c>
      <c r="X11" s="6">
        <f t="shared" si="5"/>
        <v>0</v>
      </c>
      <c r="Y11" s="6">
        <f t="shared" si="6"/>
        <v>0</v>
      </c>
      <c r="Z11" s="6">
        <f t="shared" si="7"/>
        <v>0</v>
      </c>
      <c r="AA11" s="6">
        <f t="shared" si="8"/>
        <v>0</v>
      </c>
      <c r="AB11" s="6">
        <f t="shared" si="9"/>
        <v>0</v>
      </c>
      <c r="AC11" s="6">
        <f t="shared" si="10"/>
        <v>0</v>
      </c>
      <c r="AD11" s="6">
        <f t="shared" si="11"/>
        <v>0</v>
      </c>
      <c r="AE11" s="8"/>
      <c r="AF11" s="6">
        <f t="shared" si="12"/>
        <v>0</v>
      </c>
      <c r="AG11" s="6">
        <f t="shared" si="13"/>
        <v>0</v>
      </c>
      <c r="AH11" s="6">
        <f t="shared" si="14"/>
        <v>0</v>
      </c>
      <c r="AI11" s="6">
        <f t="shared" si="15"/>
        <v>0</v>
      </c>
      <c r="AJ11" s="6">
        <f t="shared" si="16"/>
        <v>0</v>
      </c>
      <c r="AK11" s="9">
        <f t="shared" si="17"/>
        <v>0</v>
      </c>
      <c r="AL11" s="10">
        <f t="shared" si="18"/>
        <v>0</v>
      </c>
      <c r="AM11" s="6" t="str">
        <f t="shared" si="19"/>
        <v/>
      </c>
    </row>
    <row r="12" spans="1:39" x14ac:dyDescent="0.25">
      <c r="A12" s="29" t="s">
        <v>9</v>
      </c>
      <c r="B12" s="31" t="str">
        <f t="shared" si="0"/>
        <v/>
      </c>
      <c r="C12" s="7">
        <v>0.02</v>
      </c>
      <c r="D12" s="7">
        <v>0.2</v>
      </c>
      <c r="F12" s="36">
        <v>4.7000000000000002E-3</v>
      </c>
      <c r="G12" s="36">
        <v>4.7000000000000002E-3</v>
      </c>
      <c r="I12" s="7">
        <v>9.5020353811332511E-4</v>
      </c>
      <c r="J12" s="34">
        <v>9.5020353811332506E-3</v>
      </c>
      <c r="L12" s="7"/>
      <c r="M12" s="7"/>
      <c r="O12" s="7"/>
      <c r="P12" s="7"/>
      <c r="R12" s="7"/>
      <c r="S12" s="7"/>
      <c r="T12" s="6">
        <f t="shared" si="1"/>
        <v>0</v>
      </c>
      <c r="U12" s="6">
        <f t="shared" si="2"/>
        <v>0</v>
      </c>
      <c r="V12" s="6">
        <f t="shared" si="3"/>
        <v>0</v>
      </c>
      <c r="W12" s="6">
        <f t="shared" si="4"/>
        <v>0</v>
      </c>
      <c r="X12" s="6">
        <f t="shared" si="5"/>
        <v>0</v>
      </c>
      <c r="Y12" s="6">
        <f t="shared" si="6"/>
        <v>0</v>
      </c>
      <c r="Z12" s="6">
        <f t="shared" si="7"/>
        <v>0</v>
      </c>
      <c r="AA12" s="6">
        <f t="shared" si="8"/>
        <v>0</v>
      </c>
      <c r="AB12" s="6">
        <f t="shared" si="9"/>
        <v>0</v>
      </c>
      <c r="AC12" s="6">
        <f t="shared" si="10"/>
        <v>0</v>
      </c>
      <c r="AD12" s="6">
        <f t="shared" si="11"/>
        <v>0</v>
      </c>
      <c r="AE12" s="8"/>
      <c r="AF12" s="6">
        <f t="shared" si="12"/>
        <v>0</v>
      </c>
      <c r="AG12" s="6">
        <f t="shared" si="13"/>
        <v>0</v>
      </c>
      <c r="AH12" s="6">
        <f t="shared" si="14"/>
        <v>0</v>
      </c>
      <c r="AI12" s="6">
        <f t="shared" si="15"/>
        <v>0</v>
      </c>
      <c r="AJ12" s="6">
        <f t="shared" si="16"/>
        <v>0</v>
      </c>
      <c r="AK12" s="9">
        <f t="shared" si="17"/>
        <v>0</v>
      </c>
      <c r="AL12" s="10">
        <f t="shared" si="18"/>
        <v>0</v>
      </c>
      <c r="AM12" s="6" t="str">
        <f t="shared" si="19"/>
        <v/>
      </c>
    </row>
    <row r="13" spans="1:39" x14ac:dyDescent="0.25">
      <c r="A13" s="29" t="s">
        <v>72</v>
      </c>
      <c r="B13" s="31" t="str">
        <f t="shared" si="0"/>
        <v/>
      </c>
      <c r="C13" s="7">
        <v>8.0000000000000002E-3</v>
      </c>
      <c r="D13" s="7">
        <v>0.2</v>
      </c>
      <c r="F13" s="36">
        <v>1.5E-3</v>
      </c>
      <c r="G13" s="36">
        <v>1.5E-3</v>
      </c>
      <c r="I13" s="7">
        <v>4.919807008296062E-4</v>
      </c>
      <c r="J13" s="34">
        <v>4.9198070082960618E-3</v>
      </c>
      <c r="L13" s="7"/>
      <c r="M13" s="7"/>
      <c r="O13" s="7"/>
      <c r="P13" s="7"/>
      <c r="R13" s="7"/>
      <c r="S13" s="7"/>
      <c r="T13" s="6">
        <f t="shared" si="1"/>
        <v>0</v>
      </c>
      <c r="U13" s="6">
        <f t="shared" si="2"/>
        <v>0</v>
      </c>
      <c r="V13" s="6">
        <f t="shared" si="3"/>
        <v>0</v>
      </c>
      <c r="W13" s="6">
        <f t="shared" si="4"/>
        <v>0</v>
      </c>
      <c r="X13" s="6">
        <f t="shared" si="5"/>
        <v>0</v>
      </c>
      <c r="Y13" s="6">
        <f t="shared" si="6"/>
        <v>0</v>
      </c>
      <c r="Z13" s="6">
        <f t="shared" si="7"/>
        <v>0</v>
      </c>
      <c r="AA13" s="6">
        <f t="shared" si="8"/>
        <v>0</v>
      </c>
      <c r="AB13" s="6">
        <f t="shared" si="9"/>
        <v>0</v>
      </c>
      <c r="AC13" s="6">
        <f t="shared" si="10"/>
        <v>0</v>
      </c>
      <c r="AD13" s="6">
        <f t="shared" si="11"/>
        <v>0</v>
      </c>
      <c r="AE13" s="8"/>
      <c r="AF13" s="6">
        <f t="shared" si="12"/>
        <v>0</v>
      </c>
      <c r="AG13" s="6">
        <f t="shared" si="13"/>
        <v>0</v>
      </c>
      <c r="AH13" s="6">
        <f t="shared" si="14"/>
        <v>0</v>
      </c>
      <c r="AI13" s="6">
        <f t="shared" si="15"/>
        <v>0</v>
      </c>
      <c r="AJ13" s="6">
        <f t="shared" si="16"/>
        <v>0</v>
      </c>
      <c r="AK13" s="9">
        <f t="shared" si="17"/>
        <v>0</v>
      </c>
      <c r="AL13" s="10">
        <f t="shared" si="18"/>
        <v>0</v>
      </c>
      <c r="AM13" s="6" t="str">
        <f t="shared" si="19"/>
        <v/>
      </c>
    </row>
    <row r="14" spans="1:39" x14ac:dyDescent="0.25">
      <c r="A14" s="29" t="s">
        <v>27</v>
      </c>
      <c r="B14" s="31">
        <f t="shared" si="0"/>
        <v>1.1000000000000001E-3</v>
      </c>
      <c r="C14" s="7">
        <v>8.0000000000000002E-3</v>
      </c>
      <c r="D14" s="7">
        <v>0.2</v>
      </c>
      <c r="F14" s="36">
        <v>1.0999999999999999E-2</v>
      </c>
      <c r="G14" s="36">
        <v>1.1000000000000001E-3</v>
      </c>
      <c r="I14" s="7">
        <v>1.0270340352000352E-3</v>
      </c>
      <c r="J14" s="34">
        <v>1.02703403520004E-2</v>
      </c>
      <c r="L14" s="7"/>
      <c r="M14" s="7"/>
      <c r="O14" s="7"/>
      <c r="P14" s="7"/>
      <c r="R14" s="7"/>
      <c r="S14" s="7"/>
      <c r="T14" s="6">
        <f t="shared" si="1"/>
        <v>1</v>
      </c>
      <c r="U14" s="6">
        <f t="shared" si="2"/>
        <v>0</v>
      </c>
      <c r="V14" s="6">
        <f t="shared" si="3"/>
        <v>0</v>
      </c>
      <c r="W14" s="6">
        <f t="shared" si="4"/>
        <v>0</v>
      </c>
      <c r="X14" s="6">
        <f t="shared" si="5"/>
        <v>0</v>
      </c>
      <c r="Y14" s="6">
        <f t="shared" si="6"/>
        <v>1</v>
      </c>
      <c r="Z14" s="6">
        <f t="shared" si="7"/>
        <v>1.0999999999999999E-2</v>
      </c>
      <c r="AA14" s="6">
        <f t="shared" si="8"/>
        <v>0</v>
      </c>
      <c r="AB14" s="6">
        <f t="shared" si="9"/>
        <v>0</v>
      </c>
      <c r="AC14" s="6">
        <f t="shared" si="10"/>
        <v>0</v>
      </c>
      <c r="AD14" s="6">
        <f t="shared" si="11"/>
        <v>0</v>
      </c>
      <c r="AE14" s="8"/>
      <c r="AF14" s="6">
        <f t="shared" si="12"/>
        <v>1.1000000000000001E-3</v>
      </c>
      <c r="AG14" s="6">
        <f t="shared" si="13"/>
        <v>0</v>
      </c>
      <c r="AH14" s="6">
        <f t="shared" si="14"/>
        <v>0</v>
      </c>
      <c r="AI14" s="6">
        <f t="shared" si="15"/>
        <v>0</v>
      </c>
      <c r="AJ14" s="6">
        <f t="shared" si="16"/>
        <v>0</v>
      </c>
      <c r="AK14" s="9">
        <f t="shared" si="17"/>
        <v>1.0999999999999999E-2</v>
      </c>
      <c r="AL14" s="10">
        <f t="shared" si="18"/>
        <v>1.1000000000000001E-3</v>
      </c>
      <c r="AM14" s="6">
        <f t="shared" si="19"/>
        <v>1.1000000000000001E-3</v>
      </c>
    </row>
    <row r="15" spans="1:39" x14ac:dyDescent="0.25">
      <c r="A15" s="29" t="s">
        <v>10</v>
      </c>
      <c r="B15" s="31" t="str">
        <f t="shared" si="0"/>
        <v/>
      </c>
      <c r="C15" s="7">
        <v>8.0000000000000002E-3</v>
      </c>
      <c r="D15" s="7">
        <v>0.2</v>
      </c>
      <c r="F15" s="36" t="s">
        <v>66</v>
      </c>
      <c r="G15" s="36" t="s">
        <v>66</v>
      </c>
      <c r="I15" s="7"/>
      <c r="J15" s="34"/>
      <c r="L15" s="7"/>
      <c r="M15" s="7"/>
      <c r="O15" s="7"/>
      <c r="P15" s="7"/>
      <c r="R15" s="7"/>
      <c r="S15" s="7"/>
      <c r="T15" s="6">
        <f t="shared" si="1"/>
        <v>0</v>
      </c>
      <c r="U15" s="6">
        <f t="shared" si="2"/>
        <v>0</v>
      </c>
      <c r="V15" s="6">
        <f t="shared" si="3"/>
        <v>0</v>
      </c>
      <c r="W15" s="6">
        <f t="shared" si="4"/>
        <v>0</v>
      </c>
      <c r="X15" s="6">
        <f t="shared" si="5"/>
        <v>0</v>
      </c>
      <c r="Y15" s="6">
        <f t="shared" si="6"/>
        <v>0</v>
      </c>
      <c r="Z15" s="6">
        <f t="shared" si="7"/>
        <v>0</v>
      </c>
      <c r="AA15" s="6">
        <f t="shared" si="8"/>
        <v>0</v>
      </c>
      <c r="AB15" s="6">
        <f t="shared" si="9"/>
        <v>0</v>
      </c>
      <c r="AC15" s="6">
        <f t="shared" si="10"/>
        <v>0</v>
      </c>
      <c r="AD15" s="6">
        <f t="shared" si="11"/>
        <v>0</v>
      </c>
      <c r="AE15" s="8"/>
      <c r="AF15" s="6">
        <f t="shared" si="12"/>
        <v>0</v>
      </c>
      <c r="AG15" s="6">
        <f t="shared" si="13"/>
        <v>0</v>
      </c>
      <c r="AH15" s="6">
        <f t="shared" si="14"/>
        <v>0</v>
      </c>
      <c r="AI15" s="6">
        <f t="shared" si="15"/>
        <v>0</v>
      </c>
      <c r="AJ15" s="6">
        <f t="shared" si="16"/>
        <v>0</v>
      </c>
      <c r="AK15" s="9">
        <f t="shared" si="17"/>
        <v>0</v>
      </c>
      <c r="AL15" s="10">
        <f t="shared" si="18"/>
        <v>0</v>
      </c>
      <c r="AM15" s="6" t="str">
        <f t="shared" si="19"/>
        <v/>
      </c>
    </row>
    <row r="16" spans="1:39" x14ac:dyDescent="0.25">
      <c r="A16" s="29" t="s">
        <v>33</v>
      </c>
      <c r="B16" s="31" t="str">
        <f t="shared" si="0"/>
        <v/>
      </c>
      <c r="C16" s="7">
        <v>8.0000000000000002E-3</v>
      </c>
      <c r="D16" s="7">
        <v>0.2</v>
      </c>
      <c r="F16" s="36">
        <v>4.0000000000000002E-4</v>
      </c>
      <c r="G16" s="36">
        <v>4.0000000000000002E-4</v>
      </c>
      <c r="I16" s="7">
        <v>3.6967516714950721E-4</v>
      </c>
      <c r="J16" s="34">
        <v>3.6967516714950721E-3</v>
      </c>
      <c r="L16" s="7"/>
      <c r="M16" s="7"/>
      <c r="O16" s="7"/>
      <c r="P16" s="7"/>
      <c r="R16" s="7"/>
      <c r="S16" s="7"/>
      <c r="T16" s="6">
        <f t="shared" si="1"/>
        <v>0</v>
      </c>
      <c r="U16" s="6">
        <f t="shared" si="2"/>
        <v>0</v>
      </c>
      <c r="V16" s="6">
        <f t="shared" si="3"/>
        <v>0</v>
      </c>
      <c r="W16" s="6">
        <f t="shared" si="4"/>
        <v>0</v>
      </c>
      <c r="X16" s="6">
        <f t="shared" si="5"/>
        <v>0</v>
      </c>
      <c r="Y16" s="6">
        <f t="shared" si="6"/>
        <v>0</v>
      </c>
      <c r="Z16" s="6">
        <f t="shared" si="7"/>
        <v>0</v>
      </c>
      <c r="AA16" s="6">
        <f t="shared" si="8"/>
        <v>0</v>
      </c>
      <c r="AB16" s="6">
        <f t="shared" si="9"/>
        <v>0</v>
      </c>
      <c r="AC16" s="6">
        <f t="shared" si="10"/>
        <v>0</v>
      </c>
      <c r="AD16" s="6">
        <f t="shared" si="11"/>
        <v>0</v>
      </c>
      <c r="AE16" s="8"/>
      <c r="AF16" s="6">
        <f t="shared" si="12"/>
        <v>0</v>
      </c>
      <c r="AG16" s="6">
        <f t="shared" si="13"/>
        <v>0</v>
      </c>
      <c r="AH16" s="6">
        <f t="shared" si="14"/>
        <v>0</v>
      </c>
      <c r="AI16" s="6">
        <f t="shared" si="15"/>
        <v>0</v>
      </c>
      <c r="AJ16" s="6">
        <f t="shared" si="16"/>
        <v>0</v>
      </c>
      <c r="AK16" s="9">
        <f t="shared" si="17"/>
        <v>0</v>
      </c>
      <c r="AL16" s="10">
        <f t="shared" si="18"/>
        <v>0</v>
      </c>
      <c r="AM16" s="6" t="str">
        <f t="shared" si="19"/>
        <v/>
      </c>
    </row>
    <row r="17" spans="1:39" x14ac:dyDescent="0.25">
      <c r="A17" s="29" t="s">
        <v>73</v>
      </c>
      <c r="B17" s="31" t="str">
        <f t="shared" si="0"/>
        <v/>
      </c>
      <c r="C17" s="7">
        <v>0.02</v>
      </c>
      <c r="D17" s="7">
        <v>0.2</v>
      </c>
      <c r="F17" s="36" t="s">
        <v>66</v>
      </c>
      <c r="G17" s="36" t="s">
        <v>66</v>
      </c>
      <c r="I17" s="7"/>
      <c r="J17" s="34"/>
      <c r="L17" s="7"/>
      <c r="M17" s="7"/>
      <c r="O17" s="7"/>
      <c r="P17" s="7"/>
      <c r="R17" s="7"/>
      <c r="S17" s="7"/>
      <c r="T17" s="6">
        <f t="shared" si="1"/>
        <v>0</v>
      </c>
      <c r="U17" s="6">
        <f t="shared" si="2"/>
        <v>0</v>
      </c>
      <c r="V17" s="6">
        <f t="shared" si="3"/>
        <v>0</v>
      </c>
      <c r="W17" s="6">
        <f t="shared" si="4"/>
        <v>0</v>
      </c>
      <c r="X17" s="6">
        <f t="shared" si="5"/>
        <v>0</v>
      </c>
      <c r="Y17" s="6">
        <f t="shared" si="6"/>
        <v>0</v>
      </c>
      <c r="Z17" s="6">
        <f t="shared" si="7"/>
        <v>0</v>
      </c>
      <c r="AA17" s="6">
        <f t="shared" si="8"/>
        <v>0</v>
      </c>
      <c r="AB17" s="6">
        <f t="shared" si="9"/>
        <v>0</v>
      </c>
      <c r="AC17" s="6">
        <f t="shared" si="10"/>
        <v>0</v>
      </c>
      <c r="AD17" s="6">
        <f t="shared" si="11"/>
        <v>0</v>
      </c>
      <c r="AE17" s="8"/>
      <c r="AF17" s="6">
        <f t="shared" si="12"/>
        <v>0</v>
      </c>
      <c r="AG17" s="6">
        <f t="shared" si="13"/>
        <v>0</v>
      </c>
      <c r="AH17" s="6">
        <f t="shared" si="14"/>
        <v>0</v>
      </c>
      <c r="AI17" s="6">
        <f t="shared" si="15"/>
        <v>0</v>
      </c>
      <c r="AJ17" s="6">
        <f t="shared" si="16"/>
        <v>0</v>
      </c>
      <c r="AK17" s="9">
        <f t="shared" si="17"/>
        <v>0</v>
      </c>
      <c r="AL17" s="10">
        <f t="shared" si="18"/>
        <v>0</v>
      </c>
      <c r="AM17" s="6" t="str">
        <f t="shared" si="19"/>
        <v/>
      </c>
    </row>
    <row r="18" spans="1:39" x14ac:dyDescent="0.25">
      <c r="A18" s="29" t="s">
        <v>4</v>
      </c>
      <c r="B18" s="31" t="str">
        <f t="shared" si="0"/>
        <v/>
      </c>
      <c r="C18" s="7">
        <v>8.0000000000000002E-3</v>
      </c>
      <c r="D18" s="7">
        <v>0.2</v>
      </c>
      <c r="F18" s="36">
        <v>6.9999999999999999E-4</v>
      </c>
      <c r="G18" s="36">
        <v>6.9999999999999999E-4</v>
      </c>
      <c r="I18" s="7">
        <v>6.5609708840243697E-4</v>
      </c>
      <c r="J18" s="34">
        <v>6.5609708840243695E-3</v>
      </c>
      <c r="L18" s="7"/>
      <c r="M18" s="7"/>
      <c r="O18" s="7"/>
      <c r="P18" s="7"/>
      <c r="R18" s="7"/>
      <c r="S18" s="7"/>
      <c r="T18" s="6">
        <f t="shared" si="1"/>
        <v>0</v>
      </c>
      <c r="U18" s="6">
        <f t="shared" si="2"/>
        <v>0</v>
      </c>
      <c r="V18" s="6">
        <f t="shared" si="3"/>
        <v>0</v>
      </c>
      <c r="W18" s="6">
        <f t="shared" si="4"/>
        <v>0</v>
      </c>
      <c r="X18" s="6">
        <f t="shared" si="5"/>
        <v>0</v>
      </c>
      <c r="Y18" s="6">
        <f t="shared" si="6"/>
        <v>0</v>
      </c>
      <c r="Z18" s="6">
        <f t="shared" si="7"/>
        <v>0</v>
      </c>
      <c r="AA18" s="6">
        <f t="shared" si="8"/>
        <v>0</v>
      </c>
      <c r="AB18" s="6">
        <f t="shared" si="9"/>
        <v>0</v>
      </c>
      <c r="AC18" s="6">
        <f t="shared" si="10"/>
        <v>0</v>
      </c>
      <c r="AD18" s="6">
        <f t="shared" si="11"/>
        <v>0</v>
      </c>
      <c r="AE18" s="8"/>
      <c r="AF18" s="6">
        <f t="shared" si="12"/>
        <v>0</v>
      </c>
      <c r="AG18" s="6">
        <f t="shared" si="13"/>
        <v>0</v>
      </c>
      <c r="AH18" s="6">
        <f t="shared" si="14"/>
        <v>0</v>
      </c>
      <c r="AI18" s="6">
        <f t="shared" si="15"/>
        <v>0</v>
      </c>
      <c r="AJ18" s="6">
        <f t="shared" si="16"/>
        <v>0</v>
      </c>
      <c r="AK18" s="9">
        <f t="shared" si="17"/>
        <v>0</v>
      </c>
      <c r="AL18" s="10">
        <f t="shared" si="18"/>
        <v>0</v>
      </c>
      <c r="AM18" s="6" t="str">
        <f t="shared" si="19"/>
        <v/>
      </c>
    </row>
    <row r="19" spans="1:39" x14ac:dyDescent="0.25">
      <c r="A19" s="29" t="s">
        <v>31</v>
      </c>
      <c r="B19" s="31" t="str">
        <f t="shared" si="0"/>
        <v/>
      </c>
      <c r="C19" s="7">
        <v>8.0000000000000002E-3</v>
      </c>
      <c r="D19" s="7">
        <v>0.2</v>
      </c>
      <c r="F19" s="36">
        <v>11.995100000000001</v>
      </c>
      <c r="G19" s="36">
        <v>11.995100000000001</v>
      </c>
      <c r="I19" s="7">
        <v>1.1367330414270582</v>
      </c>
      <c r="J19" s="34">
        <v>11.367330414270583</v>
      </c>
      <c r="L19" s="7"/>
      <c r="M19" s="7"/>
      <c r="O19" s="7"/>
      <c r="P19" s="7"/>
      <c r="R19" s="7"/>
      <c r="S19" s="7"/>
      <c r="T19" s="6">
        <f t="shared" ref="T19:T52" si="20">IF(AND(F19&gt;=$C19,F19&lt;=$D19,F19&lt;&gt;0,F19&lt;&gt;"n.a."),1,0)</f>
        <v>0</v>
      </c>
      <c r="U19" s="6">
        <f t="shared" ref="U19:U52" si="21">IF(AND(I19&gt;=$C19,I19&lt;=$D19,I19&lt;&gt;0,I19&lt;&gt;"n.a."),1,0)</f>
        <v>0</v>
      </c>
      <c r="V19" s="6">
        <f t="shared" ref="V19:V52" si="22">IF(AND(L19&gt;=$C19,L19&lt;=$D19,L19&lt;&gt;0),1,0)</f>
        <v>0</v>
      </c>
      <c r="W19" s="6">
        <f t="shared" ref="W19:W52" si="23">IF(AND(O19&gt;=$C19,O19&lt;=$D19,O19&lt;&gt;0),1,0)</f>
        <v>0</v>
      </c>
      <c r="X19" s="6">
        <f t="shared" ref="X19:X52" si="24">IF(AND(R19&gt;=$C19,R19&lt;=$D19,R19&lt;&gt;0),1,0)</f>
        <v>0</v>
      </c>
      <c r="Y19" s="6">
        <f t="shared" si="6"/>
        <v>0</v>
      </c>
      <c r="Z19" s="6">
        <f t="shared" si="7"/>
        <v>0</v>
      </c>
      <c r="AA19" s="6">
        <f t="shared" si="8"/>
        <v>0</v>
      </c>
      <c r="AB19" s="6">
        <f t="shared" si="9"/>
        <v>0</v>
      </c>
      <c r="AC19" s="6">
        <f t="shared" si="10"/>
        <v>0</v>
      </c>
      <c r="AD19" s="6">
        <f t="shared" si="11"/>
        <v>0</v>
      </c>
      <c r="AE19" s="8"/>
      <c r="AF19" s="6">
        <f t="shared" si="12"/>
        <v>0</v>
      </c>
      <c r="AG19" s="6">
        <f t="shared" si="13"/>
        <v>0</v>
      </c>
      <c r="AH19" s="6">
        <f t="shared" si="14"/>
        <v>0</v>
      </c>
      <c r="AI19" s="6">
        <f t="shared" si="15"/>
        <v>0</v>
      </c>
      <c r="AJ19" s="6">
        <f t="shared" si="16"/>
        <v>0</v>
      </c>
      <c r="AK19" s="9">
        <f t="shared" si="17"/>
        <v>0</v>
      </c>
      <c r="AL19" s="10">
        <f t="shared" si="18"/>
        <v>0</v>
      </c>
      <c r="AM19" s="6" t="str">
        <f t="shared" si="19"/>
        <v/>
      </c>
    </row>
    <row r="20" spans="1:39" x14ac:dyDescent="0.25">
      <c r="A20" s="29" t="s">
        <v>35</v>
      </c>
      <c r="B20" s="31" t="str">
        <f t="shared" si="0"/>
        <v/>
      </c>
      <c r="C20" s="7">
        <v>8.0000000000000002E-3</v>
      </c>
      <c r="D20" s="7">
        <v>0.2</v>
      </c>
      <c r="F20" s="36">
        <v>1.6000000000000001E-3</v>
      </c>
      <c r="G20" s="36">
        <v>1.6000000000000001E-3</v>
      </c>
      <c r="I20" s="7">
        <v>1.677703072539657E-3</v>
      </c>
      <c r="J20" s="34">
        <v>1.6777030725396571E-2</v>
      </c>
      <c r="L20" s="7"/>
      <c r="M20" s="7"/>
      <c r="O20" s="7"/>
      <c r="P20" s="7"/>
      <c r="R20" s="7"/>
      <c r="S20" s="7"/>
      <c r="T20" s="6">
        <f t="shared" si="20"/>
        <v>0</v>
      </c>
      <c r="U20" s="6">
        <f t="shared" si="21"/>
        <v>0</v>
      </c>
      <c r="V20" s="6">
        <f t="shared" si="22"/>
        <v>0</v>
      </c>
      <c r="W20" s="6">
        <f t="shared" si="23"/>
        <v>0</v>
      </c>
      <c r="X20" s="6">
        <f t="shared" si="24"/>
        <v>0</v>
      </c>
      <c r="Y20" s="6">
        <f t="shared" si="6"/>
        <v>0</v>
      </c>
      <c r="Z20" s="6">
        <f t="shared" si="7"/>
        <v>0</v>
      </c>
      <c r="AA20" s="6">
        <f t="shared" si="8"/>
        <v>0</v>
      </c>
      <c r="AB20" s="6">
        <f t="shared" si="9"/>
        <v>0</v>
      </c>
      <c r="AC20" s="6">
        <f t="shared" si="10"/>
        <v>0</v>
      </c>
      <c r="AD20" s="6">
        <f t="shared" si="11"/>
        <v>0</v>
      </c>
      <c r="AE20" s="8"/>
      <c r="AF20" s="6">
        <f t="shared" si="12"/>
        <v>0</v>
      </c>
      <c r="AG20" s="6">
        <f t="shared" si="13"/>
        <v>0</v>
      </c>
      <c r="AH20" s="6">
        <f t="shared" si="14"/>
        <v>0</v>
      </c>
      <c r="AI20" s="6">
        <f t="shared" si="15"/>
        <v>0</v>
      </c>
      <c r="AJ20" s="6">
        <f t="shared" si="16"/>
        <v>0</v>
      </c>
      <c r="AK20" s="9">
        <f t="shared" si="17"/>
        <v>0</v>
      </c>
      <c r="AL20" s="10">
        <f t="shared" si="18"/>
        <v>0</v>
      </c>
      <c r="AM20" s="6" t="str">
        <f t="shared" si="19"/>
        <v/>
      </c>
    </row>
    <row r="21" spans="1:39" x14ac:dyDescent="0.25">
      <c r="A21" s="29" t="s">
        <v>25</v>
      </c>
      <c r="B21" s="31" t="str">
        <f t="shared" si="0"/>
        <v/>
      </c>
      <c r="C21" s="7">
        <v>8.0000000000000002E-3</v>
      </c>
      <c r="D21" s="7">
        <v>0.2</v>
      </c>
      <c r="F21" s="36">
        <v>3.5999999999999999E-3</v>
      </c>
      <c r="G21" s="36">
        <v>3.5999999999999999E-3</v>
      </c>
      <c r="I21" s="7">
        <v>2.7196796300628335E-3</v>
      </c>
      <c r="J21" s="34">
        <v>2.7196796300628334E-2</v>
      </c>
      <c r="L21" s="7"/>
      <c r="M21" s="7"/>
      <c r="O21" s="7"/>
      <c r="P21" s="7"/>
      <c r="R21" s="7"/>
      <c r="S21" s="7"/>
      <c r="T21" s="6">
        <f t="shared" si="20"/>
        <v>0</v>
      </c>
      <c r="U21" s="6">
        <f t="shared" si="21"/>
        <v>0</v>
      </c>
      <c r="V21" s="6">
        <f t="shared" si="22"/>
        <v>0</v>
      </c>
      <c r="W21" s="6">
        <f t="shared" si="23"/>
        <v>0</v>
      </c>
      <c r="X21" s="6">
        <f t="shared" si="24"/>
        <v>0</v>
      </c>
      <c r="Y21" s="6">
        <f t="shared" si="6"/>
        <v>0</v>
      </c>
      <c r="Z21" s="6">
        <f t="shared" si="7"/>
        <v>0</v>
      </c>
      <c r="AA21" s="6">
        <f t="shared" si="8"/>
        <v>0</v>
      </c>
      <c r="AB21" s="6">
        <f t="shared" si="9"/>
        <v>0</v>
      </c>
      <c r="AC21" s="6">
        <f t="shared" si="10"/>
        <v>0</v>
      </c>
      <c r="AD21" s="6">
        <f t="shared" si="11"/>
        <v>0</v>
      </c>
      <c r="AE21" s="8"/>
      <c r="AF21" s="6">
        <f t="shared" si="12"/>
        <v>0</v>
      </c>
      <c r="AG21" s="6">
        <f t="shared" si="13"/>
        <v>0</v>
      </c>
      <c r="AH21" s="6">
        <f t="shared" si="14"/>
        <v>0</v>
      </c>
      <c r="AI21" s="6">
        <f t="shared" si="15"/>
        <v>0</v>
      </c>
      <c r="AJ21" s="6">
        <f t="shared" si="16"/>
        <v>0</v>
      </c>
      <c r="AK21" s="9">
        <f t="shared" si="17"/>
        <v>0</v>
      </c>
      <c r="AL21" s="10">
        <f t="shared" si="18"/>
        <v>0</v>
      </c>
      <c r="AM21" s="6" t="str">
        <f t="shared" si="19"/>
        <v/>
      </c>
    </row>
    <row r="22" spans="1:39" x14ac:dyDescent="0.25">
      <c r="A22" s="29" t="s">
        <v>2</v>
      </c>
      <c r="B22" s="31" t="str">
        <f t="shared" si="0"/>
        <v/>
      </c>
      <c r="C22" s="7">
        <v>8.0000000000000002E-3</v>
      </c>
      <c r="D22" s="7">
        <v>0.2</v>
      </c>
      <c r="F22" s="36">
        <v>1E-3</v>
      </c>
      <c r="G22" s="36">
        <v>1E-3</v>
      </c>
      <c r="I22" s="7">
        <v>8.588449884964636E-4</v>
      </c>
      <c r="J22" s="34">
        <v>8.588449884964636E-3</v>
      </c>
      <c r="L22" s="7"/>
      <c r="M22" s="7"/>
      <c r="O22" s="7"/>
      <c r="P22" s="7"/>
      <c r="R22" s="7"/>
      <c r="S22" s="7"/>
      <c r="T22" s="6">
        <f t="shared" si="20"/>
        <v>0</v>
      </c>
      <c r="U22" s="6">
        <f t="shared" si="21"/>
        <v>0</v>
      </c>
      <c r="V22" s="6">
        <f t="shared" si="22"/>
        <v>0</v>
      </c>
      <c r="W22" s="6">
        <f t="shared" si="23"/>
        <v>0</v>
      </c>
      <c r="X22" s="6">
        <f t="shared" si="24"/>
        <v>0</v>
      </c>
      <c r="Y22" s="6">
        <f t="shared" si="6"/>
        <v>0</v>
      </c>
      <c r="Z22" s="6">
        <f t="shared" si="7"/>
        <v>0</v>
      </c>
      <c r="AA22" s="6">
        <f t="shared" si="8"/>
        <v>0</v>
      </c>
      <c r="AB22" s="6">
        <f t="shared" si="9"/>
        <v>0</v>
      </c>
      <c r="AC22" s="6">
        <f t="shared" si="10"/>
        <v>0</v>
      </c>
      <c r="AD22" s="6">
        <f t="shared" si="11"/>
        <v>0</v>
      </c>
      <c r="AE22" s="8"/>
      <c r="AF22" s="6">
        <f t="shared" si="12"/>
        <v>0</v>
      </c>
      <c r="AG22" s="6">
        <f t="shared" si="13"/>
        <v>0</v>
      </c>
      <c r="AH22" s="6">
        <f t="shared" si="14"/>
        <v>0</v>
      </c>
      <c r="AI22" s="6">
        <f t="shared" si="15"/>
        <v>0</v>
      </c>
      <c r="AJ22" s="6">
        <f t="shared" si="16"/>
        <v>0</v>
      </c>
      <c r="AK22" s="9">
        <f t="shared" si="17"/>
        <v>0</v>
      </c>
      <c r="AL22" s="10">
        <f t="shared" si="18"/>
        <v>0</v>
      </c>
      <c r="AM22" s="6" t="str">
        <f t="shared" si="19"/>
        <v/>
      </c>
    </row>
    <row r="23" spans="1:39" x14ac:dyDescent="0.25">
      <c r="A23" s="29" t="s">
        <v>40</v>
      </c>
      <c r="B23" s="31" t="str">
        <f t="shared" si="0"/>
        <v/>
      </c>
      <c r="C23" s="7">
        <v>8.0000000000000002E-3</v>
      </c>
      <c r="D23" s="7">
        <v>0.2</v>
      </c>
      <c r="F23" s="36">
        <v>2.8999999999999998E-3</v>
      </c>
      <c r="G23" s="36">
        <v>2.8999999999999998E-3</v>
      </c>
      <c r="I23" s="7">
        <v>5.3114408605034024E-4</v>
      </c>
      <c r="J23" s="34">
        <v>5.3114408605034026E-3</v>
      </c>
      <c r="L23" s="7"/>
      <c r="M23" s="7"/>
      <c r="O23" s="7"/>
      <c r="P23" s="7"/>
      <c r="R23" s="7"/>
      <c r="S23" s="7"/>
      <c r="T23" s="6">
        <f t="shared" si="20"/>
        <v>0</v>
      </c>
      <c r="U23" s="6">
        <f t="shared" si="21"/>
        <v>0</v>
      </c>
      <c r="V23" s="6">
        <f t="shared" si="22"/>
        <v>0</v>
      </c>
      <c r="W23" s="6">
        <f t="shared" si="23"/>
        <v>0</v>
      </c>
      <c r="X23" s="6">
        <f t="shared" si="24"/>
        <v>0</v>
      </c>
      <c r="Y23" s="6">
        <f t="shared" si="6"/>
        <v>0</v>
      </c>
      <c r="Z23" s="6">
        <f t="shared" si="7"/>
        <v>0</v>
      </c>
      <c r="AA23" s="6">
        <f t="shared" si="8"/>
        <v>0</v>
      </c>
      <c r="AB23" s="6">
        <f t="shared" si="9"/>
        <v>0</v>
      </c>
      <c r="AC23" s="6">
        <f t="shared" si="10"/>
        <v>0</v>
      </c>
      <c r="AD23" s="6">
        <f t="shared" si="11"/>
        <v>0</v>
      </c>
      <c r="AE23" s="8"/>
      <c r="AF23" s="6">
        <f t="shared" si="12"/>
        <v>0</v>
      </c>
      <c r="AG23" s="6">
        <f t="shared" si="13"/>
        <v>0</v>
      </c>
      <c r="AH23" s="6">
        <f t="shared" si="14"/>
        <v>0</v>
      </c>
      <c r="AI23" s="6">
        <f t="shared" si="15"/>
        <v>0</v>
      </c>
      <c r="AJ23" s="6">
        <f t="shared" si="16"/>
        <v>0</v>
      </c>
      <c r="AK23" s="9">
        <f t="shared" si="17"/>
        <v>0</v>
      </c>
      <c r="AL23" s="10">
        <f t="shared" si="18"/>
        <v>0</v>
      </c>
      <c r="AM23" s="6" t="str">
        <f t="shared" si="19"/>
        <v/>
      </c>
    </row>
    <row r="24" spans="1:39" x14ac:dyDescent="0.25">
      <c r="A24" s="29" t="s">
        <v>74</v>
      </c>
      <c r="B24" s="31" t="str">
        <f t="shared" si="0"/>
        <v/>
      </c>
      <c r="C24" s="7">
        <v>0.02</v>
      </c>
      <c r="D24" s="7">
        <v>0.2</v>
      </c>
      <c r="F24" s="36">
        <v>4.0000000000000002E-4</v>
      </c>
      <c r="G24" s="36">
        <v>4.0000000000000002E-4</v>
      </c>
      <c r="I24" s="7">
        <v>9.9753790464380014E-4</v>
      </c>
      <c r="J24" s="34">
        <v>9.9753790464380022E-3</v>
      </c>
      <c r="L24" s="7"/>
      <c r="M24" s="7"/>
      <c r="O24" s="7"/>
      <c r="P24" s="7"/>
      <c r="R24" s="7"/>
      <c r="S24" s="7"/>
      <c r="T24" s="6">
        <f t="shared" si="20"/>
        <v>0</v>
      </c>
      <c r="U24" s="6">
        <f t="shared" si="21"/>
        <v>0</v>
      </c>
      <c r="V24" s="6">
        <f t="shared" si="22"/>
        <v>0</v>
      </c>
      <c r="W24" s="6">
        <f t="shared" si="23"/>
        <v>0</v>
      </c>
      <c r="X24" s="6">
        <f t="shared" si="24"/>
        <v>0</v>
      </c>
      <c r="Y24" s="6">
        <f t="shared" si="6"/>
        <v>0</v>
      </c>
      <c r="Z24" s="6">
        <f t="shared" si="7"/>
        <v>0</v>
      </c>
      <c r="AA24" s="6">
        <f t="shared" si="8"/>
        <v>0</v>
      </c>
      <c r="AB24" s="6">
        <f t="shared" si="9"/>
        <v>0</v>
      </c>
      <c r="AC24" s="6">
        <f t="shared" si="10"/>
        <v>0</v>
      </c>
      <c r="AD24" s="6">
        <f t="shared" si="11"/>
        <v>0</v>
      </c>
      <c r="AE24" s="8"/>
      <c r="AF24" s="6">
        <f t="shared" si="12"/>
        <v>0</v>
      </c>
      <c r="AG24" s="6">
        <f t="shared" si="13"/>
        <v>0</v>
      </c>
      <c r="AH24" s="6">
        <f t="shared" si="14"/>
        <v>0</v>
      </c>
      <c r="AI24" s="6">
        <f t="shared" si="15"/>
        <v>0</v>
      </c>
      <c r="AJ24" s="6">
        <f t="shared" si="16"/>
        <v>0</v>
      </c>
      <c r="AK24" s="9">
        <f t="shared" si="17"/>
        <v>0</v>
      </c>
      <c r="AL24" s="10">
        <f t="shared" si="18"/>
        <v>0</v>
      </c>
      <c r="AM24" s="6" t="str">
        <f t="shared" si="19"/>
        <v/>
      </c>
    </row>
    <row r="25" spans="1:39" x14ac:dyDescent="0.25">
      <c r="A25" s="29" t="s">
        <v>30</v>
      </c>
      <c r="B25" s="31" t="str">
        <f t="shared" si="0"/>
        <v/>
      </c>
      <c r="C25" s="7">
        <v>8.0000000000000002E-3</v>
      </c>
      <c r="D25" s="7">
        <v>0.2</v>
      </c>
      <c r="F25" s="36">
        <v>1.1000000000000001E-3</v>
      </c>
      <c r="G25" s="36">
        <v>1.1000000000000001E-3</v>
      </c>
      <c r="I25" s="7">
        <v>4.4365102774670384E-4</v>
      </c>
      <c r="J25" s="34">
        <v>4.4365102774670383E-3</v>
      </c>
      <c r="L25" s="7"/>
      <c r="M25" s="7"/>
      <c r="O25" s="7"/>
      <c r="P25" s="7"/>
      <c r="R25" s="7"/>
      <c r="S25" s="7"/>
      <c r="T25" s="6">
        <f t="shared" si="20"/>
        <v>0</v>
      </c>
      <c r="U25" s="6">
        <f t="shared" si="21"/>
        <v>0</v>
      </c>
      <c r="V25" s="6">
        <f t="shared" si="22"/>
        <v>0</v>
      </c>
      <c r="W25" s="6">
        <f t="shared" si="23"/>
        <v>0</v>
      </c>
      <c r="X25" s="6">
        <f t="shared" si="24"/>
        <v>0</v>
      </c>
      <c r="Y25" s="6">
        <f t="shared" si="6"/>
        <v>0</v>
      </c>
      <c r="Z25" s="6">
        <f t="shared" si="7"/>
        <v>0</v>
      </c>
      <c r="AA25" s="6">
        <f t="shared" si="8"/>
        <v>0</v>
      </c>
      <c r="AB25" s="6">
        <f t="shared" si="9"/>
        <v>0</v>
      </c>
      <c r="AC25" s="6">
        <f t="shared" si="10"/>
        <v>0</v>
      </c>
      <c r="AD25" s="6">
        <f t="shared" si="11"/>
        <v>0</v>
      </c>
      <c r="AE25" s="8"/>
      <c r="AF25" s="6">
        <f t="shared" si="12"/>
        <v>0</v>
      </c>
      <c r="AG25" s="6">
        <f t="shared" si="13"/>
        <v>0</v>
      </c>
      <c r="AH25" s="6">
        <f t="shared" si="14"/>
        <v>0</v>
      </c>
      <c r="AI25" s="6">
        <f t="shared" si="15"/>
        <v>0</v>
      </c>
      <c r="AJ25" s="6">
        <f t="shared" si="16"/>
        <v>0</v>
      </c>
      <c r="AK25" s="9">
        <f t="shared" si="17"/>
        <v>0</v>
      </c>
      <c r="AL25" s="10">
        <f t="shared" si="18"/>
        <v>0</v>
      </c>
      <c r="AM25" s="6" t="str">
        <f t="shared" si="19"/>
        <v/>
      </c>
    </row>
    <row r="26" spans="1:39" x14ac:dyDescent="0.25">
      <c r="A26" s="29" t="s">
        <v>41</v>
      </c>
      <c r="B26" s="31" t="str">
        <f t="shared" si="0"/>
        <v/>
      </c>
      <c r="C26" s="7">
        <v>8.0000000000000002E-3</v>
      </c>
      <c r="D26" s="7">
        <v>0.2</v>
      </c>
      <c r="F26" s="36">
        <v>1.5E-3</v>
      </c>
      <c r="G26" s="36">
        <v>1.5E-3</v>
      </c>
      <c r="I26" s="7">
        <v>0.26907170019013793</v>
      </c>
      <c r="J26" s="34">
        <v>2.6907170019013793</v>
      </c>
      <c r="L26" s="7"/>
      <c r="M26" s="7"/>
      <c r="O26" s="7"/>
      <c r="P26" s="7"/>
      <c r="R26" s="7"/>
      <c r="S26" s="7"/>
      <c r="T26" s="6">
        <f t="shared" si="20"/>
        <v>0</v>
      </c>
      <c r="U26" s="6">
        <f t="shared" si="21"/>
        <v>0</v>
      </c>
      <c r="V26" s="6">
        <f t="shared" si="22"/>
        <v>0</v>
      </c>
      <c r="W26" s="6">
        <f t="shared" si="23"/>
        <v>0</v>
      </c>
      <c r="X26" s="6">
        <f t="shared" si="24"/>
        <v>0</v>
      </c>
      <c r="Y26" s="6">
        <f t="shared" si="6"/>
        <v>0</v>
      </c>
      <c r="Z26" s="6">
        <f t="shared" si="7"/>
        <v>0</v>
      </c>
      <c r="AA26" s="6">
        <f t="shared" si="8"/>
        <v>0</v>
      </c>
      <c r="AB26" s="6">
        <f t="shared" si="9"/>
        <v>0</v>
      </c>
      <c r="AC26" s="6">
        <f t="shared" si="10"/>
        <v>0</v>
      </c>
      <c r="AD26" s="6">
        <f t="shared" si="11"/>
        <v>0</v>
      </c>
      <c r="AE26" s="8"/>
      <c r="AF26" s="6">
        <f t="shared" si="12"/>
        <v>0</v>
      </c>
      <c r="AG26" s="6">
        <f t="shared" si="13"/>
        <v>0</v>
      </c>
      <c r="AH26" s="6">
        <f t="shared" si="14"/>
        <v>0</v>
      </c>
      <c r="AI26" s="6">
        <f t="shared" si="15"/>
        <v>0</v>
      </c>
      <c r="AJ26" s="6">
        <f t="shared" si="16"/>
        <v>0</v>
      </c>
      <c r="AK26" s="9">
        <f t="shared" si="17"/>
        <v>0</v>
      </c>
      <c r="AL26" s="10">
        <f t="shared" si="18"/>
        <v>0</v>
      </c>
      <c r="AM26" s="6" t="str">
        <f t="shared" si="19"/>
        <v/>
      </c>
    </row>
    <row r="27" spans="1:39" x14ac:dyDescent="0.25">
      <c r="A27" s="29" t="s">
        <v>3</v>
      </c>
      <c r="B27" s="31" t="str">
        <f t="shared" si="0"/>
        <v/>
      </c>
      <c r="C27" s="7">
        <v>8.0000000000000002E-3</v>
      </c>
      <c r="D27" s="7">
        <v>0.2</v>
      </c>
      <c r="F27" s="36">
        <v>2.8304999999999998</v>
      </c>
      <c r="G27" s="36">
        <v>2.8304999999999998</v>
      </c>
      <c r="I27" s="7">
        <v>2.3399640271932863E-4</v>
      </c>
      <c r="J27" s="34">
        <v>2.3399640271932862E-3</v>
      </c>
      <c r="L27" s="7"/>
      <c r="M27" s="7"/>
      <c r="O27" s="7"/>
      <c r="P27" s="7"/>
      <c r="R27" s="7"/>
      <c r="S27" s="7"/>
      <c r="T27" s="6">
        <f t="shared" si="20"/>
        <v>0</v>
      </c>
      <c r="U27" s="6">
        <f t="shared" si="21"/>
        <v>0</v>
      </c>
      <c r="V27" s="6">
        <f t="shared" si="22"/>
        <v>0</v>
      </c>
      <c r="W27" s="6">
        <f t="shared" si="23"/>
        <v>0</v>
      </c>
      <c r="X27" s="6">
        <f t="shared" si="24"/>
        <v>0</v>
      </c>
      <c r="Y27" s="6">
        <f t="shared" si="6"/>
        <v>0</v>
      </c>
      <c r="Z27" s="6">
        <f t="shared" si="7"/>
        <v>0</v>
      </c>
      <c r="AA27" s="6">
        <f t="shared" si="8"/>
        <v>0</v>
      </c>
      <c r="AB27" s="6">
        <f t="shared" si="9"/>
        <v>0</v>
      </c>
      <c r="AC27" s="6">
        <f t="shared" si="10"/>
        <v>0</v>
      </c>
      <c r="AD27" s="6">
        <f t="shared" si="11"/>
        <v>0</v>
      </c>
      <c r="AE27" s="8"/>
      <c r="AF27" s="6">
        <f t="shared" si="12"/>
        <v>0</v>
      </c>
      <c r="AG27" s="6">
        <f t="shared" si="13"/>
        <v>0</v>
      </c>
      <c r="AH27" s="6">
        <f t="shared" si="14"/>
        <v>0</v>
      </c>
      <c r="AI27" s="6">
        <f t="shared" si="15"/>
        <v>0</v>
      </c>
      <c r="AJ27" s="6">
        <f t="shared" si="16"/>
        <v>0</v>
      </c>
      <c r="AK27" s="9">
        <f t="shared" si="17"/>
        <v>0</v>
      </c>
      <c r="AL27" s="10">
        <f t="shared" si="18"/>
        <v>0</v>
      </c>
      <c r="AM27" s="6" t="str">
        <f t="shared" si="19"/>
        <v/>
      </c>
    </row>
    <row r="28" spans="1:39" x14ac:dyDescent="0.25">
      <c r="A28" s="29" t="s">
        <v>84</v>
      </c>
      <c r="B28" s="31" t="str">
        <f t="shared" si="0"/>
        <v/>
      </c>
      <c r="C28" s="7">
        <v>8.0000000000000002E-3</v>
      </c>
      <c r="D28" s="7">
        <v>0.2</v>
      </c>
      <c r="F28" s="36"/>
      <c r="G28" s="36"/>
      <c r="I28" s="7"/>
      <c r="J28" s="34"/>
      <c r="L28" s="7"/>
      <c r="M28" s="7"/>
      <c r="O28" s="7"/>
      <c r="P28" s="7"/>
      <c r="R28" s="7"/>
      <c r="S28" s="7"/>
      <c r="T28" s="6">
        <f t="shared" si="20"/>
        <v>0</v>
      </c>
      <c r="U28" s="6">
        <f t="shared" si="21"/>
        <v>0</v>
      </c>
      <c r="V28" s="6">
        <f t="shared" si="22"/>
        <v>0</v>
      </c>
      <c r="W28" s="6">
        <f t="shared" si="23"/>
        <v>0</v>
      </c>
      <c r="X28" s="6">
        <f t="shared" si="24"/>
        <v>0</v>
      </c>
      <c r="Y28" s="6">
        <f t="shared" si="6"/>
        <v>0</v>
      </c>
      <c r="Z28" s="6">
        <f t="shared" si="7"/>
        <v>0</v>
      </c>
      <c r="AA28" s="6">
        <f t="shared" si="8"/>
        <v>0</v>
      </c>
      <c r="AB28" s="6">
        <f t="shared" si="9"/>
        <v>0</v>
      </c>
      <c r="AC28" s="6">
        <f t="shared" si="10"/>
        <v>0</v>
      </c>
      <c r="AD28" s="6">
        <f t="shared" si="11"/>
        <v>0</v>
      </c>
      <c r="AE28" s="8"/>
      <c r="AF28" s="6">
        <f t="shared" si="12"/>
        <v>0</v>
      </c>
      <c r="AG28" s="6">
        <f t="shared" si="13"/>
        <v>0</v>
      </c>
      <c r="AH28" s="6">
        <f t="shared" si="14"/>
        <v>0</v>
      </c>
      <c r="AI28" s="6">
        <f t="shared" si="15"/>
        <v>0</v>
      </c>
      <c r="AJ28" s="6">
        <f t="shared" si="16"/>
        <v>0</v>
      </c>
      <c r="AK28" s="9">
        <f t="shared" si="17"/>
        <v>0</v>
      </c>
      <c r="AL28" s="10">
        <f t="shared" si="18"/>
        <v>0</v>
      </c>
      <c r="AM28" s="6" t="str">
        <f t="shared" si="19"/>
        <v/>
      </c>
    </row>
    <row r="29" spans="1:39" x14ac:dyDescent="0.25">
      <c r="A29" s="29" t="s">
        <v>26</v>
      </c>
      <c r="B29" s="31" t="str">
        <f t="shared" si="0"/>
        <v/>
      </c>
      <c r="C29" s="7">
        <v>8.0000000000000002E-3</v>
      </c>
      <c r="D29" s="7">
        <v>0.2</v>
      </c>
      <c r="F29" s="36">
        <v>3.2000000000000002E-3</v>
      </c>
      <c r="G29" s="36">
        <v>3.2000000000000002E-3</v>
      </c>
      <c r="I29" s="7">
        <v>2.6681688348325961E-3</v>
      </c>
      <c r="J29" s="34">
        <v>2.668168834832596E-2</v>
      </c>
      <c r="L29" s="7"/>
      <c r="M29" s="7"/>
      <c r="O29" s="7"/>
      <c r="P29" s="7"/>
      <c r="R29" s="7"/>
      <c r="S29" s="7"/>
      <c r="T29" s="6">
        <f t="shared" si="20"/>
        <v>0</v>
      </c>
      <c r="U29" s="6">
        <f t="shared" si="21"/>
        <v>0</v>
      </c>
      <c r="V29" s="6">
        <f t="shared" si="22"/>
        <v>0</v>
      </c>
      <c r="W29" s="6">
        <f t="shared" si="23"/>
        <v>0</v>
      </c>
      <c r="X29" s="6">
        <f t="shared" si="24"/>
        <v>0</v>
      </c>
      <c r="Y29" s="6">
        <f t="shared" si="6"/>
        <v>0</v>
      </c>
      <c r="Z29" s="6">
        <f t="shared" si="7"/>
        <v>0</v>
      </c>
      <c r="AA29" s="6">
        <f t="shared" si="8"/>
        <v>0</v>
      </c>
      <c r="AB29" s="6">
        <f t="shared" si="9"/>
        <v>0</v>
      </c>
      <c r="AC29" s="6">
        <f t="shared" si="10"/>
        <v>0</v>
      </c>
      <c r="AD29" s="6">
        <f t="shared" si="11"/>
        <v>0</v>
      </c>
      <c r="AE29" s="8"/>
      <c r="AF29" s="6">
        <f t="shared" si="12"/>
        <v>0</v>
      </c>
      <c r="AG29" s="6">
        <f t="shared" si="13"/>
        <v>0</v>
      </c>
      <c r="AH29" s="6">
        <f t="shared" si="14"/>
        <v>0</v>
      </c>
      <c r="AI29" s="6">
        <f t="shared" si="15"/>
        <v>0</v>
      </c>
      <c r="AJ29" s="6">
        <f t="shared" si="16"/>
        <v>0</v>
      </c>
      <c r="AK29" s="9">
        <f t="shared" si="17"/>
        <v>0</v>
      </c>
      <c r="AL29" s="10">
        <f t="shared" si="18"/>
        <v>0</v>
      </c>
      <c r="AM29" s="6" t="str">
        <f t="shared" si="19"/>
        <v/>
      </c>
    </row>
    <row r="30" spans="1:39" x14ac:dyDescent="0.25">
      <c r="A30" s="29" t="s">
        <v>75</v>
      </c>
      <c r="B30" s="31" t="str">
        <f t="shared" si="0"/>
        <v/>
      </c>
      <c r="C30" s="7">
        <v>8.0000000000000002E-3</v>
      </c>
      <c r="D30" s="7">
        <v>0.2</v>
      </c>
      <c r="F30" s="36">
        <v>2.0000000000000001E-4</v>
      </c>
      <c r="G30" s="36">
        <v>2.0000000000000001E-4</v>
      </c>
      <c r="I30" s="7">
        <v>2.0848894212682707E-4</v>
      </c>
      <c r="J30" s="34">
        <v>2.0848894212682706E-3</v>
      </c>
      <c r="L30" s="7"/>
      <c r="M30" s="7"/>
      <c r="O30" s="7"/>
      <c r="P30" s="7"/>
      <c r="R30" s="7"/>
      <c r="S30" s="7"/>
      <c r="T30" s="6">
        <f t="shared" si="20"/>
        <v>0</v>
      </c>
      <c r="U30" s="6">
        <f t="shared" si="21"/>
        <v>0</v>
      </c>
      <c r="V30" s="6">
        <f t="shared" si="22"/>
        <v>0</v>
      </c>
      <c r="W30" s="6">
        <f t="shared" si="23"/>
        <v>0</v>
      </c>
      <c r="X30" s="6">
        <f t="shared" si="24"/>
        <v>0</v>
      </c>
      <c r="Y30" s="6">
        <f t="shared" si="6"/>
        <v>0</v>
      </c>
      <c r="Z30" s="6">
        <f t="shared" si="7"/>
        <v>0</v>
      </c>
      <c r="AA30" s="6">
        <f t="shared" si="8"/>
        <v>0</v>
      </c>
      <c r="AB30" s="6">
        <f t="shared" si="9"/>
        <v>0</v>
      </c>
      <c r="AC30" s="6">
        <f t="shared" si="10"/>
        <v>0</v>
      </c>
      <c r="AD30" s="6">
        <f t="shared" si="11"/>
        <v>0</v>
      </c>
      <c r="AE30" s="8"/>
      <c r="AF30" s="6">
        <f t="shared" si="12"/>
        <v>0</v>
      </c>
      <c r="AG30" s="6">
        <f t="shared" si="13"/>
        <v>0</v>
      </c>
      <c r="AH30" s="6">
        <f t="shared" si="14"/>
        <v>0</v>
      </c>
      <c r="AI30" s="6">
        <f t="shared" si="15"/>
        <v>0</v>
      </c>
      <c r="AJ30" s="6">
        <f t="shared" si="16"/>
        <v>0</v>
      </c>
      <c r="AK30" s="9">
        <f t="shared" si="17"/>
        <v>0</v>
      </c>
      <c r="AL30" s="10">
        <f t="shared" si="18"/>
        <v>0</v>
      </c>
      <c r="AM30" s="6" t="str">
        <f t="shared" si="19"/>
        <v/>
      </c>
    </row>
    <row r="31" spans="1:39" x14ac:dyDescent="0.25">
      <c r="A31" s="29" t="s">
        <v>24</v>
      </c>
      <c r="B31" s="31" t="str">
        <f t="shared" si="0"/>
        <v/>
      </c>
      <c r="C31" s="7">
        <v>8.0000000000000002E-3</v>
      </c>
      <c r="D31" s="7">
        <v>0.2</v>
      </c>
      <c r="F31" s="36">
        <v>3.7000000000000002E-3</v>
      </c>
      <c r="G31" s="36">
        <v>3.7000000000000002E-3</v>
      </c>
      <c r="I31" s="7">
        <v>1.3302874882071796E-3</v>
      </c>
      <c r="J31" s="34">
        <v>1.3302874882071797E-2</v>
      </c>
      <c r="L31" s="7"/>
      <c r="M31" s="7"/>
      <c r="O31" s="7"/>
      <c r="P31" s="7"/>
      <c r="R31" s="7"/>
      <c r="S31" s="7"/>
      <c r="T31" s="6">
        <f t="shared" si="20"/>
        <v>0</v>
      </c>
      <c r="U31" s="6">
        <f t="shared" si="21"/>
        <v>0</v>
      </c>
      <c r="V31" s="6">
        <f t="shared" si="22"/>
        <v>0</v>
      </c>
      <c r="W31" s="6">
        <f t="shared" si="23"/>
        <v>0</v>
      </c>
      <c r="X31" s="6">
        <f t="shared" si="24"/>
        <v>0</v>
      </c>
      <c r="Y31" s="6">
        <f t="shared" si="6"/>
        <v>0</v>
      </c>
      <c r="Z31" s="6">
        <f t="shared" si="7"/>
        <v>0</v>
      </c>
      <c r="AA31" s="6">
        <f t="shared" si="8"/>
        <v>0</v>
      </c>
      <c r="AB31" s="6">
        <f t="shared" si="9"/>
        <v>0</v>
      </c>
      <c r="AC31" s="6">
        <f t="shared" si="10"/>
        <v>0</v>
      </c>
      <c r="AD31" s="6">
        <f t="shared" si="11"/>
        <v>0</v>
      </c>
      <c r="AE31" s="8"/>
      <c r="AF31" s="6">
        <f t="shared" si="12"/>
        <v>0</v>
      </c>
      <c r="AG31" s="6">
        <f t="shared" si="13"/>
        <v>0</v>
      </c>
      <c r="AH31" s="6">
        <f t="shared" si="14"/>
        <v>0</v>
      </c>
      <c r="AI31" s="6">
        <f t="shared" si="15"/>
        <v>0</v>
      </c>
      <c r="AJ31" s="6">
        <f t="shared" si="16"/>
        <v>0</v>
      </c>
      <c r="AK31" s="9">
        <f t="shared" si="17"/>
        <v>0</v>
      </c>
      <c r="AL31" s="10">
        <f t="shared" si="18"/>
        <v>0</v>
      </c>
      <c r="AM31" s="6" t="str">
        <f t="shared" si="19"/>
        <v/>
      </c>
    </row>
    <row r="32" spans="1:39" x14ac:dyDescent="0.25">
      <c r="A32" s="29" t="s">
        <v>36</v>
      </c>
      <c r="B32" s="31" t="str">
        <f t="shared" si="0"/>
        <v/>
      </c>
      <c r="C32" s="7">
        <v>8.0000000000000002E-3</v>
      </c>
      <c r="D32" s="7">
        <v>0.2</v>
      </c>
      <c r="F32" s="36">
        <v>2.0000000000000001E-4</v>
      </c>
      <c r="G32" s="36">
        <v>2.0000000000000001E-4</v>
      </c>
      <c r="I32" s="7">
        <v>4.4194425467564247E-5</v>
      </c>
      <c r="J32" s="34">
        <v>4.4194425467564244E-4</v>
      </c>
      <c r="L32" s="7"/>
      <c r="M32" s="7"/>
      <c r="O32" s="7"/>
      <c r="P32" s="7"/>
      <c r="R32" s="7"/>
      <c r="S32" s="7"/>
      <c r="T32" s="6">
        <f t="shared" si="20"/>
        <v>0</v>
      </c>
      <c r="U32" s="6">
        <f t="shared" si="21"/>
        <v>0</v>
      </c>
      <c r="V32" s="6">
        <f t="shared" si="22"/>
        <v>0</v>
      </c>
      <c r="W32" s="6">
        <f t="shared" si="23"/>
        <v>0</v>
      </c>
      <c r="X32" s="6">
        <f t="shared" si="24"/>
        <v>0</v>
      </c>
      <c r="Y32" s="6">
        <f t="shared" si="6"/>
        <v>0</v>
      </c>
      <c r="Z32" s="6">
        <f t="shared" si="7"/>
        <v>0</v>
      </c>
      <c r="AA32" s="6">
        <f t="shared" si="8"/>
        <v>0</v>
      </c>
      <c r="AB32" s="6">
        <f t="shared" si="9"/>
        <v>0</v>
      </c>
      <c r="AC32" s="6">
        <f t="shared" si="10"/>
        <v>0</v>
      </c>
      <c r="AD32" s="6">
        <f t="shared" si="11"/>
        <v>0</v>
      </c>
      <c r="AE32" s="8"/>
      <c r="AF32" s="6">
        <f t="shared" si="12"/>
        <v>0</v>
      </c>
      <c r="AG32" s="6">
        <f t="shared" si="13"/>
        <v>0</v>
      </c>
      <c r="AH32" s="6">
        <f t="shared" si="14"/>
        <v>0</v>
      </c>
      <c r="AI32" s="6">
        <f t="shared" si="15"/>
        <v>0</v>
      </c>
      <c r="AJ32" s="6">
        <f t="shared" si="16"/>
        <v>0</v>
      </c>
      <c r="AK32" s="9">
        <f t="shared" si="17"/>
        <v>0</v>
      </c>
      <c r="AL32" s="10">
        <f t="shared" si="18"/>
        <v>0</v>
      </c>
      <c r="AM32" s="6" t="str">
        <f t="shared" si="19"/>
        <v/>
      </c>
    </row>
    <row r="33" spans="1:39" x14ac:dyDescent="0.25">
      <c r="A33" s="29" t="s">
        <v>8</v>
      </c>
      <c r="B33" s="31" t="str">
        <f t="shared" si="0"/>
        <v/>
      </c>
      <c r="C33" s="7">
        <v>8.0000000000000002E-3</v>
      </c>
      <c r="D33" s="7">
        <v>0.2</v>
      </c>
      <c r="F33" s="36">
        <v>0.52669999999999995</v>
      </c>
      <c r="G33" s="36">
        <v>0.52669999999999995</v>
      </c>
      <c r="I33" s="7">
        <v>4.9570523085766524E-2</v>
      </c>
      <c r="J33" s="34">
        <v>0.49570523085766527</v>
      </c>
      <c r="L33" s="7"/>
      <c r="M33" s="7"/>
      <c r="O33" s="7"/>
      <c r="P33" s="7"/>
      <c r="R33" s="7"/>
      <c r="S33" s="7"/>
      <c r="T33" s="6">
        <f t="shared" si="20"/>
        <v>0</v>
      </c>
      <c r="U33" s="6">
        <f t="shared" si="21"/>
        <v>1</v>
      </c>
      <c r="V33" s="6">
        <f t="shared" si="22"/>
        <v>0</v>
      </c>
      <c r="W33" s="6">
        <f t="shared" si="23"/>
        <v>0</v>
      </c>
      <c r="X33" s="6">
        <f t="shared" si="24"/>
        <v>0</v>
      </c>
      <c r="Y33" s="6">
        <f t="shared" si="6"/>
        <v>1</v>
      </c>
      <c r="Z33" s="6">
        <f t="shared" si="7"/>
        <v>0</v>
      </c>
      <c r="AA33" s="6">
        <f t="shared" si="8"/>
        <v>4.9570523085766524E-2</v>
      </c>
      <c r="AB33" s="6">
        <f t="shared" si="9"/>
        <v>0</v>
      </c>
      <c r="AC33" s="6">
        <f t="shared" si="10"/>
        <v>0</v>
      </c>
      <c r="AD33" s="6">
        <f t="shared" si="11"/>
        <v>0</v>
      </c>
      <c r="AE33" s="8"/>
      <c r="AF33" s="6">
        <f t="shared" si="12"/>
        <v>0</v>
      </c>
      <c r="AG33" s="6">
        <f t="shared" si="13"/>
        <v>0.49570523085766527</v>
      </c>
      <c r="AH33" s="6">
        <f t="shared" si="14"/>
        <v>0</v>
      </c>
      <c r="AI33" s="6">
        <f t="shared" si="15"/>
        <v>0</v>
      </c>
      <c r="AJ33" s="6">
        <f t="shared" si="16"/>
        <v>0</v>
      </c>
      <c r="AK33" s="9">
        <f t="shared" si="17"/>
        <v>4.9570523085766524E-2</v>
      </c>
      <c r="AL33" s="10">
        <f t="shared" si="18"/>
        <v>0.49570523085766527</v>
      </c>
      <c r="AM33" s="6" t="str">
        <f t="shared" si="19"/>
        <v/>
      </c>
    </row>
    <row r="34" spans="1:39" x14ac:dyDescent="0.25">
      <c r="A34" s="29" t="s">
        <v>38</v>
      </c>
      <c r="B34" s="31" t="str">
        <f t="shared" si="0"/>
        <v/>
      </c>
      <c r="C34" s="7">
        <v>8.0000000000000004E-4</v>
      </c>
      <c r="D34" s="7">
        <v>0.2</v>
      </c>
      <c r="F34" s="36">
        <v>1E-4</v>
      </c>
      <c r="G34" s="36">
        <v>1E-4</v>
      </c>
      <c r="I34" s="7">
        <v>7.671613406312703E-5</v>
      </c>
      <c r="J34" s="34">
        <v>7.671613406312703E-4</v>
      </c>
      <c r="L34" s="7"/>
      <c r="M34" s="7"/>
      <c r="O34" s="7"/>
      <c r="P34" s="7"/>
      <c r="R34" s="7"/>
      <c r="S34" s="7"/>
      <c r="T34" s="6">
        <f t="shared" si="20"/>
        <v>0</v>
      </c>
      <c r="U34" s="6">
        <f t="shared" si="21"/>
        <v>0</v>
      </c>
      <c r="V34" s="6">
        <f t="shared" si="22"/>
        <v>0</v>
      </c>
      <c r="W34" s="6">
        <f t="shared" si="23"/>
        <v>0</v>
      </c>
      <c r="X34" s="6">
        <f t="shared" si="24"/>
        <v>0</v>
      </c>
      <c r="Y34" s="6">
        <f t="shared" si="6"/>
        <v>0</v>
      </c>
      <c r="Z34" s="6">
        <f t="shared" si="7"/>
        <v>0</v>
      </c>
      <c r="AA34" s="6">
        <f t="shared" si="8"/>
        <v>0</v>
      </c>
      <c r="AB34" s="6">
        <f t="shared" si="9"/>
        <v>0</v>
      </c>
      <c r="AC34" s="6">
        <f t="shared" si="10"/>
        <v>0</v>
      </c>
      <c r="AD34" s="6">
        <f t="shared" si="11"/>
        <v>0</v>
      </c>
      <c r="AE34" s="8"/>
      <c r="AF34" s="6">
        <f t="shared" si="12"/>
        <v>0</v>
      </c>
      <c r="AG34" s="6">
        <f t="shared" si="13"/>
        <v>0</v>
      </c>
      <c r="AH34" s="6">
        <f t="shared" si="14"/>
        <v>0</v>
      </c>
      <c r="AI34" s="6">
        <f t="shared" si="15"/>
        <v>0</v>
      </c>
      <c r="AJ34" s="6">
        <f t="shared" si="16"/>
        <v>0</v>
      </c>
      <c r="AK34" s="9">
        <f t="shared" si="17"/>
        <v>0</v>
      </c>
      <c r="AL34" s="10">
        <f t="shared" si="18"/>
        <v>0</v>
      </c>
      <c r="AM34" s="6" t="str">
        <f t="shared" si="19"/>
        <v/>
      </c>
    </row>
    <row r="35" spans="1:39" x14ac:dyDescent="0.25">
      <c r="A35" s="29" t="s">
        <v>5</v>
      </c>
      <c r="B35" s="31" t="str">
        <f t="shared" si="0"/>
        <v/>
      </c>
      <c r="C35" s="7">
        <v>8.0000000000000002E-3</v>
      </c>
      <c r="D35" s="7">
        <v>0.2</v>
      </c>
      <c r="F35" s="36">
        <v>2.9999999999999997E-4</v>
      </c>
      <c r="G35" s="36">
        <v>2.9999999999999997E-4</v>
      </c>
      <c r="I35" s="7">
        <v>2.1711108039754236E-4</v>
      </c>
      <c r="J35" s="34">
        <v>2.1711108039754235E-3</v>
      </c>
      <c r="L35" s="7"/>
      <c r="M35" s="7"/>
      <c r="O35" s="7"/>
      <c r="P35" s="7"/>
      <c r="R35" s="7"/>
      <c r="S35" s="7"/>
      <c r="T35" s="6">
        <f t="shared" si="20"/>
        <v>0</v>
      </c>
      <c r="U35" s="6">
        <f t="shared" si="21"/>
        <v>0</v>
      </c>
      <c r="V35" s="6">
        <f t="shared" si="22"/>
        <v>0</v>
      </c>
      <c r="W35" s="6">
        <f t="shared" si="23"/>
        <v>0</v>
      </c>
      <c r="X35" s="6">
        <f t="shared" si="24"/>
        <v>0</v>
      </c>
      <c r="Y35" s="6">
        <f t="shared" si="6"/>
        <v>0</v>
      </c>
      <c r="Z35" s="6">
        <f t="shared" si="7"/>
        <v>0</v>
      </c>
      <c r="AA35" s="6">
        <f t="shared" si="8"/>
        <v>0</v>
      </c>
      <c r="AB35" s="6">
        <f t="shared" si="9"/>
        <v>0</v>
      </c>
      <c r="AC35" s="6">
        <f t="shared" si="10"/>
        <v>0</v>
      </c>
      <c r="AD35" s="6">
        <f t="shared" si="11"/>
        <v>0</v>
      </c>
      <c r="AE35" s="8"/>
      <c r="AF35" s="6">
        <f t="shared" si="12"/>
        <v>0</v>
      </c>
      <c r="AG35" s="6">
        <f t="shared" si="13"/>
        <v>0</v>
      </c>
      <c r="AH35" s="6">
        <f t="shared" si="14"/>
        <v>0</v>
      </c>
      <c r="AI35" s="6">
        <f t="shared" si="15"/>
        <v>0</v>
      </c>
      <c r="AJ35" s="6">
        <f t="shared" si="16"/>
        <v>0</v>
      </c>
      <c r="AK35" s="9">
        <f t="shared" si="17"/>
        <v>0</v>
      </c>
      <c r="AL35" s="10">
        <f t="shared" si="18"/>
        <v>0</v>
      </c>
      <c r="AM35" s="6" t="str">
        <f t="shared" si="19"/>
        <v/>
      </c>
    </row>
    <row r="36" spans="1:39" x14ac:dyDescent="0.25">
      <c r="A36" s="29" t="s">
        <v>12</v>
      </c>
      <c r="B36" s="31" t="str">
        <f t="shared" si="0"/>
        <v/>
      </c>
      <c r="C36" s="7">
        <v>8.0000000000000002E-3</v>
      </c>
      <c r="D36" s="7">
        <v>0.2</v>
      </c>
      <c r="F36" s="36">
        <v>8.9999999999999998E-4</v>
      </c>
      <c r="G36" s="36">
        <v>8.9999999999999998E-4</v>
      </c>
      <c r="I36" s="7">
        <v>3.8442298204505176E-3</v>
      </c>
      <c r="J36" s="34">
        <v>3.8442298204505176E-2</v>
      </c>
      <c r="L36" s="7"/>
      <c r="M36" s="7"/>
      <c r="O36" s="7"/>
      <c r="P36" s="7"/>
      <c r="R36" s="7"/>
      <c r="S36" s="7"/>
      <c r="T36" s="6">
        <f t="shared" si="20"/>
        <v>0</v>
      </c>
      <c r="U36" s="6">
        <f t="shared" si="21"/>
        <v>0</v>
      </c>
      <c r="V36" s="6">
        <f t="shared" si="22"/>
        <v>0</v>
      </c>
      <c r="W36" s="6">
        <f t="shared" si="23"/>
        <v>0</v>
      </c>
      <c r="X36" s="6">
        <f t="shared" si="24"/>
        <v>0</v>
      </c>
      <c r="Y36" s="6">
        <f t="shared" si="6"/>
        <v>0</v>
      </c>
      <c r="Z36" s="6">
        <f t="shared" si="7"/>
        <v>0</v>
      </c>
      <c r="AA36" s="6">
        <f t="shared" si="8"/>
        <v>0</v>
      </c>
      <c r="AB36" s="6">
        <f t="shared" si="9"/>
        <v>0</v>
      </c>
      <c r="AC36" s="6">
        <f t="shared" si="10"/>
        <v>0</v>
      </c>
      <c r="AD36" s="6">
        <f t="shared" si="11"/>
        <v>0</v>
      </c>
      <c r="AE36" s="8"/>
      <c r="AF36" s="6">
        <f t="shared" si="12"/>
        <v>0</v>
      </c>
      <c r="AG36" s="6">
        <f t="shared" si="13"/>
        <v>0</v>
      </c>
      <c r="AH36" s="6">
        <f t="shared" si="14"/>
        <v>0</v>
      </c>
      <c r="AI36" s="6">
        <f t="shared" si="15"/>
        <v>0</v>
      </c>
      <c r="AJ36" s="6">
        <f t="shared" si="16"/>
        <v>0</v>
      </c>
      <c r="AK36" s="9">
        <f t="shared" si="17"/>
        <v>0</v>
      </c>
      <c r="AL36" s="10">
        <f t="shared" si="18"/>
        <v>0</v>
      </c>
      <c r="AM36" s="6" t="str">
        <f t="shared" si="19"/>
        <v/>
      </c>
    </row>
    <row r="37" spans="1:39" x14ac:dyDescent="0.25">
      <c r="A37" s="29" t="s">
        <v>17</v>
      </c>
      <c r="B37" s="31" t="str">
        <f t="shared" si="0"/>
        <v/>
      </c>
      <c r="C37" s="7">
        <v>1.6E-2</v>
      </c>
      <c r="D37" s="7">
        <v>0.4</v>
      </c>
      <c r="F37" s="36">
        <v>2.3999999999999998E-3</v>
      </c>
      <c r="G37" s="36">
        <v>2.3999999999999998E-3</v>
      </c>
      <c r="I37" s="7">
        <v>1.4092114591900684E-2</v>
      </c>
      <c r="J37" s="34">
        <v>0.14092114591900684</v>
      </c>
      <c r="L37" s="7"/>
      <c r="M37" s="7"/>
      <c r="O37" s="7"/>
      <c r="P37" s="7"/>
      <c r="R37" s="7"/>
      <c r="S37" s="7"/>
      <c r="T37" s="6">
        <f t="shared" si="20"/>
        <v>0</v>
      </c>
      <c r="U37" s="6">
        <f t="shared" si="21"/>
        <v>0</v>
      </c>
      <c r="V37" s="6">
        <f t="shared" si="22"/>
        <v>0</v>
      </c>
      <c r="W37" s="6">
        <f t="shared" si="23"/>
        <v>0</v>
      </c>
      <c r="X37" s="6">
        <f t="shared" si="24"/>
        <v>0</v>
      </c>
      <c r="Y37" s="6">
        <f t="shared" si="6"/>
        <v>0</v>
      </c>
      <c r="Z37" s="6">
        <f t="shared" si="7"/>
        <v>0</v>
      </c>
      <c r="AA37" s="6">
        <f t="shared" si="8"/>
        <v>0</v>
      </c>
      <c r="AB37" s="6">
        <f t="shared" si="9"/>
        <v>0</v>
      </c>
      <c r="AC37" s="6">
        <f t="shared" si="10"/>
        <v>0</v>
      </c>
      <c r="AD37" s="6">
        <f t="shared" si="11"/>
        <v>0</v>
      </c>
      <c r="AE37" s="8"/>
      <c r="AF37" s="6">
        <f t="shared" si="12"/>
        <v>0</v>
      </c>
      <c r="AG37" s="6">
        <f t="shared" si="13"/>
        <v>0</v>
      </c>
      <c r="AH37" s="6">
        <f t="shared" si="14"/>
        <v>0</v>
      </c>
      <c r="AI37" s="6">
        <f t="shared" si="15"/>
        <v>0</v>
      </c>
      <c r="AJ37" s="6">
        <f t="shared" si="16"/>
        <v>0</v>
      </c>
      <c r="AK37" s="9">
        <f t="shared" si="17"/>
        <v>0</v>
      </c>
      <c r="AL37" s="10">
        <f t="shared" si="18"/>
        <v>0</v>
      </c>
      <c r="AM37" s="6" t="str">
        <f t="shared" si="19"/>
        <v/>
      </c>
    </row>
    <row r="38" spans="1:39" x14ac:dyDescent="0.25">
      <c r="A38" s="29" t="s">
        <v>32</v>
      </c>
      <c r="B38" s="31" t="str">
        <f t="shared" si="0"/>
        <v/>
      </c>
      <c r="C38" s="7"/>
      <c r="D38" s="7"/>
      <c r="F38" s="36" t="s">
        <v>66</v>
      </c>
      <c r="G38" s="36" t="s">
        <v>66</v>
      </c>
      <c r="I38" s="7"/>
      <c r="J38" s="34"/>
      <c r="L38" s="7"/>
      <c r="M38" s="7"/>
      <c r="O38" s="7"/>
      <c r="P38" s="7"/>
      <c r="R38" s="7"/>
      <c r="S38" s="7"/>
      <c r="T38" s="6">
        <f t="shared" si="20"/>
        <v>0</v>
      </c>
      <c r="U38" s="6">
        <f t="shared" si="21"/>
        <v>0</v>
      </c>
      <c r="V38" s="6">
        <f t="shared" si="22"/>
        <v>0</v>
      </c>
      <c r="W38" s="6">
        <f t="shared" si="23"/>
        <v>0</v>
      </c>
      <c r="X38" s="6">
        <f t="shared" si="24"/>
        <v>0</v>
      </c>
      <c r="Y38" s="6">
        <f t="shared" si="6"/>
        <v>0</v>
      </c>
      <c r="Z38" s="6">
        <f t="shared" si="7"/>
        <v>0</v>
      </c>
      <c r="AA38" s="6">
        <f t="shared" si="8"/>
        <v>0</v>
      </c>
      <c r="AB38" s="6">
        <f t="shared" si="9"/>
        <v>0</v>
      </c>
      <c r="AC38" s="6">
        <f t="shared" si="10"/>
        <v>0</v>
      </c>
      <c r="AD38" s="6">
        <f t="shared" si="11"/>
        <v>0</v>
      </c>
      <c r="AE38" s="8"/>
      <c r="AF38" s="6">
        <f t="shared" si="12"/>
        <v>0</v>
      </c>
      <c r="AG38" s="6">
        <f t="shared" si="13"/>
        <v>0</v>
      </c>
      <c r="AH38" s="6">
        <f t="shared" si="14"/>
        <v>0</v>
      </c>
      <c r="AI38" s="6">
        <f t="shared" si="15"/>
        <v>0</v>
      </c>
      <c r="AJ38" s="6">
        <f t="shared" si="16"/>
        <v>0</v>
      </c>
      <c r="AK38" s="9">
        <f t="shared" si="17"/>
        <v>0</v>
      </c>
      <c r="AL38" s="10">
        <f t="shared" si="18"/>
        <v>0</v>
      </c>
      <c r="AM38" s="6" t="str">
        <f t="shared" si="19"/>
        <v/>
      </c>
    </row>
    <row r="39" spans="1:39" x14ac:dyDescent="0.25">
      <c r="A39" s="29" t="s">
        <v>15</v>
      </c>
      <c r="B39" s="31" t="str">
        <f t="shared" si="0"/>
        <v/>
      </c>
      <c r="C39" s="7">
        <v>8.0000000000000002E-3</v>
      </c>
      <c r="D39" s="7">
        <v>0.2</v>
      </c>
      <c r="F39" s="36">
        <v>1.8E-3</v>
      </c>
      <c r="G39" s="36">
        <v>1.8E-3</v>
      </c>
      <c r="I39" s="7">
        <v>3.5342620575238648E-3</v>
      </c>
      <c r="J39" s="34">
        <v>3.5342620575238647E-2</v>
      </c>
      <c r="L39" s="7"/>
      <c r="M39" s="7"/>
      <c r="O39" s="7"/>
      <c r="P39" s="7"/>
      <c r="R39" s="7"/>
      <c r="S39" s="7"/>
      <c r="T39" s="6">
        <f t="shared" si="20"/>
        <v>0</v>
      </c>
      <c r="U39" s="6">
        <f t="shared" si="21"/>
        <v>0</v>
      </c>
      <c r="V39" s="6">
        <f t="shared" si="22"/>
        <v>0</v>
      </c>
      <c r="W39" s="6">
        <f t="shared" si="23"/>
        <v>0</v>
      </c>
      <c r="X39" s="6">
        <f t="shared" si="24"/>
        <v>0</v>
      </c>
      <c r="Y39" s="6">
        <f t="shared" si="6"/>
        <v>0</v>
      </c>
      <c r="Z39" s="6">
        <f t="shared" si="7"/>
        <v>0</v>
      </c>
      <c r="AA39" s="6">
        <f t="shared" si="8"/>
        <v>0</v>
      </c>
      <c r="AB39" s="6">
        <f t="shared" si="9"/>
        <v>0</v>
      </c>
      <c r="AC39" s="6">
        <f t="shared" si="10"/>
        <v>0</v>
      </c>
      <c r="AD39" s="6">
        <f t="shared" si="11"/>
        <v>0</v>
      </c>
      <c r="AE39" s="8"/>
      <c r="AF39" s="6">
        <f t="shared" si="12"/>
        <v>0</v>
      </c>
      <c r="AG39" s="6">
        <f t="shared" si="13"/>
        <v>0</v>
      </c>
      <c r="AH39" s="6">
        <f t="shared" si="14"/>
        <v>0</v>
      </c>
      <c r="AI39" s="6">
        <f t="shared" si="15"/>
        <v>0</v>
      </c>
      <c r="AJ39" s="6">
        <f t="shared" si="16"/>
        <v>0</v>
      </c>
      <c r="AK39" s="9">
        <f t="shared" si="17"/>
        <v>0</v>
      </c>
      <c r="AL39" s="10">
        <f t="shared" si="18"/>
        <v>0</v>
      </c>
      <c r="AM39" s="6" t="str">
        <f t="shared" si="19"/>
        <v/>
      </c>
    </row>
    <row r="40" spans="1:39" x14ac:dyDescent="0.25">
      <c r="A40" s="29" t="s">
        <v>23</v>
      </c>
      <c r="B40" s="31" t="str">
        <f t="shared" si="0"/>
        <v/>
      </c>
      <c r="C40" s="7">
        <v>8.0000000000000002E-3</v>
      </c>
      <c r="D40" s="7">
        <v>0.2</v>
      </c>
      <c r="F40" s="36">
        <v>3.3999999999999998E-3</v>
      </c>
      <c r="G40" s="36">
        <v>3.3999999999999998E-3</v>
      </c>
      <c r="I40" s="7">
        <v>2.4439789985741577E-3</v>
      </c>
      <c r="J40" s="34">
        <v>2.4439789985741579E-2</v>
      </c>
      <c r="L40" s="7"/>
      <c r="M40" s="7"/>
      <c r="O40" s="7"/>
      <c r="P40" s="7"/>
      <c r="R40" s="7"/>
      <c r="S40" s="7"/>
      <c r="T40" s="6">
        <f t="shared" si="20"/>
        <v>0</v>
      </c>
      <c r="U40" s="6">
        <f t="shared" si="21"/>
        <v>0</v>
      </c>
      <c r="V40" s="6">
        <f t="shared" si="22"/>
        <v>0</v>
      </c>
      <c r="W40" s="6">
        <f t="shared" si="23"/>
        <v>0</v>
      </c>
      <c r="X40" s="6">
        <f t="shared" si="24"/>
        <v>0</v>
      </c>
      <c r="Y40" s="6">
        <f t="shared" si="6"/>
        <v>0</v>
      </c>
      <c r="Z40" s="6">
        <f t="shared" si="7"/>
        <v>0</v>
      </c>
      <c r="AA40" s="6">
        <f t="shared" si="8"/>
        <v>0</v>
      </c>
      <c r="AB40" s="6">
        <f t="shared" si="9"/>
        <v>0</v>
      </c>
      <c r="AC40" s="6">
        <f t="shared" si="10"/>
        <v>0</v>
      </c>
      <c r="AD40" s="6">
        <f t="shared" si="11"/>
        <v>0</v>
      </c>
      <c r="AE40" s="8"/>
      <c r="AF40" s="6">
        <f t="shared" si="12"/>
        <v>0</v>
      </c>
      <c r="AG40" s="6">
        <f t="shared" si="13"/>
        <v>0</v>
      </c>
      <c r="AH40" s="6">
        <f t="shared" si="14"/>
        <v>0</v>
      </c>
      <c r="AI40" s="6">
        <f t="shared" si="15"/>
        <v>0</v>
      </c>
      <c r="AJ40" s="6">
        <f t="shared" si="16"/>
        <v>0</v>
      </c>
      <c r="AK40" s="9">
        <f t="shared" si="17"/>
        <v>0</v>
      </c>
      <c r="AL40" s="10">
        <f t="shared" si="18"/>
        <v>0</v>
      </c>
      <c r="AM40" s="6" t="str">
        <f t="shared" si="19"/>
        <v/>
      </c>
    </row>
    <row r="41" spans="1:39" x14ac:dyDescent="0.25">
      <c r="A41" s="29" t="s">
        <v>29</v>
      </c>
      <c r="B41" s="31">
        <f t="shared" si="0"/>
        <v>1.49E-2</v>
      </c>
      <c r="C41" s="7">
        <v>8.0000000000000002E-3</v>
      </c>
      <c r="D41" s="7">
        <v>0.2</v>
      </c>
      <c r="F41" s="36">
        <v>1.49E-2</v>
      </c>
      <c r="G41" s="36">
        <v>1.49E-2</v>
      </c>
      <c r="I41" s="7">
        <v>1.7714172992200385E-3</v>
      </c>
      <c r="J41" s="34">
        <v>1.7714172992200385E-2</v>
      </c>
      <c r="L41" s="7"/>
      <c r="M41" s="7"/>
      <c r="O41" s="7"/>
      <c r="P41" s="7"/>
      <c r="R41" s="7"/>
      <c r="S41" s="7"/>
      <c r="T41" s="6">
        <f t="shared" si="20"/>
        <v>1</v>
      </c>
      <c r="U41" s="6">
        <f t="shared" si="21"/>
        <v>0</v>
      </c>
      <c r="V41" s="6">
        <f t="shared" si="22"/>
        <v>0</v>
      </c>
      <c r="W41" s="6">
        <f t="shared" si="23"/>
        <v>0</v>
      </c>
      <c r="X41" s="6">
        <f t="shared" si="24"/>
        <v>0</v>
      </c>
      <c r="Y41" s="6">
        <f t="shared" si="6"/>
        <v>1</v>
      </c>
      <c r="Z41" s="6">
        <f t="shared" si="7"/>
        <v>1.49E-2</v>
      </c>
      <c r="AA41" s="6">
        <f t="shared" si="8"/>
        <v>0</v>
      </c>
      <c r="AB41" s="6">
        <f t="shared" si="9"/>
        <v>0</v>
      </c>
      <c r="AC41" s="6">
        <f t="shared" si="10"/>
        <v>0</v>
      </c>
      <c r="AD41" s="6">
        <f t="shared" si="11"/>
        <v>0</v>
      </c>
      <c r="AE41" s="8"/>
      <c r="AF41" s="6">
        <f t="shared" si="12"/>
        <v>1.49E-2</v>
      </c>
      <c r="AG41" s="6">
        <f t="shared" si="13"/>
        <v>0</v>
      </c>
      <c r="AH41" s="6">
        <f t="shared" si="14"/>
        <v>0</v>
      </c>
      <c r="AI41" s="6">
        <f t="shared" si="15"/>
        <v>0</v>
      </c>
      <c r="AJ41" s="6">
        <f t="shared" si="16"/>
        <v>0</v>
      </c>
      <c r="AK41" s="9">
        <f t="shared" si="17"/>
        <v>1.49E-2</v>
      </c>
      <c r="AL41" s="10">
        <f t="shared" si="18"/>
        <v>1.49E-2</v>
      </c>
      <c r="AM41" s="6">
        <f t="shared" si="19"/>
        <v>1.49E-2</v>
      </c>
    </row>
    <row r="42" spans="1:39" x14ac:dyDescent="0.25">
      <c r="A42" s="29" t="s">
        <v>13</v>
      </c>
      <c r="B42" s="31" t="str">
        <f t="shared" si="0"/>
        <v/>
      </c>
      <c r="C42" s="7">
        <v>8.0000000000000002E-3</v>
      </c>
      <c r="D42" s="7">
        <v>0.2</v>
      </c>
      <c r="F42" s="36">
        <v>1.8E-3</v>
      </c>
      <c r="G42" s="36">
        <v>1.8E-3</v>
      </c>
      <c r="I42" s="7">
        <v>1.8856232228476287E-3</v>
      </c>
      <c r="J42" s="34">
        <v>1.8856232228476287E-2</v>
      </c>
      <c r="L42" s="7"/>
      <c r="M42" s="7"/>
      <c r="O42" s="7"/>
      <c r="P42" s="7"/>
      <c r="R42" s="7"/>
      <c r="S42" s="7"/>
      <c r="T42" s="6">
        <f t="shared" si="20"/>
        <v>0</v>
      </c>
      <c r="U42" s="6">
        <f t="shared" si="21"/>
        <v>0</v>
      </c>
      <c r="V42" s="6">
        <f t="shared" si="22"/>
        <v>0</v>
      </c>
      <c r="W42" s="6">
        <f t="shared" si="23"/>
        <v>0</v>
      </c>
      <c r="X42" s="6">
        <f t="shared" si="24"/>
        <v>0</v>
      </c>
      <c r="Y42" s="6">
        <f t="shared" si="6"/>
        <v>0</v>
      </c>
      <c r="Z42" s="6">
        <f t="shared" si="7"/>
        <v>0</v>
      </c>
      <c r="AA42" s="6">
        <f t="shared" si="8"/>
        <v>0</v>
      </c>
      <c r="AB42" s="6">
        <f t="shared" si="9"/>
        <v>0</v>
      </c>
      <c r="AC42" s="6">
        <f t="shared" si="10"/>
        <v>0</v>
      </c>
      <c r="AD42" s="6">
        <f t="shared" si="11"/>
        <v>0</v>
      </c>
      <c r="AE42" s="8"/>
      <c r="AF42" s="6">
        <f t="shared" si="12"/>
        <v>0</v>
      </c>
      <c r="AG42" s="6">
        <f t="shared" si="13"/>
        <v>0</v>
      </c>
      <c r="AH42" s="6">
        <f t="shared" si="14"/>
        <v>0</v>
      </c>
      <c r="AI42" s="6">
        <f t="shared" si="15"/>
        <v>0</v>
      </c>
      <c r="AJ42" s="6">
        <f t="shared" si="16"/>
        <v>0</v>
      </c>
      <c r="AK42" s="9">
        <f t="shared" si="17"/>
        <v>0</v>
      </c>
      <c r="AL42" s="10">
        <f t="shared" si="18"/>
        <v>0</v>
      </c>
      <c r="AM42" s="6" t="str">
        <f t="shared" si="19"/>
        <v/>
      </c>
    </row>
    <row r="43" spans="1:39" x14ac:dyDescent="0.25">
      <c r="A43" s="29" t="s">
        <v>43</v>
      </c>
      <c r="B43" s="31" t="str">
        <f t="shared" si="0"/>
        <v/>
      </c>
      <c r="C43" s="7">
        <v>8.0000000000000002E-3</v>
      </c>
      <c r="D43" s="7">
        <v>0.2</v>
      </c>
      <c r="F43" s="36" t="s">
        <v>66</v>
      </c>
      <c r="G43" s="36" t="s">
        <v>66</v>
      </c>
      <c r="I43" s="7"/>
      <c r="J43" s="34" t="s">
        <v>66</v>
      </c>
      <c r="L43" s="7"/>
      <c r="M43" s="7"/>
      <c r="O43" s="7"/>
      <c r="P43" s="7"/>
      <c r="R43" s="7"/>
      <c r="S43" s="7"/>
      <c r="T43" s="6">
        <f t="shared" si="20"/>
        <v>0</v>
      </c>
      <c r="U43" s="6">
        <f t="shared" si="21"/>
        <v>0</v>
      </c>
      <c r="V43" s="6">
        <f t="shared" si="22"/>
        <v>0</v>
      </c>
      <c r="W43" s="6">
        <f t="shared" si="23"/>
        <v>0</v>
      </c>
      <c r="X43" s="6">
        <f t="shared" si="24"/>
        <v>0</v>
      </c>
      <c r="Y43" s="6">
        <f t="shared" si="6"/>
        <v>0</v>
      </c>
      <c r="Z43" s="6">
        <f t="shared" si="7"/>
        <v>0</v>
      </c>
      <c r="AA43" s="6">
        <f t="shared" si="8"/>
        <v>0</v>
      </c>
      <c r="AB43" s="6">
        <f t="shared" si="9"/>
        <v>0</v>
      </c>
      <c r="AC43" s="6">
        <f t="shared" si="10"/>
        <v>0</v>
      </c>
      <c r="AD43" s="6">
        <f t="shared" si="11"/>
        <v>0</v>
      </c>
      <c r="AE43" s="8"/>
      <c r="AF43" s="6">
        <f t="shared" si="12"/>
        <v>0</v>
      </c>
      <c r="AG43" s="6">
        <f t="shared" si="13"/>
        <v>0</v>
      </c>
      <c r="AH43" s="6">
        <f t="shared" si="14"/>
        <v>0</v>
      </c>
      <c r="AI43" s="6">
        <f t="shared" si="15"/>
        <v>0</v>
      </c>
      <c r="AJ43" s="6">
        <f t="shared" si="16"/>
        <v>0</v>
      </c>
      <c r="AK43" s="9">
        <f t="shared" si="17"/>
        <v>0</v>
      </c>
      <c r="AL43" s="10">
        <f t="shared" si="18"/>
        <v>0</v>
      </c>
      <c r="AM43" s="6" t="str">
        <f t="shared" si="19"/>
        <v/>
      </c>
    </row>
    <row r="44" spans="1:39" x14ac:dyDescent="0.25">
      <c r="A44" s="29" t="s">
        <v>37</v>
      </c>
      <c r="B44" s="31" t="str">
        <f t="shared" si="0"/>
        <v/>
      </c>
      <c r="C44" s="7">
        <v>8.0000000000000004E-4</v>
      </c>
      <c r="D44" s="7">
        <v>0.2</v>
      </c>
      <c r="F44" s="36" t="s">
        <v>66</v>
      </c>
      <c r="G44" s="36" t="s">
        <v>66</v>
      </c>
      <c r="I44" s="7"/>
      <c r="J44" s="34" t="s">
        <v>66</v>
      </c>
      <c r="L44" s="7"/>
      <c r="M44" s="7"/>
      <c r="O44" s="7"/>
      <c r="P44" s="7"/>
      <c r="R44" s="7"/>
      <c r="S44" s="7"/>
      <c r="T44" s="6">
        <f t="shared" si="20"/>
        <v>0</v>
      </c>
      <c r="U44" s="6">
        <f t="shared" si="21"/>
        <v>0</v>
      </c>
      <c r="V44" s="6">
        <f t="shared" si="22"/>
        <v>0</v>
      </c>
      <c r="W44" s="6">
        <f t="shared" si="23"/>
        <v>0</v>
      </c>
      <c r="X44" s="6">
        <f t="shared" si="24"/>
        <v>0</v>
      </c>
      <c r="Y44" s="6">
        <f t="shared" si="6"/>
        <v>0</v>
      </c>
      <c r="Z44" s="6">
        <f t="shared" si="7"/>
        <v>0</v>
      </c>
      <c r="AA44" s="6">
        <f t="shared" si="8"/>
        <v>0</v>
      </c>
      <c r="AB44" s="6">
        <f t="shared" si="9"/>
        <v>0</v>
      </c>
      <c r="AC44" s="6">
        <f t="shared" si="10"/>
        <v>0</v>
      </c>
      <c r="AD44" s="6">
        <f t="shared" si="11"/>
        <v>0</v>
      </c>
      <c r="AE44" s="8"/>
      <c r="AF44" s="6">
        <f t="shared" si="12"/>
        <v>0</v>
      </c>
      <c r="AG44" s="6">
        <f t="shared" si="13"/>
        <v>0</v>
      </c>
      <c r="AH44" s="6">
        <f t="shared" si="14"/>
        <v>0</v>
      </c>
      <c r="AI44" s="6">
        <f t="shared" si="15"/>
        <v>0</v>
      </c>
      <c r="AJ44" s="6">
        <f t="shared" si="16"/>
        <v>0</v>
      </c>
      <c r="AK44" s="9">
        <f t="shared" si="17"/>
        <v>0</v>
      </c>
      <c r="AL44" s="10">
        <f t="shared" si="18"/>
        <v>0</v>
      </c>
      <c r="AM44" s="6" t="str">
        <f t="shared" si="19"/>
        <v/>
      </c>
    </row>
    <row r="45" spans="1:39" x14ac:dyDescent="0.25">
      <c r="A45" s="29" t="s">
        <v>45</v>
      </c>
      <c r="B45" s="31" t="str">
        <f t="shared" si="0"/>
        <v/>
      </c>
      <c r="C45" s="7">
        <v>8.0000000000000002E-3</v>
      </c>
      <c r="D45" s="7">
        <v>0.2</v>
      </c>
      <c r="F45" s="36">
        <v>5.0000000000000001E-4</v>
      </c>
      <c r="G45" s="36">
        <v>5.0000000000000001E-4</v>
      </c>
      <c r="I45" s="7">
        <v>6.105197038129501E-4</v>
      </c>
      <c r="J45" s="34">
        <v>6.105197038129501E-3</v>
      </c>
      <c r="L45" s="7"/>
      <c r="M45" s="7"/>
      <c r="O45" s="7"/>
      <c r="P45" s="7"/>
      <c r="R45" s="7"/>
      <c r="S45" s="7"/>
      <c r="T45" s="6">
        <f t="shared" si="20"/>
        <v>0</v>
      </c>
      <c r="U45" s="6">
        <f t="shared" si="21"/>
        <v>0</v>
      </c>
      <c r="V45" s="6">
        <f t="shared" si="22"/>
        <v>0</v>
      </c>
      <c r="W45" s="6">
        <f t="shared" si="23"/>
        <v>0</v>
      </c>
      <c r="X45" s="6">
        <f t="shared" si="24"/>
        <v>0</v>
      </c>
      <c r="Y45" s="6">
        <f t="shared" si="6"/>
        <v>0</v>
      </c>
      <c r="Z45" s="6">
        <f t="shared" si="7"/>
        <v>0</v>
      </c>
      <c r="AA45" s="6">
        <f t="shared" si="8"/>
        <v>0</v>
      </c>
      <c r="AB45" s="6">
        <f t="shared" si="9"/>
        <v>0</v>
      </c>
      <c r="AC45" s="6">
        <f t="shared" si="10"/>
        <v>0</v>
      </c>
      <c r="AD45" s="6">
        <f t="shared" si="11"/>
        <v>0</v>
      </c>
      <c r="AE45" s="8"/>
      <c r="AF45" s="6">
        <f t="shared" si="12"/>
        <v>0</v>
      </c>
      <c r="AG45" s="6">
        <f t="shared" si="13"/>
        <v>0</v>
      </c>
      <c r="AH45" s="6">
        <f t="shared" si="14"/>
        <v>0</v>
      </c>
      <c r="AI45" s="6">
        <f t="shared" si="15"/>
        <v>0</v>
      </c>
      <c r="AJ45" s="6">
        <f t="shared" si="16"/>
        <v>0</v>
      </c>
      <c r="AK45" s="9">
        <f t="shared" si="17"/>
        <v>0</v>
      </c>
      <c r="AL45" s="10">
        <f t="shared" si="18"/>
        <v>0</v>
      </c>
      <c r="AM45" s="6" t="str">
        <f t="shared" si="19"/>
        <v/>
      </c>
    </row>
    <row r="46" spans="1:39" x14ac:dyDescent="0.25">
      <c r="A46" s="29" t="s">
        <v>47</v>
      </c>
      <c r="B46" s="31" t="str">
        <f t="shared" si="0"/>
        <v/>
      </c>
      <c r="C46" s="7">
        <v>8.0000000000000002E-3</v>
      </c>
      <c r="D46" s="7">
        <v>0.2</v>
      </c>
      <c r="F46" s="36">
        <v>4.0000000000000002E-4</v>
      </c>
      <c r="G46" s="36">
        <v>4.0000000000000002E-4</v>
      </c>
      <c r="I46" s="7">
        <v>4.760795715492268E-4</v>
      </c>
      <c r="J46" s="34">
        <v>4.7607957154922678E-3</v>
      </c>
      <c r="L46" s="7"/>
      <c r="M46" s="7"/>
      <c r="O46" s="7"/>
      <c r="P46" s="7"/>
      <c r="R46" s="7"/>
      <c r="S46" s="7"/>
      <c r="T46" s="6">
        <f t="shared" si="20"/>
        <v>0</v>
      </c>
      <c r="U46" s="6">
        <f t="shared" si="21"/>
        <v>0</v>
      </c>
      <c r="V46" s="6">
        <f t="shared" si="22"/>
        <v>0</v>
      </c>
      <c r="W46" s="6">
        <f t="shared" si="23"/>
        <v>0</v>
      </c>
      <c r="X46" s="6">
        <f t="shared" si="24"/>
        <v>0</v>
      </c>
      <c r="Y46" s="6">
        <f t="shared" si="6"/>
        <v>0</v>
      </c>
      <c r="Z46" s="6">
        <f t="shared" si="7"/>
        <v>0</v>
      </c>
      <c r="AA46" s="6">
        <f t="shared" si="8"/>
        <v>0</v>
      </c>
      <c r="AB46" s="6">
        <f t="shared" si="9"/>
        <v>0</v>
      </c>
      <c r="AC46" s="6">
        <f t="shared" si="10"/>
        <v>0</v>
      </c>
      <c r="AD46" s="6">
        <f t="shared" si="11"/>
        <v>0</v>
      </c>
      <c r="AE46" s="8"/>
      <c r="AF46" s="6">
        <f t="shared" si="12"/>
        <v>0</v>
      </c>
      <c r="AG46" s="6">
        <f t="shared" si="13"/>
        <v>0</v>
      </c>
      <c r="AH46" s="6">
        <f t="shared" si="14"/>
        <v>0</v>
      </c>
      <c r="AI46" s="6">
        <f t="shared" si="15"/>
        <v>0</v>
      </c>
      <c r="AJ46" s="6">
        <f t="shared" si="16"/>
        <v>0</v>
      </c>
      <c r="AK46" s="9">
        <f t="shared" si="17"/>
        <v>0</v>
      </c>
      <c r="AL46" s="10">
        <f t="shared" si="18"/>
        <v>0</v>
      </c>
      <c r="AM46" s="6" t="str">
        <f t="shared" si="19"/>
        <v/>
      </c>
    </row>
    <row r="47" spans="1:39" x14ac:dyDescent="0.25">
      <c r="A47" s="29" t="s">
        <v>39</v>
      </c>
      <c r="B47" s="31" t="str">
        <f t="shared" si="0"/>
        <v/>
      </c>
      <c r="C47" s="7">
        <v>8.0000000000000002E-3</v>
      </c>
      <c r="D47" s="7">
        <v>0.2</v>
      </c>
      <c r="F47" s="36">
        <v>4.0000000000000002E-4</v>
      </c>
      <c r="G47" s="36">
        <v>4.0000000000000002E-4</v>
      </c>
      <c r="I47" s="7">
        <v>4.157657028817532E-4</v>
      </c>
      <c r="J47" s="34">
        <v>4.1576570288175321E-3</v>
      </c>
      <c r="L47" s="7"/>
      <c r="M47" s="7"/>
      <c r="O47" s="7"/>
      <c r="P47" s="7"/>
      <c r="R47" s="7"/>
      <c r="S47" s="7"/>
      <c r="T47" s="6">
        <f t="shared" si="20"/>
        <v>0</v>
      </c>
      <c r="U47" s="6">
        <f t="shared" si="21"/>
        <v>0</v>
      </c>
      <c r="V47" s="6">
        <f t="shared" si="22"/>
        <v>0</v>
      </c>
      <c r="W47" s="6">
        <f t="shared" si="23"/>
        <v>0</v>
      </c>
      <c r="X47" s="6">
        <f t="shared" si="24"/>
        <v>0</v>
      </c>
      <c r="Y47" s="6">
        <f t="shared" si="6"/>
        <v>0</v>
      </c>
      <c r="Z47" s="6">
        <f t="shared" si="7"/>
        <v>0</v>
      </c>
      <c r="AA47" s="6">
        <f t="shared" si="8"/>
        <v>0</v>
      </c>
      <c r="AB47" s="6">
        <f t="shared" si="9"/>
        <v>0</v>
      </c>
      <c r="AC47" s="6">
        <f t="shared" si="10"/>
        <v>0</v>
      </c>
      <c r="AD47" s="6">
        <f t="shared" si="11"/>
        <v>0</v>
      </c>
      <c r="AE47" s="8"/>
      <c r="AF47" s="6">
        <f t="shared" si="12"/>
        <v>0</v>
      </c>
      <c r="AG47" s="6">
        <f t="shared" si="13"/>
        <v>0</v>
      </c>
      <c r="AH47" s="6">
        <f t="shared" si="14"/>
        <v>0</v>
      </c>
      <c r="AI47" s="6">
        <f t="shared" si="15"/>
        <v>0</v>
      </c>
      <c r="AJ47" s="6">
        <f t="shared" si="16"/>
        <v>0</v>
      </c>
      <c r="AK47" s="9">
        <f t="shared" si="17"/>
        <v>0</v>
      </c>
      <c r="AL47" s="10">
        <f t="shared" si="18"/>
        <v>0</v>
      </c>
      <c r="AM47" s="6" t="str">
        <f t="shared" si="19"/>
        <v/>
      </c>
    </row>
    <row r="48" spans="1:39" x14ac:dyDescent="0.25">
      <c r="A48" s="29" t="s">
        <v>46</v>
      </c>
      <c r="B48" s="31" t="str">
        <f t="shared" si="0"/>
        <v/>
      </c>
      <c r="C48" s="7">
        <v>8.0000000000000002E-3</v>
      </c>
      <c r="D48" s="7">
        <v>0.2</v>
      </c>
      <c r="F48" s="36">
        <v>1.4E-3</v>
      </c>
      <c r="G48" s="36">
        <v>1.4E-3</v>
      </c>
      <c r="I48" s="7">
        <v>1.5370256378738167E-3</v>
      </c>
      <c r="J48" s="34">
        <v>1.5370256378738168E-2</v>
      </c>
      <c r="L48" s="7"/>
      <c r="M48" s="7"/>
      <c r="O48" s="7"/>
      <c r="P48" s="7"/>
      <c r="R48" s="7"/>
      <c r="S48" s="7"/>
      <c r="T48" s="6">
        <f t="shared" si="20"/>
        <v>0</v>
      </c>
      <c r="U48" s="6">
        <f t="shared" si="21"/>
        <v>0</v>
      </c>
      <c r="V48" s="6">
        <f t="shared" si="22"/>
        <v>0</v>
      </c>
      <c r="W48" s="6">
        <f t="shared" si="23"/>
        <v>0</v>
      </c>
      <c r="X48" s="6">
        <f t="shared" si="24"/>
        <v>0</v>
      </c>
      <c r="Y48" s="6">
        <f t="shared" si="6"/>
        <v>0</v>
      </c>
      <c r="Z48" s="6">
        <f t="shared" si="7"/>
        <v>0</v>
      </c>
      <c r="AA48" s="6">
        <f t="shared" si="8"/>
        <v>0</v>
      </c>
      <c r="AB48" s="6">
        <f t="shared" si="9"/>
        <v>0</v>
      </c>
      <c r="AC48" s="6">
        <f t="shared" si="10"/>
        <v>0</v>
      </c>
      <c r="AD48" s="6">
        <f t="shared" si="11"/>
        <v>0</v>
      </c>
      <c r="AE48" s="8"/>
      <c r="AF48" s="6">
        <f t="shared" si="12"/>
        <v>0</v>
      </c>
      <c r="AG48" s="6">
        <f t="shared" si="13"/>
        <v>0</v>
      </c>
      <c r="AH48" s="6">
        <f t="shared" si="14"/>
        <v>0</v>
      </c>
      <c r="AI48" s="6">
        <f t="shared" si="15"/>
        <v>0</v>
      </c>
      <c r="AJ48" s="6">
        <f t="shared" si="16"/>
        <v>0</v>
      </c>
      <c r="AK48" s="9">
        <f t="shared" si="17"/>
        <v>0</v>
      </c>
      <c r="AL48" s="10">
        <f t="shared" si="18"/>
        <v>0</v>
      </c>
      <c r="AM48" s="6" t="str">
        <f t="shared" si="19"/>
        <v/>
      </c>
    </row>
    <row r="49" spans="1:39" x14ac:dyDescent="0.25">
      <c r="A49" s="29" t="s">
        <v>44</v>
      </c>
      <c r="B49" s="31" t="str">
        <f t="shared" si="0"/>
        <v/>
      </c>
      <c r="C49" s="7">
        <v>8.0000000000000002E-3</v>
      </c>
      <c r="D49" s="7">
        <v>0.2</v>
      </c>
      <c r="F49" s="36">
        <v>3.0999999999999999E-3</v>
      </c>
      <c r="G49" s="36">
        <v>3.0999999999999999E-3</v>
      </c>
      <c r="I49" s="7">
        <v>3.2604693894267818E-3</v>
      </c>
      <c r="J49" s="34">
        <v>3.2604693894267817E-2</v>
      </c>
      <c r="L49" s="7"/>
      <c r="M49" s="7"/>
      <c r="O49" s="7"/>
      <c r="P49" s="7"/>
      <c r="R49" s="7"/>
      <c r="S49" s="7"/>
      <c r="T49" s="6">
        <f t="shared" si="20"/>
        <v>0</v>
      </c>
      <c r="U49" s="6">
        <f t="shared" si="21"/>
        <v>0</v>
      </c>
      <c r="V49" s="6">
        <f t="shared" si="22"/>
        <v>0</v>
      </c>
      <c r="W49" s="6">
        <f t="shared" si="23"/>
        <v>0</v>
      </c>
      <c r="X49" s="6">
        <f t="shared" si="24"/>
        <v>0</v>
      </c>
      <c r="Y49" s="6">
        <f t="shared" si="6"/>
        <v>0</v>
      </c>
      <c r="Z49" s="6">
        <f t="shared" si="7"/>
        <v>0</v>
      </c>
      <c r="AA49" s="6">
        <f t="shared" si="8"/>
        <v>0</v>
      </c>
      <c r="AB49" s="6">
        <f t="shared" si="9"/>
        <v>0</v>
      </c>
      <c r="AC49" s="6">
        <f t="shared" si="10"/>
        <v>0</v>
      </c>
      <c r="AD49" s="6">
        <f t="shared" si="11"/>
        <v>0</v>
      </c>
      <c r="AE49" s="8"/>
      <c r="AF49" s="6">
        <f t="shared" si="12"/>
        <v>0</v>
      </c>
      <c r="AG49" s="6">
        <f t="shared" si="13"/>
        <v>0</v>
      </c>
      <c r="AH49" s="6">
        <f t="shared" si="14"/>
        <v>0</v>
      </c>
      <c r="AI49" s="6">
        <f t="shared" si="15"/>
        <v>0</v>
      </c>
      <c r="AJ49" s="6">
        <f t="shared" si="16"/>
        <v>0</v>
      </c>
      <c r="AK49" s="9">
        <f t="shared" si="17"/>
        <v>0</v>
      </c>
      <c r="AL49" s="10">
        <f t="shared" si="18"/>
        <v>0</v>
      </c>
      <c r="AM49" s="6" t="str">
        <f t="shared" si="19"/>
        <v/>
      </c>
    </row>
    <row r="50" spans="1:39" x14ac:dyDescent="0.25">
      <c r="A50" s="29" t="s">
        <v>11</v>
      </c>
      <c r="B50" s="31" t="str">
        <f t="shared" si="0"/>
        <v/>
      </c>
      <c r="C50" s="7">
        <v>8.0000000000000002E-3</v>
      </c>
      <c r="D50" s="7">
        <v>0.2</v>
      </c>
      <c r="F50" s="36">
        <v>1.2999999999999999E-3</v>
      </c>
      <c r="G50" s="36">
        <v>1.2999999999999999E-3</v>
      </c>
      <c r="I50" s="7">
        <v>1.4743322735053237E-3</v>
      </c>
      <c r="J50" s="34">
        <v>1.4743322735053237E-2</v>
      </c>
      <c r="L50" s="7"/>
      <c r="M50" s="7"/>
      <c r="O50" s="7"/>
      <c r="P50" s="7"/>
      <c r="R50" s="7"/>
      <c r="S50" s="7"/>
      <c r="T50" s="6">
        <f t="shared" si="20"/>
        <v>0</v>
      </c>
      <c r="U50" s="6">
        <f t="shared" si="21"/>
        <v>0</v>
      </c>
      <c r="V50" s="6">
        <f t="shared" si="22"/>
        <v>0</v>
      </c>
      <c r="W50" s="6">
        <f t="shared" si="23"/>
        <v>0</v>
      </c>
      <c r="X50" s="6">
        <f t="shared" si="24"/>
        <v>0</v>
      </c>
      <c r="Y50" s="6">
        <f t="shared" si="6"/>
        <v>0</v>
      </c>
      <c r="Z50" s="6">
        <f t="shared" si="7"/>
        <v>0</v>
      </c>
      <c r="AA50" s="6">
        <f t="shared" si="8"/>
        <v>0</v>
      </c>
      <c r="AB50" s="6">
        <f t="shared" si="9"/>
        <v>0</v>
      </c>
      <c r="AC50" s="6">
        <f t="shared" si="10"/>
        <v>0</v>
      </c>
      <c r="AD50" s="6">
        <f t="shared" si="11"/>
        <v>0</v>
      </c>
      <c r="AE50" s="8"/>
      <c r="AF50" s="6">
        <f t="shared" si="12"/>
        <v>0</v>
      </c>
      <c r="AG50" s="6">
        <f t="shared" si="13"/>
        <v>0</v>
      </c>
      <c r="AH50" s="6">
        <f t="shared" si="14"/>
        <v>0</v>
      </c>
      <c r="AI50" s="6">
        <f t="shared" si="15"/>
        <v>0</v>
      </c>
      <c r="AJ50" s="6">
        <f t="shared" si="16"/>
        <v>0</v>
      </c>
      <c r="AK50" s="9">
        <f t="shared" si="17"/>
        <v>0</v>
      </c>
      <c r="AL50" s="10">
        <f t="shared" si="18"/>
        <v>0</v>
      </c>
      <c r="AM50" s="6" t="str">
        <f t="shared" si="19"/>
        <v/>
      </c>
    </row>
    <row r="51" spans="1:39" x14ac:dyDescent="0.25">
      <c r="A51" s="29" t="s">
        <v>14</v>
      </c>
      <c r="B51" s="31" t="str">
        <f t="shared" si="0"/>
        <v/>
      </c>
      <c r="C51" s="7">
        <v>8.0000000000000002E-3</v>
      </c>
      <c r="D51" s="7">
        <v>0.2</v>
      </c>
      <c r="F51" s="36">
        <v>5.8999999999999999E-3</v>
      </c>
      <c r="G51" s="36">
        <v>5.8999999999999999E-3</v>
      </c>
      <c r="I51" s="7">
        <v>6.0078603234844626E-3</v>
      </c>
      <c r="J51" s="34">
        <v>6.0078603234844624E-2</v>
      </c>
      <c r="L51" s="7"/>
      <c r="M51" s="7"/>
      <c r="O51" s="7"/>
      <c r="P51" s="7"/>
      <c r="R51" s="7"/>
      <c r="S51" s="7"/>
      <c r="T51" s="6">
        <f t="shared" si="20"/>
        <v>0</v>
      </c>
      <c r="U51" s="6">
        <f t="shared" si="21"/>
        <v>0</v>
      </c>
      <c r="V51" s="6">
        <f t="shared" si="22"/>
        <v>0</v>
      </c>
      <c r="W51" s="6">
        <f t="shared" si="23"/>
        <v>0</v>
      </c>
      <c r="X51" s="6">
        <f t="shared" si="24"/>
        <v>0</v>
      </c>
      <c r="Y51" s="6">
        <f t="shared" si="6"/>
        <v>0</v>
      </c>
      <c r="Z51" s="6">
        <f t="shared" si="7"/>
        <v>0</v>
      </c>
      <c r="AA51" s="6">
        <f t="shared" si="8"/>
        <v>0</v>
      </c>
      <c r="AB51" s="6">
        <f t="shared" si="9"/>
        <v>0</v>
      </c>
      <c r="AC51" s="6">
        <f t="shared" si="10"/>
        <v>0</v>
      </c>
      <c r="AD51" s="6">
        <f t="shared" si="11"/>
        <v>0</v>
      </c>
      <c r="AE51" s="8"/>
      <c r="AF51" s="6">
        <f t="shared" si="12"/>
        <v>0</v>
      </c>
      <c r="AG51" s="6">
        <f t="shared" si="13"/>
        <v>0</v>
      </c>
      <c r="AH51" s="6">
        <f t="shared" si="14"/>
        <v>0</v>
      </c>
      <c r="AI51" s="6">
        <f t="shared" si="15"/>
        <v>0</v>
      </c>
      <c r="AJ51" s="6">
        <f t="shared" si="16"/>
        <v>0</v>
      </c>
      <c r="AK51" s="9">
        <f t="shared" si="17"/>
        <v>0</v>
      </c>
      <c r="AL51" s="10">
        <f t="shared" si="18"/>
        <v>0</v>
      </c>
      <c r="AM51" s="6" t="str">
        <f t="shared" si="19"/>
        <v/>
      </c>
    </row>
    <row r="52" spans="1:39" ht="15.75" thickBot="1" x14ac:dyDescent="0.3">
      <c r="A52" s="30" t="s">
        <v>42</v>
      </c>
      <c r="B52" s="38" t="str">
        <f t="shared" si="0"/>
        <v/>
      </c>
      <c r="C52" s="44">
        <v>8.0000000000000002E-3</v>
      </c>
      <c r="D52" s="44">
        <v>0.2</v>
      </c>
      <c r="F52" s="45">
        <v>3.3E-3</v>
      </c>
      <c r="G52" s="45">
        <v>3.3E-3</v>
      </c>
      <c r="I52" s="44">
        <v>3.4619576336819731E-3</v>
      </c>
      <c r="J52" s="46">
        <v>3.4619576336819731E-2</v>
      </c>
      <c r="L52" s="44"/>
      <c r="M52" s="44"/>
      <c r="O52" s="44"/>
      <c r="P52" s="44"/>
      <c r="R52" s="44"/>
      <c r="S52" s="44"/>
      <c r="T52" s="6">
        <f t="shared" si="20"/>
        <v>0</v>
      </c>
      <c r="U52" s="6">
        <f t="shared" si="21"/>
        <v>0</v>
      </c>
      <c r="V52" s="6">
        <f t="shared" si="22"/>
        <v>0</v>
      </c>
      <c r="W52" s="6">
        <f t="shared" si="23"/>
        <v>0</v>
      </c>
      <c r="X52" s="6">
        <f t="shared" si="24"/>
        <v>0</v>
      </c>
      <c r="Y52" s="6">
        <f t="shared" si="6"/>
        <v>0</v>
      </c>
      <c r="Z52" s="6">
        <f t="shared" si="7"/>
        <v>0</v>
      </c>
      <c r="AA52" s="6">
        <f t="shared" si="8"/>
        <v>0</v>
      </c>
      <c r="AB52" s="6">
        <f t="shared" si="9"/>
        <v>0</v>
      </c>
      <c r="AC52" s="6">
        <f t="shared" si="10"/>
        <v>0</v>
      </c>
      <c r="AD52" s="6">
        <f t="shared" si="11"/>
        <v>0</v>
      </c>
      <c r="AE52" s="8"/>
      <c r="AF52" s="6">
        <f t="shared" si="12"/>
        <v>0</v>
      </c>
      <c r="AG52" s="6">
        <f t="shared" si="13"/>
        <v>0</v>
      </c>
      <c r="AH52" s="6">
        <f t="shared" si="14"/>
        <v>0</v>
      </c>
      <c r="AI52" s="6">
        <f t="shared" si="15"/>
        <v>0</v>
      </c>
      <c r="AJ52" s="6">
        <f t="shared" si="16"/>
        <v>0</v>
      </c>
      <c r="AK52" s="9">
        <f t="shared" si="17"/>
        <v>0</v>
      </c>
      <c r="AL52" s="10">
        <f t="shared" si="18"/>
        <v>0</v>
      </c>
      <c r="AM52" s="6" t="str">
        <f t="shared" si="19"/>
        <v/>
      </c>
    </row>
    <row r="53" spans="1:39" x14ac:dyDescent="0.25">
      <c r="A53" s="43"/>
      <c r="B53" s="11"/>
    </row>
    <row r="54" spans="1:39" x14ac:dyDescent="0.25">
      <c r="A54" s="26"/>
      <c r="B54" s="11"/>
    </row>
    <row r="55" spans="1:39" x14ac:dyDescent="0.25">
      <c r="A55" s="5" t="s">
        <v>69</v>
      </c>
      <c r="F55" s="35" t="s">
        <v>67</v>
      </c>
      <c r="G55" s="32"/>
      <c r="H55" s="15"/>
      <c r="I55" s="20" t="s">
        <v>83</v>
      </c>
      <c r="J55" s="32"/>
      <c r="K55" s="15"/>
      <c r="L55" s="20" t="s">
        <v>71</v>
      </c>
      <c r="M55" s="20"/>
      <c r="N55" s="15"/>
      <c r="O55" s="20" t="s">
        <v>71</v>
      </c>
      <c r="P55" s="21"/>
      <c r="Q55" s="14"/>
      <c r="R55" s="20" t="s">
        <v>71</v>
      </c>
      <c r="S55" s="22"/>
      <c r="Z55" s="2" t="s">
        <v>57</v>
      </c>
      <c r="AA55" s="2"/>
      <c r="AB55" s="2"/>
      <c r="AC55" s="2"/>
      <c r="AD55" s="2"/>
      <c r="AE55" s="3"/>
      <c r="AF55" s="2" t="s">
        <v>58</v>
      </c>
      <c r="AG55" s="2"/>
      <c r="AH55" s="2"/>
      <c r="AI55" s="2"/>
      <c r="AJ55" s="2"/>
    </row>
    <row r="56" spans="1:39" ht="15.75" thickBot="1" x14ac:dyDescent="0.3">
      <c r="A56" s="19" t="s">
        <v>1</v>
      </c>
      <c r="B56" s="23" t="s">
        <v>87</v>
      </c>
      <c r="C56" s="23" t="s">
        <v>77</v>
      </c>
      <c r="D56" s="23" t="s">
        <v>78</v>
      </c>
      <c r="E56" s="14"/>
      <c r="F56" s="33" t="s">
        <v>79</v>
      </c>
      <c r="G56" s="33" t="s">
        <v>80</v>
      </c>
      <c r="H56" s="14"/>
      <c r="I56" s="24" t="s">
        <v>79</v>
      </c>
      <c r="J56" s="33" t="s">
        <v>80</v>
      </c>
      <c r="K56" s="14"/>
      <c r="L56" s="24" t="s">
        <v>79</v>
      </c>
      <c r="M56" s="24" t="s">
        <v>80</v>
      </c>
      <c r="N56" s="14"/>
      <c r="O56" s="24" t="s">
        <v>79</v>
      </c>
      <c r="P56" s="24" t="s">
        <v>80</v>
      </c>
      <c r="Q56" s="14"/>
      <c r="R56" s="24" t="s">
        <v>79</v>
      </c>
      <c r="S56" s="24" t="s">
        <v>80</v>
      </c>
      <c r="T56" s="1" t="s">
        <v>81</v>
      </c>
      <c r="U56" s="1" t="s">
        <v>48</v>
      </c>
      <c r="V56" s="1" t="s">
        <v>49</v>
      </c>
      <c r="W56" s="1" t="s">
        <v>50</v>
      </c>
      <c r="X56" s="1" t="s">
        <v>51</v>
      </c>
      <c r="Y56" s="1" t="s">
        <v>52</v>
      </c>
      <c r="Z56" s="1" t="s">
        <v>82</v>
      </c>
      <c r="AA56" s="1" t="s">
        <v>53</v>
      </c>
      <c r="AB56" s="1" t="s">
        <v>54</v>
      </c>
      <c r="AC56" s="1" t="s">
        <v>55</v>
      </c>
      <c r="AD56" s="1" t="s">
        <v>56</v>
      </c>
      <c r="AE56" s="4"/>
      <c r="AF56" s="1" t="s">
        <v>82</v>
      </c>
      <c r="AG56" s="1" t="s">
        <v>53</v>
      </c>
      <c r="AH56" s="1" t="s">
        <v>54</v>
      </c>
      <c r="AI56" s="1" t="s">
        <v>55</v>
      </c>
      <c r="AJ56" s="1" t="s">
        <v>56</v>
      </c>
      <c r="AK56" s="1" t="s">
        <v>59</v>
      </c>
      <c r="AL56" s="1" t="s">
        <v>60</v>
      </c>
      <c r="AM56" s="1" t="s">
        <v>61</v>
      </c>
    </row>
    <row r="57" spans="1:39" x14ac:dyDescent="0.25">
      <c r="A57" s="28" t="s">
        <v>6</v>
      </c>
      <c r="B57" s="37" t="str">
        <f>$AM57</f>
        <v/>
      </c>
      <c r="C57" s="7">
        <v>0.1</v>
      </c>
      <c r="D57" s="7">
        <v>2</v>
      </c>
      <c r="F57" s="36">
        <v>2.9645091583173095E-3</v>
      </c>
      <c r="G57" s="36">
        <v>2.9645091583173095E-3</v>
      </c>
      <c r="I57" s="7">
        <v>8.1329228133071377E-3</v>
      </c>
      <c r="J57" s="34">
        <v>8.1329228133071377E-2</v>
      </c>
      <c r="L57" s="7"/>
      <c r="M57" s="7"/>
      <c r="O57" s="7"/>
      <c r="P57" s="7"/>
      <c r="R57" s="7"/>
      <c r="S57" s="7"/>
      <c r="T57" s="6">
        <f>IF(AND(F57&gt;=$C57,F57&lt;=$D57,F57&lt;&gt;0,F57&lt;&gt;"n.a."),1,0)</f>
        <v>0</v>
      </c>
      <c r="U57" s="6">
        <f>IF(AND(I57&gt;=$C57,I57&lt;=$D57,I57&lt;&gt;0,I57&lt;&gt;"n.a."),1,0)</f>
        <v>0</v>
      </c>
      <c r="V57" s="6">
        <f>IF(AND(L57&gt;=$C57,L57&lt;=$D57,L57&lt;&gt;0),1,0)</f>
        <v>0</v>
      </c>
      <c r="W57" s="6">
        <f>IF(AND(O57&gt;=$C57,O57&lt;=$D57,O57&lt;&gt;0),1,0)</f>
        <v>0</v>
      </c>
      <c r="X57" s="6">
        <f>IF(AND(R57&gt;=$C57,R57&lt;=$D57,R57&lt;&gt;0),1,0)</f>
        <v>0</v>
      </c>
      <c r="Y57" s="6">
        <f>SUM($T57:$X57)</f>
        <v>0</v>
      </c>
      <c r="Z57" s="6">
        <f>IF($F57="n.a.",0,$F57*$T57)</f>
        <v>0</v>
      </c>
      <c r="AA57" s="6">
        <f>IF($I57="n.a.",0,$I57*$U57)</f>
        <v>0</v>
      </c>
      <c r="AB57" s="6">
        <f>IF($L57="n.a.",0,$L57*$V57)</f>
        <v>0</v>
      </c>
      <c r="AC57" s="6">
        <f>IF($O57="n.a.",0,$O57*$W57)</f>
        <v>0</v>
      </c>
      <c r="AD57" s="6">
        <f>IF($R57="n.a.",0,$R57*$X57)</f>
        <v>0</v>
      </c>
      <c r="AE57" s="8"/>
      <c r="AF57" s="6">
        <f>IF($G57="n.a.",0,$G57*$T57)</f>
        <v>0</v>
      </c>
      <c r="AG57" s="6">
        <f>IF($J57="n.a.",0,$J57*$U57)</f>
        <v>0</v>
      </c>
      <c r="AH57" s="6">
        <f>IF($M57="n.a.",0,$M57*$V57)</f>
        <v>0</v>
      </c>
      <c r="AI57" s="6">
        <f>IF($P57="n.a.",0,$P57*$W57)</f>
        <v>0</v>
      </c>
      <c r="AJ57" s="6">
        <f>IF($S57="n.a.",0,$S57*$X57)</f>
        <v>0</v>
      </c>
      <c r="AK57" s="9">
        <f>MAX($Z57:$AD57)</f>
        <v>0</v>
      </c>
      <c r="AL57" s="10">
        <f>INDEX(AF57:AJ57,1,MATCH(AK57,Z57:AD57,0))</f>
        <v>0</v>
      </c>
      <c r="AM57" s="6" t="str">
        <f>IF($Y57=0,"",$AL57)</f>
        <v/>
      </c>
    </row>
    <row r="58" spans="1:39" x14ac:dyDescent="0.25">
      <c r="A58" s="29" t="s">
        <v>7</v>
      </c>
      <c r="B58" s="31" t="str">
        <f t="shared" ref="B58:B100" si="25">$AM58</f>
        <v/>
      </c>
      <c r="C58" s="7">
        <v>0.1</v>
      </c>
      <c r="D58" s="7">
        <v>2</v>
      </c>
      <c r="F58" s="36">
        <v>9.0067294832104367E-3</v>
      </c>
      <c r="G58" s="36">
        <v>9.0067294832104367E-3</v>
      </c>
      <c r="I58" s="7">
        <v>4.5200446816254271E-3</v>
      </c>
      <c r="J58" s="34">
        <v>4.5200446816254271E-2</v>
      </c>
      <c r="L58" s="7"/>
      <c r="M58" s="7"/>
      <c r="O58" s="7"/>
      <c r="P58" s="7"/>
      <c r="R58" s="7"/>
      <c r="S58" s="7"/>
      <c r="T58" s="6">
        <f t="shared" ref="T58:T65" si="26">IF(AND(F58&gt;=$C58,F58&lt;=$D58,F58&lt;&gt;0,F58&lt;&gt;"n.a."),1,0)</f>
        <v>0</v>
      </c>
      <c r="U58" s="6">
        <f t="shared" ref="U58:U65" si="27">IF(AND(I58&gt;=$C58,I58&lt;=$D58,I58&lt;&gt;0,I58&lt;&gt;"n.a."),1,0)</f>
        <v>0</v>
      </c>
      <c r="V58" s="6">
        <f t="shared" ref="V58:V65" si="28">IF(AND(L58&gt;=$C58,L58&lt;=$D58,L58&lt;&gt;0),1,0)</f>
        <v>0</v>
      </c>
      <c r="W58" s="6">
        <f t="shared" ref="W58:W65" si="29">IF(AND(O58&gt;=$C58,O58&lt;=$D58,O58&lt;&gt;0),1,0)</f>
        <v>0</v>
      </c>
      <c r="X58" s="6">
        <f t="shared" ref="X58:X65" si="30">IF(AND(R58&gt;=$C58,R58&lt;=$D58,R58&lt;&gt;0),1,0)</f>
        <v>0</v>
      </c>
      <c r="Y58" s="6">
        <f t="shared" ref="Y58:Y100" si="31">SUM($T58:$X58)</f>
        <v>0</v>
      </c>
      <c r="Z58" s="6">
        <f t="shared" ref="Z58:Z100" si="32">IF($F58="n.a.",0,$F58*$T58)</f>
        <v>0</v>
      </c>
      <c r="AA58" s="6">
        <f t="shared" ref="AA58:AA100" si="33">IF($I58="n.a.",0,$I58*$U58)</f>
        <v>0</v>
      </c>
      <c r="AB58" s="6">
        <f t="shared" ref="AB58:AB100" si="34">IF($L58="n.a.",0,$L58*$V58)</f>
        <v>0</v>
      </c>
      <c r="AC58" s="6">
        <f t="shared" ref="AC58:AC100" si="35">IF($O58="n.a.",0,$O58*$W58)</f>
        <v>0</v>
      </c>
      <c r="AD58" s="6">
        <f t="shared" ref="AD58:AD100" si="36">IF($R58="n.a.",0,$R58*$X58)</f>
        <v>0</v>
      </c>
      <c r="AE58" s="8"/>
      <c r="AF58" s="6">
        <f t="shared" ref="AF58:AF100" si="37">IF($G58="n.a.",0,$G58*$T58)</f>
        <v>0</v>
      </c>
      <c r="AG58" s="6">
        <f t="shared" ref="AG58:AG100" si="38">IF($J58="n.a.",0,$J58*$U58)</f>
        <v>0</v>
      </c>
      <c r="AH58" s="6">
        <f t="shared" ref="AH58:AH100" si="39">IF($M58="n.a.",0,$M58*$V58)</f>
        <v>0</v>
      </c>
      <c r="AI58" s="6">
        <f t="shared" ref="AI58:AI100" si="40">IF($P58="n.a.",0,$P58*$W58)</f>
        <v>0</v>
      </c>
      <c r="AJ58" s="6">
        <f t="shared" ref="AJ58:AJ100" si="41">IF($S58="n.a.",0,$S58*$X58)</f>
        <v>0</v>
      </c>
      <c r="AK58" s="9">
        <f t="shared" ref="AK58:AK100" si="42">MAX($Z58:$AD58)</f>
        <v>0</v>
      </c>
      <c r="AL58" s="10">
        <f t="shared" ref="AL58:AL100" si="43">INDEX(AF58:AJ58,1,MATCH(AK58,Z58:AD58,0))</f>
        <v>0</v>
      </c>
      <c r="AM58" s="6" t="str">
        <f t="shared" ref="AM58:AM100" si="44">IF($Y58=0,"",$AL58)</f>
        <v/>
      </c>
    </row>
    <row r="59" spans="1:39" x14ac:dyDescent="0.25">
      <c r="A59" s="29" t="s">
        <v>34</v>
      </c>
      <c r="B59" s="31" t="str">
        <f t="shared" si="25"/>
        <v/>
      </c>
      <c r="C59" s="7">
        <v>0.1</v>
      </c>
      <c r="D59" s="7">
        <v>2</v>
      </c>
      <c r="F59" s="36" t="s">
        <v>66</v>
      </c>
      <c r="G59" s="36" t="s">
        <v>66</v>
      </c>
      <c r="I59" s="7"/>
      <c r="J59" s="34"/>
      <c r="L59" s="7"/>
      <c r="M59" s="7"/>
      <c r="O59" s="7"/>
      <c r="P59" s="7"/>
      <c r="R59" s="7"/>
      <c r="S59" s="7"/>
      <c r="T59" s="6">
        <f t="shared" si="26"/>
        <v>0</v>
      </c>
      <c r="U59" s="6">
        <f t="shared" si="27"/>
        <v>0</v>
      </c>
      <c r="V59" s="6">
        <f t="shared" si="28"/>
        <v>0</v>
      </c>
      <c r="W59" s="6">
        <f t="shared" si="29"/>
        <v>0</v>
      </c>
      <c r="X59" s="6">
        <f t="shared" si="30"/>
        <v>0</v>
      </c>
      <c r="Y59" s="6">
        <f t="shared" si="31"/>
        <v>0</v>
      </c>
      <c r="Z59" s="6">
        <f t="shared" si="32"/>
        <v>0</v>
      </c>
      <c r="AA59" s="6">
        <f t="shared" si="33"/>
        <v>0</v>
      </c>
      <c r="AB59" s="6">
        <f t="shared" si="34"/>
        <v>0</v>
      </c>
      <c r="AC59" s="6">
        <f t="shared" si="35"/>
        <v>0</v>
      </c>
      <c r="AD59" s="6">
        <f t="shared" si="36"/>
        <v>0</v>
      </c>
      <c r="AE59" s="8"/>
      <c r="AF59" s="6">
        <f t="shared" si="37"/>
        <v>0</v>
      </c>
      <c r="AG59" s="6">
        <f t="shared" si="38"/>
        <v>0</v>
      </c>
      <c r="AH59" s="6">
        <f t="shared" si="39"/>
        <v>0</v>
      </c>
      <c r="AI59" s="6">
        <f t="shared" si="40"/>
        <v>0</v>
      </c>
      <c r="AJ59" s="6">
        <f t="shared" si="41"/>
        <v>0</v>
      </c>
      <c r="AK59" s="9">
        <f t="shared" si="42"/>
        <v>0</v>
      </c>
      <c r="AL59" s="10">
        <f t="shared" si="43"/>
        <v>0</v>
      </c>
      <c r="AM59" s="6" t="str">
        <f t="shared" si="44"/>
        <v/>
      </c>
    </row>
    <row r="60" spans="1:39" x14ac:dyDescent="0.25">
      <c r="A60" s="29" t="s">
        <v>9</v>
      </c>
      <c r="B60" s="31" t="str">
        <f t="shared" si="25"/>
        <v/>
      </c>
      <c r="C60" s="7">
        <v>0.1</v>
      </c>
      <c r="D60" s="7">
        <v>2</v>
      </c>
      <c r="F60" s="36" t="s">
        <v>66</v>
      </c>
      <c r="G60" s="36" t="s">
        <v>66</v>
      </c>
      <c r="I60" s="7"/>
      <c r="J60" s="34"/>
      <c r="L60" s="7"/>
      <c r="M60" s="7"/>
      <c r="O60" s="7"/>
      <c r="P60" s="7"/>
      <c r="R60" s="7"/>
      <c r="S60" s="7"/>
      <c r="T60" s="6">
        <f t="shared" si="26"/>
        <v>0</v>
      </c>
      <c r="U60" s="6">
        <f t="shared" si="27"/>
        <v>0</v>
      </c>
      <c r="V60" s="6">
        <f t="shared" si="28"/>
        <v>0</v>
      </c>
      <c r="W60" s="6">
        <f t="shared" si="29"/>
        <v>0</v>
      </c>
      <c r="X60" s="6">
        <f t="shared" si="30"/>
        <v>0</v>
      </c>
      <c r="Y60" s="6">
        <f t="shared" si="31"/>
        <v>0</v>
      </c>
      <c r="Z60" s="6">
        <f t="shared" si="32"/>
        <v>0</v>
      </c>
      <c r="AA60" s="6">
        <f t="shared" si="33"/>
        <v>0</v>
      </c>
      <c r="AB60" s="6">
        <f t="shared" si="34"/>
        <v>0</v>
      </c>
      <c r="AC60" s="6">
        <f t="shared" si="35"/>
        <v>0</v>
      </c>
      <c r="AD60" s="6">
        <f t="shared" si="36"/>
        <v>0</v>
      </c>
      <c r="AE60" s="8"/>
      <c r="AF60" s="6">
        <f t="shared" si="37"/>
        <v>0</v>
      </c>
      <c r="AG60" s="6">
        <f t="shared" si="38"/>
        <v>0</v>
      </c>
      <c r="AH60" s="6">
        <f t="shared" si="39"/>
        <v>0</v>
      </c>
      <c r="AI60" s="6">
        <f t="shared" si="40"/>
        <v>0</v>
      </c>
      <c r="AJ60" s="6">
        <f t="shared" si="41"/>
        <v>0</v>
      </c>
      <c r="AK60" s="9">
        <f t="shared" si="42"/>
        <v>0</v>
      </c>
      <c r="AL60" s="10">
        <f t="shared" si="43"/>
        <v>0</v>
      </c>
      <c r="AM60" s="6" t="str">
        <f t="shared" si="44"/>
        <v/>
      </c>
    </row>
    <row r="61" spans="1:39" x14ac:dyDescent="0.25">
      <c r="A61" s="29" t="s">
        <v>72</v>
      </c>
      <c r="B61" s="31" t="str">
        <f t="shared" si="25"/>
        <v/>
      </c>
      <c r="C61" s="7">
        <v>0.1</v>
      </c>
      <c r="D61" s="7">
        <v>2</v>
      </c>
      <c r="F61" s="36">
        <v>3.3883494644324692E-3</v>
      </c>
      <c r="G61" s="36">
        <v>3.3883494644324692E-3</v>
      </c>
      <c r="I61" s="7"/>
      <c r="J61" s="34"/>
      <c r="L61" s="7"/>
      <c r="M61" s="7"/>
      <c r="O61" s="7"/>
      <c r="P61" s="7"/>
      <c r="R61" s="7"/>
      <c r="S61" s="7"/>
      <c r="T61" s="6">
        <f t="shared" si="26"/>
        <v>0</v>
      </c>
      <c r="U61" s="6">
        <f t="shared" si="27"/>
        <v>0</v>
      </c>
      <c r="V61" s="6">
        <f t="shared" si="28"/>
        <v>0</v>
      </c>
      <c r="W61" s="6">
        <f t="shared" si="29"/>
        <v>0</v>
      </c>
      <c r="X61" s="6">
        <f t="shared" si="30"/>
        <v>0</v>
      </c>
      <c r="Y61" s="6">
        <f t="shared" si="31"/>
        <v>0</v>
      </c>
      <c r="Z61" s="6">
        <f t="shared" si="32"/>
        <v>0</v>
      </c>
      <c r="AA61" s="6">
        <f t="shared" si="33"/>
        <v>0</v>
      </c>
      <c r="AB61" s="6">
        <f t="shared" si="34"/>
        <v>0</v>
      </c>
      <c r="AC61" s="6">
        <f t="shared" si="35"/>
        <v>0</v>
      </c>
      <c r="AD61" s="6">
        <f t="shared" si="36"/>
        <v>0</v>
      </c>
      <c r="AE61" s="8"/>
      <c r="AF61" s="6">
        <f t="shared" si="37"/>
        <v>0</v>
      </c>
      <c r="AG61" s="6">
        <f t="shared" si="38"/>
        <v>0</v>
      </c>
      <c r="AH61" s="6">
        <f t="shared" si="39"/>
        <v>0</v>
      </c>
      <c r="AI61" s="6">
        <f t="shared" si="40"/>
        <v>0</v>
      </c>
      <c r="AJ61" s="6">
        <f t="shared" si="41"/>
        <v>0</v>
      </c>
      <c r="AK61" s="9">
        <f t="shared" si="42"/>
        <v>0</v>
      </c>
      <c r="AL61" s="10">
        <f t="shared" si="43"/>
        <v>0</v>
      </c>
      <c r="AM61" s="6" t="str">
        <f t="shared" si="44"/>
        <v/>
      </c>
    </row>
    <row r="62" spans="1:39" x14ac:dyDescent="0.25">
      <c r="A62" s="29" t="s">
        <v>27</v>
      </c>
      <c r="B62" s="31" t="str">
        <f t="shared" si="25"/>
        <v/>
      </c>
      <c r="C62" s="7">
        <v>0.1</v>
      </c>
      <c r="D62" s="7">
        <v>2</v>
      </c>
      <c r="F62" s="36" t="s">
        <v>66</v>
      </c>
      <c r="G62" s="36" t="s">
        <v>66</v>
      </c>
      <c r="I62" s="7">
        <v>3.4069639054683009E-3</v>
      </c>
      <c r="J62" s="34">
        <v>3.4069639054683007E-2</v>
      </c>
      <c r="L62" s="7"/>
      <c r="M62" s="7"/>
      <c r="O62" s="7"/>
      <c r="P62" s="7"/>
      <c r="R62" s="7"/>
      <c r="S62" s="7"/>
      <c r="T62" s="6">
        <f t="shared" si="26"/>
        <v>0</v>
      </c>
      <c r="U62" s="6">
        <f t="shared" si="27"/>
        <v>0</v>
      </c>
      <c r="V62" s="6">
        <f t="shared" si="28"/>
        <v>0</v>
      </c>
      <c r="W62" s="6">
        <f t="shared" si="29"/>
        <v>0</v>
      </c>
      <c r="X62" s="6">
        <f t="shared" si="30"/>
        <v>0</v>
      </c>
      <c r="Y62" s="6">
        <f t="shared" si="31"/>
        <v>0</v>
      </c>
      <c r="Z62" s="6">
        <f t="shared" si="32"/>
        <v>0</v>
      </c>
      <c r="AA62" s="6">
        <f t="shared" si="33"/>
        <v>0</v>
      </c>
      <c r="AB62" s="6">
        <f t="shared" si="34"/>
        <v>0</v>
      </c>
      <c r="AC62" s="6">
        <f t="shared" si="35"/>
        <v>0</v>
      </c>
      <c r="AD62" s="6">
        <f t="shared" si="36"/>
        <v>0</v>
      </c>
      <c r="AE62" s="8"/>
      <c r="AF62" s="6">
        <f t="shared" si="37"/>
        <v>0</v>
      </c>
      <c r="AG62" s="6">
        <f t="shared" si="38"/>
        <v>0</v>
      </c>
      <c r="AH62" s="6">
        <f t="shared" si="39"/>
        <v>0</v>
      </c>
      <c r="AI62" s="6">
        <f t="shared" si="40"/>
        <v>0</v>
      </c>
      <c r="AJ62" s="6">
        <f t="shared" si="41"/>
        <v>0</v>
      </c>
      <c r="AK62" s="9">
        <f t="shared" si="42"/>
        <v>0</v>
      </c>
      <c r="AL62" s="10">
        <f t="shared" si="43"/>
        <v>0</v>
      </c>
      <c r="AM62" s="6" t="str">
        <f t="shared" si="44"/>
        <v/>
      </c>
    </row>
    <row r="63" spans="1:39" x14ac:dyDescent="0.25">
      <c r="A63" s="29" t="s">
        <v>10</v>
      </c>
      <c r="B63" s="31" t="str">
        <f t="shared" si="25"/>
        <v/>
      </c>
      <c r="C63" s="7">
        <v>0.1</v>
      </c>
      <c r="D63" s="7">
        <v>2</v>
      </c>
      <c r="F63" s="36" t="s">
        <v>66</v>
      </c>
      <c r="G63" s="36" t="s">
        <v>66</v>
      </c>
      <c r="I63" s="7"/>
      <c r="J63" s="34"/>
      <c r="L63" s="7"/>
      <c r="M63" s="7"/>
      <c r="O63" s="7"/>
      <c r="P63" s="7"/>
      <c r="R63" s="7"/>
      <c r="S63" s="7"/>
      <c r="T63" s="6">
        <f t="shared" si="26"/>
        <v>0</v>
      </c>
      <c r="U63" s="6">
        <f t="shared" si="27"/>
        <v>0</v>
      </c>
      <c r="V63" s="6">
        <f t="shared" si="28"/>
        <v>0</v>
      </c>
      <c r="W63" s="6">
        <f t="shared" si="29"/>
        <v>0</v>
      </c>
      <c r="X63" s="6">
        <f t="shared" si="30"/>
        <v>0</v>
      </c>
      <c r="Y63" s="6">
        <f t="shared" si="31"/>
        <v>0</v>
      </c>
      <c r="Z63" s="6">
        <f t="shared" si="32"/>
        <v>0</v>
      </c>
      <c r="AA63" s="6">
        <f t="shared" si="33"/>
        <v>0</v>
      </c>
      <c r="AB63" s="6">
        <f t="shared" si="34"/>
        <v>0</v>
      </c>
      <c r="AC63" s="6">
        <f t="shared" si="35"/>
        <v>0</v>
      </c>
      <c r="AD63" s="6">
        <f t="shared" si="36"/>
        <v>0</v>
      </c>
      <c r="AE63" s="8"/>
      <c r="AF63" s="6">
        <f t="shared" si="37"/>
        <v>0</v>
      </c>
      <c r="AG63" s="6">
        <f t="shared" si="38"/>
        <v>0</v>
      </c>
      <c r="AH63" s="6">
        <f t="shared" si="39"/>
        <v>0</v>
      </c>
      <c r="AI63" s="6">
        <f t="shared" si="40"/>
        <v>0</v>
      </c>
      <c r="AJ63" s="6">
        <f t="shared" si="41"/>
        <v>0</v>
      </c>
      <c r="AK63" s="9">
        <f t="shared" si="42"/>
        <v>0</v>
      </c>
      <c r="AL63" s="10">
        <f t="shared" si="43"/>
        <v>0</v>
      </c>
      <c r="AM63" s="6" t="str">
        <f t="shared" si="44"/>
        <v/>
      </c>
    </row>
    <row r="64" spans="1:39" x14ac:dyDescent="0.25">
      <c r="A64" s="29" t="s">
        <v>33</v>
      </c>
      <c r="B64" s="31" t="str">
        <f t="shared" si="25"/>
        <v/>
      </c>
      <c r="C64" s="7">
        <v>0.1</v>
      </c>
      <c r="D64" s="7">
        <v>2</v>
      </c>
      <c r="F64" s="36" t="s">
        <v>66</v>
      </c>
      <c r="G64" s="36" t="s">
        <v>66</v>
      </c>
      <c r="I64" s="7"/>
      <c r="J64" s="34"/>
      <c r="L64" s="7"/>
      <c r="M64" s="7"/>
      <c r="O64" s="7"/>
      <c r="P64" s="7"/>
      <c r="R64" s="7"/>
      <c r="S64" s="7"/>
      <c r="T64" s="6">
        <f t="shared" si="26"/>
        <v>0</v>
      </c>
      <c r="U64" s="6">
        <f t="shared" si="27"/>
        <v>0</v>
      </c>
      <c r="V64" s="6">
        <f t="shared" si="28"/>
        <v>0</v>
      </c>
      <c r="W64" s="6">
        <f t="shared" si="29"/>
        <v>0</v>
      </c>
      <c r="X64" s="6">
        <f t="shared" si="30"/>
        <v>0</v>
      </c>
      <c r="Y64" s="6">
        <f t="shared" si="31"/>
        <v>0</v>
      </c>
      <c r="Z64" s="6">
        <f t="shared" si="32"/>
        <v>0</v>
      </c>
      <c r="AA64" s="6">
        <f t="shared" si="33"/>
        <v>0</v>
      </c>
      <c r="AB64" s="6">
        <f t="shared" si="34"/>
        <v>0</v>
      </c>
      <c r="AC64" s="6">
        <f t="shared" si="35"/>
        <v>0</v>
      </c>
      <c r="AD64" s="6">
        <f t="shared" si="36"/>
        <v>0</v>
      </c>
      <c r="AE64" s="8"/>
      <c r="AF64" s="6">
        <f t="shared" si="37"/>
        <v>0</v>
      </c>
      <c r="AG64" s="6">
        <f t="shared" si="38"/>
        <v>0</v>
      </c>
      <c r="AH64" s="6">
        <f t="shared" si="39"/>
        <v>0</v>
      </c>
      <c r="AI64" s="6">
        <f t="shared" si="40"/>
        <v>0</v>
      </c>
      <c r="AJ64" s="6">
        <f t="shared" si="41"/>
        <v>0</v>
      </c>
      <c r="AK64" s="9">
        <f t="shared" si="42"/>
        <v>0</v>
      </c>
      <c r="AL64" s="10">
        <f t="shared" si="43"/>
        <v>0</v>
      </c>
      <c r="AM64" s="6" t="str">
        <f t="shared" si="44"/>
        <v/>
      </c>
    </row>
    <row r="65" spans="1:39" x14ac:dyDescent="0.25">
      <c r="A65" s="29" t="s">
        <v>73</v>
      </c>
      <c r="B65" s="31" t="str">
        <f t="shared" si="25"/>
        <v/>
      </c>
      <c r="C65" s="7">
        <v>0.1</v>
      </c>
      <c r="D65" s="7">
        <v>2</v>
      </c>
      <c r="F65" s="36" t="s">
        <v>66</v>
      </c>
      <c r="G65" s="36" t="s">
        <v>66</v>
      </c>
      <c r="I65" s="7"/>
      <c r="J65" s="34"/>
      <c r="L65" s="7"/>
      <c r="M65" s="7"/>
      <c r="O65" s="7"/>
      <c r="P65" s="7"/>
      <c r="R65" s="7"/>
      <c r="S65" s="7"/>
      <c r="T65" s="6">
        <f t="shared" si="26"/>
        <v>0</v>
      </c>
      <c r="U65" s="6">
        <f t="shared" si="27"/>
        <v>0</v>
      </c>
      <c r="V65" s="6">
        <f t="shared" si="28"/>
        <v>0</v>
      </c>
      <c r="W65" s="6">
        <f t="shared" si="29"/>
        <v>0</v>
      </c>
      <c r="X65" s="6">
        <f t="shared" si="30"/>
        <v>0</v>
      </c>
      <c r="Y65" s="6">
        <f t="shared" si="31"/>
        <v>0</v>
      </c>
      <c r="Z65" s="6">
        <f t="shared" si="32"/>
        <v>0</v>
      </c>
      <c r="AA65" s="6">
        <f t="shared" si="33"/>
        <v>0</v>
      </c>
      <c r="AB65" s="6">
        <f t="shared" si="34"/>
        <v>0</v>
      </c>
      <c r="AC65" s="6">
        <f t="shared" si="35"/>
        <v>0</v>
      </c>
      <c r="AD65" s="6">
        <f t="shared" si="36"/>
        <v>0</v>
      </c>
      <c r="AE65" s="8"/>
      <c r="AF65" s="6">
        <f t="shared" si="37"/>
        <v>0</v>
      </c>
      <c r="AG65" s="6">
        <f t="shared" si="38"/>
        <v>0</v>
      </c>
      <c r="AH65" s="6">
        <f t="shared" si="39"/>
        <v>0</v>
      </c>
      <c r="AI65" s="6">
        <f t="shared" si="40"/>
        <v>0</v>
      </c>
      <c r="AJ65" s="6">
        <f t="shared" si="41"/>
        <v>0</v>
      </c>
      <c r="AK65" s="9">
        <f t="shared" si="42"/>
        <v>0</v>
      </c>
      <c r="AL65" s="10">
        <f t="shared" si="43"/>
        <v>0</v>
      </c>
      <c r="AM65" s="6" t="str">
        <f t="shared" si="44"/>
        <v/>
      </c>
    </row>
    <row r="66" spans="1:39" x14ac:dyDescent="0.25">
      <c r="A66" s="29" t="s">
        <v>4</v>
      </c>
      <c r="B66" s="31" t="str">
        <f t="shared" si="25"/>
        <v/>
      </c>
      <c r="C66" s="7">
        <v>0.1</v>
      </c>
      <c r="D66" s="7">
        <v>2</v>
      </c>
      <c r="F66" s="36">
        <v>6.8666012007256574E-3</v>
      </c>
      <c r="G66" s="36">
        <v>6.8666012007256574E-3</v>
      </c>
      <c r="I66" s="7">
        <v>6.8653044355564633E-3</v>
      </c>
      <c r="J66" s="34">
        <v>6.865304435556463E-2</v>
      </c>
      <c r="L66" s="7"/>
      <c r="M66" s="7"/>
      <c r="O66" s="7"/>
      <c r="P66" s="7"/>
      <c r="R66" s="7"/>
      <c r="S66" s="7"/>
      <c r="T66" s="6">
        <f t="shared" ref="T66:T100" si="45">IF(AND(F66&gt;=$C66,F66&lt;=$D66,F66&lt;&gt;0,F66&lt;&gt;"n.a."),1,0)</f>
        <v>0</v>
      </c>
      <c r="U66" s="6">
        <f t="shared" ref="U66:U100" si="46">IF(AND(I66&gt;=$C66,I66&lt;=$D66,I66&lt;&gt;0,I66&lt;&gt;"n.a."),1,0)</f>
        <v>0</v>
      </c>
      <c r="V66" s="6">
        <f t="shared" ref="V66:V100" si="47">IF(AND(L66&gt;=$C66,L66&lt;=$D66,L66&lt;&gt;0),1,0)</f>
        <v>0</v>
      </c>
      <c r="W66" s="6">
        <f t="shared" ref="W66:W100" si="48">IF(AND(O66&gt;=$C66,O66&lt;=$D66,O66&lt;&gt;0),1,0)</f>
        <v>0</v>
      </c>
      <c r="X66" s="6">
        <f t="shared" ref="X66:X100" si="49">IF(AND(R66&gt;=$C66,R66&lt;=$D66,R66&lt;&gt;0),1,0)</f>
        <v>0</v>
      </c>
      <c r="Y66" s="6">
        <f t="shared" si="31"/>
        <v>0</v>
      </c>
      <c r="Z66" s="6">
        <f t="shared" si="32"/>
        <v>0</v>
      </c>
      <c r="AA66" s="6">
        <f t="shared" si="33"/>
        <v>0</v>
      </c>
      <c r="AB66" s="6">
        <f t="shared" si="34"/>
        <v>0</v>
      </c>
      <c r="AC66" s="6">
        <f t="shared" si="35"/>
        <v>0</v>
      </c>
      <c r="AD66" s="6">
        <f t="shared" si="36"/>
        <v>0</v>
      </c>
      <c r="AE66" s="8"/>
      <c r="AF66" s="6">
        <f t="shared" si="37"/>
        <v>0</v>
      </c>
      <c r="AG66" s="6">
        <f t="shared" si="38"/>
        <v>0</v>
      </c>
      <c r="AH66" s="6">
        <f t="shared" si="39"/>
        <v>0</v>
      </c>
      <c r="AI66" s="6">
        <f t="shared" si="40"/>
        <v>0</v>
      </c>
      <c r="AJ66" s="6">
        <f t="shared" si="41"/>
        <v>0</v>
      </c>
      <c r="AK66" s="9">
        <f t="shared" si="42"/>
        <v>0</v>
      </c>
      <c r="AL66" s="10">
        <f t="shared" si="43"/>
        <v>0</v>
      </c>
      <c r="AM66" s="6" t="str">
        <f t="shared" si="44"/>
        <v/>
      </c>
    </row>
    <row r="67" spans="1:39" x14ac:dyDescent="0.25">
      <c r="A67" s="29" t="s">
        <v>31</v>
      </c>
      <c r="B67" s="31">
        <f t="shared" si="25"/>
        <v>10.823726157402492</v>
      </c>
      <c r="C67" s="7">
        <v>0.1</v>
      </c>
      <c r="D67" s="7">
        <v>2</v>
      </c>
      <c r="F67" s="36">
        <v>11.366976520943794</v>
      </c>
      <c r="G67" s="36">
        <v>11.366976520943794</v>
      </c>
      <c r="I67" s="7">
        <v>1.0823726157402491</v>
      </c>
      <c r="J67" s="34">
        <v>10.823726157402492</v>
      </c>
      <c r="L67" s="7"/>
      <c r="M67" s="7"/>
      <c r="O67" s="7"/>
      <c r="P67" s="7"/>
      <c r="R67" s="7"/>
      <c r="S67" s="7"/>
      <c r="T67" s="6">
        <f t="shared" si="45"/>
        <v>0</v>
      </c>
      <c r="U67" s="6">
        <f t="shared" si="46"/>
        <v>1</v>
      </c>
      <c r="V67" s="6">
        <f t="shared" si="47"/>
        <v>0</v>
      </c>
      <c r="W67" s="6">
        <f t="shared" si="48"/>
        <v>0</v>
      </c>
      <c r="X67" s="6">
        <f t="shared" si="49"/>
        <v>0</v>
      </c>
      <c r="Y67" s="6">
        <f t="shared" si="31"/>
        <v>1</v>
      </c>
      <c r="Z67" s="6">
        <f t="shared" si="32"/>
        <v>0</v>
      </c>
      <c r="AA67" s="6">
        <f t="shared" si="33"/>
        <v>1.0823726157402491</v>
      </c>
      <c r="AB67" s="6">
        <f t="shared" si="34"/>
        <v>0</v>
      </c>
      <c r="AC67" s="6">
        <f t="shared" si="35"/>
        <v>0</v>
      </c>
      <c r="AD67" s="6">
        <f t="shared" si="36"/>
        <v>0</v>
      </c>
      <c r="AE67" s="8"/>
      <c r="AF67" s="6">
        <f t="shared" si="37"/>
        <v>0</v>
      </c>
      <c r="AG67" s="6">
        <f t="shared" si="38"/>
        <v>10.823726157402492</v>
      </c>
      <c r="AH67" s="6">
        <f t="shared" si="39"/>
        <v>0</v>
      </c>
      <c r="AI67" s="6">
        <f t="shared" si="40"/>
        <v>0</v>
      </c>
      <c r="AJ67" s="6">
        <f t="shared" si="41"/>
        <v>0</v>
      </c>
      <c r="AK67" s="9">
        <f t="shared" si="42"/>
        <v>1.0823726157402491</v>
      </c>
      <c r="AL67" s="10">
        <f t="shared" si="43"/>
        <v>10.823726157402492</v>
      </c>
      <c r="AM67" s="6">
        <f t="shared" si="44"/>
        <v>10.823726157402492</v>
      </c>
    </row>
    <row r="68" spans="1:39" x14ac:dyDescent="0.25">
      <c r="A68" s="29" t="s">
        <v>35</v>
      </c>
      <c r="B68" s="31" t="str">
        <f t="shared" si="25"/>
        <v/>
      </c>
      <c r="C68" s="7">
        <v>0.1</v>
      </c>
      <c r="D68" s="7">
        <v>2</v>
      </c>
      <c r="F68" s="36">
        <v>1.5519525314460858E-2</v>
      </c>
      <c r="G68" s="36">
        <v>1.5519525314460858E-2</v>
      </c>
      <c r="I68" s="7">
        <v>1.5548217732527033E-2</v>
      </c>
      <c r="J68" s="34">
        <v>0.15548217732527034</v>
      </c>
      <c r="L68" s="7"/>
      <c r="M68" s="7"/>
      <c r="O68" s="7"/>
      <c r="P68" s="7"/>
      <c r="R68" s="7"/>
      <c r="S68" s="7"/>
      <c r="T68" s="6">
        <f t="shared" si="45"/>
        <v>0</v>
      </c>
      <c r="U68" s="6">
        <f t="shared" si="46"/>
        <v>0</v>
      </c>
      <c r="V68" s="6">
        <f t="shared" si="47"/>
        <v>0</v>
      </c>
      <c r="W68" s="6">
        <f t="shared" si="48"/>
        <v>0</v>
      </c>
      <c r="X68" s="6">
        <f t="shared" si="49"/>
        <v>0</v>
      </c>
      <c r="Y68" s="6">
        <f t="shared" si="31"/>
        <v>0</v>
      </c>
      <c r="Z68" s="6">
        <f t="shared" si="32"/>
        <v>0</v>
      </c>
      <c r="AA68" s="6">
        <f t="shared" si="33"/>
        <v>0</v>
      </c>
      <c r="AB68" s="6">
        <f t="shared" si="34"/>
        <v>0</v>
      </c>
      <c r="AC68" s="6">
        <f t="shared" si="35"/>
        <v>0</v>
      </c>
      <c r="AD68" s="6">
        <f t="shared" si="36"/>
        <v>0</v>
      </c>
      <c r="AE68" s="8"/>
      <c r="AF68" s="6">
        <f t="shared" si="37"/>
        <v>0</v>
      </c>
      <c r="AG68" s="6">
        <f t="shared" si="38"/>
        <v>0</v>
      </c>
      <c r="AH68" s="6">
        <f t="shared" si="39"/>
        <v>0</v>
      </c>
      <c r="AI68" s="6">
        <f t="shared" si="40"/>
        <v>0</v>
      </c>
      <c r="AJ68" s="6">
        <f t="shared" si="41"/>
        <v>0</v>
      </c>
      <c r="AK68" s="9">
        <f t="shared" si="42"/>
        <v>0</v>
      </c>
      <c r="AL68" s="10">
        <f t="shared" si="43"/>
        <v>0</v>
      </c>
      <c r="AM68" s="6" t="str">
        <f t="shared" si="44"/>
        <v/>
      </c>
    </row>
    <row r="69" spans="1:39" x14ac:dyDescent="0.25">
      <c r="A69" s="29" t="s">
        <v>25</v>
      </c>
      <c r="B69" s="31" t="str">
        <f t="shared" si="25"/>
        <v/>
      </c>
      <c r="C69" s="7">
        <v>0.1</v>
      </c>
      <c r="D69" s="7">
        <v>2</v>
      </c>
      <c r="F69" s="36">
        <v>2.5010654868750003E-2</v>
      </c>
      <c r="G69" s="36">
        <v>2.5010654868750003E-2</v>
      </c>
      <c r="I69" s="7">
        <v>2.4302606147400537E-2</v>
      </c>
      <c r="J69" s="34">
        <v>0.24302606147400538</v>
      </c>
      <c r="L69" s="7"/>
      <c r="M69" s="7"/>
      <c r="O69" s="7"/>
      <c r="P69" s="7"/>
      <c r="R69" s="7"/>
      <c r="S69" s="7"/>
      <c r="T69" s="6">
        <f t="shared" si="45"/>
        <v>0</v>
      </c>
      <c r="U69" s="6">
        <f t="shared" si="46"/>
        <v>0</v>
      </c>
      <c r="V69" s="6">
        <f t="shared" si="47"/>
        <v>0</v>
      </c>
      <c r="W69" s="6">
        <f t="shared" si="48"/>
        <v>0</v>
      </c>
      <c r="X69" s="6">
        <f t="shared" si="49"/>
        <v>0</v>
      </c>
      <c r="Y69" s="6">
        <f t="shared" si="31"/>
        <v>0</v>
      </c>
      <c r="Z69" s="6">
        <f t="shared" si="32"/>
        <v>0</v>
      </c>
      <c r="AA69" s="6">
        <f t="shared" si="33"/>
        <v>0</v>
      </c>
      <c r="AB69" s="6">
        <f t="shared" si="34"/>
        <v>0</v>
      </c>
      <c r="AC69" s="6">
        <f t="shared" si="35"/>
        <v>0</v>
      </c>
      <c r="AD69" s="6">
        <f t="shared" si="36"/>
        <v>0</v>
      </c>
      <c r="AE69" s="8"/>
      <c r="AF69" s="6">
        <f t="shared" si="37"/>
        <v>0</v>
      </c>
      <c r="AG69" s="6">
        <f t="shared" si="38"/>
        <v>0</v>
      </c>
      <c r="AH69" s="6">
        <f t="shared" si="39"/>
        <v>0</v>
      </c>
      <c r="AI69" s="6">
        <f t="shared" si="40"/>
        <v>0</v>
      </c>
      <c r="AJ69" s="6">
        <f t="shared" si="41"/>
        <v>0</v>
      </c>
      <c r="AK69" s="9">
        <f t="shared" si="42"/>
        <v>0</v>
      </c>
      <c r="AL69" s="10">
        <f t="shared" si="43"/>
        <v>0</v>
      </c>
      <c r="AM69" s="6" t="str">
        <f t="shared" si="44"/>
        <v/>
      </c>
    </row>
    <row r="70" spans="1:39" x14ac:dyDescent="0.25">
      <c r="A70" s="29" t="s">
        <v>2</v>
      </c>
      <c r="B70" s="31" t="str">
        <f t="shared" si="25"/>
        <v/>
      </c>
      <c r="C70" s="7">
        <v>0.1</v>
      </c>
      <c r="D70" s="7">
        <v>2</v>
      </c>
      <c r="F70" s="36">
        <v>1.0759970942079098E-2</v>
      </c>
      <c r="G70" s="36">
        <v>1.0759970942079098E-2</v>
      </c>
      <c r="I70" s="7">
        <v>1.0674073107227754E-2</v>
      </c>
      <c r="J70" s="34">
        <v>0.10674073107227754</v>
      </c>
      <c r="L70" s="7"/>
      <c r="M70" s="7"/>
      <c r="O70" s="7"/>
      <c r="P70" s="7"/>
      <c r="R70" s="7"/>
      <c r="S70" s="7"/>
      <c r="T70" s="6">
        <f t="shared" si="45"/>
        <v>0</v>
      </c>
      <c r="U70" s="6">
        <f t="shared" si="46"/>
        <v>0</v>
      </c>
      <c r="V70" s="6">
        <f t="shared" si="47"/>
        <v>0</v>
      </c>
      <c r="W70" s="6">
        <f t="shared" si="48"/>
        <v>0</v>
      </c>
      <c r="X70" s="6">
        <f t="shared" si="49"/>
        <v>0</v>
      </c>
      <c r="Y70" s="6">
        <f t="shared" si="31"/>
        <v>0</v>
      </c>
      <c r="Z70" s="6">
        <f t="shared" si="32"/>
        <v>0</v>
      </c>
      <c r="AA70" s="6">
        <f t="shared" si="33"/>
        <v>0</v>
      </c>
      <c r="AB70" s="6">
        <f t="shared" si="34"/>
        <v>0</v>
      </c>
      <c r="AC70" s="6">
        <f t="shared" si="35"/>
        <v>0</v>
      </c>
      <c r="AD70" s="6">
        <f t="shared" si="36"/>
        <v>0</v>
      </c>
      <c r="AE70" s="8"/>
      <c r="AF70" s="6">
        <f t="shared" si="37"/>
        <v>0</v>
      </c>
      <c r="AG70" s="6">
        <f t="shared" si="38"/>
        <v>0</v>
      </c>
      <c r="AH70" s="6">
        <f t="shared" si="39"/>
        <v>0</v>
      </c>
      <c r="AI70" s="6">
        <f t="shared" si="40"/>
        <v>0</v>
      </c>
      <c r="AJ70" s="6">
        <f t="shared" si="41"/>
        <v>0</v>
      </c>
      <c r="AK70" s="9">
        <f t="shared" si="42"/>
        <v>0</v>
      </c>
      <c r="AL70" s="10">
        <f t="shared" si="43"/>
        <v>0</v>
      </c>
      <c r="AM70" s="6" t="str">
        <f t="shared" si="44"/>
        <v/>
      </c>
    </row>
    <row r="71" spans="1:39" x14ac:dyDescent="0.25">
      <c r="A71" s="29" t="s">
        <v>40</v>
      </c>
      <c r="B71" s="31" t="str">
        <f t="shared" si="25"/>
        <v/>
      </c>
      <c r="C71" s="7">
        <v>0.1</v>
      </c>
      <c r="D71" s="7">
        <v>2</v>
      </c>
      <c r="F71" s="36" t="s">
        <v>66</v>
      </c>
      <c r="G71" s="36" t="s">
        <v>66</v>
      </c>
      <c r="I71" s="7"/>
      <c r="J71" s="34"/>
      <c r="L71" s="7"/>
      <c r="M71" s="7"/>
      <c r="O71" s="7"/>
      <c r="P71" s="7"/>
      <c r="R71" s="7"/>
      <c r="S71" s="7"/>
      <c r="T71" s="6">
        <f t="shared" si="45"/>
        <v>0</v>
      </c>
      <c r="U71" s="6">
        <f t="shared" si="46"/>
        <v>0</v>
      </c>
      <c r="V71" s="6">
        <f t="shared" si="47"/>
        <v>0</v>
      </c>
      <c r="W71" s="6">
        <f t="shared" si="48"/>
        <v>0</v>
      </c>
      <c r="X71" s="6">
        <f t="shared" si="49"/>
        <v>0</v>
      </c>
      <c r="Y71" s="6">
        <f t="shared" si="31"/>
        <v>0</v>
      </c>
      <c r="Z71" s="6">
        <f t="shared" si="32"/>
        <v>0</v>
      </c>
      <c r="AA71" s="6">
        <f t="shared" si="33"/>
        <v>0</v>
      </c>
      <c r="AB71" s="6">
        <f t="shared" si="34"/>
        <v>0</v>
      </c>
      <c r="AC71" s="6">
        <f t="shared" si="35"/>
        <v>0</v>
      </c>
      <c r="AD71" s="6">
        <f t="shared" si="36"/>
        <v>0</v>
      </c>
      <c r="AE71" s="8"/>
      <c r="AF71" s="6">
        <f t="shared" si="37"/>
        <v>0</v>
      </c>
      <c r="AG71" s="6">
        <f t="shared" si="38"/>
        <v>0</v>
      </c>
      <c r="AH71" s="6">
        <f t="shared" si="39"/>
        <v>0</v>
      </c>
      <c r="AI71" s="6">
        <f t="shared" si="40"/>
        <v>0</v>
      </c>
      <c r="AJ71" s="6">
        <f t="shared" si="41"/>
        <v>0</v>
      </c>
      <c r="AK71" s="9">
        <f t="shared" si="42"/>
        <v>0</v>
      </c>
      <c r="AL71" s="10">
        <f t="shared" si="43"/>
        <v>0</v>
      </c>
      <c r="AM71" s="6" t="str">
        <f t="shared" si="44"/>
        <v/>
      </c>
    </row>
    <row r="72" spans="1:39" x14ac:dyDescent="0.25">
      <c r="A72" s="29" t="s">
        <v>74</v>
      </c>
      <c r="B72" s="31" t="str">
        <f t="shared" si="25"/>
        <v/>
      </c>
      <c r="C72" s="7">
        <v>0.1</v>
      </c>
      <c r="D72" s="7">
        <v>2</v>
      </c>
      <c r="F72" s="36">
        <v>8.8576983254123748E-3</v>
      </c>
      <c r="G72" s="36">
        <v>8.8576983254123748E-3</v>
      </c>
      <c r="I72" s="7"/>
      <c r="J72" s="34"/>
      <c r="L72" s="7"/>
      <c r="M72" s="7"/>
      <c r="O72" s="7"/>
      <c r="P72" s="7"/>
      <c r="R72" s="7"/>
      <c r="S72" s="7"/>
      <c r="T72" s="6">
        <f t="shared" si="45"/>
        <v>0</v>
      </c>
      <c r="U72" s="6">
        <f t="shared" si="46"/>
        <v>0</v>
      </c>
      <c r="V72" s="6">
        <f t="shared" si="47"/>
        <v>0</v>
      </c>
      <c r="W72" s="6">
        <f t="shared" si="48"/>
        <v>0</v>
      </c>
      <c r="X72" s="6">
        <f t="shared" si="49"/>
        <v>0</v>
      </c>
      <c r="Y72" s="6">
        <f t="shared" si="31"/>
        <v>0</v>
      </c>
      <c r="Z72" s="6">
        <f t="shared" si="32"/>
        <v>0</v>
      </c>
      <c r="AA72" s="6">
        <f t="shared" si="33"/>
        <v>0</v>
      </c>
      <c r="AB72" s="6">
        <f t="shared" si="34"/>
        <v>0</v>
      </c>
      <c r="AC72" s="6">
        <f t="shared" si="35"/>
        <v>0</v>
      </c>
      <c r="AD72" s="6">
        <f t="shared" si="36"/>
        <v>0</v>
      </c>
      <c r="AE72" s="8"/>
      <c r="AF72" s="6">
        <f t="shared" si="37"/>
        <v>0</v>
      </c>
      <c r="AG72" s="6">
        <f t="shared" si="38"/>
        <v>0</v>
      </c>
      <c r="AH72" s="6">
        <f t="shared" si="39"/>
        <v>0</v>
      </c>
      <c r="AI72" s="6">
        <f t="shared" si="40"/>
        <v>0</v>
      </c>
      <c r="AJ72" s="6">
        <f t="shared" si="41"/>
        <v>0</v>
      </c>
      <c r="AK72" s="9">
        <f t="shared" si="42"/>
        <v>0</v>
      </c>
      <c r="AL72" s="10">
        <f t="shared" si="43"/>
        <v>0</v>
      </c>
      <c r="AM72" s="6" t="str">
        <f t="shared" si="44"/>
        <v/>
      </c>
    </row>
    <row r="73" spans="1:39" x14ac:dyDescent="0.25">
      <c r="A73" s="29" t="s">
        <v>30</v>
      </c>
      <c r="B73" s="31" t="str">
        <f t="shared" si="25"/>
        <v/>
      </c>
      <c r="C73" s="7">
        <v>0.1</v>
      </c>
      <c r="D73" s="7">
        <v>2</v>
      </c>
      <c r="F73" s="36">
        <v>1.5530959560435141E-2</v>
      </c>
      <c r="G73" s="36">
        <v>1.5530959560435141E-2</v>
      </c>
      <c r="I73" s="7">
        <v>1.5484328608252756E-2</v>
      </c>
      <c r="J73" s="34">
        <v>0.15484328608252756</v>
      </c>
      <c r="L73" s="7"/>
      <c r="M73" s="7"/>
      <c r="O73" s="7"/>
      <c r="P73" s="7"/>
      <c r="R73" s="7"/>
      <c r="S73" s="7"/>
      <c r="T73" s="6">
        <f t="shared" si="45"/>
        <v>0</v>
      </c>
      <c r="U73" s="6">
        <f t="shared" si="46"/>
        <v>0</v>
      </c>
      <c r="V73" s="6">
        <f t="shared" si="47"/>
        <v>0</v>
      </c>
      <c r="W73" s="6">
        <f t="shared" si="48"/>
        <v>0</v>
      </c>
      <c r="X73" s="6">
        <f t="shared" si="49"/>
        <v>0</v>
      </c>
      <c r="Y73" s="6">
        <f t="shared" si="31"/>
        <v>0</v>
      </c>
      <c r="Z73" s="6">
        <f t="shared" si="32"/>
        <v>0</v>
      </c>
      <c r="AA73" s="6">
        <f t="shared" si="33"/>
        <v>0</v>
      </c>
      <c r="AB73" s="6">
        <f t="shared" si="34"/>
        <v>0</v>
      </c>
      <c r="AC73" s="6">
        <f t="shared" si="35"/>
        <v>0</v>
      </c>
      <c r="AD73" s="6">
        <f t="shared" si="36"/>
        <v>0</v>
      </c>
      <c r="AE73" s="8"/>
      <c r="AF73" s="6">
        <f t="shared" si="37"/>
        <v>0</v>
      </c>
      <c r="AG73" s="6">
        <f t="shared" si="38"/>
        <v>0</v>
      </c>
      <c r="AH73" s="6">
        <f t="shared" si="39"/>
        <v>0</v>
      </c>
      <c r="AI73" s="6">
        <f t="shared" si="40"/>
        <v>0</v>
      </c>
      <c r="AJ73" s="6">
        <f t="shared" si="41"/>
        <v>0</v>
      </c>
      <c r="AK73" s="9">
        <f t="shared" si="42"/>
        <v>0</v>
      </c>
      <c r="AL73" s="10">
        <f t="shared" si="43"/>
        <v>0</v>
      </c>
      <c r="AM73" s="6" t="str">
        <f t="shared" si="44"/>
        <v/>
      </c>
    </row>
    <row r="74" spans="1:39" x14ac:dyDescent="0.25">
      <c r="A74" s="29" t="s">
        <v>41</v>
      </c>
      <c r="B74" s="31" t="str">
        <f t="shared" si="25"/>
        <v/>
      </c>
      <c r="C74" s="7">
        <v>0.1</v>
      </c>
      <c r="D74" s="7">
        <v>2</v>
      </c>
      <c r="F74" s="36">
        <v>5.7917918553604735E-3</v>
      </c>
      <c r="G74" s="36">
        <v>5.7917918553604735E-3</v>
      </c>
      <c r="I74" s="7">
        <v>4.671252577630655E-3</v>
      </c>
      <c r="J74" s="34">
        <v>4.6712525776306552E-2</v>
      </c>
      <c r="L74" s="7"/>
      <c r="M74" s="7"/>
      <c r="O74" s="7"/>
      <c r="P74" s="7"/>
      <c r="R74" s="7"/>
      <c r="S74" s="7"/>
      <c r="T74" s="6">
        <f t="shared" si="45"/>
        <v>0</v>
      </c>
      <c r="U74" s="6">
        <f t="shared" si="46"/>
        <v>0</v>
      </c>
      <c r="V74" s="6">
        <f t="shared" si="47"/>
        <v>0</v>
      </c>
      <c r="W74" s="6">
        <f t="shared" si="48"/>
        <v>0</v>
      </c>
      <c r="X74" s="6">
        <f t="shared" si="49"/>
        <v>0</v>
      </c>
      <c r="Y74" s="6">
        <f t="shared" si="31"/>
        <v>0</v>
      </c>
      <c r="Z74" s="6">
        <f t="shared" si="32"/>
        <v>0</v>
      </c>
      <c r="AA74" s="6">
        <f t="shared" si="33"/>
        <v>0</v>
      </c>
      <c r="AB74" s="6">
        <f t="shared" si="34"/>
        <v>0</v>
      </c>
      <c r="AC74" s="6">
        <f t="shared" si="35"/>
        <v>0</v>
      </c>
      <c r="AD74" s="6">
        <f t="shared" si="36"/>
        <v>0</v>
      </c>
      <c r="AE74" s="8"/>
      <c r="AF74" s="6">
        <f t="shared" si="37"/>
        <v>0</v>
      </c>
      <c r="AG74" s="6">
        <f t="shared" si="38"/>
        <v>0</v>
      </c>
      <c r="AH74" s="6">
        <f t="shared" si="39"/>
        <v>0</v>
      </c>
      <c r="AI74" s="6">
        <f t="shared" si="40"/>
        <v>0</v>
      </c>
      <c r="AJ74" s="6">
        <f t="shared" si="41"/>
        <v>0</v>
      </c>
      <c r="AK74" s="9">
        <f t="shared" si="42"/>
        <v>0</v>
      </c>
      <c r="AL74" s="10">
        <f t="shared" si="43"/>
        <v>0</v>
      </c>
      <c r="AM74" s="6" t="str">
        <f t="shared" si="44"/>
        <v/>
      </c>
    </row>
    <row r="75" spans="1:39" x14ac:dyDescent="0.25">
      <c r="A75" s="29" t="s">
        <v>3</v>
      </c>
      <c r="B75" s="31">
        <f t="shared" si="25"/>
        <v>2.5126511497257051</v>
      </c>
      <c r="C75" s="7">
        <v>0.1</v>
      </c>
      <c r="D75" s="7">
        <v>2</v>
      </c>
      <c r="F75" s="36">
        <v>2.5322822494005015</v>
      </c>
      <c r="G75" s="36">
        <v>2.5322822494005015</v>
      </c>
      <c r="I75" s="7">
        <v>0.25126511497257054</v>
      </c>
      <c r="J75" s="34">
        <v>2.5126511497257051</v>
      </c>
      <c r="L75" s="7"/>
      <c r="M75" s="7"/>
      <c r="O75" s="7"/>
      <c r="P75" s="7"/>
      <c r="R75" s="7"/>
      <c r="S75" s="7"/>
      <c r="T75" s="6">
        <f t="shared" si="45"/>
        <v>0</v>
      </c>
      <c r="U75" s="6">
        <f t="shared" si="46"/>
        <v>1</v>
      </c>
      <c r="V75" s="6">
        <f t="shared" si="47"/>
        <v>0</v>
      </c>
      <c r="W75" s="6">
        <f t="shared" si="48"/>
        <v>0</v>
      </c>
      <c r="X75" s="6">
        <f t="shared" si="49"/>
        <v>0</v>
      </c>
      <c r="Y75" s="6">
        <f t="shared" si="31"/>
        <v>1</v>
      </c>
      <c r="Z75" s="6">
        <f t="shared" si="32"/>
        <v>0</v>
      </c>
      <c r="AA75" s="6">
        <f t="shared" si="33"/>
        <v>0.25126511497257054</v>
      </c>
      <c r="AB75" s="6">
        <f t="shared" si="34"/>
        <v>0</v>
      </c>
      <c r="AC75" s="6">
        <f t="shared" si="35"/>
        <v>0</v>
      </c>
      <c r="AD75" s="6">
        <f t="shared" si="36"/>
        <v>0</v>
      </c>
      <c r="AE75" s="8"/>
      <c r="AF75" s="6">
        <f t="shared" si="37"/>
        <v>0</v>
      </c>
      <c r="AG75" s="6">
        <f t="shared" si="38"/>
        <v>2.5126511497257051</v>
      </c>
      <c r="AH75" s="6">
        <f t="shared" si="39"/>
        <v>0</v>
      </c>
      <c r="AI75" s="6">
        <f t="shared" si="40"/>
        <v>0</v>
      </c>
      <c r="AJ75" s="6">
        <f t="shared" si="41"/>
        <v>0</v>
      </c>
      <c r="AK75" s="9">
        <f t="shared" si="42"/>
        <v>0.25126511497257054</v>
      </c>
      <c r="AL75" s="10">
        <f t="shared" si="43"/>
        <v>2.5126511497257051</v>
      </c>
      <c r="AM75" s="6">
        <f t="shared" si="44"/>
        <v>2.5126511497257051</v>
      </c>
    </row>
    <row r="76" spans="1:39" x14ac:dyDescent="0.25">
      <c r="A76" s="29" t="s">
        <v>84</v>
      </c>
      <c r="B76" s="31" t="str">
        <f t="shared" si="25"/>
        <v/>
      </c>
      <c r="C76" s="7">
        <v>0.1</v>
      </c>
      <c r="D76" s="7">
        <v>2</v>
      </c>
      <c r="F76" s="36"/>
      <c r="G76" s="36"/>
      <c r="I76" s="7"/>
      <c r="J76" s="34"/>
      <c r="L76" s="7"/>
      <c r="M76" s="7"/>
      <c r="O76" s="7"/>
      <c r="P76" s="7"/>
      <c r="R76" s="7"/>
      <c r="S76" s="7"/>
      <c r="T76" s="6">
        <f t="shared" si="45"/>
        <v>0</v>
      </c>
      <c r="U76" s="6">
        <f t="shared" si="46"/>
        <v>0</v>
      </c>
      <c r="V76" s="6">
        <f t="shared" si="47"/>
        <v>0</v>
      </c>
      <c r="W76" s="6">
        <f t="shared" si="48"/>
        <v>0</v>
      </c>
      <c r="X76" s="6">
        <f t="shared" si="49"/>
        <v>0</v>
      </c>
      <c r="Y76" s="6">
        <f t="shared" si="31"/>
        <v>0</v>
      </c>
      <c r="Z76" s="6">
        <f t="shared" si="32"/>
        <v>0</v>
      </c>
      <c r="AA76" s="6">
        <f t="shared" si="33"/>
        <v>0</v>
      </c>
      <c r="AB76" s="6">
        <f t="shared" si="34"/>
        <v>0</v>
      </c>
      <c r="AC76" s="6">
        <f t="shared" si="35"/>
        <v>0</v>
      </c>
      <c r="AD76" s="6">
        <f t="shared" si="36"/>
        <v>0</v>
      </c>
      <c r="AE76" s="8"/>
      <c r="AF76" s="6">
        <f t="shared" si="37"/>
        <v>0</v>
      </c>
      <c r="AG76" s="6">
        <f t="shared" si="38"/>
        <v>0</v>
      </c>
      <c r="AH76" s="6">
        <f t="shared" si="39"/>
        <v>0</v>
      </c>
      <c r="AI76" s="6">
        <f t="shared" si="40"/>
        <v>0</v>
      </c>
      <c r="AJ76" s="6">
        <f t="shared" si="41"/>
        <v>0</v>
      </c>
      <c r="AK76" s="9">
        <f t="shared" si="42"/>
        <v>0</v>
      </c>
      <c r="AL76" s="10">
        <f t="shared" si="43"/>
        <v>0</v>
      </c>
      <c r="AM76" s="6" t="str">
        <f t="shared" si="44"/>
        <v/>
      </c>
    </row>
    <row r="77" spans="1:39" x14ac:dyDescent="0.25">
      <c r="A77" s="29" t="s">
        <v>26</v>
      </c>
      <c r="B77" s="31" t="str">
        <f t="shared" si="25"/>
        <v/>
      </c>
      <c r="C77" s="7">
        <v>0.1</v>
      </c>
      <c r="D77" s="7">
        <v>2</v>
      </c>
      <c r="F77" s="36">
        <v>1.9724596352503704E-2</v>
      </c>
      <c r="G77" s="36">
        <v>1.9724596352503704E-2</v>
      </c>
      <c r="I77" s="7">
        <v>1.9252800566976588E-2</v>
      </c>
      <c r="J77" s="34">
        <v>0.19252800566976588</v>
      </c>
      <c r="L77" s="7"/>
      <c r="M77" s="7"/>
      <c r="O77" s="7"/>
      <c r="P77" s="7"/>
      <c r="R77" s="7"/>
      <c r="S77" s="7"/>
      <c r="T77" s="6">
        <f t="shared" si="45"/>
        <v>0</v>
      </c>
      <c r="U77" s="6">
        <f t="shared" si="46"/>
        <v>0</v>
      </c>
      <c r="V77" s="6">
        <f t="shared" si="47"/>
        <v>0</v>
      </c>
      <c r="W77" s="6">
        <f t="shared" si="48"/>
        <v>0</v>
      </c>
      <c r="X77" s="6">
        <f t="shared" si="49"/>
        <v>0</v>
      </c>
      <c r="Y77" s="6">
        <f t="shared" si="31"/>
        <v>0</v>
      </c>
      <c r="Z77" s="6">
        <f t="shared" si="32"/>
        <v>0</v>
      </c>
      <c r="AA77" s="6">
        <f t="shared" si="33"/>
        <v>0</v>
      </c>
      <c r="AB77" s="6">
        <f t="shared" si="34"/>
        <v>0</v>
      </c>
      <c r="AC77" s="6">
        <f t="shared" si="35"/>
        <v>0</v>
      </c>
      <c r="AD77" s="6">
        <f t="shared" si="36"/>
        <v>0</v>
      </c>
      <c r="AE77" s="8"/>
      <c r="AF77" s="6">
        <f t="shared" si="37"/>
        <v>0</v>
      </c>
      <c r="AG77" s="6">
        <f t="shared" si="38"/>
        <v>0</v>
      </c>
      <c r="AH77" s="6">
        <f t="shared" si="39"/>
        <v>0</v>
      </c>
      <c r="AI77" s="6">
        <f t="shared" si="40"/>
        <v>0</v>
      </c>
      <c r="AJ77" s="6">
        <f t="shared" si="41"/>
        <v>0</v>
      </c>
      <c r="AK77" s="9">
        <f t="shared" si="42"/>
        <v>0</v>
      </c>
      <c r="AL77" s="10">
        <f t="shared" si="43"/>
        <v>0</v>
      </c>
      <c r="AM77" s="6" t="str">
        <f t="shared" si="44"/>
        <v/>
      </c>
    </row>
    <row r="78" spans="1:39" x14ac:dyDescent="0.25">
      <c r="A78" s="29" t="s">
        <v>75</v>
      </c>
      <c r="B78" s="31" t="str">
        <f t="shared" si="25"/>
        <v/>
      </c>
      <c r="C78" s="7">
        <v>0.1</v>
      </c>
      <c r="D78" s="7">
        <v>2</v>
      </c>
      <c r="F78" s="36"/>
      <c r="G78" s="36"/>
      <c r="I78" s="7"/>
      <c r="J78" s="34"/>
      <c r="L78" s="7"/>
      <c r="M78" s="7"/>
      <c r="O78" s="7"/>
      <c r="P78" s="7"/>
      <c r="R78" s="7"/>
      <c r="S78" s="7"/>
      <c r="T78" s="6">
        <f t="shared" si="45"/>
        <v>0</v>
      </c>
      <c r="U78" s="6">
        <f t="shared" si="46"/>
        <v>0</v>
      </c>
      <c r="V78" s="6">
        <f t="shared" si="47"/>
        <v>0</v>
      </c>
      <c r="W78" s="6">
        <f t="shared" si="48"/>
        <v>0</v>
      </c>
      <c r="X78" s="6">
        <f t="shared" si="49"/>
        <v>0</v>
      </c>
      <c r="Y78" s="6">
        <f t="shared" si="31"/>
        <v>0</v>
      </c>
      <c r="Z78" s="6">
        <f t="shared" si="32"/>
        <v>0</v>
      </c>
      <c r="AA78" s="6">
        <f t="shared" si="33"/>
        <v>0</v>
      </c>
      <c r="AB78" s="6">
        <f t="shared" si="34"/>
        <v>0</v>
      </c>
      <c r="AC78" s="6">
        <f t="shared" si="35"/>
        <v>0</v>
      </c>
      <c r="AD78" s="6">
        <f t="shared" si="36"/>
        <v>0</v>
      </c>
      <c r="AE78" s="8"/>
      <c r="AF78" s="6">
        <f t="shared" si="37"/>
        <v>0</v>
      </c>
      <c r="AG78" s="6">
        <f t="shared" si="38"/>
        <v>0</v>
      </c>
      <c r="AH78" s="6">
        <f t="shared" si="39"/>
        <v>0</v>
      </c>
      <c r="AI78" s="6">
        <f t="shared" si="40"/>
        <v>0</v>
      </c>
      <c r="AJ78" s="6">
        <f t="shared" si="41"/>
        <v>0</v>
      </c>
      <c r="AK78" s="9">
        <f t="shared" si="42"/>
        <v>0</v>
      </c>
      <c r="AL78" s="10">
        <f t="shared" si="43"/>
        <v>0</v>
      </c>
      <c r="AM78" s="6" t="str">
        <f t="shared" si="44"/>
        <v/>
      </c>
    </row>
    <row r="79" spans="1:39" x14ac:dyDescent="0.25">
      <c r="A79" s="29" t="s">
        <v>24</v>
      </c>
      <c r="B79" s="31" t="str">
        <f t="shared" si="25"/>
        <v/>
      </c>
      <c r="C79" s="7">
        <v>0.1</v>
      </c>
      <c r="D79" s="7">
        <v>2</v>
      </c>
      <c r="F79" s="36">
        <v>2.0050354400421404E-2</v>
      </c>
      <c r="G79" s="36">
        <v>2.0050354400421404E-2</v>
      </c>
      <c r="I79" s="7">
        <v>1.7930863345669894E-2</v>
      </c>
      <c r="J79" s="34">
        <v>0.17930863345669895</v>
      </c>
      <c r="L79" s="7"/>
      <c r="M79" s="7"/>
      <c r="O79" s="7"/>
      <c r="P79" s="7"/>
      <c r="R79" s="7"/>
      <c r="S79" s="7"/>
      <c r="T79" s="6">
        <f t="shared" si="45"/>
        <v>0</v>
      </c>
      <c r="U79" s="6">
        <f t="shared" si="46"/>
        <v>0</v>
      </c>
      <c r="V79" s="6">
        <f t="shared" si="47"/>
        <v>0</v>
      </c>
      <c r="W79" s="6">
        <f t="shared" si="48"/>
        <v>0</v>
      </c>
      <c r="X79" s="6">
        <f t="shared" si="49"/>
        <v>0</v>
      </c>
      <c r="Y79" s="6">
        <f t="shared" si="31"/>
        <v>0</v>
      </c>
      <c r="Z79" s="6">
        <f t="shared" si="32"/>
        <v>0</v>
      </c>
      <c r="AA79" s="6">
        <f t="shared" si="33"/>
        <v>0</v>
      </c>
      <c r="AB79" s="6">
        <f t="shared" si="34"/>
        <v>0</v>
      </c>
      <c r="AC79" s="6">
        <f t="shared" si="35"/>
        <v>0</v>
      </c>
      <c r="AD79" s="6">
        <f t="shared" si="36"/>
        <v>0</v>
      </c>
      <c r="AE79" s="8"/>
      <c r="AF79" s="6">
        <f t="shared" si="37"/>
        <v>0</v>
      </c>
      <c r="AG79" s="6">
        <f t="shared" si="38"/>
        <v>0</v>
      </c>
      <c r="AH79" s="6">
        <f t="shared" si="39"/>
        <v>0</v>
      </c>
      <c r="AI79" s="6">
        <f t="shared" si="40"/>
        <v>0</v>
      </c>
      <c r="AJ79" s="6">
        <f t="shared" si="41"/>
        <v>0</v>
      </c>
      <c r="AK79" s="9">
        <f t="shared" si="42"/>
        <v>0</v>
      </c>
      <c r="AL79" s="10">
        <f t="shared" si="43"/>
        <v>0</v>
      </c>
      <c r="AM79" s="6" t="str">
        <f t="shared" si="44"/>
        <v/>
      </c>
    </row>
    <row r="80" spans="1:39" x14ac:dyDescent="0.25">
      <c r="A80" s="29" t="s">
        <v>36</v>
      </c>
      <c r="B80" s="31" t="str">
        <f t="shared" si="25"/>
        <v/>
      </c>
      <c r="C80" s="7">
        <v>0.1</v>
      </c>
      <c r="D80" s="7">
        <v>2</v>
      </c>
      <c r="F80" s="36">
        <v>6.4205456095715301E-3</v>
      </c>
      <c r="G80" s="36">
        <v>6.4205456095715301E-3</v>
      </c>
      <c r="I80" s="7">
        <v>6.2342329695975283E-3</v>
      </c>
      <c r="J80" s="34">
        <v>6.2342329695975286E-2</v>
      </c>
      <c r="L80" s="7"/>
      <c r="M80" s="7"/>
      <c r="O80" s="7"/>
      <c r="P80" s="7"/>
      <c r="R80" s="7"/>
      <c r="S80" s="7"/>
      <c r="T80" s="6">
        <f t="shared" si="45"/>
        <v>0</v>
      </c>
      <c r="U80" s="6">
        <f t="shared" si="46"/>
        <v>0</v>
      </c>
      <c r="V80" s="6">
        <f t="shared" si="47"/>
        <v>0</v>
      </c>
      <c r="W80" s="6">
        <f t="shared" si="48"/>
        <v>0</v>
      </c>
      <c r="X80" s="6">
        <f t="shared" si="49"/>
        <v>0</v>
      </c>
      <c r="Y80" s="6">
        <f t="shared" si="31"/>
        <v>0</v>
      </c>
      <c r="Z80" s="6">
        <f t="shared" si="32"/>
        <v>0</v>
      </c>
      <c r="AA80" s="6">
        <f t="shared" si="33"/>
        <v>0</v>
      </c>
      <c r="AB80" s="6">
        <f t="shared" si="34"/>
        <v>0</v>
      </c>
      <c r="AC80" s="6">
        <f t="shared" si="35"/>
        <v>0</v>
      </c>
      <c r="AD80" s="6">
        <f t="shared" si="36"/>
        <v>0</v>
      </c>
      <c r="AE80" s="8"/>
      <c r="AF80" s="6">
        <f t="shared" si="37"/>
        <v>0</v>
      </c>
      <c r="AG80" s="6">
        <f t="shared" si="38"/>
        <v>0</v>
      </c>
      <c r="AH80" s="6">
        <f t="shared" si="39"/>
        <v>0</v>
      </c>
      <c r="AI80" s="6">
        <f t="shared" si="40"/>
        <v>0</v>
      </c>
      <c r="AJ80" s="6">
        <f t="shared" si="41"/>
        <v>0</v>
      </c>
      <c r="AK80" s="9">
        <f t="shared" si="42"/>
        <v>0</v>
      </c>
      <c r="AL80" s="10">
        <f t="shared" si="43"/>
        <v>0</v>
      </c>
      <c r="AM80" s="6" t="str">
        <f t="shared" si="44"/>
        <v/>
      </c>
    </row>
    <row r="81" spans="1:39" x14ac:dyDescent="0.25">
      <c r="A81" s="29" t="s">
        <v>8</v>
      </c>
      <c r="B81" s="31">
        <f t="shared" si="25"/>
        <v>0.44735517670858371</v>
      </c>
      <c r="C81" s="7">
        <v>0.1</v>
      </c>
      <c r="D81" s="7">
        <v>2</v>
      </c>
      <c r="F81" s="36">
        <v>0.44735517670858371</v>
      </c>
      <c r="G81" s="36">
        <v>0.44735517670858371</v>
      </c>
      <c r="I81" s="7">
        <v>6.1730593541445035E-2</v>
      </c>
      <c r="J81" s="34">
        <v>0.61730593541445034</v>
      </c>
      <c r="L81" s="7"/>
      <c r="M81" s="7"/>
      <c r="O81" s="7"/>
      <c r="P81" s="7"/>
      <c r="R81" s="7"/>
      <c r="S81" s="7"/>
      <c r="T81" s="6">
        <f t="shared" si="45"/>
        <v>1</v>
      </c>
      <c r="U81" s="6">
        <f t="shared" si="46"/>
        <v>0</v>
      </c>
      <c r="V81" s="6">
        <f t="shared" si="47"/>
        <v>0</v>
      </c>
      <c r="W81" s="6">
        <f t="shared" si="48"/>
        <v>0</v>
      </c>
      <c r="X81" s="6">
        <f t="shared" si="49"/>
        <v>0</v>
      </c>
      <c r="Y81" s="6">
        <f t="shared" si="31"/>
        <v>1</v>
      </c>
      <c r="Z81" s="6">
        <f t="shared" si="32"/>
        <v>0.44735517670858371</v>
      </c>
      <c r="AA81" s="6">
        <f t="shared" si="33"/>
        <v>0</v>
      </c>
      <c r="AB81" s="6">
        <f t="shared" si="34"/>
        <v>0</v>
      </c>
      <c r="AC81" s="6">
        <f t="shared" si="35"/>
        <v>0</v>
      </c>
      <c r="AD81" s="6">
        <f t="shared" si="36"/>
        <v>0</v>
      </c>
      <c r="AE81" s="8"/>
      <c r="AF81" s="6">
        <f t="shared" si="37"/>
        <v>0.44735517670858371</v>
      </c>
      <c r="AG81" s="6">
        <f t="shared" si="38"/>
        <v>0</v>
      </c>
      <c r="AH81" s="6">
        <f t="shared" si="39"/>
        <v>0</v>
      </c>
      <c r="AI81" s="6">
        <f t="shared" si="40"/>
        <v>0</v>
      </c>
      <c r="AJ81" s="6">
        <f t="shared" si="41"/>
        <v>0</v>
      </c>
      <c r="AK81" s="9">
        <f t="shared" si="42"/>
        <v>0.44735517670858371</v>
      </c>
      <c r="AL81" s="10">
        <f t="shared" si="43"/>
        <v>0.44735517670858371</v>
      </c>
      <c r="AM81" s="6">
        <f t="shared" si="44"/>
        <v>0.44735517670858371</v>
      </c>
    </row>
    <row r="82" spans="1:39" x14ac:dyDescent="0.25">
      <c r="A82" s="29" t="s">
        <v>38</v>
      </c>
      <c r="B82" s="31" t="str">
        <f t="shared" si="25"/>
        <v/>
      </c>
      <c r="C82" s="7">
        <v>0.1</v>
      </c>
      <c r="D82" s="7">
        <v>2</v>
      </c>
      <c r="F82" s="36">
        <v>1.398105536948506E-2</v>
      </c>
      <c r="G82" s="36">
        <v>1.398105536948506E-2</v>
      </c>
      <c r="I82" s="7">
        <v>1.399457077226963E-2</v>
      </c>
      <c r="J82" s="34">
        <v>0.13994570772269629</v>
      </c>
      <c r="L82" s="7"/>
      <c r="M82" s="7"/>
      <c r="O82" s="7"/>
      <c r="P82" s="7"/>
      <c r="R82" s="7"/>
      <c r="S82" s="7"/>
      <c r="T82" s="6">
        <f t="shared" si="45"/>
        <v>0</v>
      </c>
      <c r="U82" s="6">
        <f t="shared" si="46"/>
        <v>0</v>
      </c>
      <c r="V82" s="6">
        <f t="shared" si="47"/>
        <v>0</v>
      </c>
      <c r="W82" s="6">
        <f t="shared" si="48"/>
        <v>0</v>
      </c>
      <c r="X82" s="6">
        <f t="shared" si="49"/>
        <v>0</v>
      </c>
      <c r="Y82" s="6">
        <f t="shared" si="31"/>
        <v>0</v>
      </c>
      <c r="Z82" s="6">
        <f t="shared" si="32"/>
        <v>0</v>
      </c>
      <c r="AA82" s="6">
        <f t="shared" si="33"/>
        <v>0</v>
      </c>
      <c r="AB82" s="6">
        <f t="shared" si="34"/>
        <v>0</v>
      </c>
      <c r="AC82" s="6">
        <f t="shared" si="35"/>
        <v>0</v>
      </c>
      <c r="AD82" s="6">
        <f t="shared" si="36"/>
        <v>0</v>
      </c>
      <c r="AE82" s="8"/>
      <c r="AF82" s="6">
        <f t="shared" si="37"/>
        <v>0</v>
      </c>
      <c r="AG82" s="6">
        <f t="shared" si="38"/>
        <v>0</v>
      </c>
      <c r="AH82" s="6">
        <f t="shared" si="39"/>
        <v>0</v>
      </c>
      <c r="AI82" s="6">
        <f t="shared" si="40"/>
        <v>0</v>
      </c>
      <c r="AJ82" s="6">
        <f t="shared" si="41"/>
        <v>0</v>
      </c>
      <c r="AK82" s="9">
        <f t="shared" si="42"/>
        <v>0</v>
      </c>
      <c r="AL82" s="10">
        <f t="shared" si="43"/>
        <v>0</v>
      </c>
      <c r="AM82" s="6" t="str">
        <f t="shared" si="44"/>
        <v/>
      </c>
    </row>
    <row r="83" spans="1:39" x14ac:dyDescent="0.25">
      <c r="A83" s="29" t="s">
        <v>5</v>
      </c>
      <c r="B83" s="31" t="str">
        <f t="shared" si="25"/>
        <v/>
      </c>
      <c r="C83" s="7">
        <v>0.1</v>
      </c>
      <c r="D83" s="7">
        <v>2</v>
      </c>
      <c r="F83" s="36">
        <v>1.2321340594450433E-2</v>
      </c>
      <c r="G83" s="36">
        <v>1.2321340594450433E-2</v>
      </c>
      <c r="I83" s="7">
        <v>1.2265010819397553E-2</v>
      </c>
      <c r="J83" s="34">
        <v>0.12265010819397554</v>
      </c>
      <c r="L83" s="7"/>
      <c r="M83" s="7"/>
      <c r="O83" s="7"/>
      <c r="P83" s="7"/>
      <c r="R83" s="7"/>
      <c r="S83" s="7"/>
      <c r="T83" s="6">
        <f t="shared" si="45"/>
        <v>0</v>
      </c>
      <c r="U83" s="6">
        <f t="shared" si="46"/>
        <v>0</v>
      </c>
      <c r="V83" s="6">
        <f t="shared" si="47"/>
        <v>0</v>
      </c>
      <c r="W83" s="6">
        <f t="shared" si="48"/>
        <v>0</v>
      </c>
      <c r="X83" s="6">
        <f t="shared" si="49"/>
        <v>0</v>
      </c>
      <c r="Y83" s="6">
        <f t="shared" si="31"/>
        <v>0</v>
      </c>
      <c r="Z83" s="6">
        <f t="shared" si="32"/>
        <v>0</v>
      </c>
      <c r="AA83" s="6">
        <f t="shared" si="33"/>
        <v>0</v>
      </c>
      <c r="AB83" s="6">
        <f t="shared" si="34"/>
        <v>0</v>
      </c>
      <c r="AC83" s="6">
        <f t="shared" si="35"/>
        <v>0</v>
      </c>
      <c r="AD83" s="6">
        <f t="shared" si="36"/>
        <v>0</v>
      </c>
      <c r="AE83" s="8"/>
      <c r="AF83" s="6">
        <f t="shared" si="37"/>
        <v>0</v>
      </c>
      <c r="AG83" s="6">
        <f t="shared" si="38"/>
        <v>0</v>
      </c>
      <c r="AH83" s="6">
        <f t="shared" si="39"/>
        <v>0</v>
      </c>
      <c r="AI83" s="6">
        <f t="shared" si="40"/>
        <v>0</v>
      </c>
      <c r="AJ83" s="6">
        <f t="shared" si="41"/>
        <v>0</v>
      </c>
      <c r="AK83" s="9">
        <f t="shared" si="42"/>
        <v>0</v>
      </c>
      <c r="AL83" s="10">
        <f t="shared" si="43"/>
        <v>0</v>
      </c>
      <c r="AM83" s="6" t="str">
        <f t="shared" si="44"/>
        <v/>
      </c>
    </row>
    <row r="84" spans="1:39" x14ac:dyDescent="0.25">
      <c r="A84" s="29" t="s">
        <v>12</v>
      </c>
      <c r="B84" s="31" t="str">
        <f t="shared" si="25"/>
        <v/>
      </c>
      <c r="C84" s="7">
        <v>0.1</v>
      </c>
      <c r="D84" s="7">
        <v>2</v>
      </c>
      <c r="F84" s="36">
        <v>2.1636714274975009E-2</v>
      </c>
      <c r="G84" s="36">
        <v>2.1636714274975009E-2</v>
      </c>
      <c r="I84" s="7">
        <v>2.4104293008894672E-2</v>
      </c>
      <c r="J84" s="34">
        <v>0.24104293008894673</v>
      </c>
      <c r="L84" s="7"/>
      <c r="M84" s="7"/>
      <c r="O84" s="7"/>
      <c r="P84" s="7"/>
      <c r="R84" s="7"/>
      <c r="S84" s="7"/>
      <c r="T84" s="6">
        <f t="shared" si="45"/>
        <v>0</v>
      </c>
      <c r="U84" s="6">
        <f t="shared" si="46"/>
        <v>0</v>
      </c>
      <c r="V84" s="6">
        <f t="shared" si="47"/>
        <v>0</v>
      </c>
      <c r="W84" s="6">
        <f t="shared" si="48"/>
        <v>0</v>
      </c>
      <c r="X84" s="6">
        <f t="shared" si="49"/>
        <v>0</v>
      </c>
      <c r="Y84" s="6">
        <f t="shared" si="31"/>
        <v>0</v>
      </c>
      <c r="Z84" s="6">
        <f t="shared" si="32"/>
        <v>0</v>
      </c>
      <c r="AA84" s="6">
        <f t="shared" si="33"/>
        <v>0</v>
      </c>
      <c r="AB84" s="6">
        <f t="shared" si="34"/>
        <v>0</v>
      </c>
      <c r="AC84" s="6">
        <f t="shared" si="35"/>
        <v>0</v>
      </c>
      <c r="AD84" s="6">
        <f t="shared" si="36"/>
        <v>0</v>
      </c>
      <c r="AE84" s="8"/>
      <c r="AF84" s="6">
        <f t="shared" si="37"/>
        <v>0</v>
      </c>
      <c r="AG84" s="6">
        <f t="shared" si="38"/>
        <v>0</v>
      </c>
      <c r="AH84" s="6">
        <f t="shared" si="39"/>
        <v>0</v>
      </c>
      <c r="AI84" s="6">
        <f t="shared" si="40"/>
        <v>0</v>
      </c>
      <c r="AJ84" s="6">
        <f t="shared" si="41"/>
        <v>0</v>
      </c>
      <c r="AK84" s="9">
        <f t="shared" si="42"/>
        <v>0</v>
      </c>
      <c r="AL84" s="10">
        <f t="shared" si="43"/>
        <v>0</v>
      </c>
      <c r="AM84" s="6" t="str">
        <f t="shared" si="44"/>
        <v/>
      </c>
    </row>
    <row r="85" spans="1:39" x14ac:dyDescent="0.25">
      <c r="A85" s="29" t="s">
        <v>17</v>
      </c>
      <c r="B85" s="31" t="str">
        <f t="shared" si="25"/>
        <v/>
      </c>
      <c r="C85" s="7">
        <v>0.2</v>
      </c>
      <c r="D85" s="7">
        <v>4</v>
      </c>
      <c r="F85" s="36">
        <v>3.1512645772107939E-2</v>
      </c>
      <c r="G85" s="36">
        <v>3.1512645772107939E-2</v>
      </c>
      <c r="I85" s="7">
        <v>4.1523387691130099E-2</v>
      </c>
      <c r="J85" s="34">
        <v>0.41523387691130098</v>
      </c>
      <c r="L85" s="7"/>
      <c r="M85" s="7"/>
      <c r="O85" s="7"/>
      <c r="P85" s="7"/>
      <c r="R85" s="7"/>
      <c r="S85" s="7"/>
      <c r="T85" s="6">
        <f t="shared" si="45"/>
        <v>0</v>
      </c>
      <c r="U85" s="6">
        <f t="shared" si="46"/>
        <v>0</v>
      </c>
      <c r="V85" s="6">
        <f t="shared" si="47"/>
        <v>0</v>
      </c>
      <c r="W85" s="6">
        <f t="shared" si="48"/>
        <v>0</v>
      </c>
      <c r="X85" s="6">
        <f t="shared" si="49"/>
        <v>0</v>
      </c>
      <c r="Y85" s="6">
        <f t="shared" si="31"/>
        <v>0</v>
      </c>
      <c r="Z85" s="6">
        <f t="shared" si="32"/>
        <v>0</v>
      </c>
      <c r="AA85" s="6">
        <f t="shared" si="33"/>
        <v>0</v>
      </c>
      <c r="AB85" s="6">
        <f t="shared" si="34"/>
        <v>0</v>
      </c>
      <c r="AC85" s="6">
        <f t="shared" si="35"/>
        <v>0</v>
      </c>
      <c r="AD85" s="6">
        <f t="shared" si="36"/>
        <v>0</v>
      </c>
      <c r="AE85" s="8"/>
      <c r="AF85" s="6">
        <f t="shared" si="37"/>
        <v>0</v>
      </c>
      <c r="AG85" s="6">
        <f t="shared" si="38"/>
        <v>0</v>
      </c>
      <c r="AH85" s="6">
        <f t="shared" si="39"/>
        <v>0</v>
      </c>
      <c r="AI85" s="6">
        <f t="shared" si="40"/>
        <v>0</v>
      </c>
      <c r="AJ85" s="6">
        <f t="shared" si="41"/>
        <v>0</v>
      </c>
      <c r="AK85" s="9">
        <f t="shared" si="42"/>
        <v>0</v>
      </c>
      <c r="AL85" s="10">
        <f t="shared" si="43"/>
        <v>0</v>
      </c>
      <c r="AM85" s="6" t="str">
        <f t="shared" si="44"/>
        <v/>
      </c>
    </row>
    <row r="86" spans="1:39" x14ac:dyDescent="0.25">
      <c r="A86" s="29" t="s">
        <v>32</v>
      </c>
      <c r="B86" s="31" t="str">
        <f t="shared" si="25"/>
        <v/>
      </c>
      <c r="C86" s="7">
        <v>0.1</v>
      </c>
      <c r="D86" s="7">
        <v>2</v>
      </c>
      <c r="F86" s="36">
        <v>3.7663946892479679E-3</v>
      </c>
      <c r="G86" s="36">
        <v>3.7663946892479679E-3</v>
      </c>
      <c r="I86" s="7">
        <v>3.6378234478798175E-3</v>
      </c>
      <c r="J86" s="34">
        <v>3.6378234478798177E-2</v>
      </c>
      <c r="L86" s="7"/>
      <c r="M86" s="7"/>
      <c r="O86" s="7"/>
      <c r="P86" s="7"/>
      <c r="R86" s="7"/>
      <c r="S86" s="7"/>
      <c r="T86" s="6">
        <f t="shared" si="45"/>
        <v>0</v>
      </c>
      <c r="U86" s="6">
        <f t="shared" si="46"/>
        <v>0</v>
      </c>
      <c r="V86" s="6">
        <f t="shared" si="47"/>
        <v>0</v>
      </c>
      <c r="W86" s="6">
        <f t="shared" si="48"/>
        <v>0</v>
      </c>
      <c r="X86" s="6">
        <f t="shared" si="49"/>
        <v>0</v>
      </c>
      <c r="Y86" s="6">
        <f t="shared" si="31"/>
        <v>0</v>
      </c>
      <c r="Z86" s="6">
        <f t="shared" si="32"/>
        <v>0</v>
      </c>
      <c r="AA86" s="6">
        <f t="shared" si="33"/>
        <v>0</v>
      </c>
      <c r="AB86" s="6">
        <f t="shared" si="34"/>
        <v>0</v>
      </c>
      <c r="AC86" s="6">
        <f t="shared" si="35"/>
        <v>0</v>
      </c>
      <c r="AD86" s="6">
        <f t="shared" si="36"/>
        <v>0</v>
      </c>
      <c r="AE86" s="8"/>
      <c r="AF86" s="6">
        <f t="shared" si="37"/>
        <v>0</v>
      </c>
      <c r="AG86" s="6">
        <f t="shared" si="38"/>
        <v>0</v>
      </c>
      <c r="AH86" s="6">
        <f t="shared" si="39"/>
        <v>0</v>
      </c>
      <c r="AI86" s="6">
        <f t="shared" si="40"/>
        <v>0</v>
      </c>
      <c r="AJ86" s="6">
        <f t="shared" si="41"/>
        <v>0</v>
      </c>
      <c r="AK86" s="9">
        <f t="shared" si="42"/>
        <v>0</v>
      </c>
      <c r="AL86" s="10">
        <f t="shared" si="43"/>
        <v>0</v>
      </c>
      <c r="AM86" s="6" t="str">
        <f t="shared" si="44"/>
        <v/>
      </c>
    </row>
    <row r="87" spans="1:39" x14ac:dyDescent="0.25">
      <c r="A87" s="29" t="s">
        <v>15</v>
      </c>
      <c r="B87" s="31" t="str">
        <f t="shared" si="25"/>
        <v/>
      </c>
      <c r="C87" s="7">
        <v>0.1</v>
      </c>
      <c r="D87" s="7">
        <v>2</v>
      </c>
      <c r="F87" s="36">
        <v>2.3089791974952631E-2</v>
      </c>
      <c r="G87" s="36">
        <v>2.3089791974952631E-2</v>
      </c>
      <c r="I87" s="7">
        <v>2.4613648607827089E-2</v>
      </c>
      <c r="J87" s="34">
        <v>0.24613648607827091</v>
      </c>
      <c r="L87" s="7"/>
      <c r="M87" s="7"/>
      <c r="O87" s="7"/>
      <c r="P87" s="7"/>
      <c r="R87" s="7"/>
      <c r="S87" s="7"/>
      <c r="T87" s="6">
        <f t="shared" si="45"/>
        <v>0</v>
      </c>
      <c r="U87" s="6">
        <f t="shared" si="46"/>
        <v>0</v>
      </c>
      <c r="V87" s="6">
        <f t="shared" si="47"/>
        <v>0</v>
      </c>
      <c r="W87" s="6">
        <f t="shared" si="48"/>
        <v>0</v>
      </c>
      <c r="X87" s="6">
        <f t="shared" si="49"/>
        <v>0</v>
      </c>
      <c r="Y87" s="6">
        <f t="shared" si="31"/>
        <v>0</v>
      </c>
      <c r="Z87" s="6">
        <f t="shared" si="32"/>
        <v>0</v>
      </c>
      <c r="AA87" s="6">
        <f t="shared" si="33"/>
        <v>0</v>
      </c>
      <c r="AB87" s="6">
        <f t="shared" si="34"/>
        <v>0</v>
      </c>
      <c r="AC87" s="6">
        <f t="shared" si="35"/>
        <v>0</v>
      </c>
      <c r="AD87" s="6">
        <f t="shared" si="36"/>
        <v>0</v>
      </c>
      <c r="AE87" s="8"/>
      <c r="AF87" s="6">
        <f t="shared" si="37"/>
        <v>0</v>
      </c>
      <c r="AG87" s="6">
        <f t="shared" si="38"/>
        <v>0</v>
      </c>
      <c r="AH87" s="6">
        <f t="shared" si="39"/>
        <v>0</v>
      </c>
      <c r="AI87" s="6">
        <f t="shared" si="40"/>
        <v>0</v>
      </c>
      <c r="AJ87" s="6">
        <f t="shared" si="41"/>
        <v>0</v>
      </c>
      <c r="AK87" s="9">
        <f t="shared" si="42"/>
        <v>0</v>
      </c>
      <c r="AL87" s="10">
        <f t="shared" si="43"/>
        <v>0</v>
      </c>
      <c r="AM87" s="6" t="str">
        <f t="shared" si="44"/>
        <v/>
      </c>
    </row>
    <row r="88" spans="1:39" x14ac:dyDescent="0.25">
      <c r="A88" s="29" t="s">
        <v>23</v>
      </c>
      <c r="B88" s="31" t="str">
        <f t="shared" si="25"/>
        <v/>
      </c>
      <c r="C88" s="7">
        <v>0.1</v>
      </c>
      <c r="D88" s="7">
        <v>2</v>
      </c>
      <c r="F88" s="36">
        <v>2.5482869678264731E-2</v>
      </c>
      <c r="G88" s="36">
        <v>2.5482869678264731E-2</v>
      </c>
      <c r="I88" s="7">
        <v>2.470973681063339E-2</v>
      </c>
      <c r="J88" s="34">
        <v>0.2470973681063339</v>
      </c>
      <c r="L88" s="7"/>
      <c r="M88" s="7"/>
      <c r="O88" s="7"/>
      <c r="P88" s="7"/>
      <c r="R88" s="7"/>
      <c r="S88" s="7"/>
      <c r="T88" s="6">
        <f t="shared" si="45"/>
        <v>0</v>
      </c>
      <c r="U88" s="6">
        <f t="shared" si="46"/>
        <v>0</v>
      </c>
      <c r="V88" s="6">
        <f t="shared" si="47"/>
        <v>0</v>
      </c>
      <c r="W88" s="6">
        <f t="shared" si="48"/>
        <v>0</v>
      </c>
      <c r="X88" s="6">
        <f t="shared" si="49"/>
        <v>0</v>
      </c>
      <c r="Y88" s="6">
        <f t="shared" si="31"/>
        <v>0</v>
      </c>
      <c r="Z88" s="6">
        <f t="shared" si="32"/>
        <v>0</v>
      </c>
      <c r="AA88" s="6">
        <f t="shared" si="33"/>
        <v>0</v>
      </c>
      <c r="AB88" s="6">
        <f t="shared" si="34"/>
        <v>0</v>
      </c>
      <c r="AC88" s="6">
        <f t="shared" si="35"/>
        <v>0</v>
      </c>
      <c r="AD88" s="6">
        <f t="shared" si="36"/>
        <v>0</v>
      </c>
      <c r="AE88" s="8"/>
      <c r="AF88" s="6">
        <f t="shared" si="37"/>
        <v>0</v>
      </c>
      <c r="AG88" s="6">
        <f t="shared" si="38"/>
        <v>0</v>
      </c>
      <c r="AH88" s="6">
        <f t="shared" si="39"/>
        <v>0</v>
      </c>
      <c r="AI88" s="6">
        <f t="shared" si="40"/>
        <v>0</v>
      </c>
      <c r="AJ88" s="6">
        <f t="shared" si="41"/>
        <v>0</v>
      </c>
      <c r="AK88" s="9">
        <f t="shared" si="42"/>
        <v>0</v>
      </c>
      <c r="AL88" s="10">
        <f t="shared" si="43"/>
        <v>0</v>
      </c>
      <c r="AM88" s="6" t="str">
        <f t="shared" si="44"/>
        <v/>
      </c>
    </row>
    <row r="89" spans="1:39" x14ac:dyDescent="0.25">
      <c r="A89" s="29" t="s">
        <v>29</v>
      </c>
      <c r="B89" s="31" t="str">
        <f t="shared" si="25"/>
        <v/>
      </c>
      <c r="C89" s="7">
        <v>0.1</v>
      </c>
      <c r="D89" s="7">
        <v>2</v>
      </c>
      <c r="F89" s="36">
        <v>3.6451845179170314E-2</v>
      </c>
      <c r="G89" s="36">
        <v>3.6451845179170314E-2</v>
      </c>
      <c r="I89" s="7">
        <v>2.556658667443068E-2</v>
      </c>
      <c r="J89" s="34">
        <v>0.2556658667443068</v>
      </c>
      <c r="L89" s="7"/>
      <c r="M89" s="7"/>
      <c r="O89" s="7"/>
      <c r="P89" s="7"/>
      <c r="R89" s="7"/>
      <c r="S89" s="7"/>
      <c r="T89" s="6">
        <f t="shared" si="45"/>
        <v>0</v>
      </c>
      <c r="U89" s="6">
        <f t="shared" si="46"/>
        <v>0</v>
      </c>
      <c r="V89" s="6">
        <f t="shared" si="47"/>
        <v>0</v>
      </c>
      <c r="W89" s="6">
        <f t="shared" si="48"/>
        <v>0</v>
      </c>
      <c r="X89" s="6">
        <f t="shared" si="49"/>
        <v>0</v>
      </c>
      <c r="Y89" s="6">
        <f t="shared" si="31"/>
        <v>0</v>
      </c>
      <c r="Z89" s="6">
        <f t="shared" si="32"/>
        <v>0</v>
      </c>
      <c r="AA89" s="6">
        <f t="shared" si="33"/>
        <v>0</v>
      </c>
      <c r="AB89" s="6">
        <f t="shared" si="34"/>
        <v>0</v>
      </c>
      <c r="AC89" s="6">
        <f t="shared" si="35"/>
        <v>0</v>
      </c>
      <c r="AD89" s="6">
        <f t="shared" si="36"/>
        <v>0</v>
      </c>
      <c r="AE89" s="8"/>
      <c r="AF89" s="6">
        <f t="shared" si="37"/>
        <v>0</v>
      </c>
      <c r="AG89" s="6">
        <f t="shared" si="38"/>
        <v>0</v>
      </c>
      <c r="AH89" s="6">
        <f t="shared" si="39"/>
        <v>0</v>
      </c>
      <c r="AI89" s="6">
        <f t="shared" si="40"/>
        <v>0</v>
      </c>
      <c r="AJ89" s="6">
        <f t="shared" si="41"/>
        <v>0</v>
      </c>
      <c r="AK89" s="9">
        <f t="shared" si="42"/>
        <v>0</v>
      </c>
      <c r="AL89" s="10">
        <f t="shared" si="43"/>
        <v>0</v>
      </c>
      <c r="AM89" s="6" t="str">
        <f t="shared" si="44"/>
        <v/>
      </c>
    </row>
    <row r="90" spans="1:39" x14ac:dyDescent="0.25">
      <c r="A90" s="29" t="s">
        <v>13</v>
      </c>
      <c r="B90" s="31" t="str">
        <f t="shared" si="25"/>
        <v/>
      </c>
      <c r="C90" s="7">
        <v>0.1</v>
      </c>
      <c r="D90" s="7">
        <v>2</v>
      </c>
      <c r="F90" s="36">
        <v>1.6685685002972118E-2</v>
      </c>
      <c r="G90" s="36">
        <v>1.6685685002972118E-2</v>
      </c>
      <c r="I90" s="7">
        <v>1.6720318464624233E-2</v>
      </c>
      <c r="J90" s="34">
        <v>0.16720318464624234</v>
      </c>
      <c r="L90" s="7"/>
      <c r="M90" s="7"/>
      <c r="O90" s="7"/>
      <c r="P90" s="7"/>
      <c r="R90" s="7"/>
      <c r="S90" s="7"/>
      <c r="T90" s="6">
        <f t="shared" si="45"/>
        <v>0</v>
      </c>
      <c r="U90" s="6">
        <f t="shared" si="46"/>
        <v>0</v>
      </c>
      <c r="V90" s="6">
        <f t="shared" si="47"/>
        <v>0</v>
      </c>
      <c r="W90" s="6">
        <f t="shared" si="48"/>
        <v>0</v>
      </c>
      <c r="X90" s="6">
        <f t="shared" si="49"/>
        <v>0</v>
      </c>
      <c r="Y90" s="6">
        <f t="shared" si="31"/>
        <v>0</v>
      </c>
      <c r="Z90" s="6">
        <f t="shared" si="32"/>
        <v>0</v>
      </c>
      <c r="AA90" s="6">
        <f t="shared" si="33"/>
        <v>0</v>
      </c>
      <c r="AB90" s="6">
        <f t="shared" si="34"/>
        <v>0</v>
      </c>
      <c r="AC90" s="6">
        <f t="shared" si="35"/>
        <v>0</v>
      </c>
      <c r="AD90" s="6">
        <f t="shared" si="36"/>
        <v>0</v>
      </c>
      <c r="AE90" s="8"/>
      <c r="AF90" s="6">
        <f t="shared" si="37"/>
        <v>0</v>
      </c>
      <c r="AG90" s="6">
        <f t="shared" si="38"/>
        <v>0</v>
      </c>
      <c r="AH90" s="6">
        <f t="shared" si="39"/>
        <v>0</v>
      </c>
      <c r="AI90" s="6">
        <f t="shared" si="40"/>
        <v>0</v>
      </c>
      <c r="AJ90" s="6">
        <f t="shared" si="41"/>
        <v>0</v>
      </c>
      <c r="AK90" s="9">
        <f t="shared" si="42"/>
        <v>0</v>
      </c>
      <c r="AL90" s="10">
        <f t="shared" si="43"/>
        <v>0</v>
      </c>
      <c r="AM90" s="6" t="str">
        <f t="shared" si="44"/>
        <v/>
      </c>
    </row>
    <row r="91" spans="1:39" x14ac:dyDescent="0.25">
      <c r="A91" s="29" t="s">
        <v>43</v>
      </c>
      <c r="B91" s="31" t="str">
        <f t="shared" si="25"/>
        <v/>
      </c>
      <c r="C91" s="7">
        <v>0.1</v>
      </c>
      <c r="D91" s="7">
        <v>2</v>
      </c>
      <c r="F91" s="36" t="s">
        <v>66</v>
      </c>
      <c r="G91" s="36" t="s">
        <v>66</v>
      </c>
      <c r="I91" s="7"/>
      <c r="J91" s="34"/>
      <c r="L91" s="7"/>
      <c r="M91" s="7"/>
      <c r="O91" s="7"/>
      <c r="P91" s="7"/>
      <c r="R91" s="7"/>
      <c r="S91" s="7"/>
      <c r="T91" s="6">
        <f t="shared" si="45"/>
        <v>0</v>
      </c>
      <c r="U91" s="6">
        <f t="shared" si="46"/>
        <v>0</v>
      </c>
      <c r="V91" s="6">
        <f t="shared" si="47"/>
        <v>0</v>
      </c>
      <c r="W91" s="6">
        <f t="shared" si="48"/>
        <v>0</v>
      </c>
      <c r="X91" s="6">
        <f t="shared" si="49"/>
        <v>0</v>
      </c>
      <c r="Y91" s="6">
        <f t="shared" si="31"/>
        <v>0</v>
      </c>
      <c r="Z91" s="6">
        <f t="shared" si="32"/>
        <v>0</v>
      </c>
      <c r="AA91" s="6">
        <f t="shared" si="33"/>
        <v>0</v>
      </c>
      <c r="AB91" s="6">
        <f t="shared" si="34"/>
        <v>0</v>
      </c>
      <c r="AC91" s="6">
        <f t="shared" si="35"/>
        <v>0</v>
      </c>
      <c r="AD91" s="6">
        <f t="shared" si="36"/>
        <v>0</v>
      </c>
      <c r="AE91" s="8"/>
      <c r="AF91" s="6">
        <f t="shared" si="37"/>
        <v>0</v>
      </c>
      <c r="AG91" s="6">
        <f t="shared" si="38"/>
        <v>0</v>
      </c>
      <c r="AH91" s="6">
        <f t="shared" si="39"/>
        <v>0</v>
      </c>
      <c r="AI91" s="6">
        <f t="shared" si="40"/>
        <v>0</v>
      </c>
      <c r="AJ91" s="6">
        <f t="shared" si="41"/>
        <v>0</v>
      </c>
      <c r="AK91" s="9">
        <f t="shared" si="42"/>
        <v>0</v>
      </c>
      <c r="AL91" s="10">
        <f t="shared" si="43"/>
        <v>0</v>
      </c>
      <c r="AM91" s="6" t="str">
        <f t="shared" si="44"/>
        <v/>
      </c>
    </row>
    <row r="92" spans="1:39" x14ac:dyDescent="0.25">
      <c r="A92" s="29" t="s">
        <v>37</v>
      </c>
      <c r="B92" s="31" t="str">
        <f t="shared" si="25"/>
        <v/>
      </c>
      <c r="C92" s="7">
        <v>0.1</v>
      </c>
      <c r="D92" s="7">
        <v>2</v>
      </c>
      <c r="F92" s="36" t="s">
        <v>66</v>
      </c>
      <c r="G92" s="36" t="s">
        <v>66</v>
      </c>
      <c r="I92" s="7"/>
      <c r="J92" s="34"/>
      <c r="L92" s="7"/>
      <c r="M92" s="7"/>
      <c r="O92" s="7"/>
      <c r="P92" s="7"/>
      <c r="R92" s="7"/>
      <c r="S92" s="7"/>
      <c r="T92" s="6">
        <f t="shared" si="45"/>
        <v>0</v>
      </c>
      <c r="U92" s="6">
        <f t="shared" si="46"/>
        <v>0</v>
      </c>
      <c r="V92" s="6">
        <f t="shared" si="47"/>
        <v>0</v>
      </c>
      <c r="W92" s="6">
        <f t="shared" si="48"/>
        <v>0</v>
      </c>
      <c r="X92" s="6">
        <f t="shared" si="49"/>
        <v>0</v>
      </c>
      <c r="Y92" s="6">
        <f t="shared" si="31"/>
        <v>0</v>
      </c>
      <c r="Z92" s="6">
        <f t="shared" si="32"/>
        <v>0</v>
      </c>
      <c r="AA92" s="6">
        <f t="shared" si="33"/>
        <v>0</v>
      </c>
      <c r="AB92" s="6">
        <f t="shared" si="34"/>
        <v>0</v>
      </c>
      <c r="AC92" s="6">
        <f t="shared" si="35"/>
        <v>0</v>
      </c>
      <c r="AD92" s="6">
        <f t="shared" si="36"/>
        <v>0</v>
      </c>
      <c r="AE92" s="8"/>
      <c r="AF92" s="6">
        <f t="shared" si="37"/>
        <v>0</v>
      </c>
      <c r="AG92" s="6">
        <f t="shared" si="38"/>
        <v>0</v>
      </c>
      <c r="AH92" s="6">
        <f t="shared" si="39"/>
        <v>0</v>
      </c>
      <c r="AI92" s="6">
        <f t="shared" si="40"/>
        <v>0</v>
      </c>
      <c r="AJ92" s="6">
        <f t="shared" si="41"/>
        <v>0</v>
      </c>
      <c r="AK92" s="9">
        <f t="shared" si="42"/>
        <v>0</v>
      </c>
      <c r="AL92" s="10">
        <f t="shared" si="43"/>
        <v>0</v>
      </c>
      <c r="AM92" s="6" t="str">
        <f t="shared" si="44"/>
        <v/>
      </c>
    </row>
    <row r="93" spans="1:39" x14ac:dyDescent="0.25">
      <c r="A93" s="29" t="s">
        <v>45</v>
      </c>
      <c r="B93" s="31" t="str">
        <f t="shared" si="25"/>
        <v/>
      </c>
      <c r="C93" s="7">
        <v>0.1</v>
      </c>
      <c r="D93" s="7">
        <v>2</v>
      </c>
      <c r="F93" s="36">
        <v>7.4373188193329661E-3</v>
      </c>
      <c r="G93" s="36">
        <v>7.4373188193329661E-3</v>
      </c>
      <c r="I93" s="7">
        <v>7.4385496070271829E-3</v>
      </c>
      <c r="J93" s="34">
        <v>7.4385496070271825E-2</v>
      </c>
      <c r="L93" s="7"/>
      <c r="M93" s="7"/>
      <c r="O93" s="7"/>
      <c r="P93" s="7"/>
      <c r="R93" s="7"/>
      <c r="S93" s="7"/>
      <c r="T93" s="6">
        <f t="shared" si="45"/>
        <v>0</v>
      </c>
      <c r="U93" s="6">
        <f t="shared" si="46"/>
        <v>0</v>
      </c>
      <c r="V93" s="6">
        <f t="shared" si="47"/>
        <v>0</v>
      </c>
      <c r="W93" s="6">
        <f t="shared" si="48"/>
        <v>0</v>
      </c>
      <c r="X93" s="6">
        <f t="shared" si="49"/>
        <v>0</v>
      </c>
      <c r="Y93" s="6">
        <f t="shared" si="31"/>
        <v>0</v>
      </c>
      <c r="Z93" s="6">
        <f t="shared" si="32"/>
        <v>0</v>
      </c>
      <c r="AA93" s="6">
        <f t="shared" si="33"/>
        <v>0</v>
      </c>
      <c r="AB93" s="6">
        <f t="shared" si="34"/>
        <v>0</v>
      </c>
      <c r="AC93" s="6">
        <f t="shared" si="35"/>
        <v>0</v>
      </c>
      <c r="AD93" s="6">
        <f t="shared" si="36"/>
        <v>0</v>
      </c>
      <c r="AE93" s="8"/>
      <c r="AF93" s="6">
        <f t="shared" si="37"/>
        <v>0</v>
      </c>
      <c r="AG93" s="6">
        <f t="shared" si="38"/>
        <v>0</v>
      </c>
      <c r="AH93" s="6">
        <f t="shared" si="39"/>
        <v>0</v>
      </c>
      <c r="AI93" s="6">
        <f t="shared" si="40"/>
        <v>0</v>
      </c>
      <c r="AJ93" s="6">
        <f t="shared" si="41"/>
        <v>0</v>
      </c>
      <c r="AK93" s="9">
        <f t="shared" si="42"/>
        <v>0</v>
      </c>
      <c r="AL93" s="10">
        <f t="shared" si="43"/>
        <v>0</v>
      </c>
      <c r="AM93" s="6" t="str">
        <f t="shared" si="44"/>
        <v/>
      </c>
    </row>
    <row r="94" spans="1:39" x14ac:dyDescent="0.25">
      <c r="A94" s="29" t="s">
        <v>47</v>
      </c>
      <c r="B94" s="31" t="str">
        <f t="shared" si="25"/>
        <v/>
      </c>
      <c r="C94" s="7">
        <v>0.1</v>
      </c>
      <c r="D94" s="7">
        <v>2</v>
      </c>
      <c r="F94" s="36">
        <v>5.6508411765281959E-3</v>
      </c>
      <c r="G94" s="36">
        <v>5.6508411765281959E-3</v>
      </c>
      <c r="I94" s="7">
        <v>5.7372432954403974E-3</v>
      </c>
      <c r="J94" s="34">
        <v>5.7372432954403974E-2</v>
      </c>
      <c r="L94" s="7"/>
      <c r="M94" s="7"/>
      <c r="O94" s="7"/>
      <c r="P94" s="7"/>
      <c r="R94" s="7"/>
      <c r="S94" s="7"/>
      <c r="T94" s="6">
        <f t="shared" si="45"/>
        <v>0</v>
      </c>
      <c r="U94" s="6">
        <f t="shared" si="46"/>
        <v>0</v>
      </c>
      <c r="V94" s="6">
        <f t="shared" si="47"/>
        <v>0</v>
      </c>
      <c r="W94" s="6">
        <f t="shared" si="48"/>
        <v>0</v>
      </c>
      <c r="X94" s="6">
        <f t="shared" si="49"/>
        <v>0</v>
      </c>
      <c r="Y94" s="6">
        <f t="shared" si="31"/>
        <v>0</v>
      </c>
      <c r="Z94" s="6">
        <f t="shared" si="32"/>
        <v>0</v>
      </c>
      <c r="AA94" s="6">
        <f t="shared" si="33"/>
        <v>0</v>
      </c>
      <c r="AB94" s="6">
        <f t="shared" si="34"/>
        <v>0</v>
      </c>
      <c r="AC94" s="6">
        <f t="shared" si="35"/>
        <v>0</v>
      </c>
      <c r="AD94" s="6">
        <f t="shared" si="36"/>
        <v>0</v>
      </c>
      <c r="AE94" s="8"/>
      <c r="AF94" s="6">
        <f t="shared" si="37"/>
        <v>0</v>
      </c>
      <c r="AG94" s="6">
        <f t="shared" si="38"/>
        <v>0</v>
      </c>
      <c r="AH94" s="6">
        <f t="shared" si="39"/>
        <v>0</v>
      </c>
      <c r="AI94" s="6">
        <f t="shared" si="40"/>
        <v>0</v>
      </c>
      <c r="AJ94" s="6">
        <f t="shared" si="41"/>
        <v>0</v>
      </c>
      <c r="AK94" s="9">
        <f t="shared" si="42"/>
        <v>0</v>
      </c>
      <c r="AL94" s="10">
        <f t="shared" si="43"/>
        <v>0</v>
      </c>
      <c r="AM94" s="6" t="str">
        <f t="shared" si="44"/>
        <v/>
      </c>
    </row>
    <row r="95" spans="1:39" x14ac:dyDescent="0.25">
      <c r="A95" s="29" t="s">
        <v>39</v>
      </c>
      <c r="B95" s="31" t="str">
        <f t="shared" si="25"/>
        <v/>
      </c>
      <c r="C95" s="7">
        <v>0.1</v>
      </c>
      <c r="D95" s="7">
        <v>2</v>
      </c>
      <c r="F95" s="36">
        <v>5.4458712079854853E-3</v>
      </c>
      <c r="G95" s="36">
        <v>5.4458712079854853E-3</v>
      </c>
      <c r="I95" s="7">
        <v>5.4828736513387504E-3</v>
      </c>
      <c r="J95" s="34">
        <v>5.4828736513387502E-2</v>
      </c>
      <c r="L95" s="7"/>
      <c r="M95" s="7"/>
      <c r="O95" s="7"/>
      <c r="P95" s="7"/>
      <c r="R95" s="7"/>
      <c r="S95" s="7"/>
      <c r="T95" s="6">
        <f t="shared" si="45"/>
        <v>0</v>
      </c>
      <c r="U95" s="6">
        <f t="shared" si="46"/>
        <v>0</v>
      </c>
      <c r="V95" s="6">
        <f t="shared" si="47"/>
        <v>0</v>
      </c>
      <c r="W95" s="6">
        <f t="shared" si="48"/>
        <v>0</v>
      </c>
      <c r="X95" s="6">
        <f t="shared" si="49"/>
        <v>0</v>
      </c>
      <c r="Y95" s="6">
        <f t="shared" si="31"/>
        <v>0</v>
      </c>
      <c r="Z95" s="6">
        <f t="shared" si="32"/>
        <v>0</v>
      </c>
      <c r="AA95" s="6">
        <f t="shared" si="33"/>
        <v>0</v>
      </c>
      <c r="AB95" s="6">
        <f t="shared" si="34"/>
        <v>0</v>
      </c>
      <c r="AC95" s="6">
        <f t="shared" si="35"/>
        <v>0</v>
      </c>
      <c r="AD95" s="6">
        <f t="shared" si="36"/>
        <v>0</v>
      </c>
      <c r="AE95" s="8"/>
      <c r="AF95" s="6">
        <f t="shared" si="37"/>
        <v>0</v>
      </c>
      <c r="AG95" s="6">
        <f t="shared" si="38"/>
        <v>0</v>
      </c>
      <c r="AH95" s="6">
        <f t="shared" si="39"/>
        <v>0</v>
      </c>
      <c r="AI95" s="6">
        <f t="shared" si="40"/>
        <v>0</v>
      </c>
      <c r="AJ95" s="6">
        <f t="shared" si="41"/>
        <v>0</v>
      </c>
      <c r="AK95" s="9">
        <f t="shared" si="42"/>
        <v>0</v>
      </c>
      <c r="AL95" s="10">
        <f t="shared" si="43"/>
        <v>0</v>
      </c>
      <c r="AM95" s="6" t="str">
        <f t="shared" si="44"/>
        <v/>
      </c>
    </row>
    <row r="96" spans="1:39" x14ac:dyDescent="0.25">
      <c r="A96" s="29" t="s">
        <v>46</v>
      </c>
      <c r="B96" s="31" t="str">
        <f t="shared" si="25"/>
        <v/>
      </c>
      <c r="C96" s="7">
        <v>0.1</v>
      </c>
      <c r="D96" s="7">
        <v>2</v>
      </c>
      <c r="F96" s="36">
        <v>1.0541846834800226E-2</v>
      </c>
      <c r="G96" s="36">
        <v>1.0541846834800226E-2</v>
      </c>
      <c r="I96" s="7">
        <v>1.0656314019927679E-2</v>
      </c>
      <c r="J96" s="34">
        <v>0.10656314019927679</v>
      </c>
      <c r="L96" s="7"/>
      <c r="M96" s="7"/>
      <c r="O96" s="7"/>
      <c r="P96" s="7"/>
      <c r="R96" s="7"/>
      <c r="S96" s="7"/>
      <c r="T96" s="6">
        <f t="shared" si="45"/>
        <v>0</v>
      </c>
      <c r="U96" s="6">
        <f t="shared" si="46"/>
        <v>0</v>
      </c>
      <c r="V96" s="6">
        <f t="shared" si="47"/>
        <v>0</v>
      </c>
      <c r="W96" s="6">
        <f t="shared" si="48"/>
        <v>0</v>
      </c>
      <c r="X96" s="6">
        <f t="shared" si="49"/>
        <v>0</v>
      </c>
      <c r="Y96" s="6">
        <f t="shared" si="31"/>
        <v>0</v>
      </c>
      <c r="Z96" s="6">
        <f t="shared" si="32"/>
        <v>0</v>
      </c>
      <c r="AA96" s="6">
        <f t="shared" si="33"/>
        <v>0</v>
      </c>
      <c r="AB96" s="6">
        <f t="shared" si="34"/>
        <v>0</v>
      </c>
      <c r="AC96" s="6">
        <f t="shared" si="35"/>
        <v>0</v>
      </c>
      <c r="AD96" s="6">
        <f t="shared" si="36"/>
        <v>0</v>
      </c>
      <c r="AE96" s="8"/>
      <c r="AF96" s="6">
        <f t="shared" si="37"/>
        <v>0</v>
      </c>
      <c r="AG96" s="6">
        <f t="shared" si="38"/>
        <v>0</v>
      </c>
      <c r="AH96" s="6">
        <f t="shared" si="39"/>
        <v>0</v>
      </c>
      <c r="AI96" s="6">
        <f t="shared" si="40"/>
        <v>0</v>
      </c>
      <c r="AJ96" s="6">
        <f t="shared" si="41"/>
        <v>0</v>
      </c>
      <c r="AK96" s="9">
        <f t="shared" si="42"/>
        <v>0</v>
      </c>
      <c r="AL96" s="10">
        <f t="shared" si="43"/>
        <v>0</v>
      </c>
      <c r="AM96" s="6" t="str">
        <f t="shared" si="44"/>
        <v/>
      </c>
    </row>
    <row r="97" spans="1:39" x14ac:dyDescent="0.25">
      <c r="A97" s="29" t="s">
        <v>44</v>
      </c>
      <c r="B97" s="31" t="str">
        <f t="shared" si="25"/>
        <v/>
      </c>
      <c r="C97" s="7">
        <v>0.1</v>
      </c>
      <c r="D97" s="7">
        <v>2</v>
      </c>
      <c r="F97" s="36">
        <v>2.8652055206710041E-2</v>
      </c>
      <c r="G97" s="36">
        <v>2.8652055206710041E-2</v>
      </c>
      <c r="I97" s="7">
        <v>2.8753106524404836E-2</v>
      </c>
      <c r="J97" s="34">
        <v>0.28753106524404837</v>
      </c>
      <c r="L97" s="7"/>
      <c r="M97" s="7"/>
      <c r="O97" s="7"/>
      <c r="P97" s="7"/>
      <c r="R97" s="7"/>
      <c r="S97" s="7"/>
      <c r="T97" s="6">
        <f t="shared" si="45"/>
        <v>0</v>
      </c>
      <c r="U97" s="6">
        <f t="shared" si="46"/>
        <v>0</v>
      </c>
      <c r="V97" s="6">
        <f t="shared" si="47"/>
        <v>0</v>
      </c>
      <c r="W97" s="6">
        <f t="shared" si="48"/>
        <v>0</v>
      </c>
      <c r="X97" s="6">
        <f t="shared" si="49"/>
        <v>0</v>
      </c>
      <c r="Y97" s="6">
        <f t="shared" si="31"/>
        <v>0</v>
      </c>
      <c r="Z97" s="6">
        <f t="shared" si="32"/>
        <v>0</v>
      </c>
      <c r="AA97" s="6">
        <f t="shared" si="33"/>
        <v>0</v>
      </c>
      <c r="AB97" s="6">
        <f t="shared" si="34"/>
        <v>0</v>
      </c>
      <c r="AC97" s="6">
        <f t="shared" si="35"/>
        <v>0</v>
      </c>
      <c r="AD97" s="6">
        <f t="shared" si="36"/>
        <v>0</v>
      </c>
      <c r="AE97" s="8"/>
      <c r="AF97" s="6">
        <f t="shared" si="37"/>
        <v>0</v>
      </c>
      <c r="AG97" s="6">
        <f t="shared" si="38"/>
        <v>0</v>
      </c>
      <c r="AH97" s="6">
        <f t="shared" si="39"/>
        <v>0</v>
      </c>
      <c r="AI97" s="6">
        <f t="shared" si="40"/>
        <v>0</v>
      </c>
      <c r="AJ97" s="6">
        <f t="shared" si="41"/>
        <v>0</v>
      </c>
      <c r="AK97" s="9">
        <f t="shared" si="42"/>
        <v>0</v>
      </c>
      <c r="AL97" s="10">
        <f t="shared" si="43"/>
        <v>0</v>
      </c>
      <c r="AM97" s="6" t="str">
        <f t="shared" si="44"/>
        <v/>
      </c>
    </row>
    <row r="98" spans="1:39" x14ac:dyDescent="0.25">
      <c r="A98" s="29" t="s">
        <v>11</v>
      </c>
      <c r="B98" s="31" t="str">
        <f t="shared" si="25"/>
        <v/>
      </c>
      <c r="C98" s="7">
        <v>0.1</v>
      </c>
      <c r="D98" s="7">
        <v>2</v>
      </c>
      <c r="F98" s="36">
        <v>1.1622115369031764E-2</v>
      </c>
      <c r="G98" s="36">
        <v>1.1622115369031764E-2</v>
      </c>
      <c r="I98" s="7">
        <v>1.1755647497314595E-2</v>
      </c>
      <c r="J98" s="34">
        <v>0.11755647497314595</v>
      </c>
      <c r="L98" s="7"/>
      <c r="M98" s="7"/>
      <c r="O98" s="7"/>
      <c r="P98" s="7"/>
      <c r="R98" s="7"/>
      <c r="S98" s="7"/>
      <c r="T98" s="6">
        <f t="shared" si="45"/>
        <v>0</v>
      </c>
      <c r="U98" s="6">
        <f t="shared" si="46"/>
        <v>0</v>
      </c>
      <c r="V98" s="6">
        <f t="shared" si="47"/>
        <v>0</v>
      </c>
      <c r="W98" s="6">
        <f t="shared" si="48"/>
        <v>0</v>
      </c>
      <c r="X98" s="6">
        <f t="shared" si="49"/>
        <v>0</v>
      </c>
      <c r="Y98" s="6">
        <f t="shared" si="31"/>
        <v>0</v>
      </c>
      <c r="Z98" s="6">
        <f t="shared" si="32"/>
        <v>0</v>
      </c>
      <c r="AA98" s="6">
        <f t="shared" si="33"/>
        <v>0</v>
      </c>
      <c r="AB98" s="6">
        <f t="shared" si="34"/>
        <v>0</v>
      </c>
      <c r="AC98" s="6">
        <f t="shared" si="35"/>
        <v>0</v>
      </c>
      <c r="AD98" s="6">
        <f t="shared" si="36"/>
        <v>0</v>
      </c>
      <c r="AE98" s="8"/>
      <c r="AF98" s="6">
        <f t="shared" si="37"/>
        <v>0</v>
      </c>
      <c r="AG98" s="6">
        <f t="shared" si="38"/>
        <v>0</v>
      </c>
      <c r="AH98" s="6">
        <f t="shared" si="39"/>
        <v>0</v>
      </c>
      <c r="AI98" s="6">
        <f t="shared" si="40"/>
        <v>0</v>
      </c>
      <c r="AJ98" s="6">
        <f t="shared" si="41"/>
        <v>0</v>
      </c>
      <c r="AK98" s="9">
        <f t="shared" si="42"/>
        <v>0</v>
      </c>
      <c r="AL98" s="10">
        <f t="shared" si="43"/>
        <v>0</v>
      </c>
      <c r="AM98" s="6" t="str">
        <f t="shared" si="44"/>
        <v/>
      </c>
    </row>
    <row r="99" spans="1:39" x14ac:dyDescent="0.25">
      <c r="A99" s="29" t="s">
        <v>14</v>
      </c>
      <c r="B99" s="31" t="str">
        <f t="shared" si="25"/>
        <v/>
      </c>
      <c r="C99" s="7">
        <v>0.1</v>
      </c>
      <c r="D99" s="7">
        <v>2</v>
      </c>
      <c r="F99" s="36">
        <v>5.8277266984038421E-2</v>
      </c>
      <c r="G99" s="36">
        <v>5.8277266984038421E-2</v>
      </c>
      <c r="I99" s="7">
        <v>5.8353725154444799E-2</v>
      </c>
      <c r="J99" s="34">
        <v>0.58353725154444802</v>
      </c>
      <c r="L99" s="7"/>
      <c r="M99" s="7"/>
      <c r="O99" s="7"/>
      <c r="P99" s="7"/>
      <c r="R99" s="7"/>
      <c r="S99" s="7"/>
      <c r="T99" s="6">
        <f t="shared" si="45"/>
        <v>0</v>
      </c>
      <c r="U99" s="6">
        <f t="shared" si="46"/>
        <v>0</v>
      </c>
      <c r="V99" s="6">
        <f t="shared" si="47"/>
        <v>0</v>
      </c>
      <c r="W99" s="6">
        <f t="shared" si="48"/>
        <v>0</v>
      </c>
      <c r="X99" s="6">
        <f t="shared" si="49"/>
        <v>0</v>
      </c>
      <c r="Y99" s="6">
        <f t="shared" si="31"/>
        <v>0</v>
      </c>
      <c r="Z99" s="6">
        <f t="shared" si="32"/>
        <v>0</v>
      </c>
      <c r="AA99" s="6">
        <f t="shared" si="33"/>
        <v>0</v>
      </c>
      <c r="AB99" s="6">
        <f t="shared" si="34"/>
        <v>0</v>
      </c>
      <c r="AC99" s="6">
        <f t="shared" si="35"/>
        <v>0</v>
      </c>
      <c r="AD99" s="6">
        <f t="shared" si="36"/>
        <v>0</v>
      </c>
      <c r="AE99" s="8"/>
      <c r="AF99" s="6">
        <f t="shared" si="37"/>
        <v>0</v>
      </c>
      <c r="AG99" s="6">
        <f t="shared" si="38"/>
        <v>0</v>
      </c>
      <c r="AH99" s="6">
        <f t="shared" si="39"/>
        <v>0</v>
      </c>
      <c r="AI99" s="6">
        <f t="shared" si="40"/>
        <v>0</v>
      </c>
      <c r="AJ99" s="6">
        <f t="shared" si="41"/>
        <v>0</v>
      </c>
      <c r="AK99" s="9">
        <f t="shared" si="42"/>
        <v>0</v>
      </c>
      <c r="AL99" s="10">
        <f t="shared" si="43"/>
        <v>0</v>
      </c>
      <c r="AM99" s="6" t="str">
        <f t="shared" si="44"/>
        <v/>
      </c>
    </row>
    <row r="100" spans="1:39" ht="15.75" thickBot="1" x14ac:dyDescent="0.3">
      <c r="A100" s="30" t="s">
        <v>42</v>
      </c>
      <c r="B100" s="38" t="str">
        <f t="shared" si="25"/>
        <v/>
      </c>
      <c r="C100" s="44">
        <v>0.1</v>
      </c>
      <c r="D100" s="44">
        <v>2</v>
      </c>
      <c r="F100" s="45">
        <v>3.0317221411822606E-2</v>
      </c>
      <c r="G100" s="45">
        <v>3.0317221411822606E-2</v>
      </c>
      <c r="I100" s="44">
        <v>3.0419981660564283E-2</v>
      </c>
      <c r="J100" s="46">
        <v>0.30419981660564283</v>
      </c>
      <c r="L100" s="44"/>
      <c r="M100" s="44"/>
      <c r="O100" s="44"/>
      <c r="P100" s="44"/>
      <c r="R100" s="44"/>
      <c r="S100" s="44"/>
      <c r="T100" s="6">
        <f t="shared" si="45"/>
        <v>0</v>
      </c>
      <c r="U100" s="6">
        <f t="shared" si="46"/>
        <v>0</v>
      </c>
      <c r="V100" s="6">
        <f t="shared" si="47"/>
        <v>0</v>
      </c>
      <c r="W100" s="6">
        <f t="shared" si="48"/>
        <v>0</v>
      </c>
      <c r="X100" s="6">
        <f t="shared" si="49"/>
        <v>0</v>
      </c>
      <c r="Y100" s="6">
        <f t="shared" si="31"/>
        <v>0</v>
      </c>
      <c r="Z100" s="6">
        <f t="shared" si="32"/>
        <v>0</v>
      </c>
      <c r="AA100" s="6">
        <f t="shared" si="33"/>
        <v>0</v>
      </c>
      <c r="AB100" s="6">
        <f t="shared" si="34"/>
        <v>0</v>
      </c>
      <c r="AC100" s="6">
        <f t="shared" si="35"/>
        <v>0</v>
      </c>
      <c r="AD100" s="6">
        <f t="shared" si="36"/>
        <v>0</v>
      </c>
      <c r="AE100" s="8"/>
      <c r="AF100" s="6">
        <f t="shared" si="37"/>
        <v>0</v>
      </c>
      <c r="AG100" s="6">
        <f t="shared" si="38"/>
        <v>0</v>
      </c>
      <c r="AH100" s="6">
        <f t="shared" si="39"/>
        <v>0</v>
      </c>
      <c r="AI100" s="6">
        <f t="shared" si="40"/>
        <v>0</v>
      </c>
      <c r="AJ100" s="6">
        <f t="shared" si="41"/>
        <v>0</v>
      </c>
      <c r="AK100" s="9">
        <f t="shared" si="42"/>
        <v>0</v>
      </c>
      <c r="AL100" s="10">
        <f t="shared" si="43"/>
        <v>0</v>
      </c>
      <c r="AM100" s="6" t="str">
        <f t="shared" si="44"/>
        <v/>
      </c>
    </row>
    <row r="101" spans="1:39" x14ac:dyDescent="0.25">
      <c r="A101" s="43"/>
      <c r="B101" s="43"/>
    </row>
    <row r="102" spans="1:39" ht="15.75" thickBot="1" x14ac:dyDescent="0.3"/>
    <row r="103" spans="1:39" ht="15.75" thickBot="1" x14ac:dyDescent="0.3">
      <c r="A103" s="41" t="s">
        <v>0</v>
      </c>
      <c r="B103" s="42" t="str">
        <f ca="1">IF(B5="","",CONCATENATE(B5,"A-017/",RIGHT(YEAR(TODAY()),2)))</f>
        <v/>
      </c>
    </row>
    <row r="104" spans="1:39" x14ac:dyDescent="0.25">
      <c r="A104" s="40"/>
    </row>
    <row r="105" spans="1:39" ht="15.75" thickBot="1" x14ac:dyDescent="0.3">
      <c r="A105" s="19" t="s">
        <v>1</v>
      </c>
      <c r="B105" s="23" t="s">
        <v>76</v>
      </c>
      <c r="T105" s="23" t="s">
        <v>88</v>
      </c>
      <c r="U105" s="23" t="s">
        <v>89</v>
      </c>
      <c r="V105" s="12"/>
      <c r="W105" s="12"/>
    </row>
    <row r="106" spans="1:39" x14ac:dyDescent="0.25">
      <c r="A106" s="28" t="s">
        <v>6</v>
      </c>
      <c r="B106" s="31" t="str">
        <f>$T106</f>
        <v/>
      </c>
      <c r="T106" s="5" t="str">
        <f>IF(AND(B9="",B57&lt;&gt;""),B57,B9)</f>
        <v/>
      </c>
      <c r="U106" s="5">
        <f>IF(B106="",0,B106)</f>
        <v>0</v>
      </c>
    </row>
    <row r="107" spans="1:39" x14ac:dyDescent="0.25">
      <c r="A107" s="29" t="s">
        <v>7</v>
      </c>
      <c r="B107" s="31" t="str">
        <f t="shared" ref="B107:B149" si="50">$T107</f>
        <v/>
      </c>
      <c r="T107" s="5" t="str">
        <f t="shared" ref="T107:T149" si="51">IF(AND(B10="",B58&lt;&gt;""),B58,B10)</f>
        <v/>
      </c>
      <c r="U107" s="5">
        <f>IF(B107="",0,B107)</f>
        <v>0</v>
      </c>
    </row>
    <row r="108" spans="1:39" x14ac:dyDescent="0.25">
      <c r="A108" s="29" t="s">
        <v>34</v>
      </c>
      <c r="B108" s="31" t="str">
        <f t="shared" si="50"/>
        <v/>
      </c>
      <c r="T108" s="5" t="str">
        <f t="shared" si="51"/>
        <v/>
      </c>
      <c r="U108" s="5">
        <f>IF(B108="",0,B108)</f>
        <v>0</v>
      </c>
    </row>
    <row r="109" spans="1:39" x14ac:dyDescent="0.25">
      <c r="A109" s="29" t="s">
        <v>9</v>
      </c>
      <c r="B109" s="31" t="str">
        <f t="shared" si="50"/>
        <v/>
      </c>
      <c r="T109" s="5" t="str">
        <f t="shared" si="51"/>
        <v/>
      </c>
      <c r="U109" s="5">
        <f>IF(B109="",0,B109)</f>
        <v>0</v>
      </c>
    </row>
    <row r="110" spans="1:39" x14ac:dyDescent="0.25">
      <c r="A110" s="29" t="s">
        <v>72</v>
      </c>
      <c r="B110" s="31" t="str">
        <f t="shared" si="50"/>
        <v/>
      </c>
      <c r="T110" s="5" t="str">
        <f t="shared" si="51"/>
        <v/>
      </c>
      <c r="U110" s="5">
        <f>IF(B110="",0,B110)</f>
        <v>0</v>
      </c>
    </row>
    <row r="111" spans="1:39" x14ac:dyDescent="0.25">
      <c r="A111" s="29" t="s">
        <v>27</v>
      </c>
      <c r="B111" s="31">
        <f t="shared" si="50"/>
        <v>1.1000000000000001E-3</v>
      </c>
      <c r="T111" s="5">
        <f t="shared" si="51"/>
        <v>1.1000000000000001E-3</v>
      </c>
      <c r="U111" s="5">
        <f>IF(B111="",0,B111)</f>
        <v>1.1000000000000001E-3</v>
      </c>
    </row>
    <row r="112" spans="1:39" x14ac:dyDescent="0.25">
      <c r="A112" s="29" t="s">
        <v>10</v>
      </c>
      <c r="B112" s="31" t="str">
        <f t="shared" si="50"/>
        <v/>
      </c>
      <c r="T112" s="5" t="str">
        <f t="shared" si="51"/>
        <v/>
      </c>
      <c r="U112" s="5">
        <f>IF(B112="",0,B112)</f>
        <v>0</v>
      </c>
    </row>
    <row r="113" spans="1:21" x14ac:dyDescent="0.25">
      <c r="A113" s="29" t="s">
        <v>33</v>
      </c>
      <c r="B113" s="31" t="str">
        <f t="shared" si="50"/>
        <v/>
      </c>
      <c r="T113" s="5" t="str">
        <f t="shared" si="51"/>
        <v/>
      </c>
      <c r="U113" s="5">
        <f>IF(B113="",0,B113)</f>
        <v>0</v>
      </c>
    </row>
    <row r="114" spans="1:21" x14ac:dyDescent="0.25">
      <c r="A114" s="29" t="s">
        <v>73</v>
      </c>
      <c r="B114" s="31" t="str">
        <f t="shared" si="50"/>
        <v/>
      </c>
      <c r="T114" s="5" t="str">
        <f t="shared" si="51"/>
        <v/>
      </c>
      <c r="U114" s="5">
        <f>IF(B114="",0,B114)</f>
        <v>0</v>
      </c>
    </row>
    <row r="115" spans="1:21" x14ac:dyDescent="0.25">
      <c r="A115" s="29" t="s">
        <v>4</v>
      </c>
      <c r="B115" s="31" t="str">
        <f t="shared" si="50"/>
        <v/>
      </c>
      <c r="T115" s="5" t="str">
        <f t="shared" si="51"/>
        <v/>
      </c>
      <c r="U115" s="5">
        <f>IF(B115="",0,B115)</f>
        <v>0</v>
      </c>
    </row>
    <row r="116" spans="1:21" x14ac:dyDescent="0.25">
      <c r="A116" s="29" t="s">
        <v>31</v>
      </c>
      <c r="B116" s="31">
        <f t="shared" si="50"/>
        <v>10.823726157402492</v>
      </c>
      <c r="T116" s="5">
        <f t="shared" si="51"/>
        <v>10.823726157402492</v>
      </c>
      <c r="U116" s="5">
        <f>IF(B116="",0,B116)</f>
        <v>10.823726157402492</v>
      </c>
    </row>
    <row r="117" spans="1:21" x14ac:dyDescent="0.25">
      <c r="A117" s="29" t="s">
        <v>35</v>
      </c>
      <c r="B117" s="31" t="str">
        <f t="shared" si="50"/>
        <v/>
      </c>
      <c r="T117" s="5" t="str">
        <f t="shared" si="51"/>
        <v/>
      </c>
      <c r="U117" s="5">
        <f>IF(B117="",0,B117)</f>
        <v>0</v>
      </c>
    </row>
    <row r="118" spans="1:21" x14ac:dyDescent="0.25">
      <c r="A118" s="29" t="s">
        <v>25</v>
      </c>
      <c r="B118" s="31" t="str">
        <f t="shared" si="50"/>
        <v/>
      </c>
      <c r="T118" s="5" t="str">
        <f t="shared" si="51"/>
        <v/>
      </c>
      <c r="U118" s="5">
        <f>IF(B118="",0,B118)</f>
        <v>0</v>
      </c>
    </row>
    <row r="119" spans="1:21" x14ac:dyDescent="0.25">
      <c r="A119" s="29" t="s">
        <v>2</v>
      </c>
      <c r="B119" s="31" t="str">
        <f t="shared" si="50"/>
        <v/>
      </c>
      <c r="T119" s="5" t="str">
        <f t="shared" si="51"/>
        <v/>
      </c>
      <c r="U119" s="5">
        <f>IF(B119="",0,B119)</f>
        <v>0</v>
      </c>
    </row>
    <row r="120" spans="1:21" x14ac:dyDescent="0.25">
      <c r="A120" s="29" t="s">
        <v>40</v>
      </c>
      <c r="B120" s="31" t="str">
        <f t="shared" si="50"/>
        <v/>
      </c>
      <c r="T120" s="5" t="str">
        <f t="shared" si="51"/>
        <v/>
      </c>
      <c r="U120" s="5">
        <f>IF(B120="",0,B120)</f>
        <v>0</v>
      </c>
    </row>
    <row r="121" spans="1:21" x14ac:dyDescent="0.25">
      <c r="A121" s="29" t="s">
        <v>74</v>
      </c>
      <c r="B121" s="31" t="str">
        <f t="shared" si="50"/>
        <v/>
      </c>
      <c r="T121" s="5" t="str">
        <f t="shared" si="51"/>
        <v/>
      </c>
      <c r="U121" s="5">
        <f>IF(B121="",0,B121)</f>
        <v>0</v>
      </c>
    </row>
    <row r="122" spans="1:21" x14ac:dyDescent="0.25">
      <c r="A122" s="29" t="s">
        <v>30</v>
      </c>
      <c r="B122" s="31" t="str">
        <f t="shared" si="50"/>
        <v/>
      </c>
      <c r="T122" s="5" t="str">
        <f t="shared" si="51"/>
        <v/>
      </c>
      <c r="U122" s="5">
        <f>IF(B122="",0,B122)</f>
        <v>0</v>
      </c>
    </row>
    <row r="123" spans="1:21" x14ac:dyDescent="0.25">
      <c r="A123" s="29" t="s">
        <v>41</v>
      </c>
      <c r="B123" s="31" t="str">
        <f t="shared" si="50"/>
        <v/>
      </c>
      <c r="T123" s="5" t="str">
        <f t="shared" si="51"/>
        <v/>
      </c>
      <c r="U123" s="5">
        <f>IF(B123="",0,B123)</f>
        <v>0</v>
      </c>
    </row>
    <row r="124" spans="1:21" x14ac:dyDescent="0.25">
      <c r="A124" s="29" t="s">
        <v>3</v>
      </c>
      <c r="B124" s="31">
        <f t="shared" si="50"/>
        <v>2.5126511497257051</v>
      </c>
      <c r="T124" s="5">
        <f t="shared" si="51"/>
        <v>2.5126511497257051</v>
      </c>
      <c r="U124" s="5">
        <f>IF(B124="",0,B124)</f>
        <v>2.5126511497257051</v>
      </c>
    </row>
    <row r="125" spans="1:21" x14ac:dyDescent="0.25">
      <c r="A125" s="29" t="s">
        <v>84</v>
      </c>
      <c r="B125" s="31" t="str">
        <f t="shared" si="50"/>
        <v/>
      </c>
      <c r="T125" s="5" t="str">
        <f t="shared" si="51"/>
        <v/>
      </c>
      <c r="U125" s="5">
        <f>IF(B125="",0,B125)</f>
        <v>0</v>
      </c>
    </row>
    <row r="126" spans="1:21" x14ac:dyDescent="0.25">
      <c r="A126" s="29" t="s">
        <v>26</v>
      </c>
      <c r="B126" s="31" t="str">
        <f t="shared" si="50"/>
        <v/>
      </c>
      <c r="T126" s="5" t="str">
        <f t="shared" si="51"/>
        <v/>
      </c>
      <c r="U126" s="5">
        <f>IF(B126="",0,B126)</f>
        <v>0</v>
      </c>
    </row>
    <row r="127" spans="1:21" x14ac:dyDescent="0.25">
      <c r="A127" s="29" t="s">
        <v>75</v>
      </c>
      <c r="B127" s="31" t="str">
        <f t="shared" si="50"/>
        <v/>
      </c>
      <c r="T127" s="5" t="str">
        <f t="shared" si="51"/>
        <v/>
      </c>
      <c r="U127" s="5">
        <f>IF(B127="",0,B127)</f>
        <v>0</v>
      </c>
    </row>
    <row r="128" spans="1:21" x14ac:dyDescent="0.25">
      <c r="A128" s="29" t="s">
        <v>24</v>
      </c>
      <c r="B128" s="31" t="str">
        <f t="shared" si="50"/>
        <v/>
      </c>
      <c r="T128" s="5" t="str">
        <f t="shared" si="51"/>
        <v/>
      </c>
      <c r="U128" s="5">
        <f>IF(B128="",0,B128)</f>
        <v>0</v>
      </c>
    </row>
    <row r="129" spans="1:21" x14ac:dyDescent="0.25">
      <c r="A129" s="29" t="s">
        <v>36</v>
      </c>
      <c r="B129" s="31" t="str">
        <f t="shared" si="50"/>
        <v/>
      </c>
      <c r="T129" s="5" t="str">
        <f t="shared" si="51"/>
        <v/>
      </c>
      <c r="U129" s="5">
        <f>IF(B129="",0,B129)</f>
        <v>0</v>
      </c>
    </row>
    <row r="130" spans="1:21" x14ac:dyDescent="0.25">
      <c r="A130" s="29" t="s">
        <v>8</v>
      </c>
      <c r="B130" s="31">
        <f t="shared" si="50"/>
        <v>0.44735517670858371</v>
      </c>
      <c r="T130" s="5">
        <f t="shared" si="51"/>
        <v>0.44735517670858371</v>
      </c>
      <c r="U130" s="5">
        <f>IF(B130="",0,B130)</f>
        <v>0.44735517670858371</v>
      </c>
    </row>
    <row r="131" spans="1:21" x14ac:dyDescent="0.25">
      <c r="A131" s="29" t="s">
        <v>38</v>
      </c>
      <c r="B131" s="31" t="str">
        <f t="shared" si="50"/>
        <v/>
      </c>
      <c r="T131" s="5" t="str">
        <f t="shared" si="51"/>
        <v/>
      </c>
      <c r="U131" s="5">
        <f>IF(B131="",0,B131)</f>
        <v>0</v>
      </c>
    </row>
    <row r="132" spans="1:21" x14ac:dyDescent="0.25">
      <c r="A132" s="29" t="s">
        <v>5</v>
      </c>
      <c r="B132" s="31" t="str">
        <f t="shared" si="50"/>
        <v/>
      </c>
      <c r="T132" s="5" t="str">
        <f t="shared" si="51"/>
        <v/>
      </c>
      <c r="U132" s="5">
        <f>IF(B132="",0,B132)</f>
        <v>0</v>
      </c>
    </row>
    <row r="133" spans="1:21" x14ac:dyDescent="0.25">
      <c r="A133" s="29" t="s">
        <v>12</v>
      </c>
      <c r="B133" s="31" t="str">
        <f t="shared" si="50"/>
        <v/>
      </c>
      <c r="T133" s="5" t="str">
        <f t="shared" si="51"/>
        <v/>
      </c>
      <c r="U133" s="5">
        <f>IF(B133="",0,B133)</f>
        <v>0</v>
      </c>
    </row>
    <row r="134" spans="1:21" x14ac:dyDescent="0.25">
      <c r="A134" s="29" t="s">
        <v>17</v>
      </c>
      <c r="B134" s="31" t="str">
        <f t="shared" si="50"/>
        <v/>
      </c>
      <c r="T134" s="5" t="str">
        <f t="shared" si="51"/>
        <v/>
      </c>
      <c r="U134" s="5">
        <f>IF(B134="",0,B134)</f>
        <v>0</v>
      </c>
    </row>
    <row r="135" spans="1:21" x14ac:dyDescent="0.25">
      <c r="A135" s="29" t="s">
        <v>32</v>
      </c>
      <c r="B135" s="31" t="str">
        <f t="shared" si="50"/>
        <v/>
      </c>
      <c r="T135" s="5" t="str">
        <f t="shared" si="51"/>
        <v/>
      </c>
      <c r="U135" s="5">
        <f>IF(B135="",0,B135)</f>
        <v>0</v>
      </c>
    </row>
    <row r="136" spans="1:21" x14ac:dyDescent="0.25">
      <c r="A136" s="29" t="s">
        <v>15</v>
      </c>
      <c r="B136" s="31" t="str">
        <f t="shared" si="50"/>
        <v/>
      </c>
      <c r="T136" s="5" t="str">
        <f t="shared" si="51"/>
        <v/>
      </c>
      <c r="U136" s="5">
        <f>IF(B136="",0,B136)</f>
        <v>0</v>
      </c>
    </row>
    <row r="137" spans="1:21" x14ac:dyDescent="0.25">
      <c r="A137" s="29" t="s">
        <v>23</v>
      </c>
      <c r="B137" s="31" t="str">
        <f t="shared" si="50"/>
        <v/>
      </c>
      <c r="T137" s="5" t="str">
        <f t="shared" si="51"/>
        <v/>
      </c>
      <c r="U137" s="5">
        <f>IF(B137="",0,B137)</f>
        <v>0</v>
      </c>
    </row>
    <row r="138" spans="1:21" x14ac:dyDescent="0.25">
      <c r="A138" s="29" t="s">
        <v>29</v>
      </c>
      <c r="B138" s="31">
        <f t="shared" si="50"/>
        <v>1.49E-2</v>
      </c>
      <c r="T138" s="5">
        <f t="shared" si="51"/>
        <v>1.49E-2</v>
      </c>
      <c r="U138" s="5">
        <f>IF(B138="",0,B138)</f>
        <v>1.49E-2</v>
      </c>
    </row>
    <row r="139" spans="1:21" x14ac:dyDescent="0.25">
      <c r="A139" s="29" t="s">
        <v>13</v>
      </c>
      <c r="B139" s="31" t="str">
        <f t="shared" si="50"/>
        <v/>
      </c>
      <c r="T139" s="5" t="str">
        <f t="shared" si="51"/>
        <v/>
      </c>
      <c r="U139" s="5">
        <f>IF(B139="",0,B139)</f>
        <v>0</v>
      </c>
    </row>
    <row r="140" spans="1:21" x14ac:dyDescent="0.25">
      <c r="A140" s="29" t="s">
        <v>43</v>
      </c>
      <c r="B140" s="31" t="str">
        <f t="shared" si="50"/>
        <v/>
      </c>
      <c r="T140" s="5" t="str">
        <f t="shared" si="51"/>
        <v/>
      </c>
      <c r="U140" s="5">
        <f>IF(B140="",0,B140)</f>
        <v>0</v>
      </c>
    </row>
    <row r="141" spans="1:21" x14ac:dyDescent="0.25">
      <c r="A141" s="29" t="s">
        <v>37</v>
      </c>
      <c r="B141" s="31" t="str">
        <f t="shared" si="50"/>
        <v/>
      </c>
      <c r="T141" s="5" t="str">
        <f t="shared" si="51"/>
        <v/>
      </c>
      <c r="U141" s="5">
        <f>IF(B141="",0,B141)</f>
        <v>0</v>
      </c>
    </row>
    <row r="142" spans="1:21" x14ac:dyDescent="0.25">
      <c r="A142" s="29" t="s">
        <v>45</v>
      </c>
      <c r="B142" s="31" t="str">
        <f t="shared" si="50"/>
        <v/>
      </c>
      <c r="T142" s="5" t="str">
        <f t="shared" si="51"/>
        <v/>
      </c>
      <c r="U142" s="5">
        <f>IF(B142="",0,B142)</f>
        <v>0</v>
      </c>
    </row>
    <row r="143" spans="1:21" x14ac:dyDescent="0.25">
      <c r="A143" s="29" t="s">
        <v>47</v>
      </c>
      <c r="B143" s="31" t="str">
        <f t="shared" si="50"/>
        <v/>
      </c>
      <c r="T143" s="5" t="str">
        <f t="shared" si="51"/>
        <v/>
      </c>
      <c r="U143" s="5">
        <f>IF(B143="",0,B143)</f>
        <v>0</v>
      </c>
    </row>
    <row r="144" spans="1:21" x14ac:dyDescent="0.25">
      <c r="A144" s="29" t="s">
        <v>39</v>
      </c>
      <c r="B144" s="31" t="str">
        <f t="shared" si="50"/>
        <v/>
      </c>
      <c r="T144" s="5" t="str">
        <f t="shared" si="51"/>
        <v/>
      </c>
      <c r="U144" s="5">
        <f>IF(B144="",0,B144)</f>
        <v>0</v>
      </c>
    </row>
    <row r="145" spans="1:21" x14ac:dyDescent="0.25">
      <c r="A145" s="29" t="s">
        <v>46</v>
      </c>
      <c r="B145" s="31" t="str">
        <f t="shared" si="50"/>
        <v/>
      </c>
      <c r="T145" s="5" t="str">
        <f t="shared" si="51"/>
        <v/>
      </c>
      <c r="U145" s="5">
        <f>IF(B145="",0,B145)</f>
        <v>0</v>
      </c>
    </row>
    <row r="146" spans="1:21" x14ac:dyDescent="0.25">
      <c r="A146" s="29" t="s">
        <v>44</v>
      </c>
      <c r="B146" s="31" t="str">
        <f t="shared" si="50"/>
        <v/>
      </c>
      <c r="T146" s="5" t="str">
        <f t="shared" si="51"/>
        <v/>
      </c>
      <c r="U146" s="5">
        <f>IF(B146="",0,B146)</f>
        <v>0</v>
      </c>
    </row>
    <row r="147" spans="1:21" x14ac:dyDescent="0.25">
      <c r="A147" s="29" t="s">
        <v>11</v>
      </c>
      <c r="B147" s="31" t="str">
        <f t="shared" si="50"/>
        <v/>
      </c>
      <c r="T147" s="5" t="str">
        <f t="shared" si="51"/>
        <v/>
      </c>
      <c r="U147" s="5">
        <f>IF(B147="",0,B147)</f>
        <v>0</v>
      </c>
    </row>
    <row r="148" spans="1:21" x14ac:dyDescent="0.25">
      <c r="A148" s="29" t="s">
        <v>14</v>
      </c>
      <c r="B148" s="31" t="str">
        <f t="shared" si="50"/>
        <v/>
      </c>
      <c r="T148" s="5" t="str">
        <f t="shared" si="51"/>
        <v/>
      </c>
      <c r="U148" s="5">
        <f>IF(B148="",0,B148)</f>
        <v>0</v>
      </c>
    </row>
    <row r="149" spans="1:21" ht="15.75" thickBot="1" x14ac:dyDescent="0.3">
      <c r="A149" s="30" t="s">
        <v>42</v>
      </c>
      <c r="B149" s="31" t="str">
        <f t="shared" si="50"/>
        <v/>
      </c>
      <c r="T149" s="12" t="str">
        <f t="shared" si="51"/>
        <v/>
      </c>
      <c r="U149" s="12">
        <f>IF(B149="",0,B149)</f>
        <v>0</v>
      </c>
    </row>
    <row r="150" spans="1:21" ht="15.75" thickBot="1" x14ac:dyDescent="0.3">
      <c r="A150" s="16"/>
      <c r="B150" s="12"/>
    </row>
    <row r="151" spans="1:21" x14ac:dyDescent="0.25">
      <c r="A151" s="26" t="s">
        <v>16</v>
      </c>
      <c r="B151" s="31">
        <f>IF(U151&lt;&gt;0,U151,"")</f>
        <v>1.1000000000000001E-3</v>
      </c>
      <c r="U151" s="39">
        <f>U115+U111</f>
        <v>1.1000000000000001E-3</v>
      </c>
    </row>
    <row r="152" spans="1:21" x14ac:dyDescent="0.25">
      <c r="A152" s="26" t="s">
        <v>18</v>
      </c>
      <c r="B152" s="31">
        <f>IF(U152&lt;&gt;0,U152,"")</f>
        <v>10.823726157402492</v>
      </c>
      <c r="C152" s="5" t="s">
        <v>70</v>
      </c>
      <c r="U152" s="39">
        <f>U106+U116+U107+U120+U108+U122+U128+U147</f>
        <v>10.823726157402492</v>
      </c>
    </row>
    <row r="153" spans="1:21" x14ac:dyDescent="0.25">
      <c r="A153" s="26" t="s">
        <v>19</v>
      </c>
      <c r="B153" s="31">
        <f>IF(U153&lt;&gt;0,U153,"")</f>
        <v>2.9749063264342888</v>
      </c>
      <c r="C153" s="5" t="s">
        <v>85</v>
      </c>
      <c r="U153" s="39">
        <f>U138+U131+U130+U124</f>
        <v>2.9749063264342888</v>
      </c>
    </row>
    <row r="154" spans="1:21" x14ac:dyDescent="0.25">
      <c r="A154" s="26" t="s">
        <v>20</v>
      </c>
      <c r="B154" s="31" t="str">
        <f>IF(U154&lt;&gt;0,U154,"")</f>
        <v/>
      </c>
      <c r="C154" s="5" t="s">
        <v>70</v>
      </c>
      <c r="U154" s="39"/>
    </row>
    <row r="155" spans="1:21" x14ac:dyDescent="0.25">
      <c r="A155" s="26" t="s">
        <v>21</v>
      </c>
      <c r="B155" s="31" t="str">
        <f>IF(U155&lt;&gt;0,U155,"")</f>
        <v/>
      </c>
      <c r="U155" s="39">
        <f>U119+U126+U137+U136+U134</f>
        <v>0</v>
      </c>
    </row>
    <row r="156" spans="1:21" x14ac:dyDescent="0.25">
      <c r="A156" s="26" t="s">
        <v>22</v>
      </c>
      <c r="B156" s="31" t="str">
        <f>IF(U156&lt;&gt;0,U156,"")</f>
        <v/>
      </c>
      <c r="U156" s="39">
        <f>U122+U128</f>
        <v>0</v>
      </c>
    </row>
    <row r="157" spans="1:21" ht="15.75" thickBot="1" x14ac:dyDescent="0.3">
      <c r="A157" s="25" t="s">
        <v>28</v>
      </c>
      <c r="B157" s="38">
        <f>IF(U157&lt;&gt;0,U157,"")</f>
        <v>13.798632483836782</v>
      </c>
      <c r="C157" s="27"/>
      <c r="U157" s="39">
        <f>U116+U124+U130+U138</f>
        <v>13.798632483836782</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perCalcoliDiluizione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Bazzano Andrea</dc:creator>
  <cp:lastModifiedBy>Bazzano Andrea</cp:lastModifiedBy>
  <dcterms:created xsi:type="dcterms:W3CDTF">2024-07-18T09:23:53Z</dcterms:created>
  <dcterms:modified xsi:type="dcterms:W3CDTF">2024-09-24T14:33:45Z</dcterms:modified>
</cp:coreProperties>
</file>